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90E3EF7E-4EB0-4D7B-BD6E-127A188FA926}" xr6:coauthVersionLast="47" xr6:coauthVersionMax="47" xr10:uidLastSave="{00000000-0000-0000-0000-000000000000}"/>
  <workbookProtection workbookAlgorithmName="SHA-512" workbookHashValue="A2yPFOA2GVl1ePoUXdlC7ZaVaLUDjeseRlmWKV8+OuH1P2csiEhc1Sntsc5obRs5o1Znx3q3Ir7kG2HCNda5iw==" workbookSaltValue="q2FpZWMuprnfSv6d8TYV0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BB10" i="4"/>
  <c r="AT10" i="4"/>
  <c r="AL10" i="4"/>
  <c r="W10" i="4"/>
  <c r="P10" i="4"/>
  <c r="I10" i="4"/>
  <c r="AD8" i="4"/>
  <c r="W8" i="4"/>
  <c r="P8" i="4"/>
  <c r="I8" i="4"/>
  <c r="B8" i="4"/>
  <c r="B6" i="4"/>
</calcChain>
</file>

<file path=xl/sharedStrings.xml><?xml version="1.0" encoding="utf-8"?>
<sst xmlns="http://schemas.openxmlformats.org/spreadsheetml/2006/main" count="316" uniqueCount="111">
  <si>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</si>
  <si>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</si>
  <si>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</si>
  <si>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</si>
  <si>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</si>
  <si>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</si>
  <si>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</si>
  <si>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</si>
  <si>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</si>
  <si>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</si>
  <si>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</si>
  <si>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</si>
  <si>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</si>
  <si>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</si>
  <si>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</si>
  <si>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</si>
  <si>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</si>
  <si>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</si>
  <si>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</si>
  <si>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</si>
  <si>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</si>
  <si>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</si>
  <si>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</si>
  <si>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</si>
  <si>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</si>
  <si>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</si>
  <si>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</si>
  <si>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</si>
  <si>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</si>
  <si>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</si>
  <si>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</si>
  <si>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</si>
  <si>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</si>
  <si>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</si>
  <si>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</si>
  <si>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</si>
  <si>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</si>
  <si>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</si>
  <si>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</si>
  <si>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</si>
  <si>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</si>
  <si>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</si>
  <si>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</si>
  <si>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</si>
  <si>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</si>
  <si>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</si>
  <si>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</si>
  <si>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</si>
  <si>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</si>
  <si>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</si>
  <si>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</si>
  <si>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</si>
  <si>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</si>
  <si>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</si>
  <si>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</si>
  <si>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</si>
  <si>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</si>
  <si>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</si>
  <si>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</si>
  <si>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</si>
  <si>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</si>
  <si>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</si>
  <si>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</si>
  <si>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</si>
  <si>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</si>
  <si>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</si>
  <si>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</si>
  <si>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</si>
  <si>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</si>
  <si>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</si>
  <si>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</si>
  <si>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</si>
  <si>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</si>
  <si>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</si>
  <si>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</si>
  <si>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</si>
  <si>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</si>
  <si>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</si>
  <si>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</si>
  <si>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</si>
  <si>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</si>
  <si>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</si>
  <si>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</si>
  <si>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</si>
  <si>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</si>
  <si>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</si>
  <si>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</si>
  <si>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</si>
  <si>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</si>
  <si>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</si>
  <si>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</si>
  <si>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</si>
  <si>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</si>
  <si>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熊本県　小国町</t>
  </si>
  <si>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</si>
  <si>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</si>
  <si>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</si>
  <si>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</si>
  <si>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</si>
  <si>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</si>
  <si>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</si>
  <si>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</si>
  <si>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</si>
  <si>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</si>
  <si>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</si>
  <si>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</si>
  <si>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</si>
  <si>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</si>
  <si>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t>
    </r>
    <r>
      <rPr>
        <sz val="11"/>
        <color theme="1"/>
        <rFont val="ＭＳ ゴシック"/>
        <family val="3"/>
        <charset val="128"/>
      </rPr>
      <t>②管路経年化率③管路更新率は全国及び類似団体平均値を下回っているものの、本簡易水道は事業規模が小さく財政的にも厳しいため、管路更新は殆ど実施しておらず、大部分は修繕で賄っている状況である。</t>
    </r>
    <rPh sb="26" eb="28">
      <t>ゼンコク</t>
    </rPh>
    <rPh sb="28" eb="29">
      <t>オヨ</t>
    </rPh>
    <rPh sb="30" eb="32">
      <t>ルイジ</t>
    </rPh>
    <rPh sb="32" eb="34">
      <t>ダンタイ</t>
    </rPh>
    <rPh sb="34" eb="36">
      <t>ヘイキン</t>
    </rPh>
    <rPh sb="36" eb="37">
      <t>チ</t>
    </rPh>
    <rPh sb="38" eb="40">
      <t>シタマワ</t>
    </rPh>
    <rPh sb="73" eb="75">
      <t>カンロ</t>
    </rPh>
    <rPh sb="75" eb="77">
      <t>コウシン</t>
    </rPh>
    <rPh sb="78" eb="79">
      <t>ホトン</t>
    </rPh>
    <rPh sb="80" eb="82">
      <t>ジッシ</t>
    </rPh>
    <phoneticPr fontId="1"/>
  </si>
  <si>
    <r>
      <t xml:space="preserve">収益的収支比率や料金回収率については、全国及び類似団体の平均値を上回る値を示している。一方で地方公営企業法適用の関係で、欠損金の発生、企業債の発行などの課題が出てきた。計画的な経営により毎年度の黒字を確保し、改善に努めたい。
</t>
    </r>
    <r>
      <rPr>
        <sz val="11"/>
        <color theme="1"/>
        <rFont val="ＭＳ ゴシック"/>
        <family val="3"/>
        <charset val="128"/>
      </rPr>
      <t>また、設立当初からこれまで大規模な改良工事を実施しておらず、配水管等施設の老朽化が著しいのが現状である。旅館施設が多い地域であり稼働率も高いことから、施設の改修並びに管路更新は避けられない課題となっており、今後も課題解消に向けた取組については継続して検討していく必要があると認識している。</t>
    </r>
    <rPh sb="32" eb="34">
      <t>ウワマワ</t>
    </rPh>
    <rPh sb="35" eb="36">
      <t>アタイ</t>
    </rPh>
    <rPh sb="37" eb="38">
      <t>シメ</t>
    </rPh>
    <rPh sb="43" eb="45">
      <t>イッポウ</t>
    </rPh>
    <rPh sb="46" eb="48">
      <t>チホウ</t>
    </rPh>
    <rPh sb="48" eb="50">
      <t>コウエイ</t>
    </rPh>
    <rPh sb="50" eb="52">
      <t>キギョウ</t>
    </rPh>
    <rPh sb="52" eb="53">
      <t>ホウ</t>
    </rPh>
    <rPh sb="53" eb="55">
      <t>テキヨウ</t>
    </rPh>
    <rPh sb="56" eb="58">
      <t>カンケイ</t>
    </rPh>
    <rPh sb="60" eb="63">
      <t>ケッソンキン</t>
    </rPh>
    <rPh sb="64" eb="66">
      <t>ハッセイ</t>
    </rPh>
    <rPh sb="67" eb="70">
      <t>キギョウサイ</t>
    </rPh>
    <rPh sb="71" eb="73">
      <t>ハッコウ</t>
    </rPh>
    <rPh sb="76" eb="78">
      <t>カダイ</t>
    </rPh>
    <rPh sb="79" eb="80">
      <t>デ</t>
    </rPh>
    <rPh sb="84" eb="87">
      <t>ケイカクテキ</t>
    </rPh>
    <rPh sb="88" eb="90">
      <t>ケイエイ</t>
    </rPh>
    <rPh sb="93" eb="96">
      <t>マイネンド</t>
    </rPh>
    <rPh sb="97" eb="99">
      <t>クロジ</t>
    </rPh>
    <rPh sb="100" eb="102">
      <t>カクホ</t>
    </rPh>
    <rPh sb="104" eb="106">
      <t>カイゼン</t>
    </rPh>
    <rPh sb="107" eb="108">
      <t>ツト</t>
    </rPh>
    <phoneticPr fontId="1"/>
  </si>
  <si>
    <r>
      <t>①経常収支比率は全国及び類似団体の平均値を上回った。</t>
    </r>
    <r>
      <rPr>
        <sz val="11"/>
        <color rgb="FFFF0000"/>
        <rFont val="ＭＳ ゴシック"/>
        <family val="3"/>
        <charset val="128"/>
      </rPr>
      <t xml:space="preserve">
</t>
    </r>
    <r>
      <rPr>
        <sz val="11"/>
        <color theme="1"/>
        <rFont val="ＭＳ ゴシック"/>
        <family val="3"/>
        <charset val="128"/>
      </rPr>
      <t>②累積欠損金比率は、全国及び類似団体の平均値を大きく上回るため、今後とも黒字確保に務め、欠損金の削減に努める。</t>
    </r>
    <r>
      <rPr>
        <sz val="11"/>
        <color rgb="FFFF0000"/>
        <rFont val="ＭＳ ゴシック"/>
        <family val="3"/>
        <charset val="128"/>
      </rPr>
      <t xml:space="preserve">
</t>
    </r>
    <r>
      <rPr>
        <sz val="11"/>
        <color theme="1"/>
        <rFont val="ＭＳ ゴシック"/>
        <family val="3"/>
        <charset val="128"/>
      </rPr>
      <t>③流動比率は、全国及び類似団体平均値より高い水準にあり比較的健全であると思われる。</t>
    </r>
    <r>
      <rPr>
        <sz val="11"/>
        <color rgb="FFFF0000"/>
        <rFont val="ＭＳ ゴシック"/>
        <family val="3"/>
        <charset val="128"/>
      </rPr>
      <t xml:space="preserve">
</t>
    </r>
    <r>
      <rPr>
        <sz val="11"/>
        <color theme="1"/>
        <rFont val="ＭＳ ゴシック"/>
        <family val="3"/>
        <charset val="128"/>
      </rPr>
      <t>④企業債残高対給水収益比率は、全国及び類似団体の平均値より大きく下回る状況となった。なお、地方公営企業法適用関係の経費に関する企業債のみ発行している。</t>
    </r>
    <r>
      <rPr>
        <sz val="11"/>
        <color rgb="FFFF0000"/>
        <rFont val="ＭＳ ゴシック"/>
        <family val="3"/>
        <charset val="128"/>
      </rPr>
      <t xml:space="preserve">
</t>
    </r>
    <r>
      <rPr>
        <sz val="11"/>
        <color theme="1"/>
        <rFont val="ＭＳ ゴシック"/>
        <family val="3"/>
        <charset val="128"/>
      </rPr>
      <t>⑤料金回収率は、これまでほぼ100％であった(法適用前)が、地方公営企業法適用に関連する経費が多くあったため、100％を下回った。</t>
    </r>
    <r>
      <rPr>
        <sz val="11"/>
        <color rgb="FFFF0000"/>
        <rFont val="ＭＳ ゴシック"/>
        <family val="3"/>
        <charset val="128"/>
      </rPr>
      <t xml:space="preserve">
</t>
    </r>
    <r>
      <rPr>
        <sz val="11"/>
        <color theme="1"/>
        <rFont val="ＭＳ ゴシック"/>
        <family val="3"/>
        <charset val="128"/>
      </rPr>
      <t>⑥給水原価は、全国及び類似団体の平均値を下回っている。</t>
    </r>
    <r>
      <rPr>
        <sz val="11"/>
        <color rgb="FFFF0000"/>
        <rFont val="ＭＳ ゴシック"/>
        <family val="3"/>
        <charset val="128"/>
      </rPr>
      <t xml:space="preserve">
</t>
    </r>
    <r>
      <rPr>
        <sz val="11"/>
        <color theme="1"/>
        <rFont val="ＭＳ ゴシック"/>
        <family val="3"/>
        <charset val="128"/>
      </rPr>
      <t>⑦施設利用率は全国及び類似団体の平均値を上回っている状況である。これは、旅館街であるという地域特性があり、住民の生活水だけでなく旅館経営にも活用しているためである。</t>
    </r>
    <r>
      <rPr>
        <sz val="11"/>
        <color rgb="FFFF0000"/>
        <rFont val="ＭＳ ゴシック"/>
        <family val="3"/>
        <charset val="128"/>
      </rPr>
      <t xml:space="preserve">
</t>
    </r>
    <r>
      <rPr>
        <sz val="11"/>
        <color theme="1"/>
        <rFont val="ＭＳ ゴシック"/>
        <family val="3"/>
        <charset val="128"/>
      </rPr>
      <t>⑧有収率は、全国及び類似団体の平均値を下回っている状況である。これは、設立当初よりこれまで大規模な改修工事を行っておらず、配水管等施設の老朽化が著しいためである。</t>
    </r>
    <rPh sb="1" eb="3">
      <t>ケイジョウ</t>
    </rPh>
    <rPh sb="3" eb="5">
      <t>シュウシ</t>
    </rPh>
    <rPh sb="5" eb="7">
      <t>ヒリツ</t>
    </rPh>
    <rPh sb="8" eb="10">
      <t>ゼンコク</t>
    </rPh>
    <rPh sb="10" eb="11">
      <t>オヨ</t>
    </rPh>
    <rPh sb="12" eb="14">
      <t>ルイジ</t>
    </rPh>
    <rPh sb="14" eb="16">
      <t>ダンタイ</t>
    </rPh>
    <rPh sb="17" eb="20">
      <t>ヘイキンチ</t>
    </rPh>
    <rPh sb="21" eb="23">
      <t>ウワマワ</t>
    </rPh>
    <rPh sb="37" eb="39">
      <t>ゼンコク</t>
    </rPh>
    <rPh sb="39" eb="40">
      <t>オヨ</t>
    </rPh>
    <rPh sb="41" eb="43">
      <t>ルイジ</t>
    </rPh>
    <rPh sb="43" eb="45">
      <t>ダンタイ</t>
    </rPh>
    <rPh sb="46" eb="49">
      <t>ヘイキンチ</t>
    </rPh>
    <rPh sb="50" eb="51">
      <t>オオ</t>
    </rPh>
    <rPh sb="53" eb="55">
      <t>ウワマワ</t>
    </rPh>
    <rPh sb="59" eb="61">
      <t>コンゴ</t>
    </rPh>
    <rPh sb="63" eb="65">
      <t>クロジ</t>
    </rPh>
    <rPh sb="65" eb="67">
      <t>カクホ</t>
    </rPh>
    <rPh sb="68" eb="69">
      <t>ツト</t>
    </rPh>
    <rPh sb="71" eb="74">
      <t>ケッソンキン</t>
    </rPh>
    <rPh sb="75" eb="77">
      <t>サクゲン</t>
    </rPh>
    <rPh sb="78" eb="79">
      <t>ツト</t>
    </rPh>
    <rPh sb="224" eb="225">
      <t>ホウ</t>
    </rPh>
    <rPh sb="225" eb="227">
      <t>テキヨウ</t>
    </rPh>
    <rPh sb="227" eb="228">
      <t>マエ</t>
    </rPh>
    <rPh sb="231" eb="233">
      <t>チホウ</t>
    </rPh>
    <rPh sb="233" eb="235">
      <t>コウエイ</t>
    </rPh>
    <rPh sb="235" eb="237">
      <t>キギョウ</t>
    </rPh>
    <rPh sb="237" eb="238">
      <t>ホウ</t>
    </rPh>
    <rPh sb="238" eb="240">
      <t>テキヨウ</t>
    </rPh>
    <rPh sb="241" eb="243">
      <t>カンレン</t>
    </rPh>
    <rPh sb="245" eb="247">
      <t>ケイヒ</t>
    </rPh>
    <rPh sb="248" eb="249">
      <t>オオ</t>
    </rPh>
    <rPh sb="261" eb="263">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</si>
</sst>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rgb="FFFF000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68-41A1-85FB-A2BA005F49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768-41A1-85FB-A2BA005F49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77.5</c:v>
                </c:pt>
              </c:numCache>
            </c:numRef>
          </c:val>
          <c:extLst>
            <c:ext xmlns:c16="http://schemas.microsoft.com/office/drawing/2014/chart" uri="{C3380CC4-5D6E-409C-BE32-E72D297353CC}">
              <c16:uniqueId val="{00000000-493B-40B1-A861-B39BD3E24A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93B-40B1-A861-B39BD3E24A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52.6</c:v>
                </c:pt>
              </c:numCache>
            </c:numRef>
          </c:val>
          <c:extLst>
            <c:ext xmlns:c16="http://schemas.microsoft.com/office/drawing/2014/chart" uri="{C3380CC4-5D6E-409C-BE32-E72D297353CC}">
              <c16:uniqueId val="{00000000-60D3-40D2-B59C-D7337988B3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60D3-40D2-B59C-D7337988B3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112.48</c:v>
                </c:pt>
              </c:numCache>
            </c:numRef>
          </c:val>
          <c:extLst>
            <c:ext xmlns:c16="http://schemas.microsoft.com/office/drawing/2014/chart" uri="{C3380CC4-5D6E-409C-BE32-E72D297353CC}">
              <c16:uniqueId val="{00000000-D155-4CC7-9353-13040741D0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D155-4CC7-9353-13040741D06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9.5299999999999994</c:v>
                </c:pt>
              </c:numCache>
            </c:numRef>
          </c:val>
          <c:extLst>
            <c:ext xmlns:c16="http://schemas.microsoft.com/office/drawing/2014/chart" uri="{C3380CC4-5D6E-409C-BE32-E72D297353CC}">
              <c16:uniqueId val="{00000000-FD6D-4F6C-B08E-84BA45C281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FD6D-4F6C-B08E-84BA45C281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AD-47C1-8B6E-AA042EF698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1FAD-47C1-8B6E-AA042EF698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140.25</c:v>
                </c:pt>
              </c:numCache>
            </c:numRef>
          </c:val>
          <c:extLst>
            <c:ext xmlns:c16="http://schemas.microsoft.com/office/drawing/2014/chart" uri="{C3380CC4-5D6E-409C-BE32-E72D297353CC}">
              <c16:uniqueId val="{00000000-9778-41E1-9BF0-D057D1FA7F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9778-41E1-9BF0-D057D1FA7F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283.7</c:v>
                </c:pt>
              </c:numCache>
            </c:numRef>
          </c:val>
          <c:extLst>
            <c:ext xmlns:c16="http://schemas.microsoft.com/office/drawing/2014/chart" uri="{C3380CC4-5D6E-409C-BE32-E72D297353CC}">
              <c16:uniqueId val="{00000000-0D91-4E0A-9CC9-C5619E859B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0D91-4E0A-9CC9-C5619E859B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224.68</c:v>
                </c:pt>
              </c:numCache>
            </c:numRef>
          </c:val>
          <c:extLst>
            <c:ext xmlns:c16="http://schemas.microsoft.com/office/drawing/2014/chart" uri="{C3380CC4-5D6E-409C-BE32-E72D297353CC}">
              <c16:uniqueId val="{00000000-F4A5-4B1F-82AA-A1564397FF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F4A5-4B1F-82AA-A1564397FF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83.59</c:v>
                </c:pt>
              </c:numCache>
            </c:numRef>
          </c:val>
          <c:extLst>
            <c:ext xmlns:c16="http://schemas.microsoft.com/office/drawing/2014/chart" uri="{C3380CC4-5D6E-409C-BE32-E72D297353CC}">
              <c16:uniqueId val="{00000000-DE96-4B01-A9A2-4F46E20863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DE96-4B01-A9A2-4F46E20863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73.66</c:v>
                </c:pt>
              </c:numCache>
            </c:numRef>
          </c:val>
          <c:extLst>
            <c:ext xmlns:c16="http://schemas.microsoft.com/office/drawing/2014/chart" uri="{C3380CC4-5D6E-409C-BE32-E72D297353CC}">
              <c16:uniqueId val="{00000000-117F-483C-8830-75DA33D394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117F-483C-8830-75DA33D394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C4</v>
      </c>
      <c r="X8" s="42"/>
      <c r="Y8" s="42"/>
      <c r="Z8" s="42"/>
      <c r="AA8" s="42"/>
      <c r="AB8" s="42"/>
      <c r="AC8" s="42"/>
      <c r="AD8" s="42" t="str">
        <f>データ!$M$6</f>
        <v>非設置</v>
      </c>
      <c r="AE8" s="42"/>
      <c r="AF8" s="42"/>
      <c r="AG8" s="42"/>
      <c r="AH8" s="42"/>
      <c r="AI8" s="42"/>
      <c r="AJ8" s="42"/>
      <c r="AK8" s="2"/>
      <c r="AL8" s="43">
        <f>データ!$R$6</f>
        <v>6295</v>
      </c>
      <c r="AM8" s="43"/>
      <c r="AN8" s="43"/>
      <c r="AO8" s="43"/>
      <c r="AP8" s="43"/>
      <c r="AQ8" s="43"/>
      <c r="AR8" s="43"/>
      <c r="AS8" s="43"/>
      <c r="AT8" s="44">
        <f>データ!$S$6</f>
        <v>136.94</v>
      </c>
      <c r="AU8" s="45"/>
      <c r="AV8" s="45"/>
      <c r="AW8" s="45"/>
      <c r="AX8" s="45"/>
      <c r="AY8" s="45"/>
      <c r="AZ8" s="45"/>
      <c r="BA8" s="45"/>
      <c r="BB8" s="46">
        <f>データ!$T$6</f>
        <v>45.97</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66.83</v>
      </c>
      <c r="J10" s="45"/>
      <c r="K10" s="45"/>
      <c r="L10" s="45"/>
      <c r="M10" s="45"/>
      <c r="N10" s="45"/>
      <c r="O10" s="55"/>
      <c r="P10" s="46">
        <f>データ!$P$6</f>
        <v>3.94</v>
      </c>
      <c r="Q10" s="46"/>
      <c r="R10" s="46"/>
      <c r="S10" s="46"/>
      <c r="T10" s="46"/>
      <c r="U10" s="46"/>
      <c r="V10" s="46"/>
      <c r="W10" s="43">
        <f>データ!$Q$6</f>
        <v>1210</v>
      </c>
      <c r="X10" s="43"/>
      <c r="Y10" s="43"/>
      <c r="Z10" s="43"/>
      <c r="AA10" s="43"/>
      <c r="AB10" s="43"/>
      <c r="AC10" s="43"/>
      <c r="AD10" s="2"/>
      <c r="AE10" s="2"/>
      <c r="AF10" s="2"/>
      <c r="AG10" s="2"/>
      <c r="AH10" s="2"/>
      <c r="AI10" s="2"/>
      <c r="AJ10" s="2"/>
      <c r="AK10" s="2"/>
      <c r="AL10" s="43">
        <f>データ!$U$6</f>
        <v>245</v>
      </c>
      <c r="AM10" s="43"/>
      <c r="AN10" s="43"/>
      <c r="AO10" s="43"/>
      <c r="AP10" s="43"/>
      <c r="AQ10" s="43"/>
      <c r="AR10" s="43"/>
      <c r="AS10" s="43"/>
      <c r="AT10" s="44">
        <f>データ!$V$6</f>
        <v>0.22</v>
      </c>
      <c r="AU10" s="45"/>
      <c r="AV10" s="45"/>
      <c r="AW10" s="45"/>
      <c r="AX10" s="45"/>
      <c r="AY10" s="45"/>
      <c r="AZ10" s="45"/>
      <c r="BA10" s="45"/>
      <c r="BB10" s="46">
        <f>データ!$W$6</f>
        <v>1113.6400000000001</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8"/>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8"/>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8"/>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8"/>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8"/>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8"/>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8"/>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8"/>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8"/>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8"/>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8"/>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8"/>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8"/>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8"/>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8"/>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8"/>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8"/>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8"/>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8"/>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8"/>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8"/>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8"/>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8"/>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8"/>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8"/>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8"/>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8"/>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8"/>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9" t="s">
        <v>108</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6"/>
      <c r="BN59" s="76"/>
      <c r="BO59" s="76"/>
      <c r="BP59" s="76"/>
      <c r="BQ59" s="76"/>
      <c r="BR59" s="76"/>
      <c r="BS59" s="76"/>
      <c r="BT59" s="76"/>
      <c r="BU59" s="76"/>
      <c r="BV59" s="76"/>
      <c r="BW59" s="76"/>
      <c r="BX59" s="76"/>
      <c r="BY59" s="76"/>
      <c r="BZ59" s="77"/>
    </row>
    <row r="60" spans="1:78" ht="13.5" customHeight="1" x14ac:dyDescent="0.15">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9" t="s">
        <v>109</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0"/>
      <c r="BM82" s="81"/>
      <c r="BN82" s="81"/>
      <c r="BO82" s="81"/>
      <c r="BP82" s="81"/>
      <c r="BQ82" s="81"/>
      <c r="BR82" s="81"/>
      <c r="BS82" s="81"/>
      <c r="BT82" s="81"/>
      <c r="BU82" s="81"/>
      <c r="BV82" s="81"/>
      <c r="BW82" s="81"/>
      <c r="BX82" s="81"/>
      <c r="BY82" s="81"/>
      <c r="BZ82" s="82"/>
    </row>
    <row r="83" spans="1:78" x14ac:dyDescent="0.15">
      <c r="C83" s="10"/>
    </row>
    <row r="84" spans="1:78" hidden="1" x14ac:dyDescent="0.15">
      <c r="B84" s="6" t="s">
        <v>45</v>
      </c>
      <c r="C84" s="6"/>
      <c r="D84" s="6"/>
      <c r="E84" s="6" t="s">
        <v>47</v>
      </c>
      <c r="F84" s="6" t="s">
        <v>49</v>
      </c>
      <c r="G84" s="6" t="s">
        <v>50</v>
      </c>
      <c r="H84" s="6" t="s">
        <v>43</v>
      </c>
      <c r="I84" s="6" t="s">
        <v>11</v>
      </c>
      <c r="J84" s="6" t="s">
        <v>29</v>
      </c>
      <c r="K84" s="6" t="s">
        <v>51</v>
      </c>
      <c r="L84" s="6" t="s">
        <v>53</v>
      </c>
      <c r="M84" s="6" t="s">
        <v>33</v>
      </c>
      <c r="N84" s="6" t="s">
        <v>55</v>
      </c>
      <c r="O84" s="6" t="s">
        <v>57</v>
      </c>
    </row>
    <row r="85" spans="1:78" hidden="1" x14ac:dyDescent="0.15">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37mAzdT6At2jXBnRqVkD0ENz/ftCm8iOLXSVxcGzK0dvWfw0JIM2Qg9Z+qXe8HyMHqlqznLUZAB7YTbYQV7Cqw==" saltValue="/H1i9J13Y8+jwrrBVNx9E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52</v>
      </c>
      <c r="C3" s="17" t="s">
        <v>60</v>
      </c>
      <c r="D3" s="17" t="s">
        <v>37</v>
      </c>
      <c r="E3" s="17" t="s">
        <v>7</v>
      </c>
      <c r="F3" s="17" t="s">
        <v>6</v>
      </c>
      <c r="G3" s="17" t="s">
        <v>25</v>
      </c>
      <c r="H3" s="85" t="s">
        <v>30</v>
      </c>
      <c r="I3" s="86"/>
      <c r="J3" s="86"/>
      <c r="K3" s="86"/>
      <c r="L3" s="86"/>
      <c r="M3" s="86"/>
      <c r="N3" s="86"/>
      <c r="O3" s="86"/>
      <c r="P3" s="86"/>
      <c r="Q3" s="86"/>
      <c r="R3" s="86"/>
      <c r="S3" s="86"/>
      <c r="T3" s="86"/>
      <c r="U3" s="86"/>
      <c r="V3" s="86"/>
      <c r="W3" s="87"/>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61</v>
      </c>
      <c r="B4" s="18"/>
      <c r="C4" s="18"/>
      <c r="D4" s="18"/>
      <c r="E4" s="18"/>
      <c r="F4" s="18"/>
      <c r="G4" s="18"/>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x14ac:dyDescent="0.15">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87</v>
      </c>
      <c r="AD5" s="24" t="s">
        <v>88</v>
      </c>
      <c r="AE5" s="24" t="s">
        <v>89</v>
      </c>
      <c r="AF5" s="24" t="s">
        <v>90</v>
      </c>
      <c r="AG5" s="24" t="s">
        <v>91</v>
      </c>
      <c r="AH5" s="24" t="s">
        <v>45</v>
      </c>
      <c r="AI5" s="24" t="s">
        <v>81</v>
      </c>
      <c r="AJ5" s="24" t="s">
        <v>82</v>
      </c>
      <c r="AK5" s="24" t="s">
        <v>83</v>
      </c>
      <c r="AL5" s="24" t="s">
        <v>84</v>
      </c>
      <c r="AM5" s="24" t="s">
        <v>85</v>
      </c>
      <c r="AN5" s="24" t="s">
        <v>87</v>
      </c>
      <c r="AO5" s="24" t="s">
        <v>88</v>
      </c>
      <c r="AP5" s="24" t="s">
        <v>89</v>
      </c>
      <c r="AQ5" s="24" t="s">
        <v>90</v>
      </c>
      <c r="AR5" s="24" t="s">
        <v>91</v>
      </c>
      <c r="AS5" s="24" t="s">
        <v>86</v>
      </c>
      <c r="AT5" s="24" t="s">
        <v>81</v>
      </c>
      <c r="AU5" s="24" t="s">
        <v>82</v>
      </c>
      <c r="AV5" s="24" t="s">
        <v>83</v>
      </c>
      <c r="AW5" s="24" t="s">
        <v>84</v>
      </c>
      <c r="AX5" s="24" t="s">
        <v>85</v>
      </c>
      <c r="AY5" s="24" t="s">
        <v>87</v>
      </c>
      <c r="AZ5" s="24" t="s">
        <v>88</v>
      </c>
      <c r="BA5" s="24" t="s">
        <v>89</v>
      </c>
      <c r="BB5" s="24" t="s">
        <v>90</v>
      </c>
      <c r="BC5" s="24" t="s">
        <v>91</v>
      </c>
      <c r="BD5" s="24" t="s">
        <v>86</v>
      </c>
      <c r="BE5" s="24" t="s">
        <v>81</v>
      </c>
      <c r="BF5" s="24" t="s">
        <v>82</v>
      </c>
      <c r="BG5" s="24" t="s">
        <v>83</v>
      </c>
      <c r="BH5" s="24" t="s">
        <v>84</v>
      </c>
      <c r="BI5" s="24" t="s">
        <v>85</v>
      </c>
      <c r="BJ5" s="24" t="s">
        <v>87</v>
      </c>
      <c r="BK5" s="24" t="s">
        <v>88</v>
      </c>
      <c r="BL5" s="24" t="s">
        <v>89</v>
      </c>
      <c r="BM5" s="24" t="s">
        <v>90</v>
      </c>
      <c r="BN5" s="24" t="s">
        <v>91</v>
      </c>
      <c r="BO5" s="24" t="s">
        <v>86</v>
      </c>
      <c r="BP5" s="24" t="s">
        <v>81</v>
      </c>
      <c r="BQ5" s="24" t="s">
        <v>82</v>
      </c>
      <c r="BR5" s="24" t="s">
        <v>83</v>
      </c>
      <c r="BS5" s="24" t="s">
        <v>84</v>
      </c>
      <c r="BT5" s="24" t="s">
        <v>85</v>
      </c>
      <c r="BU5" s="24" t="s">
        <v>87</v>
      </c>
      <c r="BV5" s="24" t="s">
        <v>88</v>
      </c>
      <c r="BW5" s="24" t="s">
        <v>89</v>
      </c>
      <c r="BX5" s="24" t="s">
        <v>90</v>
      </c>
      <c r="BY5" s="24" t="s">
        <v>91</v>
      </c>
      <c r="BZ5" s="24" t="s">
        <v>86</v>
      </c>
      <c r="CA5" s="24" t="s">
        <v>81</v>
      </c>
      <c r="CB5" s="24" t="s">
        <v>82</v>
      </c>
      <c r="CC5" s="24" t="s">
        <v>83</v>
      </c>
      <c r="CD5" s="24" t="s">
        <v>84</v>
      </c>
      <c r="CE5" s="24" t="s">
        <v>85</v>
      </c>
      <c r="CF5" s="24" t="s">
        <v>87</v>
      </c>
      <c r="CG5" s="24" t="s">
        <v>88</v>
      </c>
      <c r="CH5" s="24" t="s">
        <v>89</v>
      </c>
      <c r="CI5" s="24" t="s">
        <v>90</v>
      </c>
      <c r="CJ5" s="24" t="s">
        <v>91</v>
      </c>
      <c r="CK5" s="24" t="s">
        <v>86</v>
      </c>
      <c r="CL5" s="24" t="s">
        <v>81</v>
      </c>
      <c r="CM5" s="24" t="s">
        <v>82</v>
      </c>
      <c r="CN5" s="24" t="s">
        <v>83</v>
      </c>
      <c r="CO5" s="24" t="s">
        <v>84</v>
      </c>
      <c r="CP5" s="24" t="s">
        <v>85</v>
      </c>
      <c r="CQ5" s="24" t="s">
        <v>87</v>
      </c>
      <c r="CR5" s="24" t="s">
        <v>88</v>
      </c>
      <c r="CS5" s="24" t="s">
        <v>89</v>
      </c>
      <c r="CT5" s="24" t="s">
        <v>90</v>
      </c>
      <c r="CU5" s="24" t="s">
        <v>91</v>
      </c>
      <c r="CV5" s="24" t="s">
        <v>86</v>
      </c>
      <c r="CW5" s="24" t="s">
        <v>81</v>
      </c>
      <c r="CX5" s="24" t="s">
        <v>82</v>
      </c>
      <c r="CY5" s="24" t="s">
        <v>83</v>
      </c>
      <c r="CZ5" s="24" t="s">
        <v>84</v>
      </c>
      <c r="DA5" s="24" t="s">
        <v>85</v>
      </c>
      <c r="DB5" s="24" t="s">
        <v>87</v>
      </c>
      <c r="DC5" s="24" t="s">
        <v>88</v>
      </c>
      <c r="DD5" s="24" t="s">
        <v>89</v>
      </c>
      <c r="DE5" s="24" t="s">
        <v>90</v>
      </c>
      <c r="DF5" s="24" t="s">
        <v>91</v>
      </c>
      <c r="DG5" s="24" t="s">
        <v>86</v>
      </c>
      <c r="DH5" s="24" t="s">
        <v>81</v>
      </c>
      <c r="DI5" s="24" t="s">
        <v>82</v>
      </c>
      <c r="DJ5" s="24" t="s">
        <v>83</v>
      </c>
      <c r="DK5" s="24" t="s">
        <v>84</v>
      </c>
      <c r="DL5" s="24" t="s">
        <v>85</v>
      </c>
      <c r="DM5" s="24" t="s">
        <v>87</v>
      </c>
      <c r="DN5" s="24" t="s">
        <v>88</v>
      </c>
      <c r="DO5" s="24" t="s">
        <v>89</v>
      </c>
      <c r="DP5" s="24" t="s">
        <v>90</v>
      </c>
      <c r="DQ5" s="24" t="s">
        <v>91</v>
      </c>
      <c r="DR5" s="24" t="s">
        <v>86</v>
      </c>
      <c r="DS5" s="24" t="s">
        <v>81</v>
      </c>
      <c r="DT5" s="24" t="s">
        <v>82</v>
      </c>
      <c r="DU5" s="24" t="s">
        <v>83</v>
      </c>
      <c r="DV5" s="24" t="s">
        <v>84</v>
      </c>
      <c r="DW5" s="24" t="s">
        <v>85</v>
      </c>
      <c r="DX5" s="24" t="s">
        <v>87</v>
      </c>
      <c r="DY5" s="24" t="s">
        <v>88</v>
      </c>
      <c r="DZ5" s="24" t="s">
        <v>89</v>
      </c>
      <c r="EA5" s="24" t="s">
        <v>90</v>
      </c>
      <c r="EB5" s="24" t="s">
        <v>91</v>
      </c>
      <c r="EC5" s="24" t="s">
        <v>86</v>
      </c>
      <c r="ED5" s="24" t="s">
        <v>81</v>
      </c>
      <c r="EE5" s="24" t="s">
        <v>82</v>
      </c>
      <c r="EF5" s="24" t="s">
        <v>83</v>
      </c>
      <c r="EG5" s="24" t="s">
        <v>84</v>
      </c>
      <c r="EH5" s="24" t="s">
        <v>85</v>
      </c>
      <c r="EI5" s="24" t="s">
        <v>87</v>
      </c>
      <c r="EJ5" s="24" t="s">
        <v>88</v>
      </c>
      <c r="EK5" s="24" t="s">
        <v>89</v>
      </c>
      <c r="EL5" s="24" t="s">
        <v>90</v>
      </c>
      <c r="EM5" s="24" t="s">
        <v>91</v>
      </c>
      <c r="EN5" s="24" t="s">
        <v>86</v>
      </c>
    </row>
    <row r="6" spans="1:144" s="14" customFormat="1" x14ac:dyDescent="0.15">
      <c r="A6" s="15" t="s">
        <v>92</v>
      </c>
      <c r="B6" s="20">
        <f t="shared" ref="B6:W6" si="1">B7</f>
        <v>2024</v>
      </c>
      <c r="C6" s="20">
        <f t="shared" si="1"/>
        <v>434248</v>
      </c>
      <c r="D6" s="20">
        <f t="shared" si="1"/>
        <v>46</v>
      </c>
      <c r="E6" s="20">
        <f t="shared" si="1"/>
        <v>1</v>
      </c>
      <c r="F6" s="20">
        <f t="shared" si="1"/>
        <v>0</v>
      </c>
      <c r="G6" s="20">
        <f t="shared" si="1"/>
        <v>5</v>
      </c>
      <c r="H6" s="20" t="str">
        <f t="shared" si="1"/>
        <v>熊本県　小国町</v>
      </c>
      <c r="I6" s="20" t="str">
        <f t="shared" si="1"/>
        <v>法適用</v>
      </c>
      <c r="J6" s="20" t="str">
        <f t="shared" si="1"/>
        <v>水道事業</v>
      </c>
      <c r="K6" s="20" t="str">
        <f t="shared" si="1"/>
        <v>簡易水道事業</v>
      </c>
      <c r="L6" s="20" t="str">
        <f t="shared" si="1"/>
        <v>C4</v>
      </c>
      <c r="M6" s="20" t="str">
        <f t="shared" si="1"/>
        <v>非設置</v>
      </c>
      <c r="N6" s="25" t="str">
        <f t="shared" si="1"/>
        <v>-</v>
      </c>
      <c r="O6" s="25">
        <f t="shared" si="1"/>
        <v>66.83</v>
      </c>
      <c r="P6" s="25">
        <f t="shared" si="1"/>
        <v>3.94</v>
      </c>
      <c r="Q6" s="25">
        <f t="shared" si="1"/>
        <v>1210</v>
      </c>
      <c r="R6" s="25">
        <f t="shared" si="1"/>
        <v>6295</v>
      </c>
      <c r="S6" s="25">
        <f t="shared" si="1"/>
        <v>136.94</v>
      </c>
      <c r="T6" s="25">
        <f t="shared" si="1"/>
        <v>45.97</v>
      </c>
      <c r="U6" s="25">
        <f t="shared" si="1"/>
        <v>245</v>
      </c>
      <c r="V6" s="25">
        <f t="shared" si="1"/>
        <v>0.22</v>
      </c>
      <c r="W6" s="25">
        <f t="shared" si="1"/>
        <v>1113.6400000000001</v>
      </c>
      <c r="X6" s="27" t="str">
        <f t="shared" ref="X6:AG6" si="2">IF(X7="",NA(),X7)</f>
        <v>-</v>
      </c>
      <c r="Y6" s="27" t="str">
        <f t="shared" si="2"/>
        <v>-</v>
      </c>
      <c r="Z6" s="27" t="str">
        <f t="shared" si="2"/>
        <v>-</v>
      </c>
      <c r="AA6" s="27" t="str">
        <f t="shared" si="2"/>
        <v>-</v>
      </c>
      <c r="AB6" s="27">
        <f t="shared" si="2"/>
        <v>112.48</v>
      </c>
      <c r="AC6" s="27" t="str">
        <f t="shared" si="2"/>
        <v>-</v>
      </c>
      <c r="AD6" s="27" t="str">
        <f t="shared" si="2"/>
        <v>-</v>
      </c>
      <c r="AE6" s="27" t="str">
        <f t="shared" si="2"/>
        <v>-</v>
      </c>
      <c r="AF6" s="27" t="str">
        <f t="shared" si="2"/>
        <v>-</v>
      </c>
      <c r="AG6" s="27">
        <f t="shared" si="2"/>
        <v>102.26</v>
      </c>
      <c r="AH6" s="25" t="str">
        <f>IF(AH7="","",IF(AH7="-","【-】","【"&amp;SUBSTITUTE(TEXT(AH7,"#,##0.00"),"-","△")&amp;"】"))</f>
        <v>【102.02】</v>
      </c>
      <c r="AI6" s="27" t="str">
        <f t="shared" ref="AI6:AR6" si="3">IF(AI7="",NA(),AI7)</f>
        <v>-</v>
      </c>
      <c r="AJ6" s="27" t="str">
        <f t="shared" si="3"/>
        <v>-</v>
      </c>
      <c r="AK6" s="27" t="str">
        <f t="shared" si="3"/>
        <v>-</v>
      </c>
      <c r="AL6" s="27" t="str">
        <f t="shared" si="3"/>
        <v>-</v>
      </c>
      <c r="AM6" s="27">
        <f t="shared" si="3"/>
        <v>140.25</v>
      </c>
      <c r="AN6" s="27" t="str">
        <f t="shared" si="3"/>
        <v>-</v>
      </c>
      <c r="AO6" s="27" t="str">
        <f t="shared" si="3"/>
        <v>-</v>
      </c>
      <c r="AP6" s="27" t="str">
        <f t="shared" si="3"/>
        <v>-</v>
      </c>
      <c r="AQ6" s="27" t="str">
        <f t="shared" si="3"/>
        <v>-</v>
      </c>
      <c r="AR6" s="27">
        <f t="shared" si="3"/>
        <v>82.37</v>
      </c>
      <c r="AS6" s="25" t="str">
        <f>IF(AS7="","",IF(AS7="-","【-】","【"&amp;SUBSTITUTE(TEXT(AS7,"#,##0.00"),"-","△")&amp;"】"))</f>
        <v>【26.96】</v>
      </c>
      <c r="AT6" s="27" t="str">
        <f t="shared" ref="AT6:BC6" si="4">IF(AT7="",NA(),AT7)</f>
        <v>-</v>
      </c>
      <c r="AU6" s="27" t="str">
        <f t="shared" si="4"/>
        <v>-</v>
      </c>
      <c r="AV6" s="27" t="str">
        <f t="shared" si="4"/>
        <v>-</v>
      </c>
      <c r="AW6" s="27" t="str">
        <f t="shared" si="4"/>
        <v>-</v>
      </c>
      <c r="AX6" s="27">
        <f t="shared" si="4"/>
        <v>283.7</v>
      </c>
      <c r="AY6" s="27" t="str">
        <f t="shared" si="4"/>
        <v>-</v>
      </c>
      <c r="AZ6" s="27" t="str">
        <f t="shared" si="4"/>
        <v>-</v>
      </c>
      <c r="BA6" s="27" t="str">
        <f t="shared" si="4"/>
        <v>-</v>
      </c>
      <c r="BB6" s="27" t="str">
        <f t="shared" si="4"/>
        <v>-</v>
      </c>
      <c r="BC6" s="27">
        <f t="shared" si="4"/>
        <v>101.6</v>
      </c>
      <c r="BD6" s="25" t="str">
        <f>IF(BD7="","",IF(BD7="-","【-】","【"&amp;SUBSTITUTE(TEXT(BD7,"#,##0.00"),"-","△")&amp;"】"))</f>
        <v>【142.39】</v>
      </c>
      <c r="BE6" s="27" t="str">
        <f t="shared" ref="BE6:BN6" si="5">IF(BE7="",NA(),BE7)</f>
        <v>-</v>
      </c>
      <c r="BF6" s="27" t="str">
        <f t="shared" si="5"/>
        <v>-</v>
      </c>
      <c r="BG6" s="27" t="str">
        <f t="shared" si="5"/>
        <v>-</v>
      </c>
      <c r="BH6" s="27" t="str">
        <f t="shared" si="5"/>
        <v>-</v>
      </c>
      <c r="BI6" s="27">
        <f t="shared" si="5"/>
        <v>224.68</v>
      </c>
      <c r="BJ6" s="27" t="str">
        <f t="shared" si="5"/>
        <v>-</v>
      </c>
      <c r="BK6" s="27" t="str">
        <f t="shared" si="5"/>
        <v>-</v>
      </c>
      <c r="BL6" s="27" t="str">
        <f t="shared" si="5"/>
        <v>-</v>
      </c>
      <c r="BM6" s="27" t="str">
        <f t="shared" si="5"/>
        <v>-</v>
      </c>
      <c r="BN6" s="27">
        <f t="shared" si="5"/>
        <v>1398.03</v>
      </c>
      <c r="BO6" s="25" t="str">
        <f>IF(BO7="","",IF(BO7="-","【-】","【"&amp;SUBSTITUTE(TEXT(BO7,"#,##0.00"),"-","△")&amp;"】"))</f>
        <v>【1,043.36】</v>
      </c>
      <c r="BP6" s="27" t="str">
        <f t="shared" ref="BP6:BY6" si="6">IF(BP7="",NA(),BP7)</f>
        <v>-</v>
      </c>
      <c r="BQ6" s="27" t="str">
        <f t="shared" si="6"/>
        <v>-</v>
      </c>
      <c r="BR6" s="27" t="str">
        <f t="shared" si="6"/>
        <v>-</v>
      </c>
      <c r="BS6" s="27" t="str">
        <f t="shared" si="6"/>
        <v>-</v>
      </c>
      <c r="BT6" s="27">
        <f t="shared" si="6"/>
        <v>83.59</v>
      </c>
      <c r="BU6" s="27" t="str">
        <f t="shared" si="6"/>
        <v>-</v>
      </c>
      <c r="BV6" s="27" t="str">
        <f t="shared" si="6"/>
        <v>-</v>
      </c>
      <c r="BW6" s="27" t="str">
        <f t="shared" si="6"/>
        <v>-</v>
      </c>
      <c r="BX6" s="27" t="str">
        <f t="shared" si="6"/>
        <v>-</v>
      </c>
      <c r="BY6" s="27">
        <f t="shared" si="6"/>
        <v>39.15</v>
      </c>
      <c r="BZ6" s="25" t="str">
        <f>IF(BZ7="","",IF(BZ7="-","【-】","【"&amp;SUBSTITUTE(TEXT(BZ7,"#,##0.00"),"-","△")&amp;"】"))</f>
        <v>【56.19】</v>
      </c>
      <c r="CA6" s="27" t="str">
        <f t="shared" ref="CA6:CJ6" si="7">IF(CA7="",NA(),CA7)</f>
        <v>-</v>
      </c>
      <c r="CB6" s="27" t="str">
        <f t="shared" si="7"/>
        <v>-</v>
      </c>
      <c r="CC6" s="27" t="str">
        <f t="shared" si="7"/>
        <v>-</v>
      </c>
      <c r="CD6" s="27" t="str">
        <f t="shared" si="7"/>
        <v>-</v>
      </c>
      <c r="CE6" s="27">
        <f t="shared" si="7"/>
        <v>73.66</v>
      </c>
      <c r="CF6" s="27" t="str">
        <f t="shared" si="7"/>
        <v>-</v>
      </c>
      <c r="CG6" s="27" t="str">
        <f t="shared" si="7"/>
        <v>-</v>
      </c>
      <c r="CH6" s="27" t="str">
        <f t="shared" si="7"/>
        <v>-</v>
      </c>
      <c r="CI6" s="27" t="str">
        <f t="shared" si="7"/>
        <v>-</v>
      </c>
      <c r="CJ6" s="27">
        <f t="shared" si="7"/>
        <v>392.81</v>
      </c>
      <c r="CK6" s="25" t="str">
        <f>IF(CK7="","",IF(CK7="-","【-】","【"&amp;SUBSTITUTE(TEXT(CK7,"#,##0.00"),"-","△")&amp;"】"))</f>
        <v>【285.60】</v>
      </c>
      <c r="CL6" s="27" t="str">
        <f t="shared" ref="CL6:CU6" si="8">IF(CL7="",NA(),CL7)</f>
        <v>-</v>
      </c>
      <c r="CM6" s="27" t="str">
        <f t="shared" si="8"/>
        <v>-</v>
      </c>
      <c r="CN6" s="27" t="str">
        <f t="shared" si="8"/>
        <v>-</v>
      </c>
      <c r="CO6" s="27" t="str">
        <f t="shared" si="8"/>
        <v>-</v>
      </c>
      <c r="CP6" s="27">
        <f t="shared" si="8"/>
        <v>77.5</v>
      </c>
      <c r="CQ6" s="27" t="str">
        <f t="shared" si="8"/>
        <v>-</v>
      </c>
      <c r="CR6" s="27" t="str">
        <f t="shared" si="8"/>
        <v>-</v>
      </c>
      <c r="CS6" s="27" t="str">
        <f t="shared" si="8"/>
        <v>-</v>
      </c>
      <c r="CT6" s="27" t="str">
        <f t="shared" si="8"/>
        <v>-</v>
      </c>
      <c r="CU6" s="27">
        <f t="shared" si="8"/>
        <v>29.19</v>
      </c>
      <c r="CV6" s="25" t="str">
        <f>IF(CV7="","",IF(CV7="-","【-】","【"&amp;SUBSTITUTE(TEXT(CV7,"#,##0.00"),"-","△")&amp;"】"))</f>
        <v>【48.33】</v>
      </c>
      <c r="CW6" s="27" t="str">
        <f t="shared" ref="CW6:DF6" si="9">IF(CW7="",NA(),CW7)</f>
        <v>-</v>
      </c>
      <c r="CX6" s="27" t="str">
        <f t="shared" si="9"/>
        <v>-</v>
      </c>
      <c r="CY6" s="27" t="str">
        <f t="shared" si="9"/>
        <v>-</v>
      </c>
      <c r="CZ6" s="27" t="str">
        <f t="shared" si="9"/>
        <v>-</v>
      </c>
      <c r="DA6" s="27">
        <f t="shared" si="9"/>
        <v>52.6</v>
      </c>
      <c r="DB6" s="27" t="str">
        <f t="shared" si="9"/>
        <v>-</v>
      </c>
      <c r="DC6" s="27" t="str">
        <f t="shared" si="9"/>
        <v>-</v>
      </c>
      <c r="DD6" s="27" t="str">
        <f t="shared" si="9"/>
        <v>-</v>
      </c>
      <c r="DE6" s="27" t="str">
        <f t="shared" si="9"/>
        <v>-</v>
      </c>
      <c r="DF6" s="27">
        <f t="shared" si="9"/>
        <v>66.040000000000006</v>
      </c>
      <c r="DG6" s="25" t="str">
        <f>IF(DG7="","",IF(DG7="-","【-】","【"&amp;SUBSTITUTE(TEXT(DG7,"#,##0.00"),"-","△")&amp;"】"))</f>
        <v>【70.34】</v>
      </c>
      <c r="DH6" s="27" t="str">
        <f t="shared" ref="DH6:DQ6" si="10">IF(DH7="",NA(),DH7)</f>
        <v>-</v>
      </c>
      <c r="DI6" s="27" t="str">
        <f t="shared" si="10"/>
        <v>-</v>
      </c>
      <c r="DJ6" s="27" t="str">
        <f t="shared" si="10"/>
        <v>-</v>
      </c>
      <c r="DK6" s="27" t="str">
        <f t="shared" si="10"/>
        <v>-</v>
      </c>
      <c r="DL6" s="27">
        <f t="shared" si="10"/>
        <v>9.5299999999999994</v>
      </c>
      <c r="DM6" s="27" t="str">
        <f t="shared" si="10"/>
        <v>-</v>
      </c>
      <c r="DN6" s="27" t="str">
        <f t="shared" si="10"/>
        <v>-</v>
      </c>
      <c r="DO6" s="27" t="str">
        <f t="shared" si="10"/>
        <v>-</v>
      </c>
      <c r="DP6" s="27" t="str">
        <f t="shared" si="10"/>
        <v>-</v>
      </c>
      <c r="DQ6" s="27">
        <f t="shared" si="10"/>
        <v>28.04</v>
      </c>
      <c r="DR6" s="25" t="str">
        <f>IF(DR7="","",IF(DR7="-","【-】","【"&amp;SUBSTITUTE(TEXT(DR7,"#,##0.00"),"-","△")&amp;"】"))</f>
        <v>【35.50】</v>
      </c>
      <c r="DS6" s="27" t="str">
        <f t="shared" ref="DS6:EB6" si="11">IF(DS7="",NA(),DS7)</f>
        <v>-</v>
      </c>
      <c r="DT6" s="27" t="str">
        <f t="shared" si="11"/>
        <v>-</v>
      </c>
      <c r="DU6" s="27" t="str">
        <f t="shared" si="11"/>
        <v>-</v>
      </c>
      <c r="DV6" s="27" t="str">
        <f t="shared" si="11"/>
        <v>-</v>
      </c>
      <c r="DW6" s="25">
        <f t="shared" si="11"/>
        <v>0</v>
      </c>
      <c r="DX6" s="27" t="str">
        <f t="shared" si="11"/>
        <v>-</v>
      </c>
      <c r="DY6" s="27" t="str">
        <f t="shared" si="11"/>
        <v>-</v>
      </c>
      <c r="DZ6" s="27" t="str">
        <f t="shared" si="11"/>
        <v>-</v>
      </c>
      <c r="EA6" s="27" t="str">
        <f t="shared" si="11"/>
        <v>-</v>
      </c>
      <c r="EB6" s="27">
        <f t="shared" si="11"/>
        <v>11.15</v>
      </c>
      <c r="EC6" s="25" t="str">
        <f>IF(EC7="","",IF(EC7="-","【-】","【"&amp;SUBSTITUTE(TEXT(EC7,"#,##0.00"),"-","△")&amp;"】"))</f>
        <v>【16.16】</v>
      </c>
      <c r="ED6" s="27" t="str">
        <f t="shared" ref="ED6:EM6" si="12">IF(ED7="",NA(),ED7)</f>
        <v>-</v>
      </c>
      <c r="EE6" s="27" t="str">
        <f t="shared" si="12"/>
        <v>-</v>
      </c>
      <c r="EF6" s="27" t="str">
        <f t="shared" si="12"/>
        <v>-</v>
      </c>
      <c r="EG6" s="27" t="str">
        <f t="shared" si="12"/>
        <v>-</v>
      </c>
      <c r="EH6" s="25">
        <f t="shared" si="12"/>
        <v>0</v>
      </c>
      <c r="EI6" s="27" t="str">
        <f t="shared" si="12"/>
        <v>-</v>
      </c>
      <c r="EJ6" s="27" t="str">
        <f t="shared" si="12"/>
        <v>-</v>
      </c>
      <c r="EK6" s="27" t="str">
        <f t="shared" si="12"/>
        <v>-</v>
      </c>
      <c r="EL6" s="27" t="str">
        <f t="shared" si="12"/>
        <v>-</v>
      </c>
      <c r="EM6" s="27">
        <f t="shared" si="12"/>
        <v>0.25</v>
      </c>
      <c r="EN6" s="25" t="str">
        <f>IF(EN7="","",IF(EN7="-","【-】","【"&amp;SUBSTITUTE(TEXT(EN7,"#,##0.00"),"-","△")&amp;"】"))</f>
        <v>【0.28】</v>
      </c>
    </row>
    <row r="7" spans="1:144" s="14" customFormat="1" x14ac:dyDescent="0.15">
      <c r="A7" s="15"/>
      <c r="B7" s="21">
        <v>2024</v>
      </c>
      <c r="C7" s="21">
        <v>434248</v>
      </c>
      <c r="D7" s="21">
        <v>46</v>
      </c>
      <c r="E7" s="21">
        <v>1</v>
      </c>
      <c r="F7" s="21">
        <v>0</v>
      </c>
      <c r="G7" s="21">
        <v>5</v>
      </c>
      <c r="H7" s="21" t="s">
        <v>93</v>
      </c>
      <c r="I7" s="21" t="s">
        <v>94</v>
      </c>
      <c r="J7" s="21" t="s">
        <v>95</v>
      </c>
      <c r="K7" s="21" t="s">
        <v>96</v>
      </c>
      <c r="L7" s="21" t="s">
        <v>97</v>
      </c>
      <c r="M7" s="21" t="s">
        <v>0</v>
      </c>
      <c r="N7" s="26" t="s">
        <v>98</v>
      </c>
      <c r="O7" s="26">
        <v>66.83</v>
      </c>
      <c r="P7" s="26">
        <v>3.94</v>
      </c>
      <c r="Q7" s="26">
        <v>1210</v>
      </c>
      <c r="R7" s="26">
        <v>6295</v>
      </c>
      <c r="S7" s="26">
        <v>136.94</v>
      </c>
      <c r="T7" s="26">
        <v>45.97</v>
      </c>
      <c r="U7" s="26">
        <v>245</v>
      </c>
      <c r="V7" s="26">
        <v>0.22</v>
      </c>
      <c r="W7" s="26">
        <v>1113.6400000000001</v>
      </c>
      <c r="X7" s="26" t="s">
        <v>98</v>
      </c>
      <c r="Y7" s="26" t="s">
        <v>98</v>
      </c>
      <c r="Z7" s="26" t="s">
        <v>98</v>
      </c>
      <c r="AA7" s="26" t="s">
        <v>98</v>
      </c>
      <c r="AB7" s="26">
        <v>112.48</v>
      </c>
      <c r="AC7" s="26" t="s">
        <v>98</v>
      </c>
      <c r="AD7" s="26" t="s">
        <v>98</v>
      </c>
      <c r="AE7" s="26" t="s">
        <v>98</v>
      </c>
      <c r="AF7" s="26" t="s">
        <v>98</v>
      </c>
      <c r="AG7" s="26">
        <v>102.26</v>
      </c>
      <c r="AH7" s="26">
        <v>102.02</v>
      </c>
      <c r="AI7" s="26" t="s">
        <v>98</v>
      </c>
      <c r="AJ7" s="26" t="s">
        <v>98</v>
      </c>
      <c r="AK7" s="26" t="s">
        <v>98</v>
      </c>
      <c r="AL7" s="26" t="s">
        <v>98</v>
      </c>
      <c r="AM7" s="26">
        <v>140.25</v>
      </c>
      <c r="AN7" s="26" t="s">
        <v>98</v>
      </c>
      <c r="AO7" s="26" t="s">
        <v>98</v>
      </c>
      <c r="AP7" s="26" t="s">
        <v>98</v>
      </c>
      <c r="AQ7" s="26" t="s">
        <v>98</v>
      </c>
      <c r="AR7" s="26">
        <v>82.37</v>
      </c>
      <c r="AS7" s="26">
        <v>26.96</v>
      </c>
      <c r="AT7" s="26" t="s">
        <v>98</v>
      </c>
      <c r="AU7" s="26" t="s">
        <v>98</v>
      </c>
      <c r="AV7" s="26" t="s">
        <v>98</v>
      </c>
      <c r="AW7" s="26" t="s">
        <v>98</v>
      </c>
      <c r="AX7" s="26">
        <v>283.7</v>
      </c>
      <c r="AY7" s="26" t="s">
        <v>98</v>
      </c>
      <c r="AZ7" s="26" t="s">
        <v>98</v>
      </c>
      <c r="BA7" s="26" t="s">
        <v>98</v>
      </c>
      <c r="BB7" s="26" t="s">
        <v>98</v>
      </c>
      <c r="BC7" s="26">
        <v>101.6</v>
      </c>
      <c r="BD7" s="26">
        <v>142.38999999999999</v>
      </c>
      <c r="BE7" s="26" t="s">
        <v>98</v>
      </c>
      <c r="BF7" s="26" t="s">
        <v>98</v>
      </c>
      <c r="BG7" s="26" t="s">
        <v>98</v>
      </c>
      <c r="BH7" s="26" t="s">
        <v>98</v>
      </c>
      <c r="BI7" s="26">
        <v>224.68</v>
      </c>
      <c r="BJ7" s="26" t="s">
        <v>98</v>
      </c>
      <c r="BK7" s="26" t="s">
        <v>98</v>
      </c>
      <c r="BL7" s="26" t="s">
        <v>98</v>
      </c>
      <c r="BM7" s="26" t="s">
        <v>98</v>
      </c>
      <c r="BN7" s="26">
        <v>1398.03</v>
      </c>
      <c r="BO7" s="26">
        <v>1043.3599999999999</v>
      </c>
      <c r="BP7" s="26" t="s">
        <v>98</v>
      </c>
      <c r="BQ7" s="26" t="s">
        <v>98</v>
      </c>
      <c r="BR7" s="26" t="s">
        <v>98</v>
      </c>
      <c r="BS7" s="26" t="s">
        <v>98</v>
      </c>
      <c r="BT7" s="26">
        <v>83.59</v>
      </c>
      <c r="BU7" s="26" t="s">
        <v>98</v>
      </c>
      <c r="BV7" s="26" t="s">
        <v>98</v>
      </c>
      <c r="BW7" s="26" t="s">
        <v>98</v>
      </c>
      <c r="BX7" s="26" t="s">
        <v>98</v>
      </c>
      <c r="BY7" s="26">
        <v>39.15</v>
      </c>
      <c r="BZ7" s="26">
        <v>56.19</v>
      </c>
      <c r="CA7" s="26" t="s">
        <v>98</v>
      </c>
      <c r="CB7" s="26" t="s">
        <v>98</v>
      </c>
      <c r="CC7" s="26" t="s">
        <v>98</v>
      </c>
      <c r="CD7" s="26" t="s">
        <v>98</v>
      </c>
      <c r="CE7" s="26">
        <v>73.66</v>
      </c>
      <c r="CF7" s="26" t="s">
        <v>98</v>
      </c>
      <c r="CG7" s="26" t="s">
        <v>98</v>
      </c>
      <c r="CH7" s="26" t="s">
        <v>98</v>
      </c>
      <c r="CI7" s="26" t="s">
        <v>98</v>
      </c>
      <c r="CJ7" s="26">
        <v>392.81</v>
      </c>
      <c r="CK7" s="26">
        <v>285.60000000000002</v>
      </c>
      <c r="CL7" s="26" t="s">
        <v>98</v>
      </c>
      <c r="CM7" s="26" t="s">
        <v>98</v>
      </c>
      <c r="CN7" s="26" t="s">
        <v>98</v>
      </c>
      <c r="CO7" s="26" t="s">
        <v>98</v>
      </c>
      <c r="CP7" s="26">
        <v>77.5</v>
      </c>
      <c r="CQ7" s="26" t="s">
        <v>98</v>
      </c>
      <c r="CR7" s="26" t="s">
        <v>98</v>
      </c>
      <c r="CS7" s="26" t="s">
        <v>98</v>
      </c>
      <c r="CT7" s="26" t="s">
        <v>98</v>
      </c>
      <c r="CU7" s="26">
        <v>29.19</v>
      </c>
      <c r="CV7" s="26">
        <v>48.33</v>
      </c>
      <c r="CW7" s="26" t="s">
        <v>98</v>
      </c>
      <c r="CX7" s="26" t="s">
        <v>98</v>
      </c>
      <c r="CY7" s="26" t="s">
        <v>98</v>
      </c>
      <c r="CZ7" s="26" t="s">
        <v>98</v>
      </c>
      <c r="DA7" s="26">
        <v>52.6</v>
      </c>
      <c r="DB7" s="26" t="s">
        <v>98</v>
      </c>
      <c r="DC7" s="26" t="s">
        <v>98</v>
      </c>
      <c r="DD7" s="26" t="s">
        <v>98</v>
      </c>
      <c r="DE7" s="26" t="s">
        <v>98</v>
      </c>
      <c r="DF7" s="26">
        <v>66.040000000000006</v>
      </c>
      <c r="DG7" s="26">
        <v>70.34</v>
      </c>
      <c r="DH7" s="26" t="s">
        <v>98</v>
      </c>
      <c r="DI7" s="26" t="s">
        <v>98</v>
      </c>
      <c r="DJ7" s="26" t="s">
        <v>98</v>
      </c>
      <c r="DK7" s="26" t="s">
        <v>98</v>
      </c>
      <c r="DL7" s="26">
        <v>9.5299999999999994</v>
      </c>
      <c r="DM7" s="26" t="s">
        <v>98</v>
      </c>
      <c r="DN7" s="26" t="s">
        <v>98</v>
      </c>
      <c r="DO7" s="26" t="s">
        <v>98</v>
      </c>
      <c r="DP7" s="26" t="s">
        <v>98</v>
      </c>
      <c r="DQ7" s="26">
        <v>28.04</v>
      </c>
      <c r="DR7" s="26">
        <v>35.5</v>
      </c>
      <c r="DS7" s="26" t="s">
        <v>98</v>
      </c>
      <c r="DT7" s="26" t="s">
        <v>98</v>
      </c>
      <c r="DU7" s="26" t="s">
        <v>98</v>
      </c>
      <c r="DV7" s="26" t="s">
        <v>98</v>
      </c>
      <c r="DW7" s="26">
        <v>0</v>
      </c>
      <c r="DX7" s="26" t="s">
        <v>98</v>
      </c>
      <c r="DY7" s="26" t="s">
        <v>98</v>
      </c>
      <c r="DZ7" s="26" t="s">
        <v>98</v>
      </c>
      <c r="EA7" s="26" t="s">
        <v>98</v>
      </c>
      <c r="EB7" s="26">
        <v>11.15</v>
      </c>
      <c r="EC7" s="26">
        <v>16.16</v>
      </c>
      <c r="ED7" s="26" t="s">
        <v>98</v>
      </c>
      <c r="EE7" s="26" t="s">
        <v>98</v>
      </c>
      <c r="EF7" s="26" t="s">
        <v>98</v>
      </c>
      <c r="EG7" s="26" t="s">
        <v>98</v>
      </c>
      <c r="EH7" s="26">
        <v>0</v>
      </c>
      <c r="EI7" s="26" t="s">
        <v>98</v>
      </c>
      <c r="EJ7" s="26" t="s">
        <v>98</v>
      </c>
      <c r="EK7" s="26" t="s">
        <v>98</v>
      </c>
      <c r="EL7" s="26" t="s">
        <v>98</v>
      </c>
      <c r="EM7" s="26">
        <v>0.25</v>
      </c>
      <c r="EN7" s="26">
        <v>0.28000000000000003</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2025-12-12T09:24:14Z</dcterms:created>
  <dcterms:modified xsi:type="dcterms:W3CDTF">2026-02-05T09:16:14Z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2026-01-30T11:51:26Z</vt:filetime>
  </property>
</Properties>
</file>