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9 和水町●\02 簡水（法適）\"/>
    </mc:Choice>
  </mc:AlternateContent>
  <xr:revisionPtr revIDLastSave="0" documentId="13_ncr:1_{39D4F319-059E-49AF-8B18-3C598BB3BD8D}" xr6:coauthVersionLast="47" xr6:coauthVersionMax="47" xr10:uidLastSave="{00000000-0000-0000-0000-000000000000}"/>
  <workbookProtection workbookAlgorithmName="SHA-512" workbookHashValue="YaawNIFLPNOWcZj7F0pcYpGYe8mvow8epkZsg9DkdUecfkuIF1x33lxsKURFTbcwok0KtO+CLE4/X5QZEkpuQQ==" workbookSaltValue="HJLrIbGgeVd+ukyBaKl7O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R6" i="5"/>
  <c r="Q6" i="5"/>
  <c r="W10" i="4" s="1"/>
  <c r="P6" i="5"/>
  <c r="O6" i="5"/>
  <c r="I10" i="4" s="1"/>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H85" i="4"/>
  <c r="F85" i="4"/>
  <c r="E85" i="4"/>
  <c r="BB10" i="4"/>
  <c r="AL10" i="4"/>
  <c r="P10" i="4"/>
  <c r="B10" i="4"/>
  <c r="AT8" i="4"/>
  <c r="AL8" i="4"/>
  <c r="AD8" i="4"/>
  <c r="W8" i="4"/>
  <c r="P8" i="4"/>
  <c r="B8" i="4"/>
  <c r="B6" i="4"/>
</calcChain>
</file>

<file path=xl/sharedStrings.xml><?xml version="1.0" encoding="utf-8"?>
<sst xmlns="http://schemas.openxmlformats.org/spreadsheetml/2006/main" count="294" uniqueCount="112">
  <si>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</si>
  <si>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</si>
  <si>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</si>
  <si>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</si>
  <si>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</si>
  <si>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</si>
  <si>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</si>
  <si>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</si>
  <si>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</si>
  <si>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</si>
  <si>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</si>
  <si>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</si>
  <si>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</si>
  <si>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</si>
  <si>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</si>
  <si>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</si>
  <si>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</si>
  <si>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</si>
  <si>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</si>
  <si>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</si>
  <si>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</si>
  <si>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</si>
  <si>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</si>
  <si>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</si>
  <si>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</si>
  <si>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</si>
  <si>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</si>
  <si>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</si>
  <si>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</si>
  <si>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</si>
  <si>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</si>
  <si>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</si>
  <si>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</si>
  <si>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</si>
  <si>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</si>
  <si>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</si>
  <si>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</si>
  <si>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</si>
  <si>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</si>
  <si>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</si>
  <si>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</si>
  <si>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</si>
  <si>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</si>
  <si>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</si>
  <si>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</si>
  <si>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</si>
  <si>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</si>
  <si>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</si>
  <si>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</si>
  <si>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</si>
  <si>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</si>
  <si>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</si>
  <si>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</si>
  <si>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</si>
  <si>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</si>
  <si>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</si>
  <si>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</si>
  <si>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</si>
  <si>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</si>
  <si>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</si>
  <si>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</si>
  <si>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</si>
  <si>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</si>
  <si>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</si>
  <si>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</si>
  <si>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</si>
  <si>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</si>
  <si>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</si>
  <si>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</si>
  <si>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</si>
  <si>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</si>
  <si>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</si>
  <si>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</si>
  <si>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</si>
  <si>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</si>
  <si>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</si>
  <si>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</si>
  <si>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</si>
  <si>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</si>
  <si>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</si>
  <si>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</si>
  <si>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</si>
  <si>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</si>
  <si>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</si>
  <si>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</si>
  <si>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</si>
  <si>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</si>
  <si>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</si>
  <si>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</si>
  <si>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</si>
  <si>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</si>
  <si>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</si>
  <si>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</si>
  <si>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和水町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</si>
  <si>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</si>
  <si>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</si>
  <si>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</si>
  <si>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</si>
  <si>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</si>
  <si>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</si>
  <si>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</si>
  <si>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</si>
  <si>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</si>
  <si>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</si>
  <si>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</si>
  <si>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</si>
  <si>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</si>
  <si>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</si>
  <si>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</si>
  <si>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経営の健全性について、経常収益の給水収益は前年に比べ増加しており、他会計補助金も増加しています。そのため経常収支比率は100％を超える数値になっています。しかし、使用料だけで全ての費用を賄うことは難しい状況であるため繰入金に頼るしかないのが現状です。
　そのほかの数値については、平均値に比べ高くなっていますが、当町は県内でも高い使用料金設定となっており、町全体の普及率が低く、自家用井戸や井戸と町水との併用世帯が多い為、収益があまり上がらず料金回収率も平均値より髙くなっています。
　今後の人口減少や維持管理費の増加等を踏まえ、費用面では経費削減を、収入面では加入促進を行い健全性を堅持します。
　経営の効率性については、将来の人口減少等による水需要の低下と減収を踏まえ、施設のダウンサイジング等を検討していきます。
</t>
    <rPh sb="11" eb="13">
      <t>ケイジョウ</t>
    </rPh>
    <rPh sb="16" eb="18">
      <t>キュウスイ</t>
    </rPh>
    <rPh sb="18" eb="20">
      <t>シュウエキ</t>
    </rPh>
    <rPh sb="21" eb="23">
      <t>ゼンネン</t>
    </rPh>
    <rPh sb="24" eb="25">
      <t>クラ</t>
    </rPh>
    <rPh sb="26" eb="28">
      <t>ゾウカ</t>
    </rPh>
    <rPh sb="33" eb="36">
      <t>タカイケイ</t>
    </rPh>
    <rPh sb="36" eb="39">
      <t>ホジョキン</t>
    </rPh>
    <rPh sb="40" eb="42">
      <t>ゾウカ</t>
    </rPh>
    <rPh sb="52" eb="58">
      <t>ケイジョウシュウシヒリツ</t>
    </rPh>
    <rPh sb="64" eb="65">
      <t>コ</t>
    </rPh>
    <rPh sb="67" eb="69">
      <t>スウチ</t>
    </rPh>
    <rPh sb="81" eb="84">
      <t>シヨウリョウ</t>
    </rPh>
    <rPh sb="87" eb="88">
      <t>スベ</t>
    </rPh>
    <rPh sb="90" eb="92">
      <t>ヒヨウ</t>
    </rPh>
    <rPh sb="93" eb="94">
      <t>マカナ</t>
    </rPh>
    <rPh sb="98" eb="99">
      <t>ムズカ</t>
    </rPh>
    <rPh sb="101" eb="103">
      <t>ジョウキョウ</t>
    </rPh>
    <rPh sb="108" eb="111">
      <t>クリイレキン</t>
    </rPh>
    <rPh sb="112" eb="113">
      <t>タヨ</t>
    </rPh>
    <rPh sb="120" eb="122">
      <t>ゲンジョウ</t>
    </rPh>
    <rPh sb="144" eb="145">
      <t>クラ</t>
    </rPh>
    <rPh sb="146" eb="147">
      <t>タカ</t>
    </rPh>
    <rPh sb="221" eb="226">
      <t>リョウキンカイシュウリツ</t>
    </rPh>
    <rPh sb="227" eb="230">
      <t>ヘイキンチ</t>
    </rPh>
    <rPh sb="232" eb="233">
      <t>タカ</t>
    </rPh>
    <phoneticPr fontId="4"/>
  </si>
  <si>
    <t>当町の水道管は、平成元年度より整備されており、一番古いもので３６年を経過しています。他団体に比べれば比較的新しいですが、年々少しずつ漏水箇所が発見されていることから、令和4年度から計画的に更新を進めています。
　管路更新ついては、多額な投資が必要となることから更新計画の検討、財政計画等、様々な課題を複合的にとらえ、限られた財源の中で効率的な実施に努めます。</t>
    <phoneticPr fontId="4"/>
  </si>
  <si>
    <t>現時点では概ね堅調な経営状況ではあるものの、維持管理費の増加や起債償還など財政的に厳しい状況にあり、施設のポンプや設備等も更新時期を迎えています。計画的に更新を進めて行くために計画を作成し財政状況を見ながら事業を進めて行きます。
　また、急速な人口減少等に伴うサービス需要の減少や施設の老朽化に伴う更新需要の増大等、経営環境が厳しさを増す中、経費の削減、企業債残高の低減等により、将来負担の軽減を図るとともに、将来の需要に見合った施設計画の策定、水道施設の老朽施設の更新、老朽管の更新への効率的な財源配分に努め、経営基盤の強化を図ります。
　和水町簡易水道事業は、令和7年3月に経営戦略の見直しを行っています。</t>
    <rPh sb="282" eb="284">
      <t>レイワ</t>
    </rPh>
    <rPh sb="298" eb="29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</si>
</sst>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2.34</c:v>
                </c:pt>
                <c:pt idx="4">
                  <c:v>1.67</c:v>
                </c:pt>
              </c:numCache>
            </c:numRef>
          </c:val>
          <c:extLst>
            <c:ext xmlns:c16="http://schemas.microsoft.com/office/drawing/2014/chart" uri="{C3380CC4-5D6E-409C-BE32-E72D297353CC}">
              <c16:uniqueId val="{00000000-90C5-4651-BFDB-A34BECA221F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0.88</c:v>
                </c:pt>
                <c:pt idx="4">
                  <c:v>0.25</c:v>
                </c:pt>
              </c:numCache>
            </c:numRef>
          </c:val>
          <c:smooth val="0"/>
          <c:extLst>
            <c:ext xmlns:c16="http://schemas.microsoft.com/office/drawing/2014/chart" uri="{C3380CC4-5D6E-409C-BE32-E72D297353CC}">
              <c16:uniqueId val="{00000001-90C5-4651-BFDB-A34BECA221F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56.22</c:v>
                </c:pt>
                <c:pt idx="4">
                  <c:v>57.21</c:v>
                </c:pt>
              </c:numCache>
            </c:numRef>
          </c:val>
          <c:extLst>
            <c:ext xmlns:c16="http://schemas.microsoft.com/office/drawing/2014/chart" uri="{C3380CC4-5D6E-409C-BE32-E72D297353CC}">
              <c16:uniqueId val="{00000000-B68E-4C1C-ABC9-E9D9800BC8C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52.39</c:v>
                </c:pt>
                <c:pt idx="4">
                  <c:v>29.19</c:v>
                </c:pt>
              </c:numCache>
            </c:numRef>
          </c:val>
          <c:smooth val="0"/>
          <c:extLst>
            <c:ext xmlns:c16="http://schemas.microsoft.com/office/drawing/2014/chart" uri="{C3380CC4-5D6E-409C-BE32-E72D297353CC}">
              <c16:uniqueId val="{00000001-B68E-4C1C-ABC9-E9D9800BC8C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98.47</c:v>
                </c:pt>
                <c:pt idx="4">
                  <c:v>97.4</c:v>
                </c:pt>
              </c:numCache>
            </c:numRef>
          </c:val>
          <c:extLst>
            <c:ext xmlns:c16="http://schemas.microsoft.com/office/drawing/2014/chart" uri="{C3380CC4-5D6E-409C-BE32-E72D297353CC}">
              <c16:uniqueId val="{00000000-9433-4FC8-8BD3-6A72FFB74E5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63.38</c:v>
                </c:pt>
                <c:pt idx="4">
                  <c:v>66.040000000000006</c:v>
                </c:pt>
              </c:numCache>
            </c:numRef>
          </c:val>
          <c:smooth val="0"/>
          <c:extLst>
            <c:ext xmlns:c16="http://schemas.microsoft.com/office/drawing/2014/chart" uri="{C3380CC4-5D6E-409C-BE32-E72D297353CC}">
              <c16:uniqueId val="{00000001-9433-4FC8-8BD3-6A72FFB74E5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124.14</c:v>
                </c:pt>
                <c:pt idx="4">
                  <c:v>109.84</c:v>
                </c:pt>
              </c:numCache>
            </c:numRef>
          </c:val>
          <c:extLst>
            <c:ext xmlns:c16="http://schemas.microsoft.com/office/drawing/2014/chart" uri="{C3380CC4-5D6E-409C-BE32-E72D297353CC}">
              <c16:uniqueId val="{00000000-654C-4A62-839A-7580C4041DD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103.12</c:v>
                </c:pt>
                <c:pt idx="4">
                  <c:v>102.26</c:v>
                </c:pt>
              </c:numCache>
            </c:numRef>
          </c:val>
          <c:smooth val="0"/>
          <c:extLst>
            <c:ext xmlns:c16="http://schemas.microsoft.com/office/drawing/2014/chart" uri="{C3380CC4-5D6E-409C-BE32-E72D297353CC}">
              <c16:uniqueId val="{00000001-654C-4A62-839A-7580C4041DD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6.06</c:v>
                </c:pt>
                <c:pt idx="4">
                  <c:v>11.35</c:v>
                </c:pt>
              </c:numCache>
            </c:numRef>
          </c:val>
          <c:extLst>
            <c:ext xmlns:c16="http://schemas.microsoft.com/office/drawing/2014/chart" uri="{C3380CC4-5D6E-409C-BE32-E72D297353CC}">
              <c16:uniqueId val="{00000000-70A4-455E-860F-849BA38FA3A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24.27</c:v>
                </c:pt>
                <c:pt idx="4">
                  <c:v>28.04</c:v>
                </c:pt>
              </c:numCache>
            </c:numRef>
          </c:val>
          <c:smooth val="0"/>
          <c:extLst>
            <c:ext xmlns:c16="http://schemas.microsoft.com/office/drawing/2014/chart" uri="{C3380CC4-5D6E-409C-BE32-E72D297353CC}">
              <c16:uniqueId val="{00000001-70A4-455E-860F-849BA38FA3A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68A-49CA-9521-8D9635B1D5E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12.77</c:v>
                </c:pt>
                <c:pt idx="4">
                  <c:v>11.15</c:v>
                </c:pt>
              </c:numCache>
            </c:numRef>
          </c:val>
          <c:smooth val="0"/>
          <c:extLst>
            <c:ext xmlns:c16="http://schemas.microsoft.com/office/drawing/2014/chart" uri="{C3380CC4-5D6E-409C-BE32-E72D297353CC}">
              <c16:uniqueId val="{00000001-468A-49CA-9521-8D9635B1D5E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965-4531-9D91-B4F45A9F301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101.46</c:v>
                </c:pt>
                <c:pt idx="4">
                  <c:v>82.37</c:v>
                </c:pt>
              </c:numCache>
            </c:numRef>
          </c:val>
          <c:smooth val="0"/>
          <c:extLst>
            <c:ext xmlns:c16="http://schemas.microsoft.com/office/drawing/2014/chart" uri="{C3380CC4-5D6E-409C-BE32-E72D297353CC}">
              <c16:uniqueId val="{00000001-6965-4531-9D91-B4F45A9F301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139.37</c:v>
                </c:pt>
                <c:pt idx="4">
                  <c:v>203.67</c:v>
                </c:pt>
              </c:numCache>
            </c:numRef>
          </c:val>
          <c:extLst>
            <c:ext xmlns:c16="http://schemas.microsoft.com/office/drawing/2014/chart" uri="{C3380CC4-5D6E-409C-BE32-E72D297353CC}">
              <c16:uniqueId val="{00000000-D10A-4C4B-B711-1B8041A8D79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112.37</c:v>
                </c:pt>
                <c:pt idx="4">
                  <c:v>101.6</c:v>
                </c:pt>
              </c:numCache>
            </c:numRef>
          </c:val>
          <c:smooth val="0"/>
          <c:extLst>
            <c:ext xmlns:c16="http://schemas.microsoft.com/office/drawing/2014/chart" uri="{C3380CC4-5D6E-409C-BE32-E72D297353CC}">
              <c16:uniqueId val="{00000001-D10A-4C4B-B711-1B8041A8D79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560.79</c:v>
                </c:pt>
                <c:pt idx="4">
                  <c:v>596.74</c:v>
                </c:pt>
              </c:numCache>
            </c:numRef>
          </c:val>
          <c:extLst>
            <c:ext xmlns:c16="http://schemas.microsoft.com/office/drawing/2014/chart" uri="{C3380CC4-5D6E-409C-BE32-E72D297353CC}">
              <c16:uniqueId val="{00000000-7BA2-423C-8F3F-782FE294304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1364.2</c:v>
                </c:pt>
                <c:pt idx="4">
                  <c:v>1398.03</c:v>
                </c:pt>
              </c:numCache>
            </c:numRef>
          </c:val>
          <c:smooth val="0"/>
          <c:extLst>
            <c:ext xmlns:c16="http://schemas.microsoft.com/office/drawing/2014/chart" uri="{C3380CC4-5D6E-409C-BE32-E72D297353CC}">
              <c16:uniqueId val="{00000001-7BA2-423C-8F3F-782FE294304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45.96</c:v>
                </c:pt>
                <c:pt idx="4">
                  <c:v>35.409999999999997</c:v>
                </c:pt>
              </c:numCache>
            </c:numRef>
          </c:val>
          <c:extLst>
            <c:ext xmlns:c16="http://schemas.microsoft.com/office/drawing/2014/chart" uri="{C3380CC4-5D6E-409C-BE32-E72D297353CC}">
              <c16:uniqueId val="{00000000-B9AC-43CF-8D1A-BE65BDB8A55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38.58</c:v>
                </c:pt>
                <c:pt idx="4">
                  <c:v>39.15</c:v>
                </c:pt>
              </c:numCache>
            </c:numRef>
          </c:val>
          <c:smooth val="0"/>
          <c:extLst>
            <c:ext xmlns:c16="http://schemas.microsoft.com/office/drawing/2014/chart" uri="{C3380CC4-5D6E-409C-BE32-E72D297353CC}">
              <c16:uniqueId val="{00000001-B9AC-43CF-8D1A-BE65BDB8A55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399.36</c:v>
                </c:pt>
                <c:pt idx="4">
                  <c:v>521.71</c:v>
                </c:pt>
              </c:numCache>
            </c:numRef>
          </c:val>
          <c:extLst>
            <c:ext xmlns:c16="http://schemas.microsoft.com/office/drawing/2014/chart" uri="{C3380CC4-5D6E-409C-BE32-E72D297353CC}">
              <c16:uniqueId val="{00000000-4FDA-4573-AB62-C41B1F63A90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448.81</c:v>
                </c:pt>
                <c:pt idx="4">
                  <c:v>392.81</c:v>
                </c:pt>
              </c:numCache>
            </c:numRef>
          </c:val>
          <c:smooth val="0"/>
          <c:extLst>
            <c:ext xmlns:c16="http://schemas.microsoft.com/office/drawing/2014/chart" uri="{C3380CC4-5D6E-409C-BE32-E72D297353CC}">
              <c16:uniqueId val="{00000001-4FDA-4573-AB62-C41B1F63A90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和水町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非設置</v>
      </c>
      <c r="AE8" s="74"/>
      <c r="AF8" s="74"/>
      <c r="AG8" s="74"/>
      <c r="AH8" s="74"/>
      <c r="AI8" s="74"/>
      <c r="AJ8" s="74"/>
      <c r="AK8" s="2"/>
      <c r="AL8" s="65">
        <f>データ!$R$6</f>
        <v>9007</v>
      </c>
      <c r="AM8" s="65"/>
      <c r="AN8" s="65"/>
      <c r="AO8" s="65"/>
      <c r="AP8" s="65"/>
      <c r="AQ8" s="65"/>
      <c r="AR8" s="65"/>
      <c r="AS8" s="65"/>
      <c r="AT8" s="36">
        <f>データ!$S$6</f>
        <v>98.78</v>
      </c>
      <c r="AU8" s="37"/>
      <c r="AV8" s="37"/>
      <c r="AW8" s="37"/>
      <c r="AX8" s="37"/>
      <c r="AY8" s="37"/>
      <c r="AZ8" s="37"/>
      <c r="BA8" s="37"/>
      <c r="BB8" s="54">
        <f>データ!$T$6</f>
        <v>91.18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69.959999999999994</v>
      </c>
      <c r="J10" s="37"/>
      <c r="K10" s="37"/>
      <c r="L10" s="37"/>
      <c r="M10" s="37"/>
      <c r="N10" s="37"/>
      <c r="O10" s="64"/>
      <c r="P10" s="54">
        <f>データ!$P$6</f>
        <v>17.3</v>
      </c>
      <c r="Q10" s="54"/>
      <c r="R10" s="54"/>
      <c r="S10" s="54"/>
      <c r="T10" s="54"/>
      <c r="U10" s="54"/>
      <c r="V10" s="54"/>
      <c r="W10" s="65">
        <f>データ!$Q$6</f>
        <v>3575</v>
      </c>
      <c r="X10" s="65"/>
      <c r="Y10" s="65"/>
      <c r="Z10" s="65"/>
      <c r="AA10" s="65"/>
      <c r="AB10" s="65"/>
      <c r="AC10" s="65"/>
      <c r="AD10" s="2"/>
      <c r="AE10" s="2"/>
      <c r="AF10" s="2"/>
      <c r="AG10" s="2"/>
      <c r="AH10" s="2"/>
      <c r="AI10" s="2"/>
      <c r="AJ10" s="2"/>
      <c r="AK10" s="2"/>
      <c r="AL10" s="65">
        <f>データ!$U$6</f>
        <v>1548</v>
      </c>
      <c r="AM10" s="65"/>
      <c r="AN10" s="65"/>
      <c r="AO10" s="65"/>
      <c r="AP10" s="65"/>
      <c r="AQ10" s="65"/>
      <c r="AR10" s="65"/>
      <c r="AS10" s="65"/>
      <c r="AT10" s="36">
        <f>データ!$V$6</f>
        <v>1.84</v>
      </c>
      <c r="AU10" s="37"/>
      <c r="AV10" s="37"/>
      <c r="AW10" s="37"/>
      <c r="AX10" s="37"/>
      <c r="AY10" s="37"/>
      <c r="AZ10" s="37"/>
      <c r="BA10" s="37"/>
      <c r="BB10" s="54">
        <f>データ!$W$6</f>
        <v>841.3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DRIxmuZ8FBqzC9UabG0qPMAnLTcaUg/+fuqNSFK0gVuzI06UM1YeyWNx3gjxZ/96iw99uXU4nztEygc/ZJURIw==" saltValue="XokZgnfZfavUiRnmu4wim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433691</v>
      </c>
      <c r="D6" s="20">
        <f t="shared" si="3"/>
        <v>46</v>
      </c>
      <c r="E6" s="20">
        <f t="shared" si="3"/>
        <v>1</v>
      </c>
      <c r="F6" s="20">
        <f t="shared" si="3"/>
        <v>0</v>
      </c>
      <c r="G6" s="20">
        <f t="shared" si="3"/>
        <v>5</v>
      </c>
      <c r="H6" s="20" t="str">
        <f t="shared" si="3"/>
        <v>熊本県　和水町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69.959999999999994</v>
      </c>
      <c r="P6" s="21">
        <f t="shared" si="3"/>
        <v>17.3</v>
      </c>
      <c r="Q6" s="21">
        <f t="shared" si="3"/>
        <v>3575</v>
      </c>
      <c r="R6" s="21">
        <f t="shared" si="3"/>
        <v>9007</v>
      </c>
      <c r="S6" s="21">
        <f t="shared" si="3"/>
        <v>98.78</v>
      </c>
      <c r="T6" s="21">
        <f t="shared" si="3"/>
        <v>91.18</v>
      </c>
      <c r="U6" s="21">
        <f t="shared" si="3"/>
        <v>1548</v>
      </c>
      <c r="V6" s="21">
        <f t="shared" si="3"/>
        <v>1.84</v>
      </c>
      <c r="W6" s="21">
        <f t="shared" si="3"/>
        <v>841.3</v>
      </c>
      <c r="X6" s="22" t="str">
        <f>IF(X7="",NA(),X7)</f>
        <v>-</v>
      </c>
      <c r="Y6" s="22" t="str">
        <f t="shared" ref="Y6:AG6" si="4">IF(Y7="",NA(),Y7)</f>
        <v>-</v>
      </c>
      <c r="Z6" s="22" t="str">
        <f t="shared" si="4"/>
        <v>-</v>
      </c>
      <c r="AA6" s="22">
        <f t="shared" si="4"/>
        <v>124.14</v>
      </c>
      <c r="AB6" s="22">
        <f t="shared" si="4"/>
        <v>109.84</v>
      </c>
      <c r="AC6" s="22" t="str">
        <f t="shared" si="4"/>
        <v>-</v>
      </c>
      <c r="AD6" s="22" t="str">
        <f t="shared" si="4"/>
        <v>-</v>
      </c>
      <c r="AE6" s="22" t="str">
        <f t="shared" si="4"/>
        <v>-</v>
      </c>
      <c r="AF6" s="22">
        <f t="shared" si="4"/>
        <v>103.12</v>
      </c>
      <c r="AG6" s="22">
        <f t="shared" si="4"/>
        <v>102.26</v>
      </c>
      <c r="AH6" s="21" t="str">
        <f>IF(AH7="","",IF(AH7="-","【-】","【"&amp;SUBSTITUTE(TEXT(AH7,"#,##0.00"),"-","△")&amp;"】"))</f>
        <v>【102.02】</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101.46</v>
      </c>
      <c r="AR6" s="22">
        <f t="shared" si="5"/>
        <v>82.37</v>
      </c>
      <c r="AS6" s="21" t="str">
        <f>IF(AS7="","",IF(AS7="-","【-】","【"&amp;SUBSTITUTE(TEXT(AS7,"#,##0.00"),"-","△")&amp;"】"))</f>
        <v>【26.96】</v>
      </c>
      <c r="AT6" s="22" t="str">
        <f>IF(AT7="",NA(),AT7)</f>
        <v>-</v>
      </c>
      <c r="AU6" s="22" t="str">
        <f t="shared" ref="AU6:BC6" si="6">IF(AU7="",NA(),AU7)</f>
        <v>-</v>
      </c>
      <c r="AV6" s="22" t="str">
        <f t="shared" si="6"/>
        <v>-</v>
      </c>
      <c r="AW6" s="22">
        <f t="shared" si="6"/>
        <v>139.37</v>
      </c>
      <c r="AX6" s="22">
        <f t="shared" si="6"/>
        <v>203.67</v>
      </c>
      <c r="AY6" s="22" t="str">
        <f t="shared" si="6"/>
        <v>-</v>
      </c>
      <c r="AZ6" s="22" t="str">
        <f t="shared" si="6"/>
        <v>-</v>
      </c>
      <c r="BA6" s="22" t="str">
        <f t="shared" si="6"/>
        <v>-</v>
      </c>
      <c r="BB6" s="22">
        <f t="shared" si="6"/>
        <v>112.37</v>
      </c>
      <c r="BC6" s="22">
        <f t="shared" si="6"/>
        <v>101.6</v>
      </c>
      <c r="BD6" s="21" t="str">
        <f>IF(BD7="","",IF(BD7="-","【-】","【"&amp;SUBSTITUTE(TEXT(BD7,"#,##0.00"),"-","△")&amp;"】"))</f>
        <v>【142.39】</v>
      </c>
      <c r="BE6" s="22" t="str">
        <f>IF(BE7="",NA(),BE7)</f>
        <v>-</v>
      </c>
      <c r="BF6" s="22" t="str">
        <f t="shared" ref="BF6:BN6" si="7">IF(BF7="",NA(),BF7)</f>
        <v>-</v>
      </c>
      <c r="BG6" s="22" t="str">
        <f t="shared" si="7"/>
        <v>-</v>
      </c>
      <c r="BH6" s="22">
        <f t="shared" si="7"/>
        <v>560.79</v>
      </c>
      <c r="BI6" s="22">
        <f t="shared" si="7"/>
        <v>596.74</v>
      </c>
      <c r="BJ6" s="22" t="str">
        <f t="shared" si="7"/>
        <v>-</v>
      </c>
      <c r="BK6" s="22" t="str">
        <f t="shared" si="7"/>
        <v>-</v>
      </c>
      <c r="BL6" s="22" t="str">
        <f t="shared" si="7"/>
        <v>-</v>
      </c>
      <c r="BM6" s="22">
        <f t="shared" si="7"/>
        <v>1364.2</v>
      </c>
      <c r="BN6" s="22">
        <f t="shared" si="7"/>
        <v>1398.03</v>
      </c>
      <c r="BO6" s="21" t="str">
        <f>IF(BO7="","",IF(BO7="-","【-】","【"&amp;SUBSTITUTE(TEXT(BO7,"#,##0.00"),"-","△")&amp;"】"))</f>
        <v>【1,043.36】</v>
      </c>
      <c r="BP6" s="22" t="str">
        <f>IF(BP7="",NA(),BP7)</f>
        <v>-</v>
      </c>
      <c r="BQ6" s="22" t="str">
        <f t="shared" ref="BQ6:BY6" si="8">IF(BQ7="",NA(),BQ7)</f>
        <v>-</v>
      </c>
      <c r="BR6" s="22" t="str">
        <f t="shared" si="8"/>
        <v>-</v>
      </c>
      <c r="BS6" s="22">
        <f t="shared" si="8"/>
        <v>45.96</v>
      </c>
      <c r="BT6" s="22">
        <f t="shared" si="8"/>
        <v>35.409999999999997</v>
      </c>
      <c r="BU6" s="22" t="str">
        <f t="shared" si="8"/>
        <v>-</v>
      </c>
      <c r="BV6" s="22" t="str">
        <f t="shared" si="8"/>
        <v>-</v>
      </c>
      <c r="BW6" s="22" t="str">
        <f t="shared" si="8"/>
        <v>-</v>
      </c>
      <c r="BX6" s="22">
        <f t="shared" si="8"/>
        <v>38.58</v>
      </c>
      <c r="BY6" s="22">
        <f t="shared" si="8"/>
        <v>39.15</v>
      </c>
      <c r="BZ6" s="21" t="str">
        <f>IF(BZ7="","",IF(BZ7="-","【-】","【"&amp;SUBSTITUTE(TEXT(BZ7,"#,##0.00"),"-","△")&amp;"】"))</f>
        <v>【56.19】</v>
      </c>
      <c r="CA6" s="22" t="str">
        <f>IF(CA7="",NA(),CA7)</f>
        <v>-</v>
      </c>
      <c r="CB6" s="22" t="str">
        <f t="shared" ref="CB6:CJ6" si="9">IF(CB7="",NA(),CB7)</f>
        <v>-</v>
      </c>
      <c r="CC6" s="22" t="str">
        <f t="shared" si="9"/>
        <v>-</v>
      </c>
      <c r="CD6" s="22">
        <f t="shared" si="9"/>
        <v>399.36</v>
      </c>
      <c r="CE6" s="22">
        <f t="shared" si="9"/>
        <v>521.71</v>
      </c>
      <c r="CF6" s="22" t="str">
        <f t="shared" si="9"/>
        <v>-</v>
      </c>
      <c r="CG6" s="22" t="str">
        <f t="shared" si="9"/>
        <v>-</v>
      </c>
      <c r="CH6" s="22" t="str">
        <f t="shared" si="9"/>
        <v>-</v>
      </c>
      <c r="CI6" s="22">
        <f t="shared" si="9"/>
        <v>448.81</v>
      </c>
      <c r="CJ6" s="22">
        <f t="shared" si="9"/>
        <v>392.81</v>
      </c>
      <c r="CK6" s="21" t="str">
        <f>IF(CK7="","",IF(CK7="-","【-】","【"&amp;SUBSTITUTE(TEXT(CK7,"#,##0.00"),"-","△")&amp;"】"))</f>
        <v>【285.60】</v>
      </c>
      <c r="CL6" s="22" t="str">
        <f>IF(CL7="",NA(),CL7)</f>
        <v>-</v>
      </c>
      <c r="CM6" s="22" t="str">
        <f t="shared" ref="CM6:CU6" si="10">IF(CM7="",NA(),CM7)</f>
        <v>-</v>
      </c>
      <c r="CN6" s="22" t="str">
        <f t="shared" si="10"/>
        <v>-</v>
      </c>
      <c r="CO6" s="22">
        <f t="shared" si="10"/>
        <v>56.22</v>
      </c>
      <c r="CP6" s="22">
        <f t="shared" si="10"/>
        <v>57.21</v>
      </c>
      <c r="CQ6" s="22" t="str">
        <f t="shared" si="10"/>
        <v>-</v>
      </c>
      <c r="CR6" s="22" t="str">
        <f t="shared" si="10"/>
        <v>-</v>
      </c>
      <c r="CS6" s="22" t="str">
        <f t="shared" si="10"/>
        <v>-</v>
      </c>
      <c r="CT6" s="22">
        <f t="shared" si="10"/>
        <v>52.39</v>
      </c>
      <c r="CU6" s="22">
        <f t="shared" si="10"/>
        <v>29.19</v>
      </c>
      <c r="CV6" s="21" t="str">
        <f>IF(CV7="","",IF(CV7="-","【-】","【"&amp;SUBSTITUTE(TEXT(CV7,"#,##0.00"),"-","△")&amp;"】"))</f>
        <v>【48.33】</v>
      </c>
      <c r="CW6" s="22" t="str">
        <f>IF(CW7="",NA(),CW7)</f>
        <v>-</v>
      </c>
      <c r="CX6" s="22" t="str">
        <f t="shared" ref="CX6:DF6" si="11">IF(CX7="",NA(),CX7)</f>
        <v>-</v>
      </c>
      <c r="CY6" s="22" t="str">
        <f t="shared" si="11"/>
        <v>-</v>
      </c>
      <c r="CZ6" s="22">
        <f t="shared" si="11"/>
        <v>98.47</v>
      </c>
      <c r="DA6" s="22">
        <f t="shared" si="11"/>
        <v>97.4</v>
      </c>
      <c r="DB6" s="22" t="str">
        <f t="shared" si="11"/>
        <v>-</v>
      </c>
      <c r="DC6" s="22" t="str">
        <f t="shared" si="11"/>
        <v>-</v>
      </c>
      <c r="DD6" s="22" t="str">
        <f t="shared" si="11"/>
        <v>-</v>
      </c>
      <c r="DE6" s="22">
        <f t="shared" si="11"/>
        <v>63.38</v>
      </c>
      <c r="DF6" s="22">
        <f t="shared" si="11"/>
        <v>66.040000000000006</v>
      </c>
      <c r="DG6" s="21" t="str">
        <f>IF(DG7="","",IF(DG7="-","【-】","【"&amp;SUBSTITUTE(TEXT(DG7,"#,##0.00"),"-","△")&amp;"】"))</f>
        <v>【70.34】</v>
      </c>
      <c r="DH6" s="22" t="str">
        <f>IF(DH7="",NA(),DH7)</f>
        <v>-</v>
      </c>
      <c r="DI6" s="22" t="str">
        <f t="shared" ref="DI6:DQ6" si="12">IF(DI7="",NA(),DI7)</f>
        <v>-</v>
      </c>
      <c r="DJ6" s="22" t="str">
        <f t="shared" si="12"/>
        <v>-</v>
      </c>
      <c r="DK6" s="22">
        <f t="shared" si="12"/>
        <v>6.06</v>
      </c>
      <c r="DL6" s="22">
        <f t="shared" si="12"/>
        <v>11.35</v>
      </c>
      <c r="DM6" s="22" t="str">
        <f t="shared" si="12"/>
        <v>-</v>
      </c>
      <c r="DN6" s="22" t="str">
        <f t="shared" si="12"/>
        <v>-</v>
      </c>
      <c r="DO6" s="22" t="str">
        <f t="shared" si="12"/>
        <v>-</v>
      </c>
      <c r="DP6" s="22">
        <f t="shared" si="12"/>
        <v>24.27</v>
      </c>
      <c r="DQ6" s="22">
        <f t="shared" si="12"/>
        <v>28.04</v>
      </c>
      <c r="DR6" s="21" t="str">
        <f>IF(DR7="","",IF(DR7="-","【-】","【"&amp;SUBSTITUTE(TEXT(DR7,"#,##0.00"),"-","△")&amp;"】"))</f>
        <v>【35.50】</v>
      </c>
      <c r="DS6" s="22" t="str">
        <f>IF(DS7="",NA(),DS7)</f>
        <v>-</v>
      </c>
      <c r="DT6" s="22" t="str">
        <f t="shared" ref="DT6:EB6" si="13">IF(DT7="",NA(),DT7)</f>
        <v>-</v>
      </c>
      <c r="DU6" s="22" t="str">
        <f t="shared" si="13"/>
        <v>-</v>
      </c>
      <c r="DV6" s="21">
        <f t="shared" si="13"/>
        <v>0</v>
      </c>
      <c r="DW6" s="21">
        <f t="shared" si="13"/>
        <v>0</v>
      </c>
      <c r="DX6" s="22" t="str">
        <f t="shared" si="13"/>
        <v>-</v>
      </c>
      <c r="DY6" s="22" t="str">
        <f t="shared" si="13"/>
        <v>-</v>
      </c>
      <c r="DZ6" s="22" t="str">
        <f t="shared" si="13"/>
        <v>-</v>
      </c>
      <c r="EA6" s="22">
        <f t="shared" si="13"/>
        <v>12.77</v>
      </c>
      <c r="EB6" s="22">
        <f t="shared" si="13"/>
        <v>11.15</v>
      </c>
      <c r="EC6" s="21" t="str">
        <f>IF(EC7="","",IF(EC7="-","【-】","【"&amp;SUBSTITUTE(TEXT(EC7,"#,##0.00"),"-","△")&amp;"】"))</f>
        <v>【16.16】</v>
      </c>
      <c r="ED6" s="22" t="str">
        <f>IF(ED7="",NA(),ED7)</f>
        <v>-</v>
      </c>
      <c r="EE6" s="22" t="str">
        <f t="shared" ref="EE6:EM6" si="14">IF(EE7="",NA(),EE7)</f>
        <v>-</v>
      </c>
      <c r="EF6" s="22" t="str">
        <f t="shared" si="14"/>
        <v>-</v>
      </c>
      <c r="EG6" s="22">
        <f t="shared" si="14"/>
        <v>2.34</v>
      </c>
      <c r="EH6" s="22">
        <f t="shared" si="14"/>
        <v>1.67</v>
      </c>
      <c r="EI6" s="22" t="str">
        <f t="shared" si="14"/>
        <v>-</v>
      </c>
      <c r="EJ6" s="22" t="str">
        <f t="shared" si="14"/>
        <v>-</v>
      </c>
      <c r="EK6" s="22" t="str">
        <f t="shared" si="14"/>
        <v>-</v>
      </c>
      <c r="EL6" s="22">
        <f t="shared" si="14"/>
        <v>0.88</v>
      </c>
      <c r="EM6" s="22">
        <f t="shared" si="14"/>
        <v>0.25</v>
      </c>
      <c r="EN6" s="21" t="str">
        <f>IF(EN7="","",IF(EN7="-","【-】","【"&amp;SUBSTITUTE(TEXT(EN7,"#,##0.00"),"-","△")&amp;"】"))</f>
        <v>【0.28】</v>
      </c>
    </row>
    <row r="7" spans="1:144" s="23" customFormat="1" x14ac:dyDescent="0.15">
      <c r="A7" s="15"/>
      <c r="B7" s="24">
        <v>2024</v>
      </c>
      <c r="C7" s="24">
        <v>433691</v>
      </c>
      <c r="D7" s="24">
        <v>46</v>
      </c>
      <c r="E7" s="24">
        <v>1</v>
      </c>
      <c r="F7" s="24">
        <v>0</v>
      </c>
      <c r="G7" s="24">
        <v>5</v>
      </c>
      <c r="H7" s="24" t="s">
        <v>93</v>
      </c>
      <c r="I7" s="24" t="s">
        <v>94</v>
      </c>
      <c r="J7" s="24" t="s">
        <v>95</v>
      </c>
      <c r="K7" s="24" t="s">
        <v>96</v>
      </c>
      <c r="L7" s="24" t="s">
        <v>97</v>
      </c>
      <c r="M7" s="24" t="s">
        <v>98</v>
      </c>
      <c r="N7" s="25" t="s">
        <v>99</v>
      </c>
      <c r="O7" s="25">
        <v>69.959999999999994</v>
      </c>
      <c r="P7" s="25">
        <v>17.3</v>
      </c>
      <c r="Q7" s="25">
        <v>3575</v>
      </c>
      <c r="R7" s="25">
        <v>9007</v>
      </c>
      <c r="S7" s="25">
        <v>98.78</v>
      </c>
      <c r="T7" s="25">
        <v>91.18</v>
      </c>
      <c r="U7" s="25">
        <v>1548</v>
      </c>
      <c r="V7" s="25">
        <v>1.84</v>
      </c>
      <c r="W7" s="25">
        <v>841.3</v>
      </c>
      <c r="X7" s="25" t="s">
        <v>99</v>
      </c>
      <c r="Y7" s="25" t="s">
        <v>99</v>
      </c>
      <c r="Z7" s="25" t="s">
        <v>99</v>
      </c>
      <c r="AA7" s="25">
        <v>124.14</v>
      </c>
      <c r="AB7" s="25">
        <v>109.84</v>
      </c>
      <c r="AC7" s="25" t="s">
        <v>99</v>
      </c>
      <c r="AD7" s="25" t="s">
        <v>99</v>
      </c>
      <c r="AE7" s="25" t="s">
        <v>99</v>
      </c>
      <c r="AF7" s="25">
        <v>103.12</v>
      </c>
      <c r="AG7" s="25">
        <v>102.26</v>
      </c>
      <c r="AH7" s="25">
        <v>102.02</v>
      </c>
      <c r="AI7" s="25" t="s">
        <v>99</v>
      </c>
      <c r="AJ7" s="25" t="s">
        <v>99</v>
      </c>
      <c r="AK7" s="25" t="s">
        <v>99</v>
      </c>
      <c r="AL7" s="25">
        <v>0</v>
      </c>
      <c r="AM7" s="25">
        <v>0</v>
      </c>
      <c r="AN7" s="25" t="s">
        <v>99</v>
      </c>
      <c r="AO7" s="25" t="s">
        <v>99</v>
      </c>
      <c r="AP7" s="25" t="s">
        <v>99</v>
      </c>
      <c r="AQ7" s="25">
        <v>101.46</v>
      </c>
      <c r="AR7" s="25">
        <v>82.37</v>
      </c>
      <c r="AS7" s="25">
        <v>26.96</v>
      </c>
      <c r="AT7" s="25" t="s">
        <v>99</v>
      </c>
      <c r="AU7" s="25" t="s">
        <v>99</v>
      </c>
      <c r="AV7" s="25" t="s">
        <v>99</v>
      </c>
      <c r="AW7" s="25">
        <v>139.37</v>
      </c>
      <c r="AX7" s="25">
        <v>203.67</v>
      </c>
      <c r="AY7" s="25" t="s">
        <v>99</v>
      </c>
      <c r="AZ7" s="25" t="s">
        <v>99</v>
      </c>
      <c r="BA7" s="25" t="s">
        <v>99</v>
      </c>
      <c r="BB7" s="25">
        <v>112.37</v>
      </c>
      <c r="BC7" s="25">
        <v>101.6</v>
      </c>
      <c r="BD7" s="25">
        <v>142.38999999999999</v>
      </c>
      <c r="BE7" s="25" t="s">
        <v>99</v>
      </c>
      <c r="BF7" s="25" t="s">
        <v>99</v>
      </c>
      <c r="BG7" s="25" t="s">
        <v>99</v>
      </c>
      <c r="BH7" s="25">
        <v>560.79</v>
      </c>
      <c r="BI7" s="25">
        <v>596.74</v>
      </c>
      <c r="BJ7" s="25" t="s">
        <v>99</v>
      </c>
      <c r="BK7" s="25" t="s">
        <v>99</v>
      </c>
      <c r="BL7" s="25" t="s">
        <v>99</v>
      </c>
      <c r="BM7" s="25">
        <v>1364.2</v>
      </c>
      <c r="BN7" s="25">
        <v>1398.03</v>
      </c>
      <c r="BO7" s="25">
        <v>1043.3599999999999</v>
      </c>
      <c r="BP7" s="25" t="s">
        <v>99</v>
      </c>
      <c r="BQ7" s="25" t="s">
        <v>99</v>
      </c>
      <c r="BR7" s="25" t="s">
        <v>99</v>
      </c>
      <c r="BS7" s="25">
        <v>45.96</v>
      </c>
      <c r="BT7" s="25">
        <v>35.409999999999997</v>
      </c>
      <c r="BU7" s="25" t="s">
        <v>99</v>
      </c>
      <c r="BV7" s="25" t="s">
        <v>99</v>
      </c>
      <c r="BW7" s="25" t="s">
        <v>99</v>
      </c>
      <c r="BX7" s="25">
        <v>38.58</v>
      </c>
      <c r="BY7" s="25">
        <v>39.15</v>
      </c>
      <c r="BZ7" s="25">
        <v>56.19</v>
      </c>
      <c r="CA7" s="25" t="s">
        <v>99</v>
      </c>
      <c r="CB7" s="25" t="s">
        <v>99</v>
      </c>
      <c r="CC7" s="25" t="s">
        <v>99</v>
      </c>
      <c r="CD7" s="25">
        <v>399.36</v>
      </c>
      <c r="CE7" s="25">
        <v>521.71</v>
      </c>
      <c r="CF7" s="25" t="s">
        <v>99</v>
      </c>
      <c r="CG7" s="25" t="s">
        <v>99</v>
      </c>
      <c r="CH7" s="25" t="s">
        <v>99</v>
      </c>
      <c r="CI7" s="25">
        <v>448.81</v>
      </c>
      <c r="CJ7" s="25">
        <v>392.81</v>
      </c>
      <c r="CK7" s="25">
        <v>285.60000000000002</v>
      </c>
      <c r="CL7" s="25" t="s">
        <v>99</v>
      </c>
      <c r="CM7" s="25" t="s">
        <v>99</v>
      </c>
      <c r="CN7" s="25" t="s">
        <v>99</v>
      </c>
      <c r="CO7" s="25">
        <v>56.22</v>
      </c>
      <c r="CP7" s="25">
        <v>57.21</v>
      </c>
      <c r="CQ7" s="25" t="s">
        <v>99</v>
      </c>
      <c r="CR7" s="25" t="s">
        <v>99</v>
      </c>
      <c r="CS7" s="25" t="s">
        <v>99</v>
      </c>
      <c r="CT7" s="25">
        <v>52.39</v>
      </c>
      <c r="CU7" s="25">
        <v>29.19</v>
      </c>
      <c r="CV7" s="25">
        <v>48.33</v>
      </c>
      <c r="CW7" s="25" t="s">
        <v>99</v>
      </c>
      <c r="CX7" s="25" t="s">
        <v>99</v>
      </c>
      <c r="CY7" s="25" t="s">
        <v>99</v>
      </c>
      <c r="CZ7" s="25">
        <v>98.47</v>
      </c>
      <c r="DA7" s="25">
        <v>97.4</v>
      </c>
      <c r="DB7" s="25" t="s">
        <v>99</v>
      </c>
      <c r="DC7" s="25" t="s">
        <v>99</v>
      </c>
      <c r="DD7" s="25" t="s">
        <v>99</v>
      </c>
      <c r="DE7" s="25">
        <v>63.38</v>
      </c>
      <c r="DF7" s="25">
        <v>66.040000000000006</v>
      </c>
      <c r="DG7" s="25">
        <v>70.34</v>
      </c>
      <c r="DH7" s="25" t="s">
        <v>99</v>
      </c>
      <c r="DI7" s="25" t="s">
        <v>99</v>
      </c>
      <c r="DJ7" s="25" t="s">
        <v>99</v>
      </c>
      <c r="DK7" s="25">
        <v>6.06</v>
      </c>
      <c r="DL7" s="25">
        <v>11.35</v>
      </c>
      <c r="DM7" s="25" t="s">
        <v>99</v>
      </c>
      <c r="DN7" s="25" t="s">
        <v>99</v>
      </c>
      <c r="DO7" s="25" t="s">
        <v>99</v>
      </c>
      <c r="DP7" s="25">
        <v>24.27</v>
      </c>
      <c r="DQ7" s="25">
        <v>28.04</v>
      </c>
      <c r="DR7" s="25">
        <v>35.5</v>
      </c>
      <c r="DS7" s="25" t="s">
        <v>99</v>
      </c>
      <c r="DT7" s="25" t="s">
        <v>99</v>
      </c>
      <c r="DU7" s="25" t="s">
        <v>99</v>
      </c>
      <c r="DV7" s="25">
        <v>0</v>
      </c>
      <c r="DW7" s="25">
        <v>0</v>
      </c>
      <c r="DX7" s="25" t="s">
        <v>99</v>
      </c>
      <c r="DY7" s="25" t="s">
        <v>99</v>
      </c>
      <c r="DZ7" s="25" t="s">
        <v>99</v>
      </c>
      <c r="EA7" s="25">
        <v>12.77</v>
      </c>
      <c r="EB7" s="25">
        <v>11.15</v>
      </c>
      <c r="EC7" s="25">
        <v>16.16</v>
      </c>
      <c r="ED7" s="25" t="s">
        <v>99</v>
      </c>
      <c r="EE7" s="25" t="s">
        <v>99</v>
      </c>
      <c r="EF7" s="25" t="s">
        <v>99</v>
      </c>
      <c r="EG7" s="25">
        <v>2.34</v>
      </c>
      <c r="EH7" s="25">
        <v>1.67</v>
      </c>
      <c r="EI7" s="25" t="s">
        <v>99</v>
      </c>
      <c r="EJ7" s="25" t="s">
        <v>99</v>
      </c>
      <c r="EK7" s="25" t="s">
        <v>99</v>
      </c>
      <c r="EL7" s="25">
        <v>0.88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2026-02-10T08:49:51Z</cp:lastPrinted>
  <dcterms:created xsi:type="dcterms:W3CDTF">2025-12-12T09:24:12Z</dcterms:created>
  <dcterms:modified xsi:type="dcterms:W3CDTF">2026-02-10T08:49:52Z</dcterms:modified>
  <cp:category/>
</cp:coreProperties>
</file>