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18 長洲町\水道\"/>
    </mc:Choice>
  </mc:AlternateContent>
  <xr:revisionPtr revIDLastSave="0" documentId="13_ncr:1_{469726A5-40FD-4627-9488-5E02BE3DF3CE}" xr6:coauthVersionLast="47" xr6:coauthVersionMax="47" xr10:uidLastSave="{00000000-0000-0000-0000-000000000000}"/>
  <workbookProtection workbookAlgorithmName="SHA-512" workbookHashValue="qRZvpOOO8PozA1mXSRhY7SCEvwY8umuulhglIYqBlyX2/OIN4pyMW5wSn+qZbBstkL/DNP2y/jhB1StA/K+pcQ==" workbookSaltValue="J2OW7hGoDYxXboT3hiyEV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W10" i="4" s="1"/>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E85" i="4"/>
  <c r="BB10" i="4"/>
  <c r="AT10" i="4"/>
  <c r="AL10" i="4"/>
  <c r="P10" i="4"/>
  <c r="B10"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<sst xmlns="http://schemas.openxmlformats.org/spreadsheetml/2006/main" count="228" uniqueCount="114">
  <si>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</si>
  <si>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</si>
  <si>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</si>
  <si>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</si>
  <si>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</si>
  <si>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</si>
  <si>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</si>
  <si>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</si>
  <si>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</si>
  <si>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</si>
  <si>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</si>
  <si>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</si>
  <si>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</si>
  <si>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</si>
  <si>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</si>
  <si>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</si>
  <si>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</si>
  <si>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</si>
  <si>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</si>
  <si>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</si>
  <si>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</si>
  <si>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</si>
  <si>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</si>
  <si>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</si>
  <si>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</si>
  <si>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</si>
  <si>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</si>
  <si>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</si>
  <si>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</si>
  <si>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</si>
  <si>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</si>
  <si>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</si>
  <si>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</si>
  <si>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</si>
  <si>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</si>
  <si>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</si>
  <si>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</si>
  <si>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</si>
  <si>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</si>
  <si>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</si>
  <si>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</si>
  <si>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</si>
  <si>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</si>
  <si>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</si>
  <si>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</si>
  <si>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</si>
  <si>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</si>
  <si>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</si>
  <si>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</si>
  <si>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</si>
  <si>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</si>
  <si>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</si>
  <si>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</si>
  <si>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</si>
  <si>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</si>
  <si>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</si>
  <si>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</si>
  <si>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</si>
  <si>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</si>
  <si>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</si>
  <si>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</si>
  <si>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</si>
  <si>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</si>
  <si>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</si>
  <si>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</si>
  <si>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</si>
  <si>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</si>
  <si>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</si>
  <si>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</si>
  <si>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</si>
  <si>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</si>
  <si>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</si>
  <si>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</si>
  <si>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</si>
  <si>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</si>
  <si>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</si>
  <si>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</si>
  <si>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</si>
  <si>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</si>
  <si>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</si>
  <si>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</si>
  <si>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</si>
  <si>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</si>
  <si>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</si>
  <si>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</si>
  <si>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</si>
  <si>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</si>
  <si>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</si>
  <si>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</si>
  <si>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</si>
  <si>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</si>
  <si>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</si>
  <si>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</si>
  <si>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長洲町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</si>
  <si>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</si>
  <si>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</si>
  <si>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</si>
  <si>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</si>
  <si>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</si>
  <si>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</si>
  <si>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</si>
  <si>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</si>
  <si>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</si>
  <si>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</si>
  <si>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</si>
  <si>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</si>
  <si>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</si>
  <si>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</si>
  <si>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</si>
  <si>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</si>
  <si>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</si>
  <si>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①有形固定資産減価償却率は、全国平均及び類似団体平均値を上回っており、水道施設の老朽化が進んでいることから計画的な施設更新を展開していく必要があります。
②管路経年化率は、全国平均及び類似団体平均値を上回っており、計画的に管路更新を展開していく必要があります。
③管路更新率は、全国平均及び類似団体平均値を下回っており、管路経年化率の改善を図るためにも、計画的に管路更新を展開していく必要があります。</t>
    <phoneticPr fontId="4"/>
  </si>
  <si>
    <t>　人口減少により料金収入の減少が危惧される一方で、老朽化施設の更新や資材価格の高騰、地震等の自然災害への対策の必要性から、水道事業の経営環境はより一層厳しさを増すことが予想されます。
　将来にわたり、安心・安全な水道水を安定して供給していくためには、水道施設の適切な維持管理及び計画的な更新を実施するとともに、引き続き水道事業の経営健全化に努めていく必要があることから、長洲町水道事業経営戦略に基づいた事業運営に取り組んでいきます。</t>
    <rPh sb="42" eb="44">
      <t>ジシン</t>
    </rPh>
    <rPh sb="44" eb="45">
      <t>トウ</t>
    </rPh>
    <rPh sb="55" eb="58">
      <t>ヒツヨウセイ</t>
    </rPh>
    <rPh sb="61" eb="65">
      <t>スイドウジギョウ</t>
    </rPh>
    <phoneticPr fontId="4"/>
  </si>
  <si>
    <t>①経常収支比率は、令和5年度に料金改定したことで改善しており、全国平均及び類似団体平均値を上回っています。
②累積欠損金比率は0％であり、欠損金は発生していません。
③流動比率は、全国平均及び類似団体平均値を上回っており、十分な支払能力を確保しています。
④企業債残高対給水収益比率は、全国平均を上回っています。将来的に企業債償還額が水道事業の経営を圧迫しないよう企業債充当率の見直しや料金改定の必要性を検討していきます。
⑤料金回収率は、令和5年度に料金改定したことで改善しており、全国平均及び類似団体平均値を上回っています。
⑥給水原価は、全国平均及び類似団体平均値を下回っていますが、近年は原油価格や物価の高騰の影響により上昇傾向となっています。
⑦施設利用率は、全国平均及び類似団体平均値を下回っています。今後も給水人口が減少傾向にあることから、水需要動向による施設規模の見直しを検討する必要があります。
⑧有収率は、全国平均を下回っており、引き続き漏水防止対策を進めていく必要があります。</t>
    <rPh sb="9" eb="11">
      <t>レイワ</t>
    </rPh>
    <rPh sb="12" eb="14">
      <t>ネンド</t>
    </rPh>
    <rPh sb="119" eb="121">
      <t>カクホ</t>
    </rPh>
    <rPh sb="220" eb="222">
      <t>レイワ</t>
    </rPh>
    <rPh sb="223" eb="225">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</si>
</sst>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c:v>
                </c:pt>
                <c:pt idx="1">
                  <c:v>0.59</c:v>
                </c:pt>
                <c:pt idx="2" formatCode="#,##0.00;&quot;△&quot;#,##0.00">
                  <c:v>0</c:v>
                </c:pt>
                <c:pt idx="3">
                  <c:v>0.56000000000000005</c:v>
                </c:pt>
                <c:pt idx="4">
                  <c:v>0.26</c:v>
                </c:pt>
              </c:numCache>
            </c:numRef>
          </c:val>
          <c:extLst>
            <c:ext xmlns:c16="http://schemas.microsoft.com/office/drawing/2014/chart" uri="{C3380CC4-5D6E-409C-BE32-E72D297353CC}">
              <c16:uniqueId val="{00000000-8254-4F7D-A2A5-CC11FE79B32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0.39</c:v>
                </c:pt>
              </c:numCache>
            </c:numRef>
          </c:val>
          <c:smooth val="0"/>
          <c:extLst>
            <c:ext xmlns:c16="http://schemas.microsoft.com/office/drawing/2014/chart" uri="{C3380CC4-5D6E-409C-BE32-E72D297353CC}">
              <c16:uniqueId val="{00000001-8254-4F7D-A2A5-CC11FE79B32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48.59</c:v>
                </c:pt>
                <c:pt idx="1">
                  <c:v>48.44</c:v>
                </c:pt>
                <c:pt idx="2">
                  <c:v>47.63</c:v>
                </c:pt>
                <c:pt idx="3">
                  <c:v>46.47</c:v>
                </c:pt>
                <c:pt idx="4">
                  <c:v>47.28</c:v>
                </c:pt>
              </c:numCache>
            </c:numRef>
          </c:val>
          <c:extLst>
            <c:ext xmlns:c16="http://schemas.microsoft.com/office/drawing/2014/chart" uri="{C3380CC4-5D6E-409C-BE32-E72D297353CC}">
              <c16:uniqueId val="{00000000-DFF6-4B76-9A58-B023922A298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55.47</c:v>
                </c:pt>
              </c:numCache>
            </c:numRef>
          </c:val>
          <c:smooth val="0"/>
          <c:extLst>
            <c:ext xmlns:c16="http://schemas.microsoft.com/office/drawing/2014/chart" uri="{C3380CC4-5D6E-409C-BE32-E72D297353CC}">
              <c16:uniqueId val="{00000001-DFF6-4B76-9A58-B023922A298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86.59</c:v>
                </c:pt>
                <c:pt idx="1">
                  <c:v>84.44</c:v>
                </c:pt>
                <c:pt idx="2">
                  <c:v>84.21</c:v>
                </c:pt>
                <c:pt idx="3">
                  <c:v>84.17</c:v>
                </c:pt>
                <c:pt idx="4">
                  <c:v>83.27</c:v>
                </c:pt>
              </c:numCache>
            </c:numRef>
          </c:val>
          <c:extLst>
            <c:ext xmlns:c16="http://schemas.microsoft.com/office/drawing/2014/chart" uri="{C3380CC4-5D6E-409C-BE32-E72D297353CC}">
              <c16:uniqueId val="{00000000-08A7-43B5-99D4-2F2A35F9E3A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76.97</c:v>
                </c:pt>
              </c:numCache>
            </c:numRef>
          </c:val>
          <c:smooth val="0"/>
          <c:extLst>
            <c:ext xmlns:c16="http://schemas.microsoft.com/office/drawing/2014/chart" uri="{C3380CC4-5D6E-409C-BE32-E72D297353CC}">
              <c16:uniqueId val="{00000001-08A7-43B5-99D4-2F2A35F9E3A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102.87</c:v>
                </c:pt>
                <c:pt idx="1">
                  <c:v>101.5</c:v>
                </c:pt>
                <c:pt idx="2">
                  <c:v>103.27</c:v>
                </c:pt>
                <c:pt idx="3">
                  <c:v>108.38</c:v>
                </c:pt>
                <c:pt idx="4">
                  <c:v>113.25</c:v>
                </c:pt>
              </c:numCache>
            </c:numRef>
          </c:val>
          <c:extLst>
            <c:ext xmlns:c16="http://schemas.microsoft.com/office/drawing/2014/chart" uri="{C3380CC4-5D6E-409C-BE32-E72D297353CC}">
              <c16:uniqueId val="{00000000-4D7C-4A3B-AD17-E20F65F6A75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105.08</c:v>
                </c:pt>
              </c:numCache>
            </c:numRef>
          </c:val>
          <c:smooth val="0"/>
          <c:extLst>
            <c:ext xmlns:c16="http://schemas.microsoft.com/office/drawing/2014/chart" uri="{C3380CC4-5D6E-409C-BE32-E72D297353CC}">
              <c16:uniqueId val="{00000001-4D7C-4A3B-AD17-E20F65F6A75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52.83</c:v>
                </c:pt>
                <c:pt idx="1">
                  <c:v>53.39</c:v>
                </c:pt>
                <c:pt idx="2">
                  <c:v>55.06</c:v>
                </c:pt>
                <c:pt idx="3">
                  <c:v>56.51</c:v>
                </c:pt>
                <c:pt idx="4">
                  <c:v>56.69</c:v>
                </c:pt>
              </c:numCache>
            </c:numRef>
          </c:val>
          <c:extLst>
            <c:ext xmlns:c16="http://schemas.microsoft.com/office/drawing/2014/chart" uri="{C3380CC4-5D6E-409C-BE32-E72D297353CC}">
              <c16:uniqueId val="{00000000-C214-4C62-92C7-8603C475D7D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52.87</c:v>
                </c:pt>
              </c:numCache>
            </c:numRef>
          </c:val>
          <c:smooth val="0"/>
          <c:extLst>
            <c:ext xmlns:c16="http://schemas.microsoft.com/office/drawing/2014/chart" uri="{C3380CC4-5D6E-409C-BE32-E72D297353CC}">
              <c16:uniqueId val="{00000001-C214-4C62-92C7-8603C475D7D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39.96</c:v>
                </c:pt>
                <c:pt idx="1">
                  <c:v>40.71</c:v>
                </c:pt>
                <c:pt idx="2">
                  <c:v>41.26</c:v>
                </c:pt>
                <c:pt idx="3">
                  <c:v>41.46</c:v>
                </c:pt>
                <c:pt idx="4">
                  <c:v>42.06</c:v>
                </c:pt>
              </c:numCache>
            </c:numRef>
          </c:val>
          <c:extLst>
            <c:ext xmlns:c16="http://schemas.microsoft.com/office/drawing/2014/chart" uri="{C3380CC4-5D6E-409C-BE32-E72D297353CC}">
              <c16:uniqueId val="{00000000-FCF5-48FC-9CE1-B52E8AE9EC6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26.86</c:v>
                </c:pt>
              </c:numCache>
            </c:numRef>
          </c:val>
          <c:smooth val="0"/>
          <c:extLst>
            <c:ext xmlns:c16="http://schemas.microsoft.com/office/drawing/2014/chart" uri="{C3380CC4-5D6E-409C-BE32-E72D297353CC}">
              <c16:uniqueId val="{00000001-FCF5-48FC-9CE1-B52E8AE9EC6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E9-4DE3-A21D-80DE5A5C12C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10.8</c:v>
                </c:pt>
              </c:numCache>
            </c:numRef>
          </c:val>
          <c:smooth val="0"/>
          <c:extLst>
            <c:ext xmlns:c16="http://schemas.microsoft.com/office/drawing/2014/chart" uri="{C3380CC4-5D6E-409C-BE32-E72D297353CC}">
              <c16:uniqueId val="{00000001-03E9-4DE3-A21D-80DE5A5C12C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645.22</c:v>
                </c:pt>
                <c:pt idx="1">
                  <c:v>611.23</c:v>
                </c:pt>
                <c:pt idx="2">
                  <c:v>531.54</c:v>
                </c:pt>
                <c:pt idx="3">
                  <c:v>510.44</c:v>
                </c:pt>
                <c:pt idx="4">
                  <c:v>401.08</c:v>
                </c:pt>
              </c:numCache>
            </c:numRef>
          </c:val>
          <c:extLst>
            <c:ext xmlns:c16="http://schemas.microsoft.com/office/drawing/2014/chart" uri="{C3380CC4-5D6E-409C-BE32-E72D297353CC}">
              <c16:uniqueId val="{00000000-0E0F-4F99-9731-8028AAED096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362.35</c:v>
                </c:pt>
              </c:numCache>
            </c:numRef>
          </c:val>
          <c:smooth val="0"/>
          <c:extLst>
            <c:ext xmlns:c16="http://schemas.microsoft.com/office/drawing/2014/chart" uri="{C3380CC4-5D6E-409C-BE32-E72D297353CC}">
              <c16:uniqueId val="{00000001-0E0F-4F99-9731-8028AAED096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520.66</c:v>
                </c:pt>
                <c:pt idx="1">
                  <c:v>526.89</c:v>
                </c:pt>
                <c:pt idx="2">
                  <c:v>500.95</c:v>
                </c:pt>
                <c:pt idx="3">
                  <c:v>417.92</c:v>
                </c:pt>
                <c:pt idx="4">
                  <c:v>370.43</c:v>
                </c:pt>
              </c:numCache>
            </c:numRef>
          </c:val>
          <c:extLst>
            <c:ext xmlns:c16="http://schemas.microsoft.com/office/drawing/2014/chart" uri="{C3380CC4-5D6E-409C-BE32-E72D297353CC}">
              <c16:uniqueId val="{00000000-DBFA-49ED-9F1E-7EE03495293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429.24</c:v>
                </c:pt>
              </c:numCache>
            </c:numRef>
          </c:val>
          <c:smooth val="0"/>
          <c:extLst>
            <c:ext xmlns:c16="http://schemas.microsoft.com/office/drawing/2014/chart" uri="{C3380CC4-5D6E-409C-BE32-E72D297353CC}">
              <c16:uniqueId val="{00000001-DBFA-49ED-9F1E-7EE03495293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97.72</c:v>
                </c:pt>
                <c:pt idx="1">
                  <c:v>95.86</c:v>
                </c:pt>
                <c:pt idx="2">
                  <c:v>93.96</c:v>
                </c:pt>
                <c:pt idx="3">
                  <c:v>102.21</c:v>
                </c:pt>
                <c:pt idx="4">
                  <c:v>107.22</c:v>
                </c:pt>
              </c:numCache>
            </c:numRef>
          </c:val>
          <c:extLst>
            <c:ext xmlns:c16="http://schemas.microsoft.com/office/drawing/2014/chart" uri="{C3380CC4-5D6E-409C-BE32-E72D297353CC}">
              <c16:uniqueId val="{00000000-4C24-41DC-A0C0-08FFF9EE4E9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90.78</c:v>
                </c:pt>
              </c:numCache>
            </c:numRef>
          </c:val>
          <c:smooth val="0"/>
          <c:extLst>
            <c:ext xmlns:c16="http://schemas.microsoft.com/office/drawing/2014/chart" uri="{C3380CC4-5D6E-409C-BE32-E72D297353CC}">
              <c16:uniqueId val="{00000001-4C24-41DC-A0C0-08FFF9EE4E9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134.51</c:v>
                </c:pt>
                <c:pt idx="1">
                  <c:v>137.78</c:v>
                </c:pt>
                <c:pt idx="2">
                  <c:v>141.27000000000001</c:v>
                </c:pt>
                <c:pt idx="3">
                  <c:v>148.24</c:v>
                </c:pt>
                <c:pt idx="4">
                  <c:v>146.97</c:v>
                </c:pt>
              </c:numCache>
            </c:numRef>
          </c:val>
          <c:extLst>
            <c:ext xmlns:c16="http://schemas.microsoft.com/office/drawing/2014/chart" uri="{C3380CC4-5D6E-409C-BE32-E72D297353CC}">
              <c16:uniqueId val="{00000000-2CF8-4716-84BF-599CD107658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202.75</c:v>
                </c:pt>
              </c:numCache>
            </c:numRef>
          </c:val>
          <c:smooth val="0"/>
          <c:extLst>
            <c:ext xmlns:c16="http://schemas.microsoft.com/office/drawing/2014/chart" uri="{C3380CC4-5D6E-409C-BE32-E72D297353CC}">
              <c16:uniqueId val="{00000001-2CF8-4716-84BF-599CD107658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熊本県　長洲町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A7</v>
      </c>
      <c r="X8" s="74"/>
      <c r="Y8" s="74"/>
      <c r="Z8" s="74"/>
      <c r="AA8" s="74"/>
      <c r="AB8" s="74"/>
      <c r="AC8" s="74"/>
      <c r="AD8" s="74" t="str">
        <f>データ!$M$6</f>
        <v>非設置</v>
      </c>
      <c r="AE8" s="74"/>
      <c r="AF8" s="74"/>
      <c r="AG8" s="74"/>
      <c r="AH8" s="74"/>
      <c r="AI8" s="74"/>
      <c r="AJ8" s="74"/>
      <c r="AK8" s="2"/>
      <c r="AL8" s="65">
        <f>データ!$R$6</f>
        <v>15220</v>
      </c>
      <c r="AM8" s="65"/>
      <c r="AN8" s="65"/>
      <c r="AO8" s="65"/>
      <c r="AP8" s="65"/>
      <c r="AQ8" s="65"/>
      <c r="AR8" s="65"/>
      <c r="AS8" s="65"/>
      <c r="AT8" s="36">
        <f>データ!$S$6</f>
        <v>19.440000000000001</v>
      </c>
      <c r="AU8" s="37"/>
      <c r="AV8" s="37"/>
      <c r="AW8" s="37"/>
      <c r="AX8" s="37"/>
      <c r="AY8" s="37"/>
      <c r="AZ8" s="37"/>
      <c r="BA8" s="37"/>
      <c r="BB8" s="54">
        <f>データ!$T$6</f>
        <v>782.92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64.37</v>
      </c>
      <c r="J10" s="37"/>
      <c r="K10" s="37"/>
      <c r="L10" s="37"/>
      <c r="M10" s="37"/>
      <c r="N10" s="37"/>
      <c r="O10" s="64"/>
      <c r="P10" s="54">
        <f>データ!$P$6</f>
        <v>98.8</v>
      </c>
      <c r="Q10" s="54"/>
      <c r="R10" s="54"/>
      <c r="S10" s="54"/>
      <c r="T10" s="54"/>
      <c r="U10" s="54"/>
      <c r="V10" s="54"/>
      <c r="W10" s="65">
        <f>データ!$Q$6</f>
        <v>2773</v>
      </c>
      <c r="X10" s="65"/>
      <c r="Y10" s="65"/>
      <c r="Z10" s="65"/>
      <c r="AA10" s="65"/>
      <c r="AB10" s="65"/>
      <c r="AC10" s="65"/>
      <c r="AD10" s="2"/>
      <c r="AE10" s="2"/>
      <c r="AF10" s="2"/>
      <c r="AG10" s="2"/>
      <c r="AH10" s="2"/>
      <c r="AI10" s="2"/>
      <c r="AJ10" s="2"/>
      <c r="AK10" s="2"/>
      <c r="AL10" s="65">
        <f>データ!$U$6</f>
        <v>14961</v>
      </c>
      <c r="AM10" s="65"/>
      <c r="AN10" s="65"/>
      <c r="AO10" s="65"/>
      <c r="AP10" s="65"/>
      <c r="AQ10" s="65"/>
      <c r="AR10" s="65"/>
      <c r="AS10" s="65"/>
      <c r="AT10" s="36">
        <f>データ!$V$6</f>
        <v>17.87</v>
      </c>
      <c r="AU10" s="37"/>
      <c r="AV10" s="37"/>
      <c r="AW10" s="37"/>
      <c r="AX10" s="37"/>
      <c r="AY10" s="37"/>
      <c r="AZ10" s="37"/>
      <c r="BA10" s="37"/>
      <c r="BB10" s="54">
        <f>データ!$W$6</f>
        <v>837.21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6HhSaMXXuouzeWTEUizrCXD+tDmvQ8niar7/bzm3q3ZFXqabIhJmQIe3jQrqHBo6mpHLqh3fSYyPI0F2pECt1Q==" saltValue="VxwUn8YrqEstZ5q+N6ayJ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433683</v>
      </c>
      <c r="D6" s="20">
        <f t="shared" si="3"/>
        <v>46</v>
      </c>
      <c r="E6" s="20">
        <f t="shared" si="3"/>
        <v>1</v>
      </c>
      <c r="F6" s="20">
        <f t="shared" si="3"/>
        <v>0</v>
      </c>
      <c r="G6" s="20">
        <f t="shared" si="3"/>
        <v>1</v>
      </c>
      <c r="H6" s="20" t="str">
        <f t="shared" si="3"/>
        <v>熊本県　長洲町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64.37</v>
      </c>
      <c r="P6" s="21">
        <f t="shared" si="3"/>
        <v>98.8</v>
      </c>
      <c r="Q6" s="21">
        <f t="shared" si="3"/>
        <v>2773</v>
      </c>
      <c r="R6" s="21">
        <f t="shared" si="3"/>
        <v>15220</v>
      </c>
      <c r="S6" s="21">
        <f t="shared" si="3"/>
        <v>19.440000000000001</v>
      </c>
      <c r="T6" s="21">
        <f t="shared" si="3"/>
        <v>782.92</v>
      </c>
      <c r="U6" s="21">
        <f t="shared" si="3"/>
        <v>14961</v>
      </c>
      <c r="V6" s="21">
        <f t="shared" si="3"/>
        <v>17.87</v>
      </c>
      <c r="W6" s="21">
        <f t="shared" si="3"/>
        <v>837.21</v>
      </c>
      <c r="X6" s="22">
        <f>IF(X7="",NA(),X7)</f>
        <v>102.87</v>
      </c>
      <c r="Y6" s="22">
        <f t="shared" ref="Y6:AG6" si="4">IF(Y7="",NA(),Y7)</f>
        <v>101.5</v>
      </c>
      <c r="Z6" s="22">
        <f t="shared" si="4"/>
        <v>103.27</v>
      </c>
      <c r="AA6" s="22">
        <f t="shared" si="4"/>
        <v>108.38</v>
      </c>
      <c r="AB6" s="22">
        <f t="shared" si="4"/>
        <v>113.25</v>
      </c>
      <c r="AC6" s="22">
        <f t="shared" si="4"/>
        <v>108.35</v>
      </c>
      <c r="AD6" s="22">
        <f t="shared" si="4"/>
        <v>108.84</v>
      </c>
      <c r="AE6" s="22">
        <f t="shared" si="4"/>
        <v>105.92</v>
      </c>
      <c r="AF6" s="22">
        <f t="shared" si="4"/>
        <v>106.01</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10.8</v>
      </c>
      <c r="AS6" s="21" t="str">
        <f>IF(AS7="","",IF(AS7="-","【-】","【"&amp;SUBSTITUTE(TEXT(AS7,"#,##0.00"),"-","△")&amp;"】"))</f>
        <v>【1.61】</v>
      </c>
      <c r="AT6" s="22">
        <f>IF(AT7="",NA(),AT7)</f>
        <v>645.22</v>
      </c>
      <c r="AU6" s="22">
        <f t="shared" ref="AU6:BC6" si="6">IF(AU7="",NA(),AU7)</f>
        <v>611.23</v>
      </c>
      <c r="AV6" s="22">
        <f t="shared" si="6"/>
        <v>531.54</v>
      </c>
      <c r="AW6" s="22">
        <f t="shared" si="6"/>
        <v>510.44</v>
      </c>
      <c r="AX6" s="22">
        <f t="shared" si="6"/>
        <v>401.08</v>
      </c>
      <c r="AY6" s="22">
        <f t="shared" si="6"/>
        <v>367.55</v>
      </c>
      <c r="AZ6" s="22">
        <f t="shared" si="6"/>
        <v>378.56</v>
      </c>
      <c r="BA6" s="22">
        <f t="shared" si="6"/>
        <v>364.46</v>
      </c>
      <c r="BB6" s="22">
        <f t="shared" si="6"/>
        <v>338.89</v>
      </c>
      <c r="BC6" s="22">
        <f t="shared" si="6"/>
        <v>362.35</v>
      </c>
      <c r="BD6" s="21" t="str">
        <f>IF(BD7="","",IF(BD7="-","【-】","【"&amp;SUBSTITUTE(TEXT(BD7,"#,##0.00"),"-","△")&amp;"】"))</f>
        <v>【239.69】</v>
      </c>
      <c r="BE6" s="22">
        <f>IF(BE7="",NA(),BE7)</f>
        <v>520.66</v>
      </c>
      <c r="BF6" s="22">
        <f t="shared" ref="BF6:BN6" si="7">IF(BF7="",NA(),BF7)</f>
        <v>526.89</v>
      </c>
      <c r="BG6" s="22">
        <f t="shared" si="7"/>
        <v>500.95</v>
      </c>
      <c r="BH6" s="22">
        <f t="shared" si="7"/>
        <v>417.92</v>
      </c>
      <c r="BI6" s="22">
        <f t="shared" si="7"/>
        <v>370.43</v>
      </c>
      <c r="BJ6" s="22">
        <f t="shared" si="7"/>
        <v>418.68</v>
      </c>
      <c r="BK6" s="22">
        <f t="shared" si="7"/>
        <v>395.68</v>
      </c>
      <c r="BL6" s="22">
        <f t="shared" si="7"/>
        <v>403.72</v>
      </c>
      <c r="BM6" s="22">
        <f t="shared" si="7"/>
        <v>400.21</v>
      </c>
      <c r="BN6" s="22">
        <f t="shared" si="7"/>
        <v>429.24</v>
      </c>
      <c r="BO6" s="21" t="str">
        <f>IF(BO7="","",IF(BO7="-","【-】","【"&amp;SUBSTITUTE(TEXT(BO7,"#,##0.00"),"-","△")&amp;"】"))</f>
        <v>【264.86】</v>
      </c>
      <c r="BP6" s="22">
        <f>IF(BP7="",NA(),BP7)</f>
        <v>97.72</v>
      </c>
      <c r="BQ6" s="22">
        <f t="shared" ref="BQ6:BY6" si="8">IF(BQ7="",NA(),BQ7)</f>
        <v>95.86</v>
      </c>
      <c r="BR6" s="22">
        <f t="shared" si="8"/>
        <v>93.96</v>
      </c>
      <c r="BS6" s="22">
        <f t="shared" si="8"/>
        <v>102.21</v>
      </c>
      <c r="BT6" s="22">
        <f t="shared" si="8"/>
        <v>107.22</v>
      </c>
      <c r="BU6" s="22">
        <f t="shared" si="8"/>
        <v>94.78</v>
      </c>
      <c r="BV6" s="22">
        <f t="shared" si="8"/>
        <v>97.59</v>
      </c>
      <c r="BW6" s="22">
        <f t="shared" si="8"/>
        <v>92.17</v>
      </c>
      <c r="BX6" s="22">
        <f t="shared" si="8"/>
        <v>92.83</v>
      </c>
      <c r="BY6" s="22">
        <f t="shared" si="8"/>
        <v>90.78</v>
      </c>
      <c r="BZ6" s="21" t="str">
        <f>IF(BZ7="","",IF(BZ7="-","【-】","【"&amp;SUBSTITUTE(TEXT(BZ7,"#,##0.00"),"-","△")&amp;"】"))</f>
        <v>【97.59】</v>
      </c>
      <c r="CA6" s="22">
        <f>IF(CA7="",NA(),CA7)</f>
        <v>134.51</v>
      </c>
      <c r="CB6" s="22">
        <f t="shared" ref="CB6:CJ6" si="9">IF(CB7="",NA(),CB7)</f>
        <v>137.78</v>
      </c>
      <c r="CC6" s="22">
        <f t="shared" si="9"/>
        <v>141.27000000000001</v>
      </c>
      <c r="CD6" s="22">
        <f t="shared" si="9"/>
        <v>148.24</v>
      </c>
      <c r="CE6" s="22">
        <f t="shared" si="9"/>
        <v>146.97</v>
      </c>
      <c r="CF6" s="22">
        <f t="shared" si="9"/>
        <v>181.3</v>
      </c>
      <c r="CG6" s="22">
        <f t="shared" si="9"/>
        <v>181.71</v>
      </c>
      <c r="CH6" s="22">
        <f t="shared" si="9"/>
        <v>188.51</v>
      </c>
      <c r="CI6" s="22">
        <f t="shared" si="9"/>
        <v>189.43</v>
      </c>
      <c r="CJ6" s="22">
        <f t="shared" si="9"/>
        <v>202.75</v>
      </c>
      <c r="CK6" s="21" t="str">
        <f>IF(CK7="","",IF(CK7="-","【-】","【"&amp;SUBSTITUTE(TEXT(CK7,"#,##0.00"),"-","△")&amp;"】"))</f>
        <v>【181.66】</v>
      </c>
      <c r="CL6" s="22">
        <f>IF(CL7="",NA(),CL7)</f>
        <v>48.59</v>
      </c>
      <c r="CM6" s="22">
        <f t="shared" ref="CM6:CU6" si="10">IF(CM7="",NA(),CM7)</f>
        <v>48.44</v>
      </c>
      <c r="CN6" s="22">
        <f t="shared" si="10"/>
        <v>47.63</v>
      </c>
      <c r="CO6" s="22">
        <f t="shared" si="10"/>
        <v>46.47</v>
      </c>
      <c r="CP6" s="22">
        <f t="shared" si="10"/>
        <v>47.28</v>
      </c>
      <c r="CQ6" s="22">
        <f t="shared" si="10"/>
        <v>55.89</v>
      </c>
      <c r="CR6" s="22">
        <f t="shared" si="10"/>
        <v>55.72</v>
      </c>
      <c r="CS6" s="22">
        <f t="shared" si="10"/>
        <v>55.31</v>
      </c>
      <c r="CT6" s="22">
        <f t="shared" si="10"/>
        <v>55.14</v>
      </c>
      <c r="CU6" s="22">
        <f t="shared" si="10"/>
        <v>55.47</v>
      </c>
      <c r="CV6" s="21" t="str">
        <f>IF(CV7="","",IF(CV7="-","【-】","【"&amp;SUBSTITUTE(TEXT(CV7,"#,##0.00"),"-","△")&amp;"】"))</f>
        <v>【60.21】</v>
      </c>
      <c r="CW6" s="22">
        <f>IF(CW7="",NA(),CW7)</f>
        <v>86.59</v>
      </c>
      <c r="CX6" s="22">
        <f t="shared" ref="CX6:DF6" si="11">IF(CX7="",NA(),CX7)</f>
        <v>84.44</v>
      </c>
      <c r="CY6" s="22">
        <f t="shared" si="11"/>
        <v>84.21</v>
      </c>
      <c r="CZ6" s="22">
        <f t="shared" si="11"/>
        <v>84.17</v>
      </c>
      <c r="DA6" s="22">
        <f t="shared" si="11"/>
        <v>83.27</v>
      </c>
      <c r="DB6" s="22">
        <f t="shared" si="11"/>
        <v>81.27</v>
      </c>
      <c r="DC6" s="22">
        <f t="shared" si="11"/>
        <v>81.260000000000005</v>
      </c>
      <c r="DD6" s="22">
        <f t="shared" si="11"/>
        <v>80.36</v>
      </c>
      <c r="DE6" s="22">
        <f t="shared" si="11"/>
        <v>80.13</v>
      </c>
      <c r="DF6" s="22">
        <f t="shared" si="11"/>
        <v>76.97</v>
      </c>
      <c r="DG6" s="21" t="str">
        <f>IF(DG7="","",IF(DG7="-","【-】","【"&amp;SUBSTITUTE(TEXT(DG7,"#,##0.00"),"-","△")&amp;"】"))</f>
        <v>【89.21】</v>
      </c>
      <c r="DH6" s="22">
        <f>IF(DH7="",NA(),DH7)</f>
        <v>52.83</v>
      </c>
      <c r="DI6" s="22">
        <f t="shared" ref="DI6:DQ6" si="12">IF(DI7="",NA(),DI7)</f>
        <v>53.39</v>
      </c>
      <c r="DJ6" s="22">
        <f t="shared" si="12"/>
        <v>55.06</v>
      </c>
      <c r="DK6" s="22">
        <f t="shared" si="12"/>
        <v>56.51</v>
      </c>
      <c r="DL6" s="22">
        <f t="shared" si="12"/>
        <v>56.69</v>
      </c>
      <c r="DM6" s="22">
        <f t="shared" si="12"/>
        <v>50.63</v>
      </c>
      <c r="DN6" s="22">
        <f t="shared" si="12"/>
        <v>51.29</v>
      </c>
      <c r="DO6" s="22">
        <f t="shared" si="12"/>
        <v>52.2</v>
      </c>
      <c r="DP6" s="22">
        <f t="shared" si="12"/>
        <v>52.7</v>
      </c>
      <c r="DQ6" s="22">
        <f t="shared" si="12"/>
        <v>52.87</v>
      </c>
      <c r="DR6" s="21" t="str">
        <f>IF(DR7="","",IF(DR7="-","【-】","【"&amp;SUBSTITUTE(TEXT(DR7,"#,##0.00"),"-","△")&amp;"】"))</f>
        <v>【52.41】</v>
      </c>
      <c r="DS6" s="22">
        <f>IF(DS7="",NA(),DS7)</f>
        <v>39.96</v>
      </c>
      <c r="DT6" s="22">
        <f t="shared" ref="DT6:EB6" si="13">IF(DT7="",NA(),DT7)</f>
        <v>40.71</v>
      </c>
      <c r="DU6" s="22">
        <f t="shared" si="13"/>
        <v>41.26</v>
      </c>
      <c r="DV6" s="22">
        <f t="shared" si="13"/>
        <v>41.46</v>
      </c>
      <c r="DW6" s="22">
        <f t="shared" si="13"/>
        <v>42.06</v>
      </c>
      <c r="DX6" s="22">
        <f t="shared" si="13"/>
        <v>18.28</v>
      </c>
      <c r="DY6" s="22">
        <f t="shared" si="13"/>
        <v>19.61</v>
      </c>
      <c r="DZ6" s="22">
        <f t="shared" si="13"/>
        <v>20.73</v>
      </c>
      <c r="EA6" s="22">
        <f t="shared" si="13"/>
        <v>22.86</v>
      </c>
      <c r="EB6" s="22">
        <f t="shared" si="13"/>
        <v>26.86</v>
      </c>
      <c r="EC6" s="21" t="str">
        <f>IF(EC7="","",IF(EC7="-","【-】","【"&amp;SUBSTITUTE(TEXT(EC7,"#,##0.00"),"-","△")&amp;"】"))</f>
        <v>【26.78】</v>
      </c>
      <c r="ED6" s="22">
        <f>IF(ED7="",NA(),ED7)</f>
        <v>0.2</v>
      </c>
      <c r="EE6" s="22">
        <f t="shared" ref="EE6:EM6" si="14">IF(EE7="",NA(),EE7)</f>
        <v>0.59</v>
      </c>
      <c r="EF6" s="21">
        <f t="shared" si="14"/>
        <v>0</v>
      </c>
      <c r="EG6" s="22">
        <f t="shared" si="14"/>
        <v>0.56000000000000005</v>
      </c>
      <c r="EH6" s="22">
        <f t="shared" si="14"/>
        <v>0.26</v>
      </c>
      <c r="EI6" s="22">
        <f t="shared" si="14"/>
        <v>0.53</v>
      </c>
      <c r="EJ6" s="22">
        <f t="shared" si="14"/>
        <v>0.48</v>
      </c>
      <c r="EK6" s="22">
        <f t="shared" si="14"/>
        <v>0.5</v>
      </c>
      <c r="EL6" s="22">
        <f t="shared" si="14"/>
        <v>0.41</v>
      </c>
      <c r="EM6" s="22">
        <f t="shared" si="14"/>
        <v>0.39</v>
      </c>
      <c r="EN6" s="21" t="str">
        <f>IF(EN7="","",IF(EN7="-","【-】","【"&amp;SUBSTITUTE(TEXT(EN7,"#,##0.00"),"-","△")&amp;"】"))</f>
        <v>【0.59】</v>
      </c>
    </row>
    <row r="7" spans="1:144" s="23" customFormat="1" x14ac:dyDescent="0.15">
      <c r="A7" s="15"/>
      <c r="B7" s="24">
        <v>2024</v>
      </c>
      <c r="C7" s="24">
        <v>433683</v>
      </c>
      <c r="D7" s="24">
        <v>46</v>
      </c>
      <c r="E7" s="24">
        <v>1</v>
      </c>
      <c r="F7" s="24">
        <v>0</v>
      </c>
      <c r="G7" s="24">
        <v>1</v>
      </c>
      <c r="H7" s="24" t="s">
        <v>93</v>
      </c>
      <c r="I7" s="24" t="s">
        <v>94</v>
      </c>
      <c r="J7" s="24" t="s">
        <v>95</v>
      </c>
      <c r="K7" s="24" t="s">
        <v>96</v>
      </c>
      <c r="L7" s="24" t="s">
        <v>97</v>
      </c>
      <c r="M7" s="24" t="s">
        <v>98</v>
      </c>
      <c r="N7" s="25" t="s">
        <v>99</v>
      </c>
      <c r="O7" s="25">
        <v>64.37</v>
      </c>
      <c r="P7" s="25">
        <v>98.8</v>
      </c>
      <c r="Q7" s="25">
        <v>2773</v>
      </c>
      <c r="R7" s="25">
        <v>15220</v>
      </c>
      <c r="S7" s="25">
        <v>19.440000000000001</v>
      </c>
      <c r="T7" s="25">
        <v>782.92</v>
      </c>
      <c r="U7" s="25">
        <v>14961</v>
      </c>
      <c r="V7" s="25">
        <v>17.87</v>
      </c>
      <c r="W7" s="25">
        <v>837.21</v>
      </c>
      <c r="X7" s="25">
        <v>102.87</v>
      </c>
      <c r="Y7" s="25">
        <v>101.5</v>
      </c>
      <c r="Z7" s="25">
        <v>103.27</v>
      </c>
      <c r="AA7" s="25">
        <v>108.38</v>
      </c>
      <c r="AB7" s="25">
        <v>113.25</v>
      </c>
      <c r="AC7" s="25">
        <v>108.35</v>
      </c>
      <c r="AD7" s="25">
        <v>108.84</v>
      </c>
      <c r="AE7" s="25">
        <v>105.92</v>
      </c>
      <c r="AF7" s="25">
        <v>106.01</v>
      </c>
      <c r="AG7" s="25">
        <v>105.08</v>
      </c>
      <c r="AH7" s="25">
        <v>107.26</v>
      </c>
      <c r="AI7" s="25">
        <v>0</v>
      </c>
      <c r="AJ7" s="25">
        <v>0</v>
      </c>
      <c r="AK7" s="25">
        <v>0</v>
      </c>
      <c r="AL7" s="25">
        <v>0</v>
      </c>
      <c r="AM7" s="25">
        <v>0</v>
      </c>
      <c r="AN7" s="25">
        <v>3.98</v>
      </c>
      <c r="AO7" s="25">
        <v>6.02</v>
      </c>
      <c r="AP7" s="25">
        <v>7.78</v>
      </c>
      <c r="AQ7" s="25">
        <v>9.59</v>
      </c>
      <c r="AR7" s="25">
        <v>10.8</v>
      </c>
      <c r="AS7" s="25">
        <v>1.61</v>
      </c>
      <c r="AT7" s="25">
        <v>645.22</v>
      </c>
      <c r="AU7" s="25">
        <v>611.23</v>
      </c>
      <c r="AV7" s="25">
        <v>531.54</v>
      </c>
      <c r="AW7" s="25">
        <v>510.44</v>
      </c>
      <c r="AX7" s="25">
        <v>401.08</v>
      </c>
      <c r="AY7" s="25">
        <v>367.55</v>
      </c>
      <c r="AZ7" s="25">
        <v>378.56</v>
      </c>
      <c r="BA7" s="25">
        <v>364.46</v>
      </c>
      <c r="BB7" s="25">
        <v>338.89</v>
      </c>
      <c r="BC7" s="25">
        <v>362.35</v>
      </c>
      <c r="BD7" s="25">
        <v>239.69</v>
      </c>
      <c r="BE7" s="25">
        <v>520.66</v>
      </c>
      <c r="BF7" s="25">
        <v>526.89</v>
      </c>
      <c r="BG7" s="25">
        <v>500.95</v>
      </c>
      <c r="BH7" s="25">
        <v>417.92</v>
      </c>
      <c r="BI7" s="25">
        <v>370.43</v>
      </c>
      <c r="BJ7" s="25">
        <v>418.68</v>
      </c>
      <c r="BK7" s="25">
        <v>395.68</v>
      </c>
      <c r="BL7" s="25">
        <v>403.72</v>
      </c>
      <c r="BM7" s="25">
        <v>400.21</v>
      </c>
      <c r="BN7" s="25">
        <v>429.24</v>
      </c>
      <c r="BO7" s="25">
        <v>264.86</v>
      </c>
      <c r="BP7" s="25">
        <v>97.72</v>
      </c>
      <c r="BQ7" s="25">
        <v>95.86</v>
      </c>
      <c r="BR7" s="25">
        <v>93.96</v>
      </c>
      <c r="BS7" s="25">
        <v>102.21</v>
      </c>
      <c r="BT7" s="25">
        <v>107.22</v>
      </c>
      <c r="BU7" s="25">
        <v>94.78</v>
      </c>
      <c r="BV7" s="25">
        <v>97.59</v>
      </c>
      <c r="BW7" s="25">
        <v>92.17</v>
      </c>
      <c r="BX7" s="25">
        <v>92.83</v>
      </c>
      <c r="BY7" s="25">
        <v>90.78</v>
      </c>
      <c r="BZ7" s="25">
        <v>97.59</v>
      </c>
      <c r="CA7" s="25">
        <v>134.51</v>
      </c>
      <c r="CB7" s="25">
        <v>137.78</v>
      </c>
      <c r="CC7" s="25">
        <v>141.27000000000001</v>
      </c>
      <c r="CD7" s="25">
        <v>148.24</v>
      </c>
      <c r="CE7" s="25">
        <v>146.97</v>
      </c>
      <c r="CF7" s="25">
        <v>181.3</v>
      </c>
      <c r="CG7" s="25">
        <v>181.71</v>
      </c>
      <c r="CH7" s="25">
        <v>188.51</v>
      </c>
      <c r="CI7" s="25">
        <v>189.43</v>
      </c>
      <c r="CJ7" s="25">
        <v>202.75</v>
      </c>
      <c r="CK7" s="25">
        <v>181.66</v>
      </c>
      <c r="CL7" s="25">
        <v>48.59</v>
      </c>
      <c r="CM7" s="25">
        <v>48.44</v>
      </c>
      <c r="CN7" s="25">
        <v>47.63</v>
      </c>
      <c r="CO7" s="25">
        <v>46.47</v>
      </c>
      <c r="CP7" s="25">
        <v>47.28</v>
      </c>
      <c r="CQ7" s="25">
        <v>55.89</v>
      </c>
      <c r="CR7" s="25">
        <v>55.72</v>
      </c>
      <c r="CS7" s="25">
        <v>55.31</v>
      </c>
      <c r="CT7" s="25">
        <v>55.14</v>
      </c>
      <c r="CU7" s="25">
        <v>55.47</v>
      </c>
      <c r="CV7" s="25">
        <v>60.21</v>
      </c>
      <c r="CW7" s="25">
        <v>86.59</v>
      </c>
      <c r="CX7" s="25">
        <v>84.44</v>
      </c>
      <c r="CY7" s="25">
        <v>84.21</v>
      </c>
      <c r="CZ7" s="25">
        <v>84.17</v>
      </c>
      <c r="DA7" s="25">
        <v>83.27</v>
      </c>
      <c r="DB7" s="25">
        <v>81.27</v>
      </c>
      <c r="DC7" s="25">
        <v>81.260000000000005</v>
      </c>
      <c r="DD7" s="25">
        <v>80.36</v>
      </c>
      <c r="DE7" s="25">
        <v>80.13</v>
      </c>
      <c r="DF7" s="25">
        <v>76.97</v>
      </c>
      <c r="DG7" s="25">
        <v>89.21</v>
      </c>
      <c r="DH7" s="25">
        <v>52.83</v>
      </c>
      <c r="DI7" s="25">
        <v>53.39</v>
      </c>
      <c r="DJ7" s="25">
        <v>55.06</v>
      </c>
      <c r="DK7" s="25">
        <v>56.51</v>
      </c>
      <c r="DL7" s="25">
        <v>56.69</v>
      </c>
      <c r="DM7" s="25">
        <v>50.63</v>
      </c>
      <c r="DN7" s="25">
        <v>51.29</v>
      </c>
      <c r="DO7" s="25">
        <v>52.2</v>
      </c>
      <c r="DP7" s="25">
        <v>52.7</v>
      </c>
      <c r="DQ7" s="25">
        <v>52.87</v>
      </c>
      <c r="DR7" s="25">
        <v>52.41</v>
      </c>
      <c r="DS7" s="25">
        <v>39.96</v>
      </c>
      <c r="DT7" s="25">
        <v>40.71</v>
      </c>
      <c r="DU7" s="25">
        <v>41.26</v>
      </c>
      <c r="DV7" s="25">
        <v>41.46</v>
      </c>
      <c r="DW7" s="25">
        <v>42.06</v>
      </c>
      <c r="DX7" s="25">
        <v>18.28</v>
      </c>
      <c r="DY7" s="25">
        <v>19.61</v>
      </c>
      <c r="DZ7" s="25">
        <v>20.73</v>
      </c>
      <c r="EA7" s="25">
        <v>22.86</v>
      </c>
      <c r="EB7" s="25">
        <v>26.86</v>
      </c>
      <c r="EC7" s="25">
        <v>26.78</v>
      </c>
      <c r="ED7" s="25">
        <v>0.2</v>
      </c>
      <c r="EE7" s="25">
        <v>0.59</v>
      </c>
      <c r="EF7" s="25">
        <v>0</v>
      </c>
      <c r="EG7" s="25">
        <v>0.56000000000000005</v>
      </c>
      <c r="EH7" s="25">
        <v>0.26</v>
      </c>
      <c r="EI7" s="25">
        <v>0.53</v>
      </c>
      <c r="EJ7" s="25">
        <v>0.48</v>
      </c>
      <c r="EK7" s="25">
        <v>0.5</v>
      </c>
      <c r="EL7" s="25">
        <v>0.41</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2026-01-20T00:12:02Z</cp:lastPrinted>
  <dcterms:created xsi:type="dcterms:W3CDTF">2025-12-12T09:24:12Z</dcterms:created>
  <dcterms:modified xsi:type="dcterms:W3CDTF">2026-02-05T08:56:34Z</dcterms:modified>
  <cp:category/>
</cp:coreProperties>
</file>