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1.156\share\10703_水道課\データ\0620_各種調査・照会・通知等_水道\040_財政課関係調査\0040_経営比較分析調査\R07調査(R6決算経営比較分析表)\02_提出\"/>
    </mc:Choice>
  </mc:AlternateContent>
  <xr:revisionPtr revIDLastSave="0" documentId="13_ncr:1_{CEA30B04-7C16-48DA-8DF5-62FAA85ECA4F}" xr6:coauthVersionLast="47" xr6:coauthVersionMax="47" xr10:uidLastSave="{00000000-0000-0000-0000-000000000000}"/>
  <workbookProtection workbookAlgorithmName="SHA-512" workbookHashValue="A3MAjBuI/UHS0agmOfxOXCHSorkviEAgVMFLrUxZJ2kk0oZm/bQ/qqN4yIItuvURHAXNXQV/gtpshJzZDzq8yA==" workbookSaltValue="2+HGcz/jAaLG7Y2zJN+4Q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N6" i="5"/>
  <c r="B10" i="4" s="1"/>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I10" i="4"/>
  <c r="BB8" i="4"/>
  <c r="AT8" i="4"/>
  <c r="AL8" i="4"/>
  <c r="AD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<sst xmlns="http://schemas.openxmlformats.org/spreadsheetml/2006/main" count="228" uniqueCount="113">
  <si>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</si>
  <si>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</si>
  <si>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</si>
  <si>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</si>
  <si>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</si>
  <si>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</si>
  <si>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</si>
  <si>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</si>
  <si>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</si>
  <si>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</si>
  <si>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</si>
  <si>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</si>
  <si>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</si>
  <si>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</si>
  <si>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</si>
  <si>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</si>
  <si>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</si>
  <si>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</si>
  <si>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</si>
  <si>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</si>
  <si>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</si>
  <si>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</si>
  <si>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</si>
  <si>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</si>
  <si>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</si>
  <si>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</si>
  <si>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</si>
  <si>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</si>
  <si>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</si>
  <si>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</si>
  <si>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</si>
  <si>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</si>
  <si>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</si>
  <si>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</si>
  <si>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</si>
  <si>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</si>
  <si>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</si>
  <si>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</si>
  <si>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</si>
  <si>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</si>
  <si>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</si>
  <si>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</si>
  <si>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</si>
  <si>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</si>
  <si>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</si>
  <si>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</si>
  <si>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</si>
  <si>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</si>
  <si>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</si>
  <si>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</si>
  <si>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</si>
  <si>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</si>
  <si>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</si>
  <si>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</si>
  <si>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</si>
  <si>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</si>
  <si>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</si>
  <si>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</si>
  <si>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</si>
  <si>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</si>
  <si>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</si>
  <si>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</si>
  <si>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</si>
  <si>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</si>
  <si>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</si>
  <si>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</si>
  <si>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</si>
  <si>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</si>
  <si>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</si>
  <si>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</si>
  <si>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</si>
  <si>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</si>
  <si>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</si>
  <si>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</si>
  <si>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</si>
  <si>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</si>
  <si>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</si>
  <si>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</si>
  <si>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</si>
  <si>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</si>
  <si>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</si>
  <si>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</si>
  <si>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</si>
  <si>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</si>
  <si>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</si>
  <si>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</si>
  <si>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</si>
  <si>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</si>
  <si>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</si>
  <si>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</si>
  <si>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</si>
  <si>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</si>
  <si>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</si>
  <si>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</si>
  <si>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</si>
  <si>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</si>
  <si>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</si>
  <si>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</si>
  <si>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</si>
  <si>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</si>
  <si>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</si>
  <si>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</si>
  <si>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</si>
  <si>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</si>
  <si>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</si>
  <si>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</si>
  <si>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</si>
  <si>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</si>
  <si>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</si>
  <si>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</si>
  <si>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①有形固定資産減価償却率：順次更新を行っており、近年では類似団体平均値を下回っています。
②管路経年化率：法定耐用年数を経過した管路はありません。
③管路更新率：類似団体平均値を上回っていますが、今後も計画的に更新を行っていく必要があります。</t>
    <phoneticPr fontId="4"/>
  </si>
  <si>
    <t>①経常収支比率：減少傾向であるが、100％を上回っており、健全な経営状態と考えられます。
②累積欠損金比率：累積欠損金は発生しておりません。
③流動比率：類似団体平均値を上回り、短期的な支払能力は備わっていると考えられます。
④企業債残高対給水収益比率：平成30年度以降企業債の借入を行っていないため、減少傾向にあると考えられます。
⑤料金回収率：100％を下回っており、適切な料金収入の確保に向けた対策を検討する必要があると考えます。
⑥給水原価：類似団体と比較しても低い水準であり、動力費等の経常費用の増加に伴い、昨年度より数値が増加しています。
⑦施設利用率：類似団体平均値を上回っており、有効に施設利用ができていると考えられます。
⑧有収率：類似団体より低い水準のため、継続して漏水修繕等に取り組み改善していく必要があります。</t>
    <rPh sb="8" eb="10">
      <t>ゲンショウ</t>
    </rPh>
    <rPh sb="10" eb="12">
      <t>ケイコウ</t>
    </rPh>
    <rPh sb="22" eb="24">
      <t>ウワマワ</t>
    </rPh>
    <rPh sb="29" eb="31">
      <t>ケンゼン</t>
    </rPh>
    <rPh sb="179" eb="181">
      <t>シタマワ</t>
    </rPh>
    <rPh sb="186" eb="188">
      <t>テキセツ</t>
    </rPh>
    <rPh sb="189" eb="191">
      <t>リョウキン</t>
    </rPh>
    <rPh sb="191" eb="193">
      <t>シュウニュウ</t>
    </rPh>
    <rPh sb="194" eb="196">
      <t>カクホ</t>
    </rPh>
    <rPh sb="197" eb="198">
      <t>ム</t>
    </rPh>
    <rPh sb="200" eb="202">
      <t>タイサク</t>
    </rPh>
    <rPh sb="203" eb="205">
      <t>ケントウ</t>
    </rPh>
    <rPh sb="207" eb="209">
      <t>ヒツヨウ</t>
    </rPh>
    <rPh sb="213" eb="214">
      <t>カンガ</t>
    </rPh>
    <phoneticPr fontId="4"/>
  </si>
  <si>
    <t>現状では概ね安定した経営状態にあると考えられます。全体的に現在の数値を維持していくとともに、さらなる高い水準を目指していかなければならないと思われます。有収率については、類似団体よりも低い水準にあるため、まずは同様の水準を目指します。
　また、令和元年度に策定した経営戦略をもとに、経営基盤の強化、老朽化に伴う施設の更新等の実施に向けて取り組んでいきます。</t>
    <rPh sb="0" eb="2">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</si>
</sst>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0.85</c:v>
                </c:pt>
                <c:pt idx="1">
                  <c:v>1.04</c:v>
                </c:pt>
                <c:pt idx="2">
                  <c:v>0.82</c:v>
                </c:pt>
                <c:pt idx="3">
                  <c:v>0.89</c:v>
                </c:pt>
                <c:pt idx="4">
                  <c:v>0.9</c:v>
                </c:pt>
              </c:numCache>
            </c:numRef>
          </c:val>
          <c:extLst>
            <c:ext xmlns:c16="http://schemas.microsoft.com/office/drawing/2014/chart" uri="{C3380CC4-5D6E-409C-BE32-E72D297353CC}">
              <c16:uniqueId val="{00000000-85BE-4188-815B-AF38D1BF7A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85BE-4188-815B-AF38D1BF7A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78.569999999999993</c:v>
                </c:pt>
                <c:pt idx="1">
                  <c:v>77.959999999999994</c:v>
                </c:pt>
                <c:pt idx="2">
                  <c:v>78.05</c:v>
                </c:pt>
                <c:pt idx="3">
                  <c:v>76.099999999999994</c:v>
                </c:pt>
                <c:pt idx="4">
                  <c:v>76.510000000000005</c:v>
                </c:pt>
              </c:numCache>
            </c:numRef>
          </c:val>
          <c:extLst>
            <c:ext xmlns:c16="http://schemas.microsoft.com/office/drawing/2014/chart" uri="{C3380CC4-5D6E-409C-BE32-E72D297353CC}">
              <c16:uniqueId val="{00000000-ADA2-4692-979F-112EB1F53C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ADA2-4692-979F-112EB1F53C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83.46</c:v>
                </c:pt>
                <c:pt idx="1">
                  <c:v>83.53</c:v>
                </c:pt>
                <c:pt idx="2">
                  <c:v>83.9</c:v>
                </c:pt>
                <c:pt idx="3">
                  <c:v>83.93</c:v>
                </c:pt>
                <c:pt idx="4">
                  <c:v>84.17</c:v>
                </c:pt>
              </c:numCache>
            </c:numRef>
          </c:val>
          <c:extLst>
            <c:ext xmlns:c16="http://schemas.microsoft.com/office/drawing/2014/chart" uri="{C3380CC4-5D6E-409C-BE32-E72D297353CC}">
              <c16:uniqueId val="{00000000-237A-45E0-AC41-19A34F692A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237A-45E0-AC41-19A34F692A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129.52000000000001</c:v>
                </c:pt>
                <c:pt idx="1">
                  <c:v>120.45</c:v>
                </c:pt>
                <c:pt idx="2">
                  <c:v>117.78</c:v>
                </c:pt>
                <c:pt idx="3">
                  <c:v>114.62</c:v>
                </c:pt>
                <c:pt idx="4">
                  <c:v>106.22</c:v>
                </c:pt>
              </c:numCache>
            </c:numRef>
          </c:val>
          <c:extLst>
            <c:ext xmlns:c16="http://schemas.microsoft.com/office/drawing/2014/chart" uri="{C3380CC4-5D6E-409C-BE32-E72D297353CC}">
              <c16:uniqueId val="{00000000-81E4-4D19-9C05-3724CC336A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81E4-4D19-9C05-3724CC336A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45.47</c:v>
                </c:pt>
                <c:pt idx="1">
                  <c:v>46.3</c:v>
                </c:pt>
                <c:pt idx="2">
                  <c:v>45.95</c:v>
                </c:pt>
                <c:pt idx="3">
                  <c:v>46.36</c:v>
                </c:pt>
                <c:pt idx="4">
                  <c:v>47.3</c:v>
                </c:pt>
              </c:numCache>
            </c:numRef>
          </c:val>
          <c:extLst>
            <c:ext xmlns:c16="http://schemas.microsoft.com/office/drawing/2014/chart" uri="{C3380CC4-5D6E-409C-BE32-E72D297353CC}">
              <c16:uniqueId val="{00000000-6B6D-435A-A54C-6CE7725DFE9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6B6D-435A-A54C-6CE7725DFE9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5C-412E-AAD1-7081199DE44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E5C-412E-AAD1-7081199DE44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E7-47D9-86A2-5DF4C4CF1CF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5E7-47D9-86A2-5DF4C4CF1CF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873.92</c:v>
                </c:pt>
                <c:pt idx="1">
                  <c:v>701.27</c:v>
                </c:pt>
                <c:pt idx="2">
                  <c:v>426.5</c:v>
                </c:pt>
                <c:pt idx="3">
                  <c:v>416.54</c:v>
                </c:pt>
                <c:pt idx="4">
                  <c:v>329.81</c:v>
                </c:pt>
              </c:numCache>
            </c:numRef>
          </c:val>
          <c:extLst>
            <c:ext xmlns:c16="http://schemas.microsoft.com/office/drawing/2014/chart" uri="{C3380CC4-5D6E-409C-BE32-E72D297353CC}">
              <c16:uniqueId val="{00000000-4AA8-4C9A-9199-B6397A2F458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4AA8-4C9A-9199-B6397A2F458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420.7</c:v>
                </c:pt>
                <c:pt idx="1">
                  <c:v>379.62</c:v>
                </c:pt>
                <c:pt idx="2">
                  <c:v>355.73</c:v>
                </c:pt>
                <c:pt idx="3">
                  <c:v>330.56</c:v>
                </c:pt>
                <c:pt idx="4">
                  <c:v>306.47000000000003</c:v>
                </c:pt>
              </c:numCache>
            </c:numRef>
          </c:val>
          <c:extLst>
            <c:ext xmlns:c16="http://schemas.microsoft.com/office/drawing/2014/chart" uri="{C3380CC4-5D6E-409C-BE32-E72D297353CC}">
              <c16:uniqueId val="{00000000-05B1-4BAC-B1B4-FD8414D4C23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5B1-4BAC-B1B4-FD8414D4C23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114.92</c:v>
                </c:pt>
                <c:pt idx="1">
                  <c:v>114.04</c:v>
                </c:pt>
                <c:pt idx="2">
                  <c:v>111.31</c:v>
                </c:pt>
                <c:pt idx="3">
                  <c:v>108.17</c:v>
                </c:pt>
                <c:pt idx="4">
                  <c:v>99.59</c:v>
                </c:pt>
              </c:numCache>
            </c:numRef>
          </c:val>
          <c:extLst>
            <c:ext xmlns:c16="http://schemas.microsoft.com/office/drawing/2014/chart" uri="{C3380CC4-5D6E-409C-BE32-E72D297353CC}">
              <c16:uniqueId val="{00000000-0D56-4B5C-8B82-673A419CF57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0D56-4B5C-8B82-673A419CF57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102.53</c:v>
                </c:pt>
                <c:pt idx="1">
                  <c:v>109.53</c:v>
                </c:pt>
                <c:pt idx="2">
                  <c:v>112.61</c:v>
                </c:pt>
                <c:pt idx="3">
                  <c:v>116.24</c:v>
                </c:pt>
                <c:pt idx="4">
                  <c:v>126.83</c:v>
                </c:pt>
              </c:numCache>
            </c:numRef>
          </c:val>
          <c:extLst>
            <c:ext xmlns:c16="http://schemas.microsoft.com/office/drawing/2014/chart" uri="{C3380CC4-5D6E-409C-BE32-E72D297353CC}">
              <c16:uniqueId val="{00000000-EEE2-4976-B83E-2FC9B1197F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EE2-4976-B83E-2FC9B1197F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CC6" sqref="CC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熊本県　合志市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65160</v>
      </c>
      <c r="AM8" s="44"/>
      <c r="AN8" s="44"/>
      <c r="AO8" s="44"/>
      <c r="AP8" s="44"/>
      <c r="AQ8" s="44"/>
      <c r="AR8" s="44"/>
      <c r="AS8" s="44"/>
      <c r="AT8" s="45">
        <f>データ!$S$6</f>
        <v>53.19</v>
      </c>
      <c r="AU8" s="46"/>
      <c r="AV8" s="46"/>
      <c r="AW8" s="46"/>
      <c r="AX8" s="46"/>
      <c r="AY8" s="46"/>
      <c r="AZ8" s="46"/>
      <c r="BA8" s="46"/>
      <c r="BB8" s="47">
        <f>データ!$T$6</f>
        <v>1225.04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75.97</v>
      </c>
      <c r="J10" s="46"/>
      <c r="K10" s="46"/>
      <c r="L10" s="46"/>
      <c r="M10" s="46"/>
      <c r="N10" s="46"/>
      <c r="O10" s="80"/>
      <c r="P10" s="47">
        <f>データ!$P$6</f>
        <v>99.17</v>
      </c>
      <c r="Q10" s="47"/>
      <c r="R10" s="47"/>
      <c r="S10" s="47"/>
      <c r="T10" s="47"/>
      <c r="U10" s="47"/>
      <c r="V10" s="47"/>
      <c r="W10" s="44">
        <f>データ!$Q$6</f>
        <v>2460</v>
      </c>
      <c r="X10" s="44"/>
      <c r="Y10" s="44"/>
      <c r="Z10" s="44"/>
      <c r="AA10" s="44"/>
      <c r="AB10" s="44"/>
      <c r="AC10" s="44"/>
      <c r="AD10" s="2"/>
      <c r="AE10" s="2"/>
      <c r="AF10" s="2"/>
      <c r="AG10" s="2"/>
      <c r="AH10" s="2"/>
      <c r="AI10" s="2"/>
      <c r="AJ10" s="2"/>
      <c r="AK10" s="2"/>
      <c r="AL10" s="44">
        <f>データ!$U$6</f>
        <v>64687</v>
      </c>
      <c r="AM10" s="44"/>
      <c r="AN10" s="44"/>
      <c r="AO10" s="44"/>
      <c r="AP10" s="44"/>
      <c r="AQ10" s="44"/>
      <c r="AR10" s="44"/>
      <c r="AS10" s="44"/>
      <c r="AT10" s="45">
        <f>データ!$V$6</f>
        <v>38.729999999999997</v>
      </c>
      <c r="AU10" s="46"/>
      <c r="AV10" s="46"/>
      <c r="AW10" s="46"/>
      <c r="AX10" s="46"/>
      <c r="AY10" s="46"/>
      <c r="AZ10" s="46"/>
      <c r="BA10" s="46"/>
      <c r="BB10" s="47">
        <f>データ!$W$6</f>
        <v>1670.2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mx7BqRKb9XV4MuumcnW0jWTiDhGGjef8kE0JU8NL1Vw6onCwQIoQnXX6N1o1APeez7UxX/XVrklXyk5Ts6skg==" saltValue="qH7AdQgHW2YgypH/+6MS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432164</v>
      </c>
      <c r="D6" s="20">
        <f t="shared" si="3"/>
        <v>46</v>
      </c>
      <c r="E6" s="20">
        <f t="shared" si="3"/>
        <v>1</v>
      </c>
      <c r="F6" s="20">
        <f t="shared" si="3"/>
        <v>0</v>
      </c>
      <c r="G6" s="20">
        <f t="shared" si="3"/>
        <v>1</v>
      </c>
      <c r="H6" s="20" t="str">
        <f t="shared" si="3"/>
        <v>熊本県　合志市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75.97</v>
      </c>
      <c r="P6" s="21">
        <f t="shared" si="3"/>
        <v>99.17</v>
      </c>
      <c r="Q6" s="21">
        <f t="shared" si="3"/>
        <v>2460</v>
      </c>
      <c r="R6" s="21">
        <f t="shared" si="3"/>
        <v>65160</v>
      </c>
      <c r="S6" s="21">
        <f t="shared" si="3"/>
        <v>53.19</v>
      </c>
      <c r="T6" s="21">
        <f t="shared" si="3"/>
        <v>1225.04</v>
      </c>
      <c r="U6" s="21">
        <f t="shared" si="3"/>
        <v>64687</v>
      </c>
      <c r="V6" s="21">
        <f t="shared" si="3"/>
        <v>38.729999999999997</v>
      </c>
      <c r="W6" s="21">
        <f t="shared" si="3"/>
        <v>1670.2</v>
      </c>
      <c r="X6" s="22">
        <f>IF(X7="",NA(),X7)</f>
        <v>129.52000000000001</v>
      </c>
      <c r="Y6" s="22">
        <f t="shared" ref="Y6:AG6" si="4">IF(Y7="",NA(),Y7)</f>
        <v>120.45</v>
      </c>
      <c r="Z6" s="22">
        <f t="shared" si="4"/>
        <v>117.78</v>
      </c>
      <c r="AA6" s="22">
        <f t="shared" si="4"/>
        <v>114.62</v>
      </c>
      <c r="AB6" s="22">
        <f t="shared" si="4"/>
        <v>106.22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873.92</v>
      </c>
      <c r="AU6" s="22">
        <f t="shared" ref="AU6:BC6" si="6">IF(AU7="",NA(),AU7)</f>
        <v>701.27</v>
      </c>
      <c r="AV6" s="22">
        <f t="shared" si="6"/>
        <v>426.5</v>
      </c>
      <c r="AW6" s="22">
        <f t="shared" si="6"/>
        <v>416.54</v>
      </c>
      <c r="AX6" s="22">
        <f t="shared" si="6"/>
        <v>329.81</v>
      </c>
      <c r="AY6" s="22">
        <f t="shared" si="6"/>
        <v>350.79</v>
      </c>
      <c r="AZ6" s="22">
        <f t="shared" si="6"/>
        <v>354.57</v>
      </c>
      <c r="BA6" s="22">
        <f t="shared" si="6"/>
        <v>357.74</v>
      </c>
      <c r="BB6" s="22">
        <f t="shared" si="6"/>
        <v>344.88</v>
      </c>
      <c r="BC6" s="22">
        <f t="shared" si="6"/>
        <v>326.02</v>
      </c>
      <c r="BD6" s="21" t="str">
        <f>IF(BD7="","",IF(BD7="-","【-】","【"&amp;SUBSTITUTE(TEXT(BD7,"#,##0.00"),"-","△")&amp;"】"))</f>
        <v>【239.69】</v>
      </c>
      <c r="BE6" s="22">
        <f>IF(BE7="",NA(),BE7)</f>
        <v>420.7</v>
      </c>
      <c r="BF6" s="22">
        <f t="shared" ref="BF6:BN6" si="7">IF(BF7="",NA(),BF7)</f>
        <v>379.62</v>
      </c>
      <c r="BG6" s="22">
        <f t="shared" si="7"/>
        <v>355.73</v>
      </c>
      <c r="BH6" s="22">
        <f t="shared" si="7"/>
        <v>330.56</v>
      </c>
      <c r="BI6" s="22">
        <f t="shared" si="7"/>
        <v>306.47000000000003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114.92</v>
      </c>
      <c r="BQ6" s="22">
        <f t="shared" ref="BQ6:BY6" si="8">IF(BQ7="",NA(),BQ7)</f>
        <v>114.04</v>
      </c>
      <c r="BR6" s="22">
        <f t="shared" si="8"/>
        <v>111.31</v>
      </c>
      <c r="BS6" s="22">
        <f t="shared" si="8"/>
        <v>108.17</v>
      </c>
      <c r="BT6" s="22">
        <f t="shared" si="8"/>
        <v>99.59</v>
      </c>
      <c r="BU6" s="22">
        <f t="shared" si="8"/>
        <v>100.85</v>
      </c>
      <c r="BV6" s="22">
        <f t="shared" si="8"/>
        <v>103.79</v>
      </c>
      <c r="BW6" s="22">
        <f t="shared" si="8"/>
        <v>98.3</v>
      </c>
      <c r="BX6" s="22">
        <f t="shared" si="8"/>
        <v>98.89</v>
      </c>
      <c r="BY6" s="22">
        <f t="shared" si="8"/>
        <v>99.25</v>
      </c>
      <c r="BZ6" s="21" t="str">
        <f>IF(BZ7="","",IF(BZ7="-","【-】","【"&amp;SUBSTITUTE(TEXT(BZ7,"#,##0.00"),"-","△")&amp;"】"))</f>
        <v>【97.59】</v>
      </c>
      <c r="CA6" s="22">
        <f>IF(CA7="",NA(),CA7)</f>
        <v>102.53</v>
      </c>
      <c r="CB6" s="22">
        <f t="shared" ref="CB6:CJ6" si="9">IF(CB7="",NA(),CB7)</f>
        <v>109.53</v>
      </c>
      <c r="CC6" s="22">
        <f t="shared" si="9"/>
        <v>112.61</v>
      </c>
      <c r="CD6" s="22">
        <f t="shared" si="9"/>
        <v>116.24</v>
      </c>
      <c r="CE6" s="22">
        <f t="shared" si="9"/>
        <v>126.83</v>
      </c>
      <c r="CF6" s="22">
        <f t="shared" si="9"/>
        <v>167.1</v>
      </c>
      <c r="CG6" s="22">
        <f t="shared" si="9"/>
        <v>167.86</v>
      </c>
      <c r="CH6" s="22">
        <f t="shared" si="9"/>
        <v>173.68</v>
      </c>
      <c r="CI6" s="22">
        <f t="shared" si="9"/>
        <v>174.52</v>
      </c>
      <c r="CJ6" s="22">
        <f t="shared" si="9"/>
        <v>178.92</v>
      </c>
      <c r="CK6" s="21" t="str">
        <f>IF(CK7="","",IF(CK7="-","【-】","【"&amp;SUBSTITUTE(TEXT(CK7,"#,##0.00"),"-","△")&amp;"】"))</f>
        <v>【181.66】</v>
      </c>
      <c r="CL6" s="22">
        <f>IF(CL7="",NA(),CL7)</f>
        <v>78.569999999999993</v>
      </c>
      <c r="CM6" s="22">
        <f t="shared" ref="CM6:CU6" si="10">IF(CM7="",NA(),CM7)</f>
        <v>77.959999999999994</v>
      </c>
      <c r="CN6" s="22">
        <f t="shared" si="10"/>
        <v>78.05</v>
      </c>
      <c r="CO6" s="22">
        <f t="shared" si="10"/>
        <v>76.099999999999994</v>
      </c>
      <c r="CP6" s="22">
        <f t="shared" si="10"/>
        <v>76.510000000000005</v>
      </c>
      <c r="CQ6" s="22">
        <f t="shared" si="10"/>
        <v>59.91</v>
      </c>
      <c r="CR6" s="22">
        <f t="shared" si="10"/>
        <v>59.4</v>
      </c>
      <c r="CS6" s="22">
        <f t="shared" si="10"/>
        <v>59.24</v>
      </c>
      <c r="CT6" s="22">
        <f t="shared" si="10"/>
        <v>58.77</v>
      </c>
      <c r="CU6" s="22">
        <f t="shared" si="10"/>
        <v>59.17</v>
      </c>
      <c r="CV6" s="21" t="str">
        <f>IF(CV7="","",IF(CV7="-","【-】","【"&amp;SUBSTITUTE(TEXT(CV7,"#,##0.00"),"-","△")&amp;"】"))</f>
        <v>【60.21】</v>
      </c>
      <c r="CW6" s="22">
        <f>IF(CW7="",NA(),CW7)</f>
        <v>83.46</v>
      </c>
      <c r="CX6" s="22">
        <f t="shared" ref="CX6:DF6" si="11">IF(CX7="",NA(),CX7)</f>
        <v>83.53</v>
      </c>
      <c r="CY6" s="22">
        <f t="shared" si="11"/>
        <v>83.9</v>
      </c>
      <c r="CZ6" s="22">
        <f t="shared" si="11"/>
        <v>83.93</v>
      </c>
      <c r="DA6" s="22">
        <f t="shared" si="11"/>
        <v>84.17</v>
      </c>
      <c r="DB6" s="22">
        <f t="shared" si="11"/>
        <v>87.26</v>
      </c>
      <c r="DC6" s="22">
        <f t="shared" si="11"/>
        <v>87.57</v>
      </c>
      <c r="DD6" s="22">
        <f t="shared" si="11"/>
        <v>87.26</v>
      </c>
      <c r="DE6" s="22">
        <f t="shared" si="11"/>
        <v>86.95</v>
      </c>
      <c r="DF6" s="22">
        <f t="shared" si="11"/>
        <v>86.58</v>
      </c>
      <c r="DG6" s="21" t="str">
        <f>IF(DG7="","",IF(DG7="-","【-】","【"&amp;SUBSTITUTE(TEXT(DG7,"#,##0.00"),"-","△")&amp;"】"))</f>
        <v>【89.21】</v>
      </c>
      <c r="DH6" s="22">
        <f>IF(DH7="",NA(),DH7)</f>
        <v>45.47</v>
      </c>
      <c r="DI6" s="22">
        <f t="shared" ref="DI6:DQ6" si="12">IF(DI7="",NA(),DI7)</f>
        <v>46.3</v>
      </c>
      <c r="DJ6" s="22">
        <f t="shared" si="12"/>
        <v>45.95</v>
      </c>
      <c r="DK6" s="22">
        <f t="shared" si="12"/>
        <v>46.36</v>
      </c>
      <c r="DL6" s="22">
        <f t="shared" si="12"/>
        <v>47.3</v>
      </c>
      <c r="DM6" s="22">
        <f t="shared" si="12"/>
        <v>49.2</v>
      </c>
      <c r="DN6" s="22">
        <f t="shared" si="12"/>
        <v>50.01</v>
      </c>
      <c r="DO6" s="22">
        <f t="shared" si="12"/>
        <v>50.99</v>
      </c>
      <c r="DP6" s="22">
        <f t="shared" si="12"/>
        <v>51.79</v>
      </c>
      <c r="DQ6" s="22">
        <f t="shared" si="12"/>
        <v>52.02</v>
      </c>
      <c r="DR6" s="21" t="str">
        <f>IF(DR7="","",IF(DR7="-","【-】","【"&amp;SUBSTITUTE(TEXT(DR7,"#,##0.00"),"-","△")&amp;"】"))</f>
        <v>【52.41】</v>
      </c>
      <c r="DS6" s="21">
        <f>IF(DS7="",NA(),DS7)</f>
        <v>0</v>
      </c>
      <c r="DT6" s="21">
        <f t="shared" ref="DT6:EB6" si="13">IF(DT7="",NA(),DT7)</f>
        <v>0</v>
      </c>
      <c r="DU6" s="21">
        <f t="shared" si="13"/>
        <v>0</v>
      </c>
      <c r="DV6" s="21">
        <f t="shared" si="13"/>
        <v>0</v>
      </c>
      <c r="DW6" s="21">
        <f t="shared" si="13"/>
        <v>0</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0.85</v>
      </c>
      <c r="EE6" s="22">
        <f t="shared" ref="EE6:EM6" si="14">IF(EE7="",NA(),EE7)</f>
        <v>1.04</v>
      </c>
      <c r="EF6" s="22">
        <f t="shared" si="14"/>
        <v>0.82</v>
      </c>
      <c r="EG6" s="22">
        <f t="shared" si="14"/>
        <v>0.89</v>
      </c>
      <c r="EH6" s="22">
        <f t="shared" si="14"/>
        <v>0.9</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432164</v>
      </c>
      <c r="D7" s="24">
        <v>46</v>
      </c>
      <c r="E7" s="24">
        <v>1</v>
      </c>
      <c r="F7" s="24">
        <v>0</v>
      </c>
      <c r="G7" s="24">
        <v>1</v>
      </c>
      <c r="H7" s="24" t="s">
        <v>93</v>
      </c>
      <c r="I7" s="24" t="s">
        <v>94</v>
      </c>
      <c r="J7" s="24" t="s">
        <v>95</v>
      </c>
      <c r="K7" s="24" t="s">
        <v>96</v>
      </c>
      <c r="L7" s="24" t="s">
        <v>97</v>
      </c>
      <c r="M7" s="24" t="s">
        <v>98</v>
      </c>
      <c r="N7" s="25" t="s">
        <v>99</v>
      </c>
      <c r="O7" s="25">
        <v>75.97</v>
      </c>
      <c r="P7" s="25">
        <v>99.17</v>
      </c>
      <c r="Q7" s="25">
        <v>2460</v>
      </c>
      <c r="R7" s="25">
        <v>65160</v>
      </c>
      <c r="S7" s="25">
        <v>53.19</v>
      </c>
      <c r="T7" s="25">
        <v>1225.04</v>
      </c>
      <c r="U7" s="25">
        <v>64687</v>
      </c>
      <c r="V7" s="25">
        <v>38.729999999999997</v>
      </c>
      <c r="W7" s="25">
        <v>1670.2</v>
      </c>
      <c r="X7" s="25">
        <v>129.52000000000001</v>
      </c>
      <c r="Y7" s="25">
        <v>120.45</v>
      </c>
      <c r="Z7" s="25">
        <v>117.78</v>
      </c>
      <c r="AA7" s="25">
        <v>114.62</v>
      </c>
      <c r="AB7" s="25">
        <v>106.22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873.92</v>
      </c>
      <c r="AU7" s="25">
        <v>701.27</v>
      </c>
      <c r="AV7" s="25">
        <v>426.5</v>
      </c>
      <c r="AW7" s="25">
        <v>416.54</v>
      </c>
      <c r="AX7" s="25">
        <v>329.81</v>
      </c>
      <c r="AY7" s="25">
        <v>350.79</v>
      </c>
      <c r="AZ7" s="25">
        <v>354.57</v>
      </c>
      <c r="BA7" s="25">
        <v>357.74</v>
      </c>
      <c r="BB7" s="25">
        <v>344.88</v>
      </c>
      <c r="BC7" s="25">
        <v>326.02</v>
      </c>
      <c r="BD7" s="25">
        <v>239.69</v>
      </c>
      <c r="BE7" s="25">
        <v>420.7</v>
      </c>
      <c r="BF7" s="25">
        <v>379.62</v>
      </c>
      <c r="BG7" s="25">
        <v>355.73</v>
      </c>
      <c r="BH7" s="25">
        <v>330.56</v>
      </c>
      <c r="BI7" s="25">
        <v>306.47000000000003</v>
      </c>
      <c r="BJ7" s="25">
        <v>322.92</v>
      </c>
      <c r="BK7" s="25">
        <v>303.45999999999998</v>
      </c>
      <c r="BL7" s="25">
        <v>307.27999999999997</v>
      </c>
      <c r="BM7" s="25">
        <v>304.02</v>
      </c>
      <c r="BN7" s="25">
        <v>300.54000000000002</v>
      </c>
      <c r="BO7" s="25">
        <v>264.86</v>
      </c>
      <c r="BP7" s="25">
        <v>114.92</v>
      </c>
      <c r="BQ7" s="25">
        <v>114.04</v>
      </c>
      <c r="BR7" s="25">
        <v>111.31</v>
      </c>
      <c r="BS7" s="25">
        <v>108.17</v>
      </c>
      <c r="BT7" s="25">
        <v>99.59</v>
      </c>
      <c r="BU7" s="25">
        <v>100.85</v>
      </c>
      <c r="BV7" s="25">
        <v>103.79</v>
      </c>
      <c r="BW7" s="25">
        <v>98.3</v>
      </c>
      <c r="BX7" s="25">
        <v>98.89</v>
      </c>
      <c r="BY7" s="25">
        <v>99.25</v>
      </c>
      <c r="BZ7" s="25">
        <v>97.59</v>
      </c>
      <c r="CA7" s="25">
        <v>102.53</v>
      </c>
      <c r="CB7" s="25">
        <v>109.53</v>
      </c>
      <c r="CC7" s="25">
        <v>112.61</v>
      </c>
      <c r="CD7" s="25">
        <v>116.24</v>
      </c>
      <c r="CE7" s="25">
        <v>126.83</v>
      </c>
      <c r="CF7" s="25">
        <v>167.1</v>
      </c>
      <c r="CG7" s="25">
        <v>167.86</v>
      </c>
      <c r="CH7" s="25">
        <v>173.68</v>
      </c>
      <c r="CI7" s="25">
        <v>174.52</v>
      </c>
      <c r="CJ7" s="25">
        <v>178.92</v>
      </c>
      <c r="CK7" s="25">
        <v>181.66</v>
      </c>
      <c r="CL7" s="25">
        <v>78.569999999999993</v>
      </c>
      <c r="CM7" s="25">
        <v>77.959999999999994</v>
      </c>
      <c r="CN7" s="25">
        <v>78.05</v>
      </c>
      <c r="CO7" s="25">
        <v>76.099999999999994</v>
      </c>
      <c r="CP7" s="25">
        <v>76.510000000000005</v>
      </c>
      <c r="CQ7" s="25">
        <v>59.91</v>
      </c>
      <c r="CR7" s="25">
        <v>59.4</v>
      </c>
      <c r="CS7" s="25">
        <v>59.24</v>
      </c>
      <c r="CT7" s="25">
        <v>58.77</v>
      </c>
      <c r="CU7" s="25">
        <v>59.17</v>
      </c>
      <c r="CV7" s="25">
        <v>60.21</v>
      </c>
      <c r="CW7" s="25">
        <v>83.46</v>
      </c>
      <c r="CX7" s="25">
        <v>83.53</v>
      </c>
      <c r="CY7" s="25">
        <v>83.9</v>
      </c>
      <c r="CZ7" s="25">
        <v>83.93</v>
      </c>
      <c r="DA7" s="25">
        <v>84.17</v>
      </c>
      <c r="DB7" s="25">
        <v>87.26</v>
      </c>
      <c r="DC7" s="25">
        <v>87.57</v>
      </c>
      <c r="DD7" s="25">
        <v>87.26</v>
      </c>
      <c r="DE7" s="25">
        <v>86.95</v>
      </c>
      <c r="DF7" s="25">
        <v>86.58</v>
      </c>
      <c r="DG7" s="25">
        <v>89.21</v>
      </c>
      <c r="DH7" s="25">
        <v>45.47</v>
      </c>
      <c r="DI7" s="25">
        <v>46.3</v>
      </c>
      <c r="DJ7" s="25">
        <v>45.95</v>
      </c>
      <c r="DK7" s="25">
        <v>46.36</v>
      </c>
      <c r="DL7" s="25">
        <v>47.3</v>
      </c>
      <c r="DM7" s="25">
        <v>49.2</v>
      </c>
      <c r="DN7" s="25">
        <v>50.01</v>
      </c>
      <c r="DO7" s="25">
        <v>50.99</v>
      </c>
      <c r="DP7" s="25">
        <v>51.79</v>
      </c>
      <c r="DQ7" s="25">
        <v>52.02</v>
      </c>
      <c r="DR7" s="25">
        <v>52.41</v>
      </c>
      <c r="DS7" s="25">
        <v>0</v>
      </c>
      <c r="DT7" s="25">
        <v>0</v>
      </c>
      <c r="DU7" s="25">
        <v>0</v>
      </c>
      <c r="DV7" s="25">
        <v>0</v>
      </c>
      <c r="DW7" s="25">
        <v>0</v>
      </c>
      <c r="DX7" s="25">
        <v>18.329999999999998</v>
      </c>
      <c r="DY7" s="25">
        <v>20.27</v>
      </c>
      <c r="DZ7" s="25">
        <v>21.69</v>
      </c>
      <c r="EA7" s="25">
        <v>23.19</v>
      </c>
      <c r="EB7" s="25">
        <v>24.61</v>
      </c>
      <c r="EC7" s="25">
        <v>26.78</v>
      </c>
      <c r="ED7" s="25">
        <v>0.85</v>
      </c>
      <c r="EE7" s="25">
        <v>1.04</v>
      </c>
      <c r="EF7" s="25">
        <v>0.82</v>
      </c>
      <c r="EG7" s="25">
        <v>0.89</v>
      </c>
      <c r="EH7" s="25">
        <v>0.9</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宇都宮　夢翔</cp:lastModifiedBy>
  <cp:lastPrinted>2026-01-19T06:20:18Z</cp:lastPrinted>
  <dcterms:created xsi:type="dcterms:W3CDTF">2025-12-12T09:24:10Z</dcterms:created>
  <dcterms:modified xsi:type="dcterms:W3CDTF">2026-01-19T06:20:20Z</dcterms:modified>
  <cp:category/>
</cp:coreProperties>
</file>