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1 宇城市\"/>
    </mc:Choice>
  </mc:AlternateContent>
  <xr:revisionPtr revIDLastSave="0" documentId="13_ncr:1_{6531C88C-075E-4553-AF82-33FD2C23753E}" xr6:coauthVersionLast="47" xr6:coauthVersionMax="47" xr10:uidLastSave="{00000000-0000-0000-0000-000000000000}"/>
  <workbookProtection workbookAlgorithmName="SHA-512" workbookHashValue="6izNucIqVvVr8nF/r10+Pyis9cU6YJllH3rF8SVfrbcgjHZOx89Jn+ckazfYzxIVJQh/cJDJmNJT3NTVhXA9Kw==" workbookSaltValue="s4vtIX/+9ZhYJQ+bRvXuA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P6" i="5"/>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F85" i="4"/>
  <c r="E85" i="4"/>
  <c r="BB10" i="4"/>
  <c r="AT10" i="4"/>
  <c r="W10" i="4"/>
  <c r="P10" i="4"/>
  <c r="B10" i="4"/>
  <c r="AD8" i="4"/>
  <c r="W8" i="4"/>
  <c r="P8" i="4"/>
  <c r="I8" i="4"/>
  <c r="B8"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<sst xmlns="http://schemas.openxmlformats.org/spreadsheetml/2006/main" count="228" uniqueCount="111">
  <si>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</si>
  <si>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</si>
  <si>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</si>
  <si>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</si>
  <si>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</si>
  <si>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</si>
  <si>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</si>
  <si>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</si>
  <si>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</si>
  <si>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</si>
  <si>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</si>
  <si>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</si>
  <si>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</si>
  <si>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</si>
  <si>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</si>
  <si>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</si>
  <si>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</si>
  <si>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</si>
  <si>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</si>
  <si>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</si>
  <si>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</si>
  <si>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</si>
  <si>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</si>
  <si>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</si>
  <si>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</si>
  <si>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</si>
  <si>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</si>
  <si>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</si>
  <si>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</si>
  <si>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</si>
  <si>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</si>
  <si>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</si>
  <si>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</si>
  <si>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</si>
  <si>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</si>
  <si>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</si>
  <si>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</si>
  <si>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</si>
  <si>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</si>
  <si>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</si>
  <si>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</si>
  <si>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</si>
  <si>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</si>
  <si>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</si>
  <si>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</si>
  <si>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</si>
  <si>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</si>
  <si>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</si>
  <si>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</si>
  <si>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</si>
  <si>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</si>
  <si>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</si>
  <si>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</si>
  <si>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</si>
  <si>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</si>
  <si>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</si>
  <si>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</si>
  <si>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</si>
  <si>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</si>
  <si>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</si>
  <si>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</si>
  <si>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</si>
  <si>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</si>
  <si>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</si>
  <si>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</si>
  <si>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</si>
  <si>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</si>
  <si>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</si>
  <si>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</si>
  <si>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</si>
  <si>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</si>
  <si>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</si>
  <si>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</si>
  <si>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</si>
  <si>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</si>
  <si>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</si>
  <si>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</si>
  <si>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</si>
  <si>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</si>
  <si>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</si>
  <si>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</si>
  <si>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</si>
  <si>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</si>
  <si>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</si>
  <si>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</si>
  <si>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</si>
  <si>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</si>
  <si>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</si>
  <si>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</si>
  <si>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</si>
  <si>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</si>
  <si>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</si>
  <si>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宇城市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</si>
  <si>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</si>
  <si>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</si>
  <si>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</si>
  <si>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</si>
  <si>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</si>
  <si>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</si>
  <si>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</si>
  <si>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</si>
  <si>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</si>
  <si>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</si>
  <si>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</si>
  <si>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</si>
  <si>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</si>
  <si>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</si>
  <si>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</si>
  <si>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≪①≫令和5年度の料金改定後、一般会計からの基準外繰入を行わず、２年連続で100％を超える数値となったが、施設等の老朽化に伴う維持管理費が増加しており、昨年度に比べると比率が低下した。</t>
    </r>
    <r>
      <rPr>
        <u/>
        <sz val="11"/>
        <rFont val="ＭＳ ゴシック"/>
        <family val="3"/>
        <charset val="128"/>
      </rPr>
      <t xml:space="preserve">
</t>
    </r>
    <r>
      <rPr>
        <sz val="11"/>
        <rFont val="ＭＳ ゴシック"/>
        <family val="3"/>
        <charset val="128"/>
      </rPr>
      <t xml:space="preserve">≪②≫①に留意しながら単年度黒字を継続することで、累積欠損金の早期解消を目指す。
≪③・④≫企業債の借入額を元金償還額以内に縮減することで着実に残高は減少しているが、老朽化した施設の更新や耐震化の遅れも要因の一つであるため、優先度を踏まえて計画的に実施していく。
≪⑤・⑥≫修繕費及び施設維持費が増えたことにより給水原価が増額したものの、供給単価も増額したため、料金回収率は微増した。しかし、100％に満たず、類似団体よりも下回っているため、更なる費用削減や適正な料金収入の確保に努めていく。
≪⑦≫他団体に比べて施設利用率が低い状況から、施設の見直しやダウンサイジングにより、適切な施設規模に改善することで、経営基盤の強化を図る。
≪⑧≫R6年度は配水量が多い地区で大規模な漏水が複数回発生し、前年度より有収率が低下した。また別の地区においても漏水が多発している状況であるため、継続的な調査による箇所の特定・老朽管の更新を実施しながら、有収率の改善を図る。
</t>
    </r>
    <rPh sb="7" eb="8">
      <t>ド</t>
    </rPh>
    <rPh sb="9" eb="11">
      <t>リョウキン</t>
    </rPh>
    <rPh sb="11" eb="13">
      <t>カイテイ</t>
    </rPh>
    <rPh sb="13" eb="14">
      <t>ゴ</t>
    </rPh>
    <rPh sb="15" eb="17">
      <t>イッパン</t>
    </rPh>
    <rPh sb="17" eb="19">
      <t>カイケイ</t>
    </rPh>
    <rPh sb="22" eb="25">
      <t>キジュンガイ</t>
    </rPh>
    <rPh sb="53" eb="55">
      <t>シセツ</t>
    </rPh>
    <rPh sb="55" eb="56">
      <t>トウ</t>
    </rPh>
    <rPh sb="57" eb="60">
      <t>ロウキュウカ</t>
    </rPh>
    <rPh sb="61" eb="62">
      <t>トモナ</t>
    </rPh>
    <rPh sb="63" eb="67">
      <t>イジカンリ</t>
    </rPh>
    <rPh sb="67" eb="68">
      <t>ヒ</t>
    </rPh>
    <rPh sb="69" eb="71">
      <t>ゾウカ</t>
    </rPh>
    <rPh sb="76" eb="79">
      <t>サクネンド</t>
    </rPh>
    <rPh sb="80" eb="81">
      <t>クラ</t>
    </rPh>
    <rPh sb="84" eb="86">
      <t>ヒリツ</t>
    </rPh>
    <rPh sb="87" eb="89">
      <t>テイカ</t>
    </rPh>
    <rPh sb="141" eb="144">
      <t>キギョウサイ</t>
    </rPh>
    <rPh sb="164" eb="166">
      <t>チャクジツ</t>
    </rPh>
    <rPh sb="167" eb="169">
      <t>ザンダカ</t>
    </rPh>
    <rPh sb="170" eb="172">
      <t>ゲンショウ</t>
    </rPh>
    <rPh sb="196" eb="198">
      <t>ヨウイン</t>
    </rPh>
    <rPh sb="199" eb="200">
      <t>ヒト</t>
    </rPh>
    <rPh sb="207" eb="210">
      <t>ユウセンド</t>
    </rPh>
    <rPh sb="211" eb="212">
      <t>フ</t>
    </rPh>
    <rPh sb="215" eb="218">
      <t>ケイカクテキ</t>
    </rPh>
    <rPh sb="219" eb="221">
      <t>ジッシ</t>
    </rPh>
    <rPh sb="233" eb="236">
      <t>シュウゼンヒ</t>
    </rPh>
    <rPh sb="236" eb="237">
      <t>オヨ</t>
    </rPh>
    <rPh sb="238" eb="242">
      <t>シセツイジ</t>
    </rPh>
    <rPh sb="242" eb="243">
      <t>ヒ</t>
    </rPh>
    <rPh sb="244" eb="245">
      <t>フ</t>
    </rPh>
    <rPh sb="252" eb="256">
      <t>キュウスイゲンカ</t>
    </rPh>
    <rPh sb="257" eb="259">
      <t>ゾウガク</t>
    </rPh>
    <rPh sb="265" eb="267">
      <t>キョウキュウ</t>
    </rPh>
    <rPh sb="267" eb="269">
      <t>タンカ</t>
    </rPh>
    <rPh sb="270" eb="272">
      <t>ゾウガク</t>
    </rPh>
    <rPh sb="283" eb="285">
      <t>ビゾウ</t>
    </rPh>
    <rPh sb="297" eb="298">
      <t>ミ</t>
    </rPh>
    <rPh sb="308" eb="310">
      <t>シタマワ</t>
    </rPh>
    <rPh sb="317" eb="318">
      <t>サラ</t>
    </rPh>
    <rPh sb="320" eb="324">
      <t>ヒヨウサクゲン</t>
    </rPh>
    <rPh sb="325" eb="327">
      <t>テキセイ</t>
    </rPh>
    <rPh sb="328" eb="332">
      <t>リョウキンシュウニュウ</t>
    </rPh>
    <rPh sb="333" eb="335">
      <t>カクホ</t>
    </rPh>
    <rPh sb="336" eb="337">
      <t>ツト</t>
    </rPh>
    <rPh sb="347" eb="350">
      <t>タダンタイ</t>
    </rPh>
    <rPh sb="351" eb="352">
      <t>クラ</t>
    </rPh>
    <rPh sb="423" eb="426">
      <t>ハイスイリョウ</t>
    </rPh>
    <rPh sb="427" eb="428">
      <t>オオ</t>
    </rPh>
    <rPh sb="429" eb="431">
      <t>チク</t>
    </rPh>
    <rPh sb="439" eb="442">
      <t>フクスウカイ</t>
    </rPh>
    <rPh sb="453" eb="454">
      <t>リツ</t>
    </rPh>
    <rPh sb="462" eb="463">
      <t>ベツ</t>
    </rPh>
    <rPh sb="464" eb="466">
      <t>チク</t>
    </rPh>
    <rPh sb="471" eb="472">
      <t>フ</t>
    </rPh>
    <rPh sb="474" eb="476">
      <t>タハツ</t>
    </rPh>
    <rPh sb="480" eb="482">
      <t>ジョウキョウ</t>
    </rPh>
    <rPh sb="521" eb="523">
      <t>カイゼン</t>
    </rPh>
    <phoneticPr fontId="4"/>
  </si>
  <si>
    <t>≪①・②・③≫事業創設以来、広範囲な市域の中に多様な水道施設を有し、需要に応じた更新・拡張を行ってきたが、有形固定資産減価償却率は昨年度から6割を超え、年々老朽化が進んでいる(前年度比0.99ポイント増加)。
管路経年化率も年々高くなっており、令和2年度に実施したアセットマネジメントや令和5年度に改定した経営戦略に基づき、財源の確保と投資の平準化を図りながら、合理的かつ計画的な更新を実施していく。</t>
    <rPh sb="7" eb="11">
      <t>ジギョウソウセツ</t>
    </rPh>
    <rPh sb="11" eb="13">
      <t>イライ</t>
    </rPh>
    <rPh sb="14" eb="17">
      <t>コウハンイ</t>
    </rPh>
    <rPh sb="18" eb="20">
      <t>シイキ</t>
    </rPh>
    <rPh sb="21" eb="22">
      <t>ナカ</t>
    </rPh>
    <rPh sb="23" eb="25">
      <t>タヨウ</t>
    </rPh>
    <rPh sb="26" eb="30">
      <t>スイドウシセツ</t>
    </rPh>
    <rPh sb="31" eb="32">
      <t>ユウ</t>
    </rPh>
    <rPh sb="34" eb="36">
      <t>ジュヨウ</t>
    </rPh>
    <rPh sb="37" eb="38">
      <t>オウ</t>
    </rPh>
    <rPh sb="40" eb="42">
      <t>コウシン</t>
    </rPh>
    <rPh sb="43" eb="45">
      <t>カクチョウ</t>
    </rPh>
    <rPh sb="46" eb="47">
      <t>オコナ</t>
    </rPh>
    <rPh sb="53" eb="59">
      <t>ユウケイコテイシサン</t>
    </rPh>
    <rPh sb="59" eb="64">
      <t>ゲンカショウキャクリツ</t>
    </rPh>
    <rPh sb="65" eb="68">
      <t>サクネンド</t>
    </rPh>
    <rPh sb="71" eb="72">
      <t>ワリ</t>
    </rPh>
    <rPh sb="73" eb="74">
      <t>コ</t>
    </rPh>
    <rPh sb="76" eb="78">
      <t>ネンネン</t>
    </rPh>
    <rPh sb="78" eb="81">
      <t>ロウキュウカ</t>
    </rPh>
    <rPh sb="82" eb="83">
      <t>スス</t>
    </rPh>
    <rPh sb="88" eb="92">
      <t>ゼンネンドヒ</t>
    </rPh>
    <rPh sb="100" eb="102">
      <t>ゾウカ</t>
    </rPh>
    <rPh sb="115" eb="116">
      <t>タカ</t>
    </rPh>
    <rPh sb="123" eb="125">
      <t>レイワ</t>
    </rPh>
    <rPh sb="126" eb="128">
      <t>ネンド</t>
    </rPh>
    <rPh sb="129" eb="131">
      <t>ジッシ</t>
    </rPh>
    <rPh sb="144" eb="146">
      <t>レイワ</t>
    </rPh>
    <rPh sb="182" eb="185">
      <t>ゴウリテキ</t>
    </rPh>
    <rPh sb="187" eb="190">
      <t>ケイカクテキ</t>
    </rPh>
    <rPh sb="191" eb="193">
      <t>コウシン</t>
    </rPh>
    <rPh sb="194" eb="196">
      <t>ジッシ</t>
    </rPh>
    <phoneticPr fontId="4"/>
  </si>
  <si>
    <t>　令和2年4月に受水費単価が上昇し、経営状況が悪化したため、令和5年4月に一部地区の料金改定を行った。このことにより、2年連続で経常収支比率は100％を超えたが、維持管理費の増加により前年度に比べ低下している。また料金回収率も未だに100％を切っており、類似団体より低い状況である。
　今後、人口減少などにより、給水収益の減少や施設の老朽化に伴う更新費用の増加が見込まれる中、将来にわたり健全な経営を維持するため、更なる経費削減の取り組みと併せて、料金の適切な見直しを行っていく。</t>
    <rPh sb="1" eb="3">
      <t>レイワ</t>
    </rPh>
    <rPh sb="6" eb="7">
      <t>ガツ</t>
    </rPh>
    <rPh sb="35" eb="36">
      <t>ガツ</t>
    </rPh>
    <rPh sb="37" eb="39">
      <t>イチブ</t>
    </rPh>
    <rPh sb="39" eb="41">
      <t>チク</t>
    </rPh>
    <rPh sb="47" eb="48">
      <t>オコナ</t>
    </rPh>
    <rPh sb="64" eb="70">
      <t>ケイジョウシュウシヒリツ</t>
    </rPh>
    <rPh sb="76" eb="77">
      <t>コ</t>
    </rPh>
    <rPh sb="98" eb="100">
      <t>テイカ</t>
    </rPh>
    <rPh sb="107" eb="109">
      <t>リョウキン</t>
    </rPh>
    <rPh sb="109" eb="111">
      <t>カイシュウ</t>
    </rPh>
    <rPh sb="111" eb="112">
      <t>リツ</t>
    </rPh>
    <rPh sb="113" eb="114">
      <t>イマ</t>
    </rPh>
    <rPh sb="127" eb="131">
      <t>ルイジダンタイ</t>
    </rPh>
    <rPh sb="133" eb="134">
      <t>ヒク</t>
    </rPh>
    <rPh sb="138" eb="140">
      <t>ジョウキョウ</t>
    </rPh>
    <rPh sb="146" eb="148">
      <t>コンゴ</t>
    </rPh>
    <rPh sb="149" eb="153">
      <t>ジンコウゲンショウ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</si>
</sst>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u/>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0.39</c:v>
                </c:pt>
                <c:pt idx="1">
                  <c:v>0.18</c:v>
                </c:pt>
                <c:pt idx="2">
                  <c:v>0.14000000000000001</c:v>
                </c:pt>
                <c:pt idx="3" formatCode="#,##0.00;&quot;△&quot;#,##0.00">
                  <c:v>0</c:v>
                </c:pt>
                <c:pt idx="4">
                  <c:v>0.08</c:v>
                </c:pt>
              </c:numCache>
            </c:numRef>
          </c:val>
          <c:extLst>
            <c:ext xmlns:c16="http://schemas.microsoft.com/office/drawing/2014/chart" uri="{C3380CC4-5D6E-409C-BE32-E72D297353CC}">
              <c16:uniqueId val="{00000000-0D2D-42B9-9061-2A819D9BF8D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0D2D-42B9-9061-2A819D9BF8D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44.67</c:v>
                </c:pt>
                <c:pt idx="1">
                  <c:v>43.98</c:v>
                </c:pt>
                <c:pt idx="2">
                  <c:v>43.45</c:v>
                </c:pt>
                <c:pt idx="3">
                  <c:v>42.6</c:v>
                </c:pt>
                <c:pt idx="4">
                  <c:v>43.64</c:v>
                </c:pt>
              </c:numCache>
            </c:numRef>
          </c:val>
          <c:extLst>
            <c:ext xmlns:c16="http://schemas.microsoft.com/office/drawing/2014/chart" uri="{C3380CC4-5D6E-409C-BE32-E72D297353CC}">
              <c16:uniqueId val="{00000000-3CE0-42E5-9EE4-22169449F92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3CE0-42E5-9EE4-22169449F92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84.32</c:v>
                </c:pt>
                <c:pt idx="1">
                  <c:v>84.49</c:v>
                </c:pt>
                <c:pt idx="2">
                  <c:v>85.28</c:v>
                </c:pt>
                <c:pt idx="3">
                  <c:v>85.74</c:v>
                </c:pt>
                <c:pt idx="4">
                  <c:v>84.24</c:v>
                </c:pt>
              </c:numCache>
            </c:numRef>
          </c:val>
          <c:extLst>
            <c:ext xmlns:c16="http://schemas.microsoft.com/office/drawing/2014/chart" uri="{C3380CC4-5D6E-409C-BE32-E72D297353CC}">
              <c16:uniqueId val="{00000000-E700-4913-8E25-2C14BE43E45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E700-4913-8E25-2C14BE43E45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86.09</c:v>
                </c:pt>
                <c:pt idx="1">
                  <c:v>89.73</c:v>
                </c:pt>
                <c:pt idx="2">
                  <c:v>93.02</c:v>
                </c:pt>
                <c:pt idx="3">
                  <c:v>101.71</c:v>
                </c:pt>
                <c:pt idx="4">
                  <c:v>101.09</c:v>
                </c:pt>
              </c:numCache>
            </c:numRef>
          </c:val>
          <c:extLst>
            <c:ext xmlns:c16="http://schemas.microsoft.com/office/drawing/2014/chart" uri="{C3380CC4-5D6E-409C-BE32-E72D297353CC}">
              <c16:uniqueId val="{00000000-4AC1-4402-90B0-315AF5D7127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4AC1-4402-90B0-315AF5D7127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55.7</c:v>
                </c:pt>
                <c:pt idx="1">
                  <c:v>57.62</c:v>
                </c:pt>
                <c:pt idx="2">
                  <c:v>59.4</c:v>
                </c:pt>
                <c:pt idx="3">
                  <c:v>61.28</c:v>
                </c:pt>
                <c:pt idx="4">
                  <c:v>62.27</c:v>
                </c:pt>
              </c:numCache>
            </c:numRef>
          </c:val>
          <c:extLst>
            <c:ext xmlns:c16="http://schemas.microsoft.com/office/drawing/2014/chart" uri="{C3380CC4-5D6E-409C-BE32-E72D297353CC}">
              <c16:uniqueId val="{00000000-EACE-410B-B5C1-EEB27A1349D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EACE-410B-B5C1-EEB27A1349D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quot;-&quot;">
                  <c:v>1.67</c:v>
                </c:pt>
                <c:pt idx="4" formatCode="#,##0.00;&quot;△&quot;#,##0.00;&quot;-&quot;">
                  <c:v>2.0499999999999998</c:v>
                </c:pt>
              </c:numCache>
            </c:numRef>
          </c:val>
          <c:extLst>
            <c:ext xmlns:c16="http://schemas.microsoft.com/office/drawing/2014/chart" uri="{C3380CC4-5D6E-409C-BE32-E72D297353CC}">
              <c16:uniqueId val="{00000000-6CF1-4BFD-BAF5-795CD87415C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6CF1-4BFD-BAF5-795CD87415C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
                  <c:v>0</c:v>
                </c:pt>
                <c:pt idx="1">
                  <c:v>4.57</c:v>
                </c:pt>
                <c:pt idx="2">
                  <c:v>13.51</c:v>
                </c:pt>
                <c:pt idx="3">
                  <c:v>10.27</c:v>
                </c:pt>
                <c:pt idx="4">
                  <c:v>8.86</c:v>
                </c:pt>
              </c:numCache>
            </c:numRef>
          </c:val>
          <c:extLst>
            <c:ext xmlns:c16="http://schemas.microsoft.com/office/drawing/2014/chart" uri="{C3380CC4-5D6E-409C-BE32-E72D297353CC}">
              <c16:uniqueId val="{00000000-7167-422F-B3CB-203ACA3802C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7167-422F-B3CB-203ACA3802C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105.71</c:v>
                </c:pt>
                <c:pt idx="1">
                  <c:v>120.93</c:v>
                </c:pt>
                <c:pt idx="2">
                  <c:v>126.85</c:v>
                </c:pt>
                <c:pt idx="3">
                  <c:v>152.15</c:v>
                </c:pt>
                <c:pt idx="4">
                  <c:v>160.28</c:v>
                </c:pt>
              </c:numCache>
            </c:numRef>
          </c:val>
          <c:extLst>
            <c:ext xmlns:c16="http://schemas.microsoft.com/office/drawing/2014/chart" uri="{C3380CC4-5D6E-409C-BE32-E72D297353CC}">
              <c16:uniqueId val="{00000000-0FF5-4EF1-8431-61C813D5E5B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0FF5-4EF1-8431-61C813D5E5B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382.27</c:v>
                </c:pt>
                <c:pt idx="1">
                  <c:v>352.47</c:v>
                </c:pt>
                <c:pt idx="2">
                  <c:v>326.66000000000003</c:v>
                </c:pt>
                <c:pt idx="3">
                  <c:v>275.51</c:v>
                </c:pt>
                <c:pt idx="4">
                  <c:v>263.27999999999997</c:v>
                </c:pt>
              </c:numCache>
            </c:numRef>
          </c:val>
          <c:extLst>
            <c:ext xmlns:c16="http://schemas.microsoft.com/office/drawing/2014/chart" uri="{C3380CC4-5D6E-409C-BE32-E72D297353CC}">
              <c16:uniqueId val="{00000000-4635-41C8-9711-1A2AD10BAD4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4635-41C8-9711-1A2AD10BAD4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80.3</c:v>
                </c:pt>
                <c:pt idx="1">
                  <c:v>84.39</c:v>
                </c:pt>
                <c:pt idx="2">
                  <c:v>83.61</c:v>
                </c:pt>
                <c:pt idx="3">
                  <c:v>93.44</c:v>
                </c:pt>
                <c:pt idx="4">
                  <c:v>94.39</c:v>
                </c:pt>
              </c:numCache>
            </c:numRef>
          </c:val>
          <c:extLst>
            <c:ext xmlns:c16="http://schemas.microsoft.com/office/drawing/2014/chart" uri="{C3380CC4-5D6E-409C-BE32-E72D297353CC}">
              <c16:uniqueId val="{00000000-3BE1-4D01-9AA0-BE0E0F83D98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3BE1-4D01-9AA0-BE0E0F83D98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276.8</c:v>
                </c:pt>
                <c:pt idx="1">
                  <c:v>264.13</c:v>
                </c:pt>
                <c:pt idx="2">
                  <c:v>266.95</c:v>
                </c:pt>
                <c:pt idx="3">
                  <c:v>268.24</c:v>
                </c:pt>
                <c:pt idx="4">
                  <c:v>268.44</c:v>
                </c:pt>
              </c:numCache>
            </c:numRef>
          </c:val>
          <c:extLst>
            <c:ext xmlns:c16="http://schemas.microsoft.com/office/drawing/2014/chart" uri="{C3380CC4-5D6E-409C-BE32-E72D297353CC}">
              <c16:uniqueId val="{00000000-EBE8-4681-8D90-BD854B0EB25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EBE8-4681-8D90-BD854B0EB25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5" zoomScaleNormal="75" workbookViewId="0">
      <selection activeCell="AT10" sqref="AT10:BA1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宇城市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56356</v>
      </c>
      <c r="AM8" s="44"/>
      <c r="AN8" s="44"/>
      <c r="AO8" s="44"/>
      <c r="AP8" s="44"/>
      <c r="AQ8" s="44"/>
      <c r="AR8" s="44"/>
      <c r="AS8" s="44"/>
      <c r="AT8" s="45">
        <f>データ!$S$6</f>
        <v>188.67</v>
      </c>
      <c r="AU8" s="46"/>
      <c r="AV8" s="46"/>
      <c r="AW8" s="46"/>
      <c r="AX8" s="46"/>
      <c r="AY8" s="46"/>
      <c r="AZ8" s="46"/>
      <c r="BA8" s="46"/>
      <c r="BB8" s="47">
        <f>データ!$T$6</f>
        <v>298.7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65.53</v>
      </c>
      <c r="J10" s="46"/>
      <c r="K10" s="46"/>
      <c r="L10" s="46"/>
      <c r="M10" s="46"/>
      <c r="N10" s="46"/>
      <c r="O10" s="80"/>
      <c r="P10" s="47">
        <f>データ!$P$6</f>
        <v>75.709999999999994</v>
      </c>
      <c r="Q10" s="47"/>
      <c r="R10" s="47"/>
      <c r="S10" s="47"/>
      <c r="T10" s="47"/>
      <c r="U10" s="47"/>
      <c r="V10" s="47"/>
      <c r="W10" s="44">
        <f>データ!$Q$6</f>
        <v>5350</v>
      </c>
      <c r="X10" s="44"/>
      <c r="Y10" s="44"/>
      <c r="Z10" s="44"/>
      <c r="AA10" s="44"/>
      <c r="AB10" s="44"/>
      <c r="AC10" s="44"/>
      <c r="AD10" s="2"/>
      <c r="AE10" s="2"/>
      <c r="AF10" s="2"/>
      <c r="AG10" s="2"/>
      <c r="AH10" s="2"/>
      <c r="AI10" s="2"/>
      <c r="AJ10" s="2"/>
      <c r="AK10" s="2"/>
      <c r="AL10" s="44">
        <f>データ!$U$6</f>
        <v>42401</v>
      </c>
      <c r="AM10" s="44"/>
      <c r="AN10" s="44"/>
      <c r="AO10" s="44"/>
      <c r="AP10" s="44"/>
      <c r="AQ10" s="44"/>
      <c r="AR10" s="44"/>
      <c r="AS10" s="44"/>
      <c r="AT10" s="45">
        <f>データ!$V$6</f>
        <v>76.92</v>
      </c>
      <c r="AU10" s="46"/>
      <c r="AV10" s="46"/>
      <c r="AW10" s="46"/>
      <c r="AX10" s="46"/>
      <c r="AY10" s="46"/>
      <c r="AZ10" s="46"/>
      <c r="BA10" s="46"/>
      <c r="BB10" s="47">
        <f>データ!$W$6</f>
        <v>551.24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108</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xt+hsvnosl32JrLXmcaB8ryG8CSljcM4yAB11B6gUMMLKP9AFZnlCdM/MkFozERAOr9k3LwzdRUzeQpQUYZYbw==" saltValue="aQXexf98DFf94gNHHhDop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432130</v>
      </c>
      <c r="D6" s="20">
        <f t="shared" si="3"/>
        <v>46</v>
      </c>
      <c r="E6" s="20">
        <f t="shared" si="3"/>
        <v>1</v>
      </c>
      <c r="F6" s="20">
        <f t="shared" si="3"/>
        <v>0</v>
      </c>
      <c r="G6" s="20">
        <f t="shared" si="3"/>
        <v>1</v>
      </c>
      <c r="H6" s="20" t="str">
        <f t="shared" si="3"/>
        <v>熊本県　宇城市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65.53</v>
      </c>
      <c r="P6" s="21">
        <f t="shared" si="3"/>
        <v>75.709999999999994</v>
      </c>
      <c r="Q6" s="21">
        <f t="shared" si="3"/>
        <v>5350</v>
      </c>
      <c r="R6" s="21">
        <f t="shared" si="3"/>
        <v>56356</v>
      </c>
      <c r="S6" s="21">
        <f t="shared" si="3"/>
        <v>188.67</v>
      </c>
      <c r="T6" s="21">
        <f t="shared" si="3"/>
        <v>298.7</v>
      </c>
      <c r="U6" s="21">
        <f t="shared" si="3"/>
        <v>42401</v>
      </c>
      <c r="V6" s="21">
        <f t="shared" si="3"/>
        <v>76.92</v>
      </c>
      <c r="W6" s="21">
        <f t="shared" si="3"/>
        <v>551.24</v>
      </c>
      <c r="X6" s="22">
        <f>IF(X7="",NA(),X7)</f>
        <v>86.09</v>
      </c>
      <c r="Y6" s="22">
        <f t="shared" ref="Y6:AG6" si="4">IF(Y7="",NA(),Y7)</f>
        <v>89.73</v>
      </c>
      <c r="Z6" s="22">
        <f t="shared" si="4"/>
        <v>93.02</v>
      </c>
      <c r="AA6" s="22">
        <f t="shared" si="4"/>
        <v>101.71</v>
      </c>
      <c r="AB6" s="22">
        <f t="shared" si="4"/>
        <v>101.09</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2">
        <f t="shared" ref="AJ6:AR6" si="5">IF(AJ7="",NA(),AJ7)</f>
        <v>4.57</v>
      </c>
      <c r="AK6" s="22">
        <f t="shared" si="5"/>
        <v>13.51</v>
      </c>
      <c r="AL6" s="22">
        <f t="shared" si="5"/>
        <v>10.27</v>
      </c>
      <c r="AM6" s="22">
        <f t="shared" si="5"/>
        <v>8.86</v>
      </c>
      <c r="AN6" s="22">
        <f t="shared" si="5"/>
        <v>4.34</v>
      </c>
      <c r="AO6" s="22">
        <f t="shared" si="5"/>
        <v>4.6900000000000004</v>
      </c>
      <c r="AP6" s="22">
        <f t="shared" si="5"/>
        <v>4.72</v>
      </c>
      <c r="AQ6" s="22">
        <f t="shared" si="5"/>
        <v>5.76</v>
      </c>
      <c r="AR6" s="22">
        <f t="shared" si="5"/>
        <v>4.74</v>
      </c>
      <c r="AS6" s="21" t="str">
        <f>IF(AS7="","",IF(AS7="-","【-】","【"&amp;SUBSTITUTE(TEXT(AS7,"#,##0.00"),"-","△")&amp;"】"))</f>
        <v>【1.61】</v>
      </c>
      <c r="AT6" s="22">
        <f>IF(AT7="",NA(),AT7)</f>
        <v>105.71</v>
      </c>
      <c r="AU6" s="22">
        <f t="shared" ref="AU6:BC6" si="6">IF(AU7="",NA(),AU7)</f>
        <v>120.93</v>
      </c>
      <c r="AV6" s="22">
        <f t="shared" si="6"/>
        <v>126.85</v>
      </c>
      <c r="AW6" s="22">
        <f t="shared" si="6"/>
        <v>152.15</v>
      </c>
      <c r="AX6" s="22">
        <f t="shared" si="6"/>
        <v>160.28</v>
      </c>
      <c r="AY6" s="22">
        <f t="shared" si="6"/>
        <v>327.77</v>
      </c>
      <c r="AZ6" s="22">
        <f t="shared" si="6"/>
        <v>338.02</v>
      </c>
      <c r="BA6" s="22">
        <f t="shared" si="6"/>
        <v>345.94</v>
      </c>
      <c r="BB6" s="22">
        <f t="shared" si="6"/>
        <v>329.7</v>
      </c>
      <c r="BC6" s="22">
        <f t="shared" si="6"/>
        <v>319.99</v>
      </c>
      <c r="BD6" s="21" t="str">
        <f>IF(BD7="","",IF(BD7="-","【-】","【"&amp;SUBSTITUTE(TEXT(BD7,"#,##0.00"),"-","△")&amp;"】"))</f>
        <v>【239.69】</v>
      </c>
      <c r="BE6" s="22">
        <f>IF(BE7="",NA(),BE7)</f>
        <v>382.27</v>
      </c>
      <c r="BF6" s="22">
        <f t="shared" ref="BF6:BN6" si="7">IF(BF7="",NA(),BF7)</f>
        <v>352.47</v>
      </c>
      <c r="BG6" s="22">
        <f t="shared" si="7"/>
        <v>326.66000000000003</v>
      </c>
      <c r="BH6" s="22">
        <f t="shared" si="7"/>
        <v>275.51</v>
      </c>
      <c r="BI6" s="22">
        <f t="shared" si="7"/>
        <v>263.27999999999997</v>
      </c>
      <c r="BJ6" s="22">
        <f t="shared" si="7"/>
        <v>397.1</v>
      </c>
      <c r="BK6" s="22">
        <f t="shared" si="7"/>
        <v>379.91</v>
      </c>
      <c r="BL6" s="22">
        <f t="shared" si="7"/>
        <v>386.61</v>
      </c>
      <c r="BM6" s="22">
        <f t="shared" si="7"/>
        <v>381.56</v>
      </c>
      <c r="BN6" s="22">
        <f t="shared" si="7"/>
        <v>365.55</v>
      </c>
      <c r="BO6" s="21" t="str">
        <f>IF(BO7="","",IF(BO7="-","【-】","【"&amp;SUBSTITUTE(TEXT(BO7,"#,##0.00"),"-","△")&amp;"】"))</f>
        <v>【264.86】</v>
      </c>
      <c r="BP6" s="22">
        <f>IF(BP7="",NA(),BP7)</f>
        <v>80.3</v>
      </c>
      <c r="BQ6" s="22">
        <f t="shared" ref="BQ6:BY6" si="8">IF(BQ7="",NA(),BQ7)</f>
        <v>84.39</v>
      </c>
      <c r="BR6" s="22">
        <f t="shared" si="8"/>
        <v>83.61</v>
      </c>
      <c r="BS6" s="22">
        <f t="shared" si="8"/>
        <v>93.44</v>
      </c>
      <c r="BT6" s="22">
        <f t="shared" si="8"/>
        <v>94.39</v>
      </c>
      <c r="BU6" s="22">
        <f t="shared" si="8"/>
        <v>95.79</v>
      </c>
      <c r="BV6" s="22">
        <f t="shared" si="8"/>
        <v>98.3</v>
      </c>
      <c r="BW6" s="22">
        <f t="shared" si="8"/>
        <v>93.82</v>
      </c>
      <c r="BX6" s="22">
        <f t="shared" si="8"/>
        <v>95.04</v>
      </c>
      <c r="BY6" s="22">
        <f t="shared" si="8"/>
        <v>95.42</v>
      </c>
      <c r="BZ6" s="21" t="str">
        <f>IF(BZ7="","",IF(BZ7="-","【-】","【"&amp;SUBSTITUTE(TEXT(BZ7,"#,##0.00"),"-","△")&amp;"】"))</f>
        <v>【97.59】</v>
      </c>
      <c r="CA6" s="22">
        <f>IF(CA7="",NA(),CA7)</f>
        <v>276.8</v>
      </c>
      <c r="CB6" s="22">
        <f t="shared" ref="CB6:CJ6" si="9">IF(CB7="",NA(),CB7)</f>
        <v>264.13</v>
      </c>
      <c r="CC6" s="22">
        <f t="shared" si="9"/>
        <v>266.95</v>
      </c>
      <c r="CD6" s="22">
        <f t="shared" si="9"/>
        <v>268.24</v>
      </c>
      <c r="CE6" s="22">
        <f t="shared" si="9"/>
        <v>268.44</v>
      </c>
      <c r="CF6" s="22">
        <f t="shared" si="9"/>
        <v>171.13</v>
      </c>
      <c r="CG6" s="22">
        <f t="shared" si="9"/>
        <v>173.7</v>
      </c>
      <c r="CH6" s="22">
        <f t="shared" si="9"/>
        <v>178.94</v>
      </c>
      <c r="CI6" s="22">
        <f t="shared" si="9"/>
        <v>180.19</v>
      </c>
      <c r="CJ6" s="22">
        <f t="shared" si="9"/>
        <v>184.25</v>
      </c>
      <c r="CK6" s="21" t="str">
        <f>IF(CK7="","",IF(CK7="-","【-】","【"&amp;SUBSTITUTE(TEXT(CK7,"#,##0.00"),"-","△")&amp;"】"))</f>
        <v>【181.66】</v>
      </c>
      <c r="CL6" s="22">
        <f>IF(CL7="",NA(),CL7)</f>
        <v>44.67</v>
      </c>
      <c r="CM6" s="22">
        <f t="shared" ref="CM6:CU6" si="10">IF(CM7="",NA(),CM7)</f>
        <v>43.98</v>
      </c>
      <c r="CN6" s="22">
        <f t="shared" si="10"/>
        <v>43.45</v>
      </c>
      <c r="CO6" s="22">
        <f t="shared" si="10"/>
        <v>42.6</v>
      </c>
      <c r="CP6" s="22">
        <f t="shared" si="10"/>
        <v>43.64</v>
      </c>
      <c r="CQ6" s="22">
        <f t="shared" si="10"/>
        <v>60.12</v>
      </c>
      <c r="CR6" s="22">
        <f t="shared" si="10"/>
        <v>60.34</v>
      </c>
      <c r="CS6" s="22">
        <f t="shared" si="10"/>
        <v>59.54</v>
      </c>
      <c r="CT6" s="22">
        <f t="shared" si="10"/>
        <v>59.26</v>
      </c>
      <c r="CU6" s="22">
        <f t="shared" si="10"/>
        <v>60.44</v>
      </c>
      <c r="CV6" s="21" t="str">
        <f>IF(CV7="","",IF(CV7="-","【-】","【"&amp;SUBSTITUTE(TEXT(CV7,"#,##0.00"),"-","△")&amp;"】"))</f>
        <v>【60.21】</v>
      </c>
      <c r="CW6" s="22">
        <f>IF(CW7="",NA(),CW7)</f>
        <v>84.32</v>
      </c>
      <c r="CX6" s="22">
        <f t="shared" ref="CX6:DF6" si="11">IF(CX7="",NA(),CX7)</f>
        <v>84.49</v>
      </c>
      <c r="CY6" s="22">
        <f t="shared" si="11"/>
        <v>85.28</v>
      </c>
      <c r="CZ6" s="22">
        <f t="shared" si="11"/>
        <v>85.74</v>
      </c>
      <c r="DA6" s="22">
        <f t="shared" si="11"/>
        <v>84.24</v>
      </c>
      <c r="DB6" s="22">
        <f t="shared" si="11"/>
        <v>84.24</v>
      </c>
      <c r="DC6" s="22">
        <f t="shared" si="11"/>
        <v>84.19</v>
      </c>
      <c r="DD6" s="22">
        <f t="shared" si="11"/>
        <v>83.93</v>
      </c>
      <c r="DE6" s="22">
        <f t="shared" si="11"/>
        <v>83.84</v>
      </c>
      <c r="DF6" s="22">
        <f t="shared" si="11"/>
        <v>83.39</v>
      </c>
      <c r="DG6" s="21" t="str">
        <f>IF(DG7="","",IF(DG7="-","【-】","【"&amp;SUBSTITUTE(TEXT(DG7,"#,##0.00"),"-","△")&amp;"】"))</f>
        <v>【89.21】</v>
      </c>
      <c r="DH6" s="22">
        <f>IF(DH7="",NA(),DH7)</f>
        <v>55.7</v>
      </c>
      <c r="DI6" s="22">
        <f t="shared" ref="DI6:DQ6" si="12">IF(DI7="",NA(),DI7)</f>
        <v>57.62</v>
      </c>
      <c r="DJ6" s="22">
        <f t="shared" si="12"/>
        <v>59.4</v>
      </c>
      <c r="DK6" s="22">
        <f t="shared" si="12"/>
        <v>61.28</v>
      </c>
      <c r="DL6" s="22">
        <f t="shared" si="12"/>
        <v>62.27</v>
      </c>
      <c r="DM6" s="22">
        <f t="shared" si="12"/>
        <v>48.83</v>
      </c>
      <c r="DN6" s="22">
        <f t="shared" si="12"/>
        <v>49.96</v>
      </c>
      <c r="DO6" s="22">
        <f t="shared" si="12"/>
        <v>50.82</v>
      </c>
      <c r="DP6" s="22">
        <f t="shared" si="12"/>
        <v>51.82</v>
      </c>
      <c r="DQ6" s="22">
        <f t="shared" si="12"/>
        <v>52.53</v>
      </c>
      <c r="DR6" s="21" t="str">
        <f>IF(DR7="","",IF(DR7="-","【-】","【"&amp;SUBSTITUTE(TEXT(DR7,"#,##0.00"),"-","△")&amp;"】"))</f>
        <v>【52.41】</v>
      </c>
      <c r="DS6" s="21">
        <f>IF(DS7="",NA(),DS7)</f>
        <v>0</v>
      </c>
      <c r="DT6" s="21">
        <f t="shared" ref="DT6:EB6" si="13">IF(DT7="",NA(),DT7)</f>
        <v>0</v>
      </c>
      <c r="DU6" s="21">
        <f t="shared" si="13"/>
        <v>0</v>
      </c>
      <c r="DV6" s="22">
        <f t="shared" si="13"/>
        <v>1.67</v>
      </c>
      <c r="DW6" s="22">
        <f t="shared" si="13"/>
        <v>2.0499999999999998</v>
      </c>
      <c r="DX6" s="22">
        <f t="shared" si="13"/>
        <v>18.18</v>
      </c>
      <c r="DY6" s="22">
        <f t="shared" si="13"/>
        <v>19.32</v>
      </c>
      <c r="DZ6" s="22">
        <f t="shared" si="13"/>
        <v>21.16</v>
      </c>
      <c r="EA6" s="22">
        <f t="shared" si="13"/>
        <v>22.72</v>
      </c>
      <c r="EB6" s="22">
        <f t="shared" si="13"/>
        <v>24.16</v>
      </c>
      <c r="EC6" s="21" t="str">
        <f>IF(EC7="","",IF(EC7="-","【-】","【"&amp;SUBSTITUTE(TEXT(EC7,"#,##0.00"),"-","△")&amp;"】"))</f>
        <v>【26.78】</v>
      </c>
      <c r="ED6" s="22">
        <f>IF(ED7="",NA(),ED7)</f>
        <v>0.39</v>
      </c>
      <c r="EE6" s="22">
        <f t="shared" ref="EE6:EM6" si="14">IF(EE7="",NA(),EE7)</f>
        <v>0.18</v>
      </c>
      <c r="EF6" s="22">
        <f t="shared" si="14"/>
        <v>0.14000000000000001</v>
      </c>
      <c r="EG6" s="21">
        <f t="shared" si="14"/>
        <v>0</v>
      </c>
      <c r="EH6" s="22">
        <f t="shared" si="14"/>
        <v>0.08</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432130</v>
      </c>
      <c r="D7" s="24">
        <v>46</v>
      </c>
      <c r="E7" s="24">
        <v>1</v>
      </c>
      <c r="F7" s="24">
        <v>0</v>
      </c>
      <c r="G7" s="24">
        <v>1</v>
      </c>
      <c r="H7" s="24" t="s">
        <v>92</v>
      </c>
      <c r="I7" s="24" t="s">
        <v>93</v>
      </c>
      <c r="J7" s="24" t="s">
        <v>94</v>
      </c>
      <c r="K7" s="24" t="s">
        <v>95</v>
      </c>
      <c r="L7" s="24" t="s">
        <v>96</v>
      </c>
      <c r="M7" s="24" t="s">
        <v>97</v>
      </c>
      <c r="N7" s="25" t="s">
        <v>98</v>
      </c>
      <c r="O7" s="25">
        <v>65.53</v>
      </c>
      <c r="P7" s="25">
        <v>75.709999999999994</v>
      </c>
      <c r="Q7" s="25">
        <v>5350</v>
      </c>
      <c r="R7" s="25">
        <v>56356</v>
      </c>
      <c r="S7" s="25">
        <v>188.67</v>
      </c>
      <c r="T7" s="25">
        <v>298.7</v>
      </c>
      <c r="U7" s="25">
        <v>42401</v>
      </c>
      <c r="V7" s="25">
        <v>76.92</v>
      </c>
      <c r="W7" s="25">
        <v>551.24</v>
      </c>
      <c r="X7" s="25">
        <v>86.09</v>
      </c>
      <c r="Y7" s="25">
        <v>89.73</v>
      </c>
      <c r="Z7" s="25">
        <v>93.02</v>
      </c>
      <c r="AA7" s="25">
        <v>101.71</v>
      </c>
      <c r="AB7" s="25">
        <v>101.09</v>
      </c>
      <c r="AC7" s="25">
        <v>108.83</v>
      </c>
      <c r="AD7" s="25">
        <v>109.23</v>
      </c>
      <c r="AE7" s="25">
        <v>108.04</v>
      </c>
      <c r="AF7" s="25">
        <v>107.49</v>
      </c>
      <c r="AG7" s="25">
        <v>107.15</v>
      </c>
      <c r="AH7" s="25">
        <v>107.26</v>
      </c>
      <c r="AI7" s="25">
        <v>0</v>
      </c>
      <c r="AJ7" s="25">
        <v>4.57</v>
      </c>
      <c r="AK7" s="25">
        <v>13.51</v>
      </c>
      <c r="AL7" s="25">
        <v>10.27</v>
      </c>
      <c r="AM7" s="25">
        <v>8.86</v>
      </c>
      <c r="AN7" s="25">
        <v>4.34</v>
      </c>
      <c r="AO7" s="25">
        <v>4.6900000000000004</v>
      </c>
      <c r="AP7" s="25">
        <v>4.72</v>
      </c>
      <c r="AQ7" s="25">
        <v>5.76</v>
      </c>
      <c r="AR7" s="25">
        <v>4.74</v>
      </c>
      <c r="AS7" s="25">
        <v>1.61</v>
      </c>
      <c r="AT7" s="25">
        <v>105.71</v>
      </c>
      <c r="AU7" s="25">
        <v>120.93</v>
      </c>
      <c r="AV7" s="25">
        <v>126.85</v>
      </c>
      <c r="AW7" s="25">
        <v>152.15</v>
      </c>
      <c r="AX7" s="25">
        <v>160.28</v>
      </c>
      <c r="AY7" s="25">
        <v>327.77</v>
      </c>
      <c r="AZ7" s="25">
        <v>338.02</v>
      </c>
      <c r="BA7" s="25">
        <v>345.94</v>
      </c>
      <c r="BB7" s="25">
        <v>329.7</v>
      </c>
      <c r="BC7" s="25">
        <v>319.99</v>
      </c>
      <c r="BD7" s="25">
        <v>239.69</v>
      </c>
      <c r="BE7" s="25">
        <v>382.27</v>
      </c>
      <c r="BF7" s="25">
        <v>352.47</v>
      </c>
      <c r="BG7" s="25">
        <v>326.66000000000003</v>
      </c>
      <c r="BH7" s="25">
        <v>275.51</v>
      </c>
      <c r="BI7" s="25">
        <v>263.27999999999997</v>
      </c>
      <c r="BJ7" s="25">
        <v>397.1</v>
      </c>
      <c r="BK7" s="25">
        <v>379.91</v>
      </c>
      <c r="BL7" s="25">
        <v>386.61</v>
      </c>
      <c r="BM7" s="25">
        <v>381.56</v>
      </c>
      <c r="BN7" s="25">
        <v>365.55</v>
      </c>
      <c r="BO7" s="25">
        <v>264.86</v>
      </c>
      <c r="BP7" s="25">
        <v>80.3</v>
      </c>
      <c r="BQ7" s="25">
        <v>84.39</v>
      </c>
      <c r="BR7" s="25">
        <v>83.61</v>
      </c>
      <c r="BS7" s="25">
        <v>93.44</v>
      </c>
      <c r="BT7" s="25">
        <v>94.39</v>
      </c>
      <c r="BU7" s="25">
        <v>95.79</v>
      </c>
      <c r="BV7" s="25">
        <v>98.3</v>
      </c>
      <c r="BW7" s="25">
        <v>93.82</v>
      </c>
      <c r="BX7" s="25">
        <v>95.04</v>
      </c>
      <c r="BY7" s="25">
        <v>95.42</v>
      </c>
      <c r="BZ7" s="25">
        <v>97.59</v>
      </c>
      <c r="CA7" s="25">
        <v>276.8</v>
      </c>
      <c r="CB7" s="25">
        <v>264.13</v>
      </c>
      <c r="CC7" s="25">
        <v>266.95</v>
      </c>
      <c r="CD7" s="25">
        <v>268.24</v>
      </c>
      <c r="CE7" s="25">
        <v>268.44</v>
      </c>
      <c r="CF7" s="25">
        <v>171.13</v>
      </c>
      <c r="CG7" s="25">
        <v>173.7</v>
      </c>
      <c r="CH7" s="25">
        <v>178.94</v>
      </c>
      <c r="CI7" s="25">
        <v>180.19</v>
      </c>
      <c r="CJ7" s="25">
        <v>184.25</v>
      </c>
      <c r="CK7" s="25">
        <v>181.66</v>
      </c>
      <c r="CL7" s="25">
        <v>44.67</v>
      </c>
      <c r="CM7" s="25">
        <v>43.98</v>
      </c>
      <c r="CN7" s="25">
        <v>43.45</v>
      </c>
      <c r="CO7" s="25">
        <v>42.6</v>
      </c>
      <c r="CP7" s="25">
        <v>43.64</v>
      </c>
      <c r="CQ7" s="25">
        <v>60.12</v>
      </c>
      <c r="CR7" s="25">
        <v>60.34</v>
      </c>
      <c r="CS7" s="25">
        <v>59.54</v>
      </c>
      <c r="CT7" s="25">
        <v>59.26</v>
      </c>
      <c r="CU7" s="25">
        <v>60.44</v>
      </c>
      <c r="CV7" s="25">
        <v>60.21</v>
      </c>
      <c r="CW7" s="25">
        <v>84.32</v>
      </c>
      <c r="CX7" s="25">
        <v>84.49</v>
      </c>
      <c r="CY7" s="25">
        <v>85.28</v>
      </c>
      <c r="CZ7" s="25">
        <v>85.74</v>
      </c>
      <c r="DA7" s="25">
        <v>84.24</v>
      </c>
      <c r="DB7" s="25">
        <v>84.24</v>
      </c>
      <c r="DC7" s="25">
        <v>84.19</v>
      </c>
      <c r="DD7" s="25">
        <v>83.93</v>
      </c>
      <c r="DE7" s="25">
        <v>83.84</v>
      </c>
      <c r="DF7" s="25">
        <v>83.39</v>
      </c>
      <c r="DG7" s="25">
        <v>89.21</v>
      </c>
      <c r="DH7" s="25">
        <v>55.7</v>
      </c>
      <c r="DI7" s="25">
        <v>57.62</v>
      </c>
      <c r="DJ7" s="25">
        <v>59.4</v>
      </c>
      <c r="DK7" s="25">
        <v>61.28</v>
      </c>
      <c r="DL7" s="25">
        <v>62.27</v>
      </c>
      <c r="DM7" s="25">
        <v>48.83</v>
      </c>
      <c r="DN7" s="25">
        <v>49.96</v>
      </c>
      <c r="DO7" s="25">
        <v>50.82</v>
      </c>
      <c r="DP7" s="25">
        <v>51.82</v>
      </c>
      <c r="DQ7" s="25">
        <v>52.53</v>
      </c>
      <c r="DR7" s="25">
        <v>52.41</v>
      </c>
      <c r="DS7" s="25">
        <v>0</v>
      </c>
      <c r="DT7" s="25">
        <v>0</v>
      </c>
      <c r="DU7" s="25">
        <v>0</v>
      </c>
      <c r="DV7" s="25">
        <v>1.67</v>
      </c>
      <c r="DW7" s="25">
        <v>2.0499999999999998</v>
      </c>
      <c r="DX7" s="25">
        <v>18.18</v>
      </c>
      <c r="DY7" s="25">
        <v>19.32</v>
      </c>
      <c r="DZ7" s="25">
        <v>21.16</v>
      </c>
      <c r="EA7" s="25">
        <v>22.72</v>
      </c>
      <c r="EB7" s="25">
        <v>24.16</v>
      </c>
      <c r="EC7" s="25">
        <v>26.78</v>
      </c>
      <c r="ED7" s="25">
        <v>0.39</v>
      </c>
      <c r="EE7" s="25">
        <v>0.18</v>
      </c>
      <c r="EF7" s="25">
        <v>0.14000000000000001</v>
      </c>
      <c r="EG7" s="25">
        <v>0</v>
      </c>
      <c r="EH7" s="25">
        <v>0.08</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2026-02-03T05:09:44Z</cp:lastPrinted>
  <dcterms:created xsi:type="dcterms:W3CDTF">2025-12-12T09:24:08Z</dcterms:created>
  <dcterms:modified xsi:type="dcterms:W3CDTF">2026-02-05T09:50:28Z</dcterms:modified>
  <cp:category/>
</cp:coreProperties>
</file>