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edirect\redirect\0677\Desktop\水道局\"/>
    </mc:Choice>
  </mc:AlternateContent>
  <xr:revisionPtr revIDLastSave="0" documentId="8_{198C67F6-29E1-4D4F-84D3-B313CCF85311}" xr6:coauthVersionLast="47" xr6:coauthVersionMax="47" xr10:uidLastSave="{00000000-0000-0000-0000-000000000000}"/>
  <workbookProtection workbookAlgorithmName="SHA-512" workbookHashValue="dzmrOmeAO/HTK1nR92zf6QksJkPwjR7/jaQhfrO0O7Ar5wR9ARVl8OD3uF+G4rbv3ScQJQqGwiqK2amPlp9trA==" workbookSaltValue="1UPC4DrP3+B6DnMBzqLNb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<sst xmlns="http://schemas.openxmlformats.org/spreadsheetml/2006/main" count="228" uniqueCount="112">
  <si>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</si>
  <si>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</si>
  <si>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</si>
  <si>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</si>
  <si>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</si>
  <si>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</si>
  <si>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</si>
  <si>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</si>
  <si>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</si>
  <si>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</si>
  <si>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</si>
  <si>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</si>
  <si>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</si>
  <si>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</si>
  <si>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</si>
  <si>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</si>
  <si>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</si>
  <si>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</si>
  <si>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</si>
  <si>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</si>
  <si>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</si>
  <si>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</si>
  <si>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</si>
  <si>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</si>
  <si>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</si>
  <si>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</si>
  <si>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</si>
  <si>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</si>
  <si>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</si>
  <si>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</si>
  <si>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</si>
  <si>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</si>
  <si>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</si>
  <si>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</si>
  <si>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</si>
  <si>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</si>
  <si>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</si>
  <si>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</si>
  <si>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</si>
  <si>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</si>
  <si>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</si>
  <si>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</si>
  <si>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</si>
  <si>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</si>
  <si>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</si>
  <si>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</si>
  <si>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</si>
  <si>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</si>
  <si>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</si>
  <si>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</si>
  <si>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</si>
  <si>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</si>
  <si>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</si>
  <si>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</si>
  <si>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</si>
  <si>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</si>
  <si>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</si>
  <si>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</si>
  <si>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</si>
  <si>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</si>
  <si>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</si>
  <si>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</si>
  <si>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</si>
  <si>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</si>
  <si>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</si>
  <si>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</si>
  <si>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</si>
  <si>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</si>
  <si>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</si>
  <si>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</si>
  <si>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</si>
  <si>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</si>
  <si>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</si>
  <si>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</si>
  <si>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</si>
  <si>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</si>
  <si>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</si>
  <si>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</si>
  <si>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</si>
  <si>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</si>
  <si>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</si>
  <si>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</si>
  <si>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</si>
  <si>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</si>
  <si>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</si>
  <si>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</si>
  <si>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</si>
  <si>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</si>
  <si>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</si>
  <si>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</si>
  <si>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</si>
  <si>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</si>
  <si>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</si>
  <si>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</si>
  <si>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</si>
  <si>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</si>
  <si>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</si>
  <si>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</si>
  <si>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</si>
  <si>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</si>
  <si>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</si>
  <si>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</si>
  <si>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</si>
  <si>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</si>
  <si>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</si>
  <si>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</si>
  <si>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</si>
  <si>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</si>
  <si>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</si>
  <si>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①有形固定資産減価償却率は、</t>
    </r>
    <r>
      <rPr>
        <sz val="11"/>
        <rFont val="ＭＳ ゴシック"/>
        <family val="3"/>
        <charset val="128"/>
      </rPr>
      <t>上昇傾向にありますが、類似団体と比較しても低い値となっており、水道水の安定供給に影響を及ぼす状況ではありません。</t>
    </r>
    <r>
      <rPr>
        <sz val="11"/>
        <color theme="1"/>
        <rFont val="ＭＳ ゴシック"/>
        <family val="3"/>
        <charset val="128"/>
      </rPr>
      <t xml:space="preserve">
②管路経年化率は、上昇傾向にあり、類似団体平均を上回っています。
③管路更新率は、類似団体を上回っているものの、前年度より0.11ポイント減少しました。今後の更新需要に備え、健全な経営状況を維持しつつ、計画的に更新を行っていく必要があります。</t>
    </r>
    <rPh sb="1" eb="3">
      <t>ユウケイ</t>
    </rPh>
    <rPh sb="3" eb="5">
      <t>コテイ</t>
    </rPh>
    <rPh sb="5" eb="7">
      <t>シサン</t>
    </rPh>
    <rPh sb="7" eb="9">
      <t>ゲンカ</t>
    </rPh>
    <rPh sb="9" eb="11">
      <t>ショウキャク</t>
    </rPh>
    <rPh sb="11" eb="12">
      <t>リツ</t>
    </rPh>
    <rPh sb="14" eb="16">
      <t>ジョウショウ</t>
    </rPh>
    <rPh sb="16" eb="18">
      <t>ケイコウ</t>
    </rPh>
    <rPh sb="25" eb="27">
      <t>ルイジ</t>
    </rPh>
    <rPh sb="27" eb="29">
      <t>ダンタイ</t>
    </rPh>
    <rPh sb="30" eb="32">
      <t>ヒカク</t>
    </rPh>
    <rPh sb="35" eb="36">
      <t>ヒク</t>
    </rPh>
    <rPh sb="37" eb="38">
      <t>アタイ</t>
    </rPh>
    <rPh sb="45" eb="48">
      <t>スイドウスイ</t>
    </rPh>
    <rPh sb="49" eb="51">
      <t>アンテイ</t>
    </rPh>
    <rPh sb="51" eb="53">
      <t>キョウキュウ</t>
    </rPh>
    <rPh sb="54" eb="56">
      <t>エイキョウ</t>
    </rPh>
    <rPh sb="57" eb="58">
      <t>オヨ</t>
    </rPh>
    <rPh sb="60" eb="62">
      <t>ジョウキョウ</t>
    </rPh>
    <rPh sb="72" eb="74">
      <t>カンロ</t>
    </rPh>
    <rPh sb="74" eb="77">
      <t>ケイネンカ</t>
    </rPh>
    <rPh sb="77" eb="78">
      <t>リツ</t>
    </rPh>
    <rPh sb="80" eb="82">
      <t>ジョウショウ</t>
    </rPh>
    <rPh sb="82" eb="84">
      <t>ケイコウ</t>
    </rPh>
    <rPh sb="88" eb="90">
      <t>ルイジ</t>
    </rPh>
    <rPh sb="90" eb="92">
      <t>ダンタイ</t>
    </rPh>
    <rPh sb="92" eb="94">
      <t>ヘイキン</t>
    </rPh>
    <rPh sb="95" eb="97">
      <t>ウワマワ</t>
    </rPh>
    <rPh sb="105" eb="107">
      <t>カンロ</t>
    </rPh>
    <rPh sb="107" eb="109">
      <t>コウシン</t>
    </rPh>
    <rPh sb="109" eb="110">
      <t>リツ</t>
    </rPh>
    <rPh sb="112" eb="114">
      <t>ルイジ</t>
    </rPh>
    <rPh sb="114" eb="116">
      <t>ダンタイ</t>
    </rPh>
    <rPh sb="117" eb="119">
      <t>ウワマワ</t>
    </rPh>
    <rPh sb="127" eb="130">
      <t>ゼンネンド</t>
    </rPh>
    <rPh sb="140" eb="142">
      <t>ゲンショウ</t>
    </rPh>
    <rPh sb="147" eb="149">
      <t>コンゴ</t>
    </rPh>
    <rPh sb="150" eb="152">
      <t>コウシン</t>
    </rPh>
    <rPh sb="152" eb="154">
      <t>ジュヨウ</t>
    </rPh>
    <rPh sb="155" eb="156">
      <t>ソナ</t>
    </rPh>
    <rPh sb="158" eb="160">
      <t>ケンゼン</t>
    </rPh>
    <rPh sb="161" eb="163">
      <t>ケイエイ</t>
    </rPh>
    <rPh sb="163" eb="165">
      <t>ジョウキョウ</t>
    </rPh>
    <rPh sb="166" eb="168">
      <t>イジ</t>
    </rPh>
    <rPh sb="172" eb="175">
      <t>ケイカクテキ</t>
    </rPh>
    <rPh sb="176" eb="178">
      <t>コウシン</t>
    </rPh>
    <rPh sb="179" eb="180">
      <t>オコナ</t>
    </rPh>
    <rPh sb="184" eb="186">
      <t>ヒツヨウ</t>
    </rPh>
    <phoneticPr fontId="4"/>
  </si>
  <si>
    <t>　本市の水道事業は、類似団体と比較すると概ね健全な経営状況であると判断できますが、今後は人口減少による有収水量の減少や、物価上昇による水道施設の維持・更新に係る経費の増加等により厳しい事業運営が予想されます。
　そのような中で、菊池市水道ビジョン（経営戦略）に基づき、ダウンサイジングも考慮した施設の効率化や老朽管の更新を進め、安心安全な水道水を安定して届ける経営に取り組みます。</t>
    <rPh sb="1" eb="3">
      <t>ホンシ</t>
    </rPh>
    <rPh sb="4" eb="6">
      <t>スイドウ</t>
    </rPh>
    <rPh sb="6" eb="8">
      <t>ジギョウ</t>
    </rPh>
    <rPh sb="10" eb="12">
      <t>ルイジ</t>
    </rPh>
    <rPh sb="12" eb="14">
      <t>ダンタイ</t>
    </rPh>
    <rPh sb="15" eb="17">
      <t>ヒカク</t>
    </rPh>
    <rPh sb="20" eb="21">
      <t>オオム</t>
    </rPh>
    <rPh sb="22" eb="24">
      <t>ケンゼン</t>
    </rPh>
    <rPh sb="25" eb="27">
      <t>ケイエイ</t>
    </rPh>
    <rPh sb="27" eb="29">
      <t>ジョウキョウ</t>
    </rPh>
    <rPh sb="33" eb="35">
      <t>ハンダン</t>
    </rPh>
    <rPh sb="41" eb="43">
      <t>コンゴ</t>
    </rPh>
    <rPh sb="44" eb="46">
      <t>ジンコウ</t>
    </rPh>
    <rPh sb="46" eb="48">
      <t>ゲンショウ</t>
    </rPh>
    <rPh sb="51" eb="53">
      <t>ユウシュウ</t>
    </rPh>
    <rPh sb="53" eb="55">
      <t>スイリョウ</t>
    </rPh>
    <rPh sb="56" eb="58">
      <t>ゲンショウ</t>
    </rPh>
    <rPh sb="60" eb="62">
      <t>ブッカ</t>
    </rPh>
    <rPh sb="62" eb="64">
      <t>ジョウショウ</t>
    </rPh>
    <rPh sb="67" eb="69">
      <t>スイドウ</t>
    </rPh>
    <rPh sb="69" eb="71">
      <t>シセツ</t>
    </rPh>
    <rPh sb="72" eb="74">
      <t>イジ</t>
    </rPh>
    <rPh sb="75" eb="77">
      <t>コウシン</t>
    </rPh>
    <rPh sb="78" eb="79">
      <t>カカ</t>
    </rPh>
    <rPh sb="80" eb="82">
      <t>ケイヒ</t>
    </rPh>
    <rPh sb="83" eb="85">
      <t>ゾウカ</t>
    </rPh>
    <rPh sb="85" eb="86">
      <t>トウ</t>
    </rPh>
    <rPh sb="89" eb="90">
      <t>キビ</t>
    </rPh>
    <rPh sb="92" eb="94">
      <t>ジギョウ</t>
    </rPh>
    <rPh sb="94" eb="96">
      <t>ウンエイ</t>
    </rPh>
    <rPh sb="97" eb="99">
      <t>ヨソウ</t>
    </rPh>
    <rPh sb="111" eb="112">
      <t>ナカ</t>
    </rPh>
    <rPh sb="124" eb="126">
      <t>ケイエイ</t>
    </rPh>
    <rPh sb="126" eb="128">
      <t>センリャク</t>
    </rPh>
    <rPh sb="143" eb="145">
      <t>コウリョ</t>
    </rPh>
    <rPh sb="164" eb="166">
      <t>アンシン</t>
    </rPh>
    <rPh sb="169" eb="172">
      <t>スイドウスイ</t>
    </rPh>
    <phoneticPr fontId="4"/>
  </si>
  <si>
    <r>
      <t>①経常収支比率は、100％以上で推移しているものの、動力費等の経常費用の</t>
    </r>
    <r>
      <rPr>
        <sz val="11"/>
        <rFont val="ＭＳ ゴシック"/>
        <family val="3"/>
        <charset val="128"/>
      </rPr>
      <t>増が影響し、</t>
    </r>
    <r>
      <rPr>
        <sz val="11"/>
        <color theme="1"/>
        <rFont val="ＭＳ ゴシック"/>
        <family val="3"/>
        <charset val="128"/>
      </rPr>
      <t xml:space="preserve">前年度から10.24ポイント悪化したことで、類似団体平均を下回りました。
②累積欠損金は発生していません。
③流動比率は、類似団体平均を下回っているものの、100％を超えており、短期債務に対する支払い能力は確保されている状況です。
④企業債残高対給水収益比率は、統合前の旧簡易水道事業の企業債借入れが影響し、類似団体平均を大きく上回っていますが、毎年度の企業債借入額を償還額の範囲内とするなど改善を図ります。
⑤料金回収率は、給水原価が供給単価を上回ったことで、100％を割り込みました。
⑥給水原価は、地下水を水源としているため、類似団体と比較して低い状況ですが、動力費等の経常費用の増により、前年度から14.04円増加しました。
⑦施設利用率は、地形などの影響から多数の施設を保有しているため、類似団体よりも低い状況です。
⑧有収率は、漏水調査や早期漏水修繕に取り組んだことや、老朽管の更新を行ったことにより、前年度から大きく改善しました。
</t>
    </r>
    <rPh sb="1" eb="3">
      <t>ケイジョウ</t>
    </rPh>
    <rPh sb="3" eb="5">
      <t>シュウシ</t>
    </rPh>
    <rPh sb="5" eb="7">
      <t>ヒリツ</t>
    </rPh>
    <rPh sb="13" eb="15">
      <t>イジョウ</t>
    </rPh>
    <rPh sb="16" eb="18">
      <t>スイイ</t>
    </rPh>
    <rPh sb="26" eb="28">
      <t>ドウリョク</t>
    </rPh>
    <rPh sb="28" eb="29">
      <t>ヒ</t>
    </rPh>
    <rPh sb="29" eb="30">
      <t>トウ</t>
    </rPh>
    <rPh sb="31" eb="33">
      <t>ケイジョウ</t>
    </rPh>
    <rPh sb="33" eb="35">
      <t>ヒヨウ</t>
    </rPh>
    <rPh sb="38" eb="40">
      <t>エイキョウ</t>
    </rPh>
    <rPh sb="42" eb="45">
      <t>ゼンネンド</t>
    </rPh>
    <rPh sb="56" eb="58">
      <t>アッカ</t>
    </rPh>
    <rPh sb="64" eb="66">
      <t>ルイジ</t>
    </rPh>
    <rPh sb="66" eb="68">
      <t>ダンタイ</t>
    </rPh>
    <rPh sb="68" eb="70">
      <t>ヘイキン</t>
    </rPh>
    <rPh sb="71" eb="73">
      <t>シタマワ</t>
    </rPh>
    <rPh sb="80" eb="82">
      <t>ルイセキ</t>
    </rPh>
    <rPh sb="82" eb="84">
      <t>ケッソン</t>
    </rPh>
    <rPh sb="84" eb="85">
      <t>キン</t>
    </rPh>
    <rPh sb="86" eb="88">
      <t>ハッセイ</t>
    </rPh>
    <rPh sb="97" eb="99">
      <t>リュウドウ</t>
    </rPh>
    <rPh sb="99" eb="101">
      <t>ヒリツ</t>
    </rPh>
    <rPh sb="103" eb="105">
      <t>ルイジ</t>
    </rPh>
    <rPh sb="105" eb="107">
      <t>ダンタイ</t>
    </rPh>
    <rPh sb="107" eb="109">
      <t>ヘイキン</t>
    </rPh>
    <rPh sb="110" eb="112">
      <t>シタマワ</t>
    </rPh>
    <rPh sb="125" eb="126">
      <t>コ</t>
    </rPh>
    <rPh sb="139" eb="141">
      <t>シハラ</t>
    </rPh>
    <rPh sb="142" eb="144">
      <t>ノウリョク</t>
    </rPh>
    <rPh sb="145" eb="147">
      <t>カクホ</t>
    </rPh>
    <rPh sb="152" eb="154">
      <t>ジョウキョウ</t>
    </rPh>
    <rPh sb="159" eb="161">
      <t>キギョウ</t>
    </rPh>
    <rPh sb="161" eb="162">
      <t>サイ</t>
    </rPh>
    <rPh sb="162" eb="164">
      <t>ザンダカ</t>
    </rPh>
    <rPh sb="164" eb="165">
      <t>タイ</t>
    </rPh>
    <rPh sb="165" eb="167">
      <t>キュウスイ</t>
    </rPh>
    <rPh sb="167" eb="169">
      <t>シュウエキ</t>
    </rPh>
    <rPh sb="169" eb="171">
      <t>ヒリツ</t>
    </rPh>
    <rPh sb="173" eb="175">
      <t>トウゴウ</t>
    </rPh>
    <rPh sb="175" eb="176">
      <t>マエ</t>
    </rPh>
    <rPh sb="177" eb="178">
      <t>キュウ</t>
    </rPh>
    <rPh sb="178" eb="180">
      <t>カンイ</t>
    </rPh>
    <rPh sb="180" eb="182">
      <t>スイドウ</t>
    </rPh>
    <rPh sb="182" eb="184">
      <t>ジギョウ</t>
    </rPh>
    <rPh sb="185" eb="187">
      <t>キギョウ</t>
    </rPh>
    <rPh sb="187" eb="188">
      <t>サイ</t>
    </rPh>
    <rPh sb="188" eb="190">
      <t>カリイ</t>
    </rPh>
    <rPh sb="192" eb="194">
      <t>エイキョウ</t>
    </rPh>
    <rPh sb="196" eb="198">
      <t>ルイジ</t>
    </rPh>
    <rPh sb="198" eb="200">
      <t>ダンタイ</t>
    </rPh>
    <rPh sb="200" eb="202">
      <t>ヘイキン</t>
    </rPh>
    <rPh sb="203" eb="204">
      <t>オオ</t>
    </rPh>
    <rPh sb="206" eb="208">
      <t>ウワマワ</t>
    </rPh>
    <rPh sb="215" eb="218">
      <t>マイネンド</t>
    </rPh>
    <rPh sb="219" eb="221">
      <t>キギョウ</t>
    </rPh>
    <rPh sb="221" eb="222">
      <t>サイ</t>
    </rPh>
    <rPh sb="222" eb="224">
      <t>カリイレ</t>
    </rPh>
    <rPh sb="224" eb="225">
      <t>ガク</t>
    </rPh>
    <rPh sb="226" eb="228">
      <t>ショウカン</t>
    </rPh>
    <rPh sb="228" eb="229">
      <t>ガク</t>
    </rPh>
    <rPh sb="230" eb="233">
      <t>ハンイナイ</t>
    </rPh>
    <rPh sb="238" eb="240">
      <t>カイゼン</t>
    </rPh>
    <rPh sb="241" eb="242">
      <t>ハカ</t>
    </rPh>
    <rPh sb="248" eb="250">
      <t>リョウキン</t>
    </rPh>
    <rPh sb="250" eb="252">
      <t>カイシュウ</t>
    </rPh>
    <rPh sb="252" eb="253">
      <t>リツ</t>
    </rPh>
    <rPh sb="255" eb="257">
      <t>キュウスイ</t>
    </rPh>
    <rPh sb="257" eb="259">
      <t>ゲンカ</t>
    </rPh>
    <rPh sb="260" eb="262">
      <t>キョウキュウ</t>
    </rPh>
    <rPh sb="262" eb="264">
      <t>タンカ</t>
    </rPh>
    <rPh sb="265" eb="267">
      <t>ウワマワ</t>
    </rPh>
    <rPh sb="278" eb="279">
      <t>ワ</t>
    </rPh>
    <rPh sb="280" eb="281">
      <t>コ</t>
    </rPh>
    <rPh sb="288" eb="290">
      <t>キュウスイ</t>
    </rPh>
    <rPh sb="290" eb="292">
      <t>ゲンカ</t>
    </rPh>
    <rPh sb="294" eb="297">
      <t>チカスイ</t>
    </rPh>
    <rPh sb="298" eb="300">
      <t>スイゲン</t>
    </rPh>
    <rPh sb="308" eb="310">
      <t>ルイジ</t>
    </rPh>
    <rPh sb="310" eb="312">
      <t>ダンタイ</t>
    </rPh>
    <rPh sb="313" eb="315">
      <t>ヒカク</t>
    </rPh>
    <rPh sb="317" eb="318">
      <t>ヒク</t>
    </rPh>
    <rPh sb="319" eb="321">
      <t>ジョウキョウ</t>
    </rPh>
    <rPh sb="325" eb="327">
      <t>ドウリョク</t>
    </rPh>
    <rPh sb="327" eb="328">
      <t>ヒ</t>
    </rPh>
    <rPh sb="328" eb="329">
      <t>トウ</t>
    </rPh>
    <rPh sb="330" eb="332">
      <t>ケイジョウ</t>
    </rPh>
    <rPh sb="332" eb="334">
      <t>ヒヨウ</t>
    </rPh>
    <rPh sb="335" eb="336">
      <t>ゾウ</t>
    </rPh>
    <rPh sb="340" eb="343">
      <t>ゼンネンド</t>
    </rPh>
    <rPh sb="350" eb="351">
      <t>エン</t>
    </rPh>
    <rPh sb="351" eb="353">
      <t>ゾウカ</t>
    </rPh>
    <rPh sb="360" eb="362">
      <t>シセツ</t>
    </rPh>
    <rPh sb="362" eb="364">
      <t>リヨウ</t>
    </rPh>
    <rPh sb="364" eb="365">
      <t>リツ</t>
    </rPh>
    <rPh sb="367" eb="369">
      <t>チケイ</t>
    </rPh>
    <rPh sb="372" eb="374">
      <t>エイキョウ</t>
    </rPh>
    <rPh sb="376" eb="378">
      <t>タスウ</t>
    </rPh>
    <rPh sb="379" eb="381">
      <t>シセツ</t>
    </rPh>
    <rPh sb="382" eb="384">
      <t>ホユウ</t>
    </rPh>
    <rPh sb="391" eb="393">
      <t>ルイジ</t>
    </rPh>
    <rPh sb="393" eb="395">
      <t>ダンタイ</t>
    </rPh>
    <rPh sb="398" eb="399">
      <t>ヒク</t>
    </rPh>
    <rPh sb="400" eb="402">
      <t>ジョウキョウ</t>
    </rPh>
    <rPh sb="407" eb="410">
      <t>ユウシュウリツ</t>
    </rPh>
    <rPh sb="412" eb="414">
      <t>ロウスイ</t>
    </rPh>
    <rPh sb="414" eb="416">
      <t>チョウサ</t>
    </rPh>
    <rPh sb="417" eb="419">
      <t>ソウキ</t>
    </rPh>
    <rPh sb="419" eb="421">
      <t>ロウスイ</t>
    </rPh>
    <rPh sb="421" eb="423">
      <t>シュウゼン</t>
    </rPh>
    <rPh sb="424" eb="425">
      <t>ト</t>
    </rPh>
    <rPh sb="426" eb="427">
      <t>ク</t>
    </rPh>
    <rPh sb="433" eb="435">
      <t>ロウキュウ</t>
    </rPh>
    <rPh sb="435" eb="436">
      <t>カン</t>
    </rPh>
    <rPh sb="437" eb="439">
      <t>コウシン</t>
    </rPh>
    <rPh sb="440" eb="441">
      <t>オコナ</t>
    </rPh>
    <rPh sb="449" eb="452">
      <t>ゼンネンド</t>
    </rPh>
    <rPh sb="454" eb="455">
      <t>オオ</t>
    </rPh>
    <rPh sb="457" eb="45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</si>
</sst>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0.92</c:v>
                </c:pt>
                <c:pt idx="2">
                  <c:v>0.41</c:v>
                </c:pt>
                <c:pt idx="3">
                  <c:v>0.63</c:v>
                </c:pt>
                <c:pt idx="4">
                  <c:v>0.52</c:v>
                </c:pt>
              </c:numCache>
            </c:numRef>
          </c:val>
          <c:extLst>
            <c:ext xmlns:c16="http://schemas.microsoft.com/office/drawing/2014/chart" uri="{C3380CC4-5D6E-409C-BE32-E72D297353CC}">
              <c16:uniqueId val="{00000000-25E1-4DE0-AB12-6D8197FBE0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5E1-4DE0-AB12-6D8197FBE0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35.99</c:v>
                </c:pt>
                <c:pt idx="1">
                  <c:v>38.72</c:v>
                </c:pt>
                <c:pt idx="2">
                  <c:v>39.86</c:v>
                </c:pt>
                <c:pt idx="3">
                  <c:v>39.19</c:v>
                </c:pt>
                <c:pt idx="4">
                  <c:v>37.590000000000003</c:v>
                </c:pt>
              </c:numCache>
            </c:numRef>
          </c:val>
          <c:extLst>
            <c:ext xmlns:c16="http://schemas.microsoft.com/office/drawing/2014/chart" uri="{C3380CC4-5D6E-409C-BE32-E72D297353CC}">
              <c16:uniqueId val="{00000000-239E-41CB-BE61-5A4EEF5ADC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39E-41CB-BE61-5A4EEF5ADC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84.53</c:v>
                </c:pt>
                <c:pt idx="1">
                  <c:v>84.69</c:v>
                </c:pt>
                <c:pt idx="2">
                  <c:v>82.89</c:v>
                </c:pt>
                <c:pt idx="3">
                  <c:v>82.64</c:v>
                </c:pt>
                <c:pt idx="4">
                  <c:v>87.49</c:v>
                </c:pt>
              </c:numCache>
            </c:numRef>
          </c:val>
          <c:extLst>
            <c:ext xmlns:c16="http://schemas.microsoft.com/office/drawing/2014/chart" uri="{C3380CC4-5D6E-409C-BE32-E72D297353CC}">
              <c16:uniqueId val="{00000000-1B39-463B-B3B6-23BF776A83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B39-463B-B3B6-23BF776A83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c:v>
                </c:pt>
                <c:pt idx="1">
                  <c:v>108.92</c:v>
                </c:pt>
                <c:pt idx="2">
                  <c:v>110.99</c:v>
                </c:pt>
                <c:pt idx="3">
                  <c:v>116.74</c:v>
                </c:pt>
                <c:pt idx="4">
                  <c:v>106.5</c:v>
                </c:pt>
              </c:numCache>
            </c:numRef>
          </c:val>
          <c:extLst>
            <c:ext xmlns:c16="http://schemas.microsoft.com/office/drawing/2014/chart" uri="{C3380CC4-5D6E-409C-BE32-E72D297353CC}">
              <c16:uniqueId val="{00000000-9AC3-4348-9714-91CEE5FB6E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AC3-4348-9714-91CEE5FB6E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44.24</c:v>
                </c:pt>
                <c:pt idx="1">
                  <c:v>45.59</c:v>
                </c:pt>
                <c:pt idx="2">
                  <c:v>47.47</c:v>
                </c:pt>
                <c:pt idx="3">
                  <c:v>47.8</c:v>
                </c:pt>
                <c:pt idx="4">
                  <c:v>48.94</c:v>
                </c:pt>
              </c:numCache>
            </c:numRef>
          </c:val>
          <c:extLst>
            <c:ext xmlns:c16="http://schemas.microsoft.com/office/drawing/2014/chart" uri="{C3380CC4-5D6E-409C-BE32-E72D297353CC}">
              <c16:uniqueId val="{00000000-FB58-48BD-B7CC-0D43E7CE0C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B58-48BD-B7CC-0D43E7CE0C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20.239999999999998</c:v>
                </c:pt>
                <c:pt idx="1">
                  <c:v>22.47</c:v>
                </c:pt>
                <c:pt idx="2">
                  <c:v>25.1</c:v>
                </c:pt>
                <c:pt idx="3">
                  <c:v>27.73</c:v>
                </c:pt>
                <c:pt idx="4">
                  <c:v>30.24</c:v>
                </c:pt>
              </c:numCache>
            </c:numRef>
          </c:val>
          <c:extLst>
            <c:ext xmlns:c16="http://schemas.microsoft.com/office/drawing/2014/chart" uri="{C3380CC4-5D6E-409C-BE32-E72D297353CC}">
              <c16:uniqueId val="{00000000-B464-48BD-BE04-0ACD48A9C9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B464-48BD-BE04-0ACD48A9C9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82-4A6F-B0A1-6AC71A2714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182-4A6F-B0A1-6AC71A2714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170.28</c:v>
                </c:pt>
                <c:pt idx="1">
                  <c:v>180.31</c:v>
                </c:pt>
                <c:pt idx="2">
                  <c:v>195.89</c:v>
                </c:pt>
                <c:pt idx="3">
                  <c:v>176.14</c:v>
                </c:pt>
                <c:pt idx="4">
                  <c:v>202.04</c:v>
                </c:pt>
              </c:numCache>
            </c:numRef>
          </c:val>
          <c:extLst>
            <c:ext xmlns:c16="http://schemas.microsoft.com/office/drawing/2014/chart" uri="{C3380CC4-5D6E-409C-BE32-E72D297353CC}">
              <c16:uniqueId val="{00000000-A729-437B-A56C-AE8F817D15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729-437B-A56C-AE8F817D15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602.84</c:v>
                </c:pt>
                <c:pt idx="1">
                  <c:v>609.04999999999995</c:v>
                </c:pt>
                <c:pt idx="2">
                  <c:v>583.04</c:v>
                </c:pt>
                <c:pt idx="3">
                  <c:v>599.80999999999995</c:v>
                </c:pt>
                <c:pt idx="4">
                  <c:v>594.36</c:v>
                </c:pt>
              </c:numCache>
            </c:numRef>
          </c:val>
          <c:extLst>
            <c:ext xmlns:c16="http://schemas.microsoft.com/office/drawing/2014/chart" uri="{C3380CC4-5D6E-409C-BE32-E72D297353CC}">
              <c16:uniqueId val="{00000000-2E57-4259-B9A8-38502B626E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E57-4259-B9A8-38502B626E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c:v>
                </c:pt>
                <c:pt idx="1">
                  <c:v>101.48</c:v>
                </c:pt>
                <c:pt idx="2">
                  <c:v>104.18</c:v>
                </c:pt>
                <c:pt idx="3">
                  <c:v>109.97</c:v>
                </c:pt>
                <c:pt idx="4">
                  <c:v>98.55</c:v>
                </c:pt>
              </c:numCache>
            </c:numRef>
          </c:val>
          <c:extLst>
            <c:ext xmlns:c16="http://schemas.microsoft.com/office/drawing/2014/chart" uri="{C3380CC4-5D6E-409C-BE32-E72D297353CC}">
              <c16:uniqueId val="{00000000-4DBD-415F-BCD4-5943886F17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DBD-415F-BCD4-5943886F17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131.01</c:v>
                </c:pt>
                <c:pt idx="1">
                  <c:v>138.30000000000001</c:v>
                </c:pt>
                <c:pt idx="2">
                  <c:v>133.69</c:v>
                </c:pt>
                <c:pt idx="3">
                  <c:v>128.12</c:v>
                </c:pt>
                <c:pt idx="4">
                  <c:v>142.16</c:v>
                </c:pt>
              </c:numCache>
            </c:numRef>
          </c:val>
          <c:extLst>
            <c:ext xmlns:c16="http://schemas.microsoft.com/office/drawing/2014/chart" uri="{C3380CC4-5D6E-409C-BE32-E72D297353CC}">
              <c16:uniqueId val="{00000000-5F59-4F8B-B122-A2A72A526B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F59-4F8B-B122-A2A72A526B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菊池市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46599</v>
      </c>
      <c r="AM8" s="65"/>
      <c r="AN8" s="65"/>
      <c r="AO8" s="65"/>
      <c r="AP8" s="65"/>
      <c r="AQ8" s="65"/>
      <c r="AR8" s="65"/>
      <c r="AS8" s="65"/>
      <c r="AT8" s="36">
        <f>データ!$S$6</f>
        <v>276.85000000000002</v>
      </c>
      <c r="AU8" s="37"/>
      <c r="AV8" s="37"/>
      <c r="AW8" s="37"/>
      <c r="AX8" s="37"/>
      <c r="AY8" s="37"/>
      <c r="AZ8" s="37"/>
      <c r="BA8" s="37"/>
      <c r="BB8" s="54">
        <f>データ!$T$6</f>
        <v>168.32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46.65</v>
      </c>
      <c r="J10" s="37"/>
      <c r="K10" s="37"/>
      <c r="L10" s="37"/>
      <c r="M10" s="37"/>
      <c r="N10" s="37"/>
      <c r="O10" s="64"/>
      <c r="P10" s="54">
        <f>データ!$P$6</f>
        <v>73.239999999999995</v>
      </c>
      <c r="Q10" s="54"/>
      <c r="R10" s="54"/>
      <c r="S10" s="54"/>
      <c r="T10" s="54"/>
      <c r="U10" s="54"/>
      <c r="V10" s="54"/>
      <c r="W10" s="65">
        <f>データ!$Q$6</f>
        <v>2780</v>
      </c>
      <c r="X10" s="65"/>
      <c r="Y10" s="65"/>
      <c r="Z10" s="65"/>
      <c r="AA10" s="65"/>
      <c r="AB10" s="65"/>
      <c r="AC10" s="65"/>
      <c r="AD10" s="2"/>
      <c r="AE10" s="2"/>
      <c r="AF10" s="2"/>
      <c r="AG10" s="2"/>
      <c r="AH10" s="2"/>
      <c r="AI10" s="2"/>
      <c r="AJ10" s="2"/>
      <c r="AK10" s="2"/>
      <c r="AL10" s="65">
        <f>データ!$U$6</f>
        <v>34038</v>
      </c>
      <c r="AM10" s="65"/>
      <c r="AN10" s="65"/>
      <c r="AO10" s="65"/>
      <c r="AP10" s="65"/>
      <c r="AQ10" s="65"/>
      <c r="AR10" s="65"/>
      <c r="AS10" s="65"/>
      <c r="AT10" s="36">
        <f>データ!$V$6</f>
        <v>71.959999999999994</v>
      </c>
      <c r="AU10" s="37"/>
      <c r="AV10" s="37"/>
      <c r="AW10" s="37"/>
      <c r="AX10" s="37"/>
      <c r="AY10" s="37"/>
      <c r="AZ10" s="37"/>
      <c r="BA10" s="37"/>
      <c r="BB10" s="54">
        <f>データ!$W$6</f>
        <v>473.01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q5yQMe31Q9he16oTZPvbaP6JXXsKgG706LDUy6mJKmKebV7GCe3VUGGD5x2ksBIUsKr91C0wyHCgfEl8bIwKA==" saltValue="LdOy6dGbkfsbec+R2vQO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432105</v>
      </c>
      <c r="D6" s="20">
        <f t="shared" si="3"/>
        <v>46</v>
      </c>
      <c r="E6" s="20">
        <f t="shared" si="3"/>
        <v>1</v>
      </c>
      <c r="F6" s="20">
        <f t="shared" si="3"/>
        <v>0</v>
      </c>
      <c r="G6" s="20">
        <f t="shared" si="3"/>
        <v>1</v>
      </c>
      <c r="H6" s="20" t="str">
        <f t="shared" si="3"/>
        <v>熊本県　菊池市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46.65</v>
      </c>
      <c r="P6" s="21">
        <f t="shared" si="3"/>
        <v>73.239999999999995</v>
      </c>
      <c r="Q6" s="21">
        <f t="shared" si="3"/>
        <v>2780</v>
      </c>
      <c r="R6" s="21">
        <f t="shared" si="3"/>
        <v>46599</v>
      </c>
      <c r="S6" s="21">
        <f t="shared" si="3"/>
        <v>276.85000000000002</v>
      </c>
      <c r="T6" s="21">
        <f t="shared" si="3"/>
        <v>168.32</v>
      </c>
      <c r="U6" s="21">
        <f t="shared" si="3"/>
        <v>34038</v>
      </c>
      <c r="V6" s="21">
        <f t="shared" si="3"/>
        <v>71.959999999999994</v>
      </c>
      <c r="W6" s="21">
        <f t="shared" si="3"/>
        <v>473.01</v>
      </c>
      <c r="X6" s="22">
        <f>IF(X7="",NA(),X7)</f>
        <v>112.1</v>
      </c>
      <c r="Y6" s="22">
        <f t="shared" ref="Y6:AG6" si="4">IF(Y7="",NA(),Y7)</f>
        <v>108.92</v>
      </c>
      <c r="Z6" s="22">
        <f t="shared" si="4"/>
        <v>110.99</v>
      </c>
      <c r="AA6" s="22">
        <f t="shared" si="4"/>
        <v>116.74</v>
      </c>
      <c r="AB6" s="22">
        <f t="shared" si="4"/>
        <v>106.5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170.28</v>
      </c>
      <c r="AU6" s="22">
        <f t="shared" ref="AU6:BC6" si="6">IF(AU7="",NA(),AU7)</f>
        <v>180.31</v>
      </c>
      <c r="AV6" s="22">
        <f t="shared" si="6"/>
        <v>195.89</v>
      </c>
      <c r="AW6" s="22">
        <f t="shared" si="6"/>
        <v>176.14</v>
      </c>
      <c r="AX6" s="22">
        <f t="shared" si="6"/>
        <v>202.04</v>
      </c>
      <c r="AY6" s="22">
        <f t="shared" si="6"/>
        <v>327.77</v>
      </c>
      <c r="AZ6" s="22">
        <f t="shared" si="6"/>
        <v>338.02</v>
      </c>
      <c r="BA6" s="22">
        <f t="shared" si="6"/>
        <v>345.94</v>
      </c>
      <c r="BB6" s="22">
        <f t="shared" si="6"/>
        <v>329.7</v>
      </c>
      <c r="BC6" s="22">
        <f t="shared" si="6"/>
        <v>319.99</v>
      </c>
      <c r="BD6" s="21" t="str">
        <f>IF(BD7="","",IF(BD7="-","【-】","【"&amp;SUBSTITUTE(TEXT(BD7,"#,##0.00"),"-","△")&amp;"】"))</f>
        <v>【239.69】</v>
      </c>
      <c r="BE6" s="22">
        <f>IF(BE7="",NA(),BE7)</f>
        <v>602.84</v>
      </c>
      <c r="BF6" s="22">
        <f t="shared" ref="BF6:BN6" si="7">IF(BF7="",NA(),BF7)</f>
        <v>609.04999999999995</v>
      </c>
      <c r="BG6" s="22">
        <f t="shared" si="7"/>
        <v>583.04</v>
      </c>
      <c r="BH6" s="22">
        <f t="shared" si="7"/>
        <v>599.80999999999995</v>
      </c>
      <c r="BI6" s="22">
        <f t="shared" si="7"/>
        <v>594.36</v>
      </c>
      <c r="BJ6" s="22">
        <f t="shared" si="7"/>
        <v>397.1</v>
      </c>
      <c r="BK6" s="22">
        <f t="shared" si="7"/>
        <v>379.91</v>
      </c>
      <c r="BL6" s="22">
        <f t="shared" si="7"/>
        <v>386.61</v>
      </c>
      <c r="BM6" s="22">
        <f t="shared" si="7"/>
        <v>381.56</v>
      </c>
      <c r="BN6" s="22">
        <f t="shared" si="7"/>
        <v>365.55</v>
      </c>
      <c r="BO6" s="21" t="str">
        <f>IF(BO7="","",IF(BO7="-","【-】","【"&amp;SUBSTITUTE(TEXT(BO7,"#,##0.00"),"-","△")&amp;"】"))</f>
        <v>【264.86】</v>
      </c>
      <c r="BP6" s="22">
        <f>IF(BP7="",NA(),BP7)</f>
        <v>105.8</v>
      </c>
      <c r="BQ6" s="22">
        <f t="shared" ref="BQ6:BY6" si="8">IF(BQ7="",NA(),BQ7)</f>
        <v>101.48</v>
      </c>
      <c r="BR6" s="22">
        <f t="shared" si="8"/>
        <v>104.18</v>
      </c>
      <c r="BS6" s="22">
        <f t="shared" si="8"/>
        <v>109.97</v>
      </c>
      <c r="BT6" s="22">
        <f t="shared" si="8"/>
        <v>98.55</v>
      </c>
      <c r="BU6" s="22">
        <f t="shared" si="8"/>
        <v>95.79</v>
      </c>
      <c r="BV6" s="22">
        <f t="shared" si="8"/>
        <v>98.3</v>
      </c>
      <c r="BW6" s="22">
        <f t="shared" si="8"/>
        <v>93.82</v>
      </c>
      <c r="BX6" s="22">
        <f t="shared" si="8"/>
        <v>95.04</v>
      </c>
      <c r="BY6" s="22">
        <f t="shared" si="8"/>
        <v>95.42</v>
      </c>
      <c r="BZ6" s="21" t="str">
        <f>IF(BZ7="","",IF(BZ7="-","【-】","【"&amp;SUBSTITUTE(TEXT(BZ7,"#,##0.00"),"-","△")&amp;"】"))</f>
        <v>【97.59】</v>
      </c>
      <c r="CA6" s="22">
        <f>IF(CA7="",NA(),CA7)</f>
        <v>131.01</v>
      </c>
      <c r="CB6" s="22">
        <f t="shared" ref="CB6:CJ6" si="9">IF(CB7="",NA(),CB7)</f>
        <v>138.30000000000001</v>
      </c>
      <c r="CC6" s="22">
        <f t="shared" si="9"/>
        <v>133.69</v>
      </c>
      <c r="CD6" s="22">
        <f t="shared" si="9"/>
        <v>128.12</v>
      </c>
      <c r="CE6" s="22">
        <f t="shared" si="9"/>
        <v>142.16</v>
      </c>
      <c r="CF6" s="22">
        <f t="shared" si="9"/>
        <v>171.13</v>
      </c>
      <c r="CG6" s="22">
        <f t="shared" si="9"/>
        <v>173.7</v>
      </c>
      <c r="CH6" s="22">
        <f t="shared" si="9"/>
        <v>178.94</v>
      </c>
      <c r="CI6" s="22">
        <f t="shared" si="9"/>
        <v>180.19</v>
      </c>
      <c r="CJ6" s="22">
        <f t="shared" si="9"/>
        <v>184.25</v>
      </c>
      <c r="CK6" s="21" t="str">
        <f>IF(CK7="","",IF(CK7="-","【-】","【"&amp;SUBSTITUTE(TEXT(CK7,"#,##0.00"),"-","△")&amp;"】"))</f>
        <v>【181.66】</v>
      </c>
      <c r="CL6" s="22">
        <f>IF(CL7="",NA(),CL7)</f>
        <v>35.99</v>
      </c>
      <c r="CM6" s="22">
        <f t="shared" ref="CM6:CU6" si="10">IF(CM7="",NA(),CM7)</f>
        <v>38.72</v>
      </c>
      <c r="CN6" s="22">
        <f t="shared" si="10"/>
        <v>39.86</v>
      </c>
      <c r="CO6" s="22">
        <f t="shared" si="10"/>
        <v>39.19</v>
      </c>
      <c r="CP6" s="22">
        <f t="shared" si="10"/>
        <v>37.590000000000003</v>
      </c>
      <c r="CQ6" s="22">
        <f t="shared" si="10"/>
        <v>60.12</v>
      </c>
      <c r="CR6" s="22">
        <f t="shared" si="10"/>
        <v>60.34</v>
      </c>
      <c r="CS6" s="22">
        <f t="shared" si="10"/>
        <v>59.54</v>
      </c>
      <c r="CT6" s="22">
        <f t="shared" si="10"/>
        <v>59.26</v>
      </c>
      <c r="CU6" s="22">
        <f t="shared" si="10"/>
        <v>60.44</v>
      </c>
      <c r="CV6" s="21" t="str">
        <f>IF(CV7="","",IF(CV7="-","【-】","【"&amp;SUBSTITUTE(TEXT(CV7,"#,##0.00"),"-","△")&amp;"】"))</f>
        <v>【60.21】</v>
      </c>
      <c r="CW6" s="22">
        <f>IF(CW7="",NA(),CW7)</f>
        <v>84.53</v>
      </c>
      <c r="CX6" s="22">
        <f t="shared" ref="CX6:DF6" si="11">IF(CX7="",NA(),CX7)</f>
        <v>84.69</v>
      </c>
      <c r="CY6" s="22">
        <f t="shared" si="11"/>
        <v>82.89</v>
      </c>
      <c r="CZ6" s="22">
        <f t="shared" si="11"/>
        <v>82.64</v>
      </c>
      <c r="DA6" s="22">
        <f t="shared" si="11"/>
        <v>87.49</v>
      </c>
      <c r="DB6" s="22">
        <f t="shared" si="11"/>
        <v>84.24</v>
      </c>
      <c r="DC6" s="22">
        <f t="shared" si="11"/>
        <v>84.19</v>
      </c>
      <c r="DD6" s="22">
        <f t="shared" si="11"/>
        <v>83.93</v>
      </c>
      <c r="DE6" s="22">
        <f t="shared" si="11"/>
        <v>83.84</v>
      </c>
      <c r="DF6" s="22">
        <f t="shared" si="11"/>
        <v>83.39</v>
      </c>
      <c r="DG6" s="21" t="str">
        <f>IF(DG7="","",IF(DG7="-","【-】","【"&amp;SUBSTITUTE(TEXT(DG7,"#,##0.00"),"-","△")&amp;"】"))</f>
        <v>【89.21】</v>
      </c>
      <c r="DH6" s="22">
        <f>IF(DH7="",NA(),DH7)</f>
        <v>44.24</v>
      </c>
      <c r="DI6" s="22">
        <f t="shared" ref="DI6:DQ6" si="12">IF(DI7="",NA(),DI7)</f>
        <v>45.59</v>
      </c>
      <c r="DJ6" s="22">
        <f t="shared" si="12"/>
        <v>47.47</v>
      </c>
      <c r="DK6" s="22">
        <f t="shared" si="12"/>
        <v>47.8</v>
      </c>
      <c r="DL6" s="22">
        <f t="shared" si="12"/>
        <v>48.94</v>
      </c>
      <c r="DM6" s="22">
        <f t="shared" si="12"/>
        <v>48.83</v>
      </c>
      <c r="DN6" s="22">
        <f t="shared" si="12"/>
        <v>49.96</v>
      </c>
      <c r="DO6" s="22">
        <f t="shared" si="12"/>
        <v>50.82</v>
      </c>
      <c r="DP6" s="22">
        <f t="shared" si="12"/>
        <v>51.82</v>
      </c>
      <c r="DQ6" s="22">
        <f t="shared" si="12"/>
        <v>52.53</v>
      </c>
      <c r="DR6" s="21" t="str">
        <f>IF(DR7="","",IF(DR7="-","【-】","【"&amp;SUBSTITUTE(TEXT(DR7,"#,##0.00"),"-","△")&amp;"】"))</f>
        <v>【52.41】</v>
      </c>
      <c r="DS6" s="22">
        <f>IF(DS7="",NA(),DS7)</f>
        <v>20.239999999999998</v>
      </c>
      <c r="DT6" s="22">
        <f t="shared" ref="DT6:EB6" si="13">IF(DT7="",NA(),DT7)</f>
        <v>22.47</v>
      </c>
      <c r="DU6" s="22">
        <f t="shared" si="13"/>
        <v>25.1</v>
      </c>
      <c r="DV6" s="22">
        <f t="shared" si="13"/>
        <v>27.73</v>
      </c>
      <c r="DW6" s="22">
        <f t="shared" si="13"/>
        <v>30.24</v>
      </c>
      <c r="DX6" s="22">
        <f t="shared" si="13"/>
        <v>18.18</v>
      </c>
      <c r="DY6" s="22">
        <f t="shared" si="13"/>
        <v>19.32</v>
      </c>
      <c r="DZ6" s="22">
        <f t="shared" si="13"/>
        <v>21.16</v>
      </c>
      <c r="EA6" s="22">
        <f t="shared" si="13"/>
        <v>22.72</v>
      </c>
      <c r="EB6" s="22">
        <f t="shared" si="13"/>
        <v>24.16</v>
      </c>
      <c r="EC6" s="21" t="str">
        <f>IF(EC7="","",IF(EC7="-","【-】","【"&amp;SUBSTITUTE(TEXT(EC7,"#,##0.00"),"-","△")&amp;"】"))</f>
        <v>【26.78】</v>
      </c>
      <c r="ED6" s="22">
        <f>IF(ED7="",NA(),ED7)</f>
        <v>0.91</v>
      </c>
      <c r="EE6" s="22">
        <f t="shared" ref="EE6:EM6" si="14">IF(EE7="",NA(),EE7)</f>
        <v>0.92</v>
      </c>
      <c r="EF6" s="22">
        <f t="shared" si="14"/>
        <v>0.41</v>
      </c>
      <c r="EG6" s="22">
        <f t="shared" si="14"/>
        <v>0.63</v>
      </c>
      <c r="EH6" s="22">
        <f t="shared" si="14"/>
        <v>0.52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432105</v>
      </c>
      <c r="D7" s="24">
        <v>46</v>
      </c>
      <c r="E7" s="24">
        <v>1</v>
      </c>
      <c r="F7" s="24">
        <v>0</v>
      </c>
      <c r="G7" s="24">
        <v>1</v>
      </c>
      <c r="H7" s="24" t="s">
        <v>93</v>
      </c>
      <c r="I7" s="24" t="s">
        <v>94</v>
      </c>
      <c r="J7" s="24" t="s">
        <v>95</v>
      </c>
      <c r="K7" s="24" t="s">
        <v>96</v>
      </c>
      <c r="L7" s="24" t="s">
        <v>97</v>
      </c>
      <c r="M7" s="24" t="s">
        <v>98</v>
      </c>
      <c r="N7" s="25" t="s">
        <v>99</v>
      </c>
      <c r="O7" s="25">
        <v>46.65</v>
      </c>
      <c r="P7" s="25">
        <v>73.239999999999995</v>
      </c>
      <c r="Q7" s="25">
        <v>2780</v>
      </c>
      <c r="R7" s="25">
        <v>46599</v>
      </c>
      <c r="S7" s="25">
        <v>276.85000000000002</v>
      </c>
      <c r="T7" s="25">
        <v>168.32</v>
      </c>
      <c r="U7" s="25">
        <v>34038</v>
      </c>
      <c r="V7" s="25">
        <v>71.959999999999994</v>
      </c>
      <c r="W7" s="25">
        <v>473.01</v>
      </c>
      <c r="X7" s="25">
        <v>112.1</v>
      </c>
      <c r="Y7" s="25">
        <v>108.92</v>
      </c>
      <c r="Z7" s="25">
        <v>110.99</v>
      </c>
      <c r="AA7" s="25">
        <v>116.74</v>
      </c>
      <c r="AB7" s="25">
        <v>106.5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170.28</v>
      </c>
      <c r="AU7" s="25">
        <v>180.31</v>
      </c>
      <c r="AV7" s="25">
        <v>195.89</v>
      </c>
      <c r="AW7" s="25">
        <v>176.14</v>
      </c>
      <c r="AX7" s="25">
        <v>202.04</v>
      </c>
      <c r="AY7" s="25">
        <v>327.77</v>
      </c>
      <c r="AZ7" s="25">
        <v>338.02</v>
      </c>
      <c r="BA7" s="25">
        <v>345.94</v>
      </c>
      <c r="BB7" s="25">
        <v>329.7</v>
      </c>
      <c r="BC7" s="25">
        <v>319.99</v>
      </c>
      <c r="BD7" s="25">
        <v>239.69</v>
      </c>
      <c r="BE7" s="25">
        <v>602.84</v>
      </c>
      <c r="BF7" s="25">
        <v>609.04999999999995</v>
      </c>
      <c r="BG7" s="25">
        <v>583.04</v>
      </c>
      <c r="BH7" s="25">
        <v>599.80999999999995</v>
      </c>
      <c r="BI7" s="25">
        <v>594.36</v>
      </c>
      <c r="BJ7" s="25">
        <v>397.1</v>
      </c>
      <c r="BK7" s="25">
        <v>379.91</v>
      </c>
      <c r="BL7" s="25">
        <v>386.61</v>
      </c>
      <c r="BM7" s="25">
        <v>381.56</v>
      </c>
      <c r="BN7" s="25">
        <v>365.55</v>
      </c>
      <c r="BO7" s="25">
        <v>264.86</v>
      </c>
      <c r="BP7" s="25">
        <v>105.8</v>
      </c>
      <c r="BQ7" s="25">
        <v>101.48</v>
      </c>
      <c r="BR7" s="25">
        <v>104.18</v>
      </c>
      <c r="BS7" s="25">
        <v>109.97</v>
      </c>
      <c r="BT7" s="25">
        <v>98.55</v>
      </c>
      <c r="BU7" s="25">
        <v>95.79</v>
      </c>
      <c r="BV7" s="25">
        <v>98.3</v>
      </c>
      <c r="BW7" s="25">
        <v>93.82</v>
      </c>
      <c r="BX7" s="25">
        <v>95.04</v>
      </c>
      <c r="BY7" s="25">
        <v>95.42</v>
      </c>
      <c r="BZ7" s="25">
        <v>97.59</v>
      </c>
      <c r="CA7" s="25">
        <v>131.01</v>
      </c>
      <c r="CB7" s="25">
        <v>138.30000000000001</v>
      </c>
      <c r="CC7" s="25">
        <v>133.69</v>
      </c>
      <c r="CD7" s="25">
        <v>128.12</v>
      </c>
      <c r="CE7" s="25">
        <v>142.16</v>
      </c>
      <c r="CF7" s="25">
        <v>171.13</v>
      </c>
      <c r="CG7" s="25">
        <v>173.7</v>
      </c>
      <c r="CH7" s="25">
        <v>178.94</v>
      </c>
      <c r="CI7" s="25">
        <v>180.19</v>
      </c>
      <c r="CJ7" s="25">
        <v>184.25</v>
      </c>
      <c r="CK7" s="25">
        <v>181.66</v>
      </c>
      <c r="CL7" s="25">
        <v>35.99</v>
      </c>
      <c r="CM7" s="25">
        <v>38.72</v>
      </c>
      <c r="CN7" s="25">
        <v>39.86</v>
      </c>
      <c r="CO7" s="25">
        <v>39.19</v>
      </c>
      <c r="CP7" s="25">
        <v>37.590000000000003</v>
      </c>
      <c r="CQ7" s="25">
        <v>60.12</v>
      </c>
      <c r="CR7" s="25">
        <v>60.34</v>
      </c>
      <c r="CS7" s="25">
        <v>59.54</v>
      </c>
      <c r="CT7" s="25">
        <v>59.26</v>
      </c>
      <c r="CU7" s="25">
        <v>60.44</v>
      </c>
      <c r="CV7" s="25">
        <v>60.21</v>
      </c>
      <c r="CW7" s="25">
        <v>84.53</v>
      </c>
      <c r="CX7" s="25">
        <v>84.69</v>
      </c>
      <c r="CY7" s="25">
        <v>82.89</v>
      </c>
      <c r="CZ7" s="25">
        <v>82.64</v>
      </c>
      <c r="DA7" s="25">
        <v>87.49</v>
      </c>
      <c r="DB7" s="25">
        <v>84.24</v>
      </c>
      <c r="DC7" s="25">
        <v>84.19</v>
      </c>
      <c r="DD7" s="25">
        <v>83.93</v>
      </c>
      <c r="DE7" s="25">
        <v>83.84</v>
      </c>
      <c r="DF7" s="25">
        <v>83.39</v>
      </c>
      <c r="DG7" s="25">
        <v>89.21</v>
      </c>
      <c r="DH7" s="25">
        <v>44.24</v>
      </c>
      <c r="DI7" s="25">
        <v>45.59</v>
      </c>
      <c r="DJ7" s="25">
        <v>47.47</v>
      </c>
      <c r="DK7" s="25">
        <v>47.8</v>
      </c>
      <c r="DL7" s="25">
        <v>48.94</v>
      </c>
      <c r="DM7" s="25">
        <v>48.83</v>
      </c>
      <c r="DN7" s="25">
        <v>49.96</v>
      </c>
      <c r="DO7" s="25">
        <v>50.82</v>
      </c>
      <c r="DP7" s="25">
        <v>51.82</v>
      </c>
      <c r="DQ7" s="25">
        <v>52.53</v>
      </c>
      <c r="DR7" s="25">
        <v>52.41</v>
      </c>
      <c r="DS7" s="25">
        <v>20.239999999999998</v>
      </c>
      <c r="DT7" s="25">
        <v>22.47</v>
      </c>
      <c r="DU7" s="25">
        <v>25.1</v>
      </c>
      <c r="DV7" s="25">
        <v>27.73</v>
      </c>
      <c r="DW7" s="25">
        <v>30.24</v>
      </c>
      <c r="DX7" s="25">
        <v>18.18</v>
      </c>
      <c r="DY7" s="25">
        <v>19.32</v>
      </c>
      <c r="DZ7" s="25">
        <v>21.16</v>
      </c>
      <c r="EA7" s="25">
        <v>22.72</v>
      </c>
      <c r="EB7" s="25">
        <v>24.16</v>
      </c>
      <c r="EC7" s="25">
        <v>26.78</v>
      </c>
      <c r="ED7" s="25">
        <v>0.91</v>
      </c>
      <c r="EE7" s="25">
        <v>0.92</v>
      </c>
      <c r="EF7" s="25">
        <v>0.41</v>
      </c>
      <c r="EG7" s="25">
        <v>0.63</v>
      </c>
      <c r="EH7" s="25">
        <v>0.52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賢太郎</cp:lastModifiedBy>
  <cp:lastPrinted>2026-01-30T00:30:13Z</cp:lastPrinted>
  <dcterms:created xsi:type="dcterms:W3CDTF">2025-12-12T09:24:06Z</dcterms:created>
  <dcterms:modified xsi:type="dcterms:W3CDTF">2026-02-02T07:05:51Z</dcterms:modified>
  <cp:category/>
</cp:coreProperties>
</file>