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4 荒尾市●\01 水道（法適）\"/>
    </mc:Choice>
  </mc:AlternateContent>
  <xr:revisionPtr revIDLastSave="0" documentId="13_ncr:1_{24A2301C-CEDC-46D6-ADCE-C931F80905A5}" xr6:coauthVersionLast="47" xr6:coauthVersionMax="47" xr10:uidLastSave="{00000000-0000-0000-0000-000000000000}"/>
  <workbookProtection workbookAlgorithmName="SHA-512" workbookHashValue="Fn0AI6Fi6g2HxbJAI3NcPvk1OopK9ajfQB4RdTzU1QzaZvfgZ8YzI+Jq+4cQ0Ffgn7n4CZH7oKXtquHHWAt9fA==" workbookSaltValue="9e7Z68f593BOoL+nnNTmv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W10" i="4" s="1"/>
  <c r="P6" i="5"/>
  <c r="P10" i="4" s="1"/>
  <c r="O6" i="5"/>
  <c r="I10" i="4" s="1"/>
  <c r="N6" i="5"/>
  <c r="B10" i="4" s="1"/>
  <c r="M6" i="5"/>
  <c r="AD8" i="4" s="1"/>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BB10" i="4"/>
  <c r="P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<sst xmlns="http://schemas.openxmlformats.org/spreadsheetml/2006/main" count="228" uniqueCount="112">
  <si>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</si>
  <si>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</si>
  <si>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</si>
  <si>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</si>
  <si>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</si>
  <si>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</si>
  <si>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</si>
  <si>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</si>
  <si>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</si>
  <si>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</si>
  <si>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</si>
  <si>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</si>
  <si>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</si>
  <si>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</si>
  <si>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</si>
  <si>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</si>
  <si>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</si>
  <si>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</si>
  <si>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</si>
  <si>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</si>
  <si>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</si>
  <si>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</si>
  <si>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</si>
  <si>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</si>
  <si>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</si>
  <si>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</si>
  <si>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</si>
  <si>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</si>
  <si>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</si>
  <si>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</si>
  <si>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</si>
  <si>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</si>
  <si>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</si>
  <si>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</si>
  <si>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</si>
  <si>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</si>
  <si>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</si>
  <si>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</si>
  <si>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</si>
  <si>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</si>
  <si>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</si>
  <si>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</si>
  <si>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</si>
  <si>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</si>
  <si>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</si>
  <si>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</si>
  <si>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</si>
  <si>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</si>
  <si>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</si>
  <si>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</si>
  <si>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</si>
  <si>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</si>
  <si>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</si>
  <si>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</si>
  <si>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</si>
  <si>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</si>
  <si>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</si>
  <si>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</si>
  <si>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</si>
  <si>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</si>
  <si>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</si>
  <si>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</si>
  <si>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</si>
  <si>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</si>
  <si>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</si>
  <si>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</si>
  <si>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</si>
  <si>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</si>
  <si>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</si>
  <si>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</si>
  <si>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</si>
  <si>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</si>
  <si>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</si>
  <si>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</si>
  <si>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</si>
  <si>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</si>
  <si>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</si>
  <si>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</si>
  <si>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</si>
  <si>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</si>
  <si>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</si>
  <si>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</si>
  <si>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</si>
  <si>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</si>
  <si>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</si>
  <si>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</si>
  <si>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</si>
  <si>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</si>
  <si>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</si>
  <si>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</si>
  <si>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</si>
  <si>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</si>
  <si>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</si>
  <si>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荒尾市</t>
  </si>
  <si>
    <t>法適用</t>
  </si>
  <si>
    <t>水道事業</t>
  </si>
  <si>
    <t>末端給水事業</t>
  </si>
  <si>
    <t>A5</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</si>
  <si>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</si>
  <si>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</si>
  <si>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</si>
  <si>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</si>
  <si>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</si>
  <si>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</si>
  <si>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</si>
  <si>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</si>
  <si>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</si>
  <si>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</si>
  <si>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</si>
  <si>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水道料金を改定したことで、経常収支比率は100%を下回ることなく回復傾向であり、料金回収率は改善傾向にあるものの100％には達していない。これは、昨今の物価高騰に伴う維持管理費の上昇に加え、安心・安全な水の安定的供給に向けた積極的かつ計画的な更新投資に伴い、非資金費用（減価償却費等）が増加した結果である。 
（今後の対策）
「水道ビジョンフォローアップ版」の指針に基づき、料金改定後の収支変動を精査し、財政計画の最適化を図っていく。また、老朽施設の耐震化を含めた適切な更新時期・規模の再検証を継続し、永続的な事業の継続と、安心・安全な水の供給に向けた強靭な経営体制の構築に全力を注いでいく。</t>
    <rPh sb="25" eb="27">
      <t>シタマワ</t>
    </rPh>
    <rPh sb="32" eb="36">
      <t>カイフクケイコウ</t>
    </rPh>
    <rPh sb="101" eb="102">
      <t>ミズ</t>
    </rPh>
    <rPh sb="103" eb="106">
      <t>アンテイテキ</t>
    </rPh>
    <rPh sb="106" eb="108">
      <t>キョウキュウ</t>
    </rPh>
    <rPh sb="156" eb="158">
      <t>コンゴ</t>
    </rPh>
    <rPh sb="159" eb="161">
      <t>タイサク</t>
    </rPh>
    <phoneticPr fontId="4"/>
  </si>
  <si>
    <r>
      <t>①有形固定資産減価償却率、1.③流動比率で前述のとおり、配水池更新工事及び除却が完了したことにより、1.22ポイント改善した。積極的な更新投資により施設の若返りが図られており、類似団体平均値を8.7ポイント下回る良好な状態である。
②管路経年化率は、計画的に更新工事を行っているものの、微増傾向が続いている。
③</t>
    </r>
    <r>
      <rPr>
        <sz val="11"/>
        <rFont val="ＭＳ ゴシック"/>
        <family val="3"/>
        <charset val="128"/>
      </rPr>
      <t>管路更新率は、令和4年度から減少傾向となっている。管路については、強靭化を優先し、高単価な基幹管路の耐震化を重点的に実施しているため、総延長が抑制され、伸び悩み傾向にある。</t>
    </r>
    <r>
      <rPr>
        <sz val="11"/>
        <color rgb="FFFF0000"/>
        <rFont val="ＭＳ ゴシック"/>
        <family val="3"/>
        <charset val="128"/>
      </rPr>
      <t xml:space="preserve">
</t>
    </r>
    <r>
      <rPr>
        <sz val="11"/>
        <color theme="1"/>
        <rFont val="ＭＳ ゴシック"/>
        <family val="3"/>
        <charset val="128"/>
      </rPr>
      <t>（今後の対策）
老朽化対策については、更新計画に基づき適切に実施している。管路更新率や管路経年化率は、補助金の活用や関係各所との調整を図り、トータルコストを抑えつつ効率的な更新工事を継続して行っていく。</t>
    </r>
    <rPh sb="1" eb="7">
      <t>ユウケイコテイシサン</t>
    </rPh>
    <rPh sb="7" eb="12">
      <t>ゲンカショウキャクリツ</t>
    </rPh>
    <rPh sb="16" eb="20">
      <t>リュウドウヒリツ</t>
    </rPh>
    <rPh sb="21" eb="23">
      <t>ゼンジュツ</t>
    </rPh>
    <rPh sb="28" eb="31">
      <t>ハイスイチ</t>
    </rPh>
    <rPh sb="31" eb="33">
      <t>コウシン</t>
    </rPh>
    <rPh sb="33" eb="35">
      <t>コウジ</t>
    </rPh>
    <rPh sb="35" eb="36">
      <t>オヨ</t>
    </rPh>
    <rPh sb="37" eb="39">
      <t>ジョキャク</t>
    </rPh>
    <rPh sb="40" eb="42">
      <t>カンリョウ</t>
    </rPh>
    <rPh sb="58" eb="60">
      <t>カイゼン</t>
    </rPh>
    <rPh sb="63" eb="66">
      <t>セッキョクテキ</t>
    </rPh>
    <rPh sb="74" eb="76">
      <t>シセツ</t>
    </rPh>
    <rPh sb="77" eb="79">
      <t>ワカガエ</t>
    </rPh>
    <rPh sb="81" eb="82">
      <t>ハカ</t>
    </rPh>
    <rPh sb="88" eb="92">
      <t>ルイジダンタイ</t>
    </rPh>
    <rPh sb="92" eb="95">
      <t>ヘイキンチ</t>
    </rPh>
    <rPh sb="103" eb="105">
      <t>シタマワ</t>
    </rPh>
    <rPh sb="106" eb="108">
      <t>リョウコウ</t>
    </rPh>
    <rPh sb="109" eb="111">
      <t>ジョウタイ</t>
    </rPh>
    <rPh sb="117" eb="119">
      <t>カンロ</t>
    </rPh>
    <rPh sb="119" eb="121">
      <t>ケイネン</t>
    </rPh>
    <rPh sb="122" eb="123">
      <t>リツ</t>
    </rPh>
    <rPh sb="143" eb="145">
      <t>ビゾウ</t>
    </rPh>
    <rPh sb="145" eb="147">
      <t>ケイコウ</t>
    </rPh>
    <rPh sb="148" eb="149">
      <t>ツヅ</t>
    </rPh>
    <rPh sb="156" eb="161">
      <t>カンロコウシンリツ</t>
    </rPh>
    <rPh sb="163" eb="165">
      <t>レイワ</t>
    </rPh>
    <rPh sb="166" eb="168">
      <t>ネンド</t>
    </rPh>
    <rPh sb="170" eb="174">
      <t>ゲンショウケイコウ</t>
    </rPh>
    <rPh sb="181" eb="183">
      <t>カンロ</t>
    </rPh>
    <rPh sb="189" eb="192">
      <t>キョウジンカ</t>
    </rPh>
    <rPh sb="193" eb="195">
      <t>ユウセン</t>
    </rPh>
    <rPh sb="197" eb="200">
      <t>コウタンカ</t>
    </rPh>
    <rPh sb="201" eb="205">
      <t>キカンカンロ</t>
    </rPh>
    <rPh sb="206" eb="209">
      <t>タイシンカ</t>
    </rPh>
    <rPh sb="210" eb="213">
      <t>ジュウテンテキ</t>
    </rPh>
    <rPh sb="214" eb="216">
      <t>ジッシ</t>
    </rPh>
    <rPh sb="223" eb="226">
      <t>ソウエンチョウ</t>
    </rPh>
    <rPh sb="227" eb="229">
      <t>ヨクセイ</t>
    </rPh>
    <rPh sb="232" eb="233">
      <t>ノ</t>
    </rPh>
    <rPh sb="236" eb="238">
      <t>ケイコウ</t>
    </rPh>
    <rPh sb="244" eb="246">
      <t>コンゴ</t>
    </rPh>
    <rPh sb="247" eb="249">
      <t>タイサク</t>
    </rPh>
    <rPh sb="251" eb="254">
      <t>ロウキュウカ</t>
    </rPh>
    <rPh sb="254" eb="256">
      <t>タイサク</t>
    </rPh>
    <rPh sb="262" eb="266">
      <t>コウシンケイカク</t>
    </rPh>
    <rPh sb="267" eb="268">
      <t>モト</t>
    </rPh>
    <rPh sb="270" eb="272">
      <t>テキセツ</t>
    </rPh>
    <rPh sb="273" eb="275">
      <t>ジッシ</t>
    </rPh>
    <rPh sb="280" eb="284">
      <t>カンロコウシン</t>
    </rPh>
    <rPh sb="284" eb="285">
      <t>リツ</t>
    </rPh>
    <rPh sb="294" eb="297">
      <t>ホジョキン</t>
    </rPh>
    <rPh sb="298" eb="300">
      <t>カツヨウ</t>
    </rPh>
    <rPh sb="301" eb="303">
      <t>カンケイ</t>
    </rPh>
    <rPh sb="303" eb="305">
      <t>カクショ</t>
    </rPh>
    <rPh sb="307" eb="309">
      <t>チョウセイ</t>
    </rPh>
    <rPh sb="310" eb="311">
      <t>ハカ</t>
    </rPh>
    <rPh sb="321" eb="322">
      <t>オサ</t>
    </rPh>
    <rPh sb="325" eb="328">
      <t>コウリツテキ</t>
    </rPh>
    <rPh sb="331" eb="333">
      <t>コウジ</t>
    </rPh>
    <rPh sb="334" eb="336">
      <t>ケイゾク</t>
    </rPh>
    <rPh sb="338" eb="339">
      <t>オコナ</t>
    </rPh>
    <phoneticPr fontId="4"/>
  </si>
  <si>
    <r>
      <t xml:space="preserve">①経常収支比率は、令和5年11月検針分より水道料金を改定したためやや回復傾向にあるが、今後も適正な料金について注視・検討を継続していく。
②累積欠損金比率は発生していない状況を推移している。
③流動比率は、100％を上回っており、短期的な支払能力に問題はない。令和5年度から51.66ポイント減少しているが、これは大規模な配水池更新工事の完工に伴い、一時的に建設改良費に係る未払金が増加したことによるものである。
④企業債残高対給水収益比率は、前年から微増となっている。
⑤料金回収率は、料金改定の効果により前年度より0.98ポイント増加した。100％には達していないが、これは後述する⑥給水原価の上昇が影響している。
⑥給水原価は、積極的な更新投資による資産減耗費の計上及び昨今の物価高騰の影響により増加した。
⑦施設利用率は、人口減少の影響を受けているものの、前年度比では微増しており、平均値と比較しても効率的に活用できている。
⑧有収率は、令和5年度から1.3ポイント減少しているが、類似団体平均値と比べると良好である。
</t>
    </r>
    <r>
      <rPr>
        <sz val="10"/>
        <color theme="1"/>
        <rFont val="ＭＳ ゴシック"/>
        <family val="3"/>
        <charset val="128"/>
      </rPr>
      <t xml:space="preserve">（今後の対策）
</t>
    </r>
    <r>
      <rPr>
        <sz val="11"/>
        <color theme="1"/>
        <rFont val="ＭＳ ゴシック"/>
        <family val="3"/>
        <charset val="128"/>
      </rPr>
      <t>流動比率の減少は、更新事業に伴う一時的な要因が含まれていることを踏まえ、引き続きキャッシュフローを注視していく。料金回収率については、事業に必要な費用構造と収支のバランスを継続して分析していく。</t>
    </r>
    <rPh sb="1" eb="7">
      <t>ケイジョウシュウシヒリツ</t>
    </rPh>
    <rPh sb="9" eb="11">
      <t>レイワ</t>
    </rPh>
    <rPh sb="16" eb="18">
      <t>ケンシン</t>
    </rPh>
    <rPh sb="34" eb="36">
      <t>カイフク</t>
    </rPh>
    <rPh sb="36" eb="38">
      <t>ケイコウ</t>
    </rPh>
    <rPh sb="85" eb="87">
      <t>ジョウキョウ</t>
    </rPh>
    <rPh sb="88" eb="90">
      <t>スイイ</t>
    </rPh>
    <rPh sb="191" eb="193">
      <t>ゾウカ</t>
    </rPh>
    <rPh sb="328" eb="333">
      <t>シサンゲンモウヒ</t>
    </rPh>
    <rPh sb="336" eb="337">
      <t>オヨ</t>
    </rPh>
    <rPh sb="338" eb="340">
      <t>サッコン</t>
    </rPh>
    <rPh sb="341" eb="345">
      <t>ブッカコウトウ</t>
    </rPh>
    <rPh sb="346" eb="348">
      <t>エイキョウ</t>
    </rPh>
    <rPh sb="362" eb="363">
      <t>トモナ</t>
    </rPh>
    <rPh sb="364" eb="368">
      <t>ユウシュウスイリョウ</t>
    </rPh>
    <rPh sb="369" eb="373">
      <t>ゲンメンソチ</t>
    </rPh>
    <rPh sb="376" eb="378">
      <t>ゲンイン</t>
    </rPh>
    <rPh sb="379" eb="380">
      <t>カンガ</t>
    </rPh>
    <rPh sb="387" eb="389">
      <t>コンゴ</t>
    </rPh>
    <rPh sb="390" eb="392">
      <t>タイサク</t>
    </rPh>
    <rPh sb="394" eb="398">
      <t>リュウドウヒリツ</t>
    </rPh>
    <rPh sb="399" eb="401">
      <t>ゲンショウ</t>
    </rPh>
    <rPh sb="416" eb="418">
      <t>チュウシ</t>
    </rPh>
    <rPh sb="423" eb="425">
      <t>レイワ</t>
    </rPh>
    <rPh sb="426" eb="428">
      <t>ネンド</t>
    </rPh>
    <rPh sb="437" eb="439">
      <t>ゲンショウ</t>
    </rPh>
    <rPh sb="445" eb="449">
      <t>ルイジダンタイ</t>
    </rPh>
    <rPh sb="449" eb="452">
      <t>ヘイキンチ</t>
    </rPh>
    <rPh sb="453" eb="454">
      <t>クラ</t>
    </rPh>
    <rPh sb="457" eb="459">
      <t>リョウコウ</t>
    </rPh>
    <rPh sb="481" eb="485">
      <t>コウシンジギョウ</t>
    </rPh>
    <rPh sb="486" eb="487">
      <t>トモナ</t>
    </rPh>
    <rPh sb="488" eb="491">
      <t>イチジテキ</t>
    </rPh>
    <rPh sb="492" eb="494">
      <t>ヨウイン</t>
    </rPh>
    <rPh sb="495" eb="496">
      <t>フク</t>
    </rPh>
    <rPh sb="504" eb="505">
      <t>フ</t>
    </rPh>
    <rPh sb="508" eb="509">
      <t>ヒ</t>
    </rPh>
    <rPh sb="510" eb="511">
      <t>ツヅ</t>
    </rPh>
    <rPh sb="539" eb="541">
      <t>ジギョウ</t>
    </rPh>
    <rPh sb="542" eb="5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</si>
</sst>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0.49</c:v>
                </c:pt>
                <c:pt idx="2">
                  <c:v>0.64</c:v>
                </c:pt>
                <c:pt idx="3">
                  <c:v>0.44</c:v>
                </c:pt>
                <c:pt idx="4">
                  <c:v>0.38</c:v>
                </c:pt>
              </c:numCache>
            </c:numRef>
          </c:val>
          <c:extLst>
            <c:ext xmlns:c16="http://schemas.microsoft.com/office/drawing/2014/chart" uri="{C3380CC4-5D6E-409C-BE32-E72D297353CC}">
              <c16:uniqueId val="{00000000-BF21-4B13-B99A-64B70703E64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BF21-4B13-B99A-64B70703E64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66.13</c:v>
                </c:pt>
                <c:pt idx="1">
                  <c:v>63.8</c:v>
                </c:pt>
                <c:pt idx="2">
                  <c:v>64.040000000000006</c:v>
                </c:pt>
                <c:pt idx="3">
                  <c:v>63.23</c:v>
                </c:pt>
                <c:pt idx="4">
                  <c:v>63.43</c:v>
                </c:pt>
              </c:numCache>
            </c:numRef>
          </c:val>
          <c:extLst>
            <c:ext xmlns:c16="http://schemas.microsoft.com/office/drawing/2014/chart" uri="{C3380CC4-5D6E-409C-BE32-E72D297353CC}">
              <c16:uniqueId val="{00000000-287D-4E89-9205-A6335C4EBD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87D-4E89-9205-A6335C4EBD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90.84</c:v>
                </c:pt>
                <c:pt idx="1">
                  <c:v>92.54</c:v>
                </c:pt>
                <c:pt idx="2">
                  <c:v>90.29</c:v>
                </c:pt>
                <c:pt idx="3">
                  <c:v>89.4</c:v>
                </c:pt>
                <c:pt idx="4">
                  <c:v>88.1</c:v>
                </c:pt>
              </c:numCache>
            </c:numRef>
          </c:val>
          <c:extLst>
            <c:ext xmlns:c16="http://schemas.microsoft.com/office/drawing/2014/chart" uri="{C3380CC4-5D6E-409C-BE32-E72D297353CC}">
              <c16:uniqueId val="{00000000-BA0E-48AE-B92C-380A8BD830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BA0E-48AE-B92C-380A8BD830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108.28</c:v>
                </c:pt>
                <c:pt idx="1">
                  <c:v>102.62</c:v>
                </c:pt>
                <c:pt idx="2">
                  <c:v>100.01</c:v>
                </c:pt>
                <c:pt idx="3">
                  <c:v>101.71</c:v>
                </c:pt>
                <c:pt idx="4">
                  <c:v>102.29</c:v>
                </c:pt>
              </c:numCache>
            </c:numRef>
          </c:val>
          <c:extLst>
            <c:ext xmlns:c16="http://schemas.microsoft.com/office/drawing/2014/chart" uri="{C3380CC4-5D6E-409C-BE32-E72D297353CC}">
              <c16:uniqueId val="{00000000-A29B-41D6-B46D-741CF56BD0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A29B-41D6-B46D-741CF56BD0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44.1</c:v>
                </c:pt>
                <c:pt idx="1">
                  <c:v>44.69</c:v>
                </c:pt>
                <c:pt idx="2">
                  <c:v>45.39</c:v>
                </c:pt>
                <c:pt idx="3">
                  <c:v>45.05</c:v>
                </c:pt>
                <c:pt idx="4">
                  <c:v>43.83</c:v>
                </c:pt>
              </c:numCache>
            </c:numRef>
          </c:val>
          <c:extLst>
            <c:ext xmlns:c16="http://schemas.microsoft.com/office/drawing/2014/chart" uri="{C3380CC4-5D6E-409C-BE32-E72D297353CC}">
              <c16:uniqueId val="{00000000-1567-456F-8FE9-F8460C797D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1567-456F-8FE9-F8460C797D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17.559999999999999</c:v>
                </c:pt>
                <c:pt idx="1">
                  <c:v>18.149999999999999</c:v>
                </c:pt>
                <c:pt idx="2">
                  <c:v>18.690000000000001</c:v>
                </c:pt>
                <c:pt idx="3">
                  <c:v>19.13</c:v>
                </c:pt>
                <c:pt idx="4">
                  <c:v>20.81</c:v>
                </c:pt>
              </c:numCache>
            </c:numRef>
          </c:val>
          <c:extLst>
            <c:ext xmlns:c16="http://schemas.microsoft.com/office/drawing/2014/chart" uri="{C3380CC4-5D6E-409C-BE32-E72D297353CC}">
              <c16:uniqueId val="{00000000-3AA5-48C4-A445-8A3617F29F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3AA5-48C4-A445-8A3617F29F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49-4EF4-A7C5-F684FA1FFD9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5249-4EF4-A7C5-F684FA1FFD9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222.66</c:v>
                </c:pt>
                <c:pt idx="1">
                  <c:v>185.07</c:v>
                </c:pt>
                <c:pt idx="2">
                  <c:v>188.18</c:v>
                </c:pt>
                <c:pt idx="3">
                  <c:v>153.62</c:v>
                </c:pt>
                <c:pt idx="4">
                  <c:v>101.96</c:v>
                </c:pt>
              </c:numCache>
            </c:numRef>
          </c:val>
          <c:extLst>
            <c:ext xmlns:c16="http://schemas.microsoft.com/office/drawing/2014/chart" uri="{C3380CC4-5D6E-409C-BE32-E72D297353CC}">
              <c16:uniqueId val="{00000000-35C7-4459-9D01-005B16E351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5C7-4459-9D01-005B16E351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561.71</c:v>
                </c:pt>
                <c:pt idx="1">
                  <c:v>575.35</c:v>
                </c:pt>
                <c:pt idx="2">
                  <c:v>599.44000000000005</c:v>
                </c:pt>
                <c:pt idx="3">
                  <c:v>619.02</c:v>
                </c:pt>
                <c:pt idx="4">
                  <c:v>620.70000000000005</c:v>
                </c:pt>
              </c:numCache>
            </c:numRef>
          </c:val>
          <c:extLst>
            <c:ext xmlns:c16="http://schemas.microsoft.com/office/drawing/2014/chart" uri="{C3380CC4-5D6E-409C-BE32-E72D297353CC}">
              <c16:uniqueId val="{00000000-CE8D-4E9A-9C43-44B82FFA93D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E8D-4E9A-9C43-44B82FFA93D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c:v>
                </c:pt>
                <c:pt idx="1">
                  <c:v>93.7</c:v>
                </c:pt>
                <c:pt idx="2">
                  <c:v>90.65</c:v>
                </c:pt>
                <c:pt idx="3">
                  <c:v>93.68</c:v>
                </c:pt>
                <c:pt idx="4">
                  <c:v>94.66</c:v>
                </c:pt>
              </c:numCache>
            </c:numRef>
          </c:val>
          <c:extLst>
            <c:ext xmlns:c16="http://schemas.microsoft.com/office/drawing/2014/chart" uri="{C3380CC4-5D6E-409C-BE32-E72D297353CC}">
              <c16:uniqueId val="{00000000-1CEA-43E8-9AA2-493339C2FEF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1CEA-43E8-9AA2-493339C2FEF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150.15</c:v>
                </c:pt>
                <c:pt idx="1">
                  <c:v>160.63</c:v>
                </c:pt>
                <c:pt idx="2">
                  <c:v>166.25</c:v>
                </c:pt>
                <c:pt idx="3">
                  <c:v>170.01</c:v>
                </c:pt>
                <c:pt idx="4">
                  <c:v>186.49</c:v>
                </c:pt>
              </c:numCache>
            </c:numRef>
          </c:val>
          <c:extLst>
            <c:ext xmlns:c16="http://schemas.microsoft.com/office/drawing/2014/chart" uri="{C3380CC4-5D6E-409C-BE32-E72D297353CC}">
              <c16:uniqueId val="{00000000-8B39-451B-952E-0A45F936FE4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8B39-451B-952E-0A45F936FE4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荒尾市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自治体職員</v>
      </c>
      <c r="AE8" s="74"/>
      <c r="AF8" s="74"/>
      <c r="AG8" s="74"/>
      <c r="AH8" s="74"/>
      <c r="AI8" s="74"/>
      <c r="AJ8" s="74"/>
      <c r="AK8" s="2"/>
      <c r="AL8" s="65">
        <f>データ!$R$6</f>
        <v>49036</v>
      </c>
      <c r="AM8" s="65"/>
      <c r="AN8" s="65"/>
      <c r="AO8" s="65"/>
      <c r="AP8" s="65"/>
      <c r="AQ8" s="65"/>
      <c r="AR8" s="65"/>
      <c r="AS8" s="65"/>
      <c r="AT8" s="36">
        <f>データ!$S$6</f>
        <v>57.37</v>
      </c>
      <c r="AU8" s="37"/>
      <c r="AV8" s="37"/>
      <c r="AW8" s="37"/>
      <c r="AX8" s="37"/>
      <c r="AY8" s="37"/>
      <c r="AZ8" s="37"/>
      <c r="BA8" s="37"/>
      <c r="BB8" s="54">
        <f>データ!$T$6</f>
        <v>854.73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52.48</v>
      </c>
      <c r="J10" s="37"/>
      <c r="K10" s="37"/>
      <c r="L10" s="37"/>
      <c r="M10" s="37"/>
      <c r="N10" s="37"/>
      <c r="O10" s="64"/>
      <c r="P10" s="54">
        <f>データ!$P$6</f>
        <v>95.97</v>
      </c>
      <c r="Q10" s="54"/>
      <c r="R10" s="54"/>
      <c r="S10" s="54"/>
      <c r="T10" s="54"/>
      <c r="U10" s="54"/>
      <c r="V10" s="54"/>
      <c r="W10" s="65">
        <f>データ!$Q$6</f>
        <v>3355</v>
      </c>
      <c r="X10" s="65"/>
      <c r="Y10" s="65"/>
      <c r="Z10" s="65"/>
      <c r="AA10" s="65"/>
      <c r="AB10" s="65"/>
      <c r="AC10" s="65"/>
      <c r="AD10" s="2"/>
      <c r="AE10" s="2"/>
      <c r="AF10" s="2"/>
      <c r="AG10" s="2"/>
      <c r="AH10" s="2"/>
      <c r="AI10" s="2"/>
      <c r="AJ10" s="2"/>
      <c r="AK10" s="2"/>
      <c r="AL10" s="65">
        <f>データ!$U$6</f>
        <v>46838</v>
      </c>
      <c r="AM10" s="65"/>
      <c r="AN10" s="65"/>
      <c r="AO10" s="65"/>
      <c r="AP10" s="65"/>
      <c r="AQ10" s="65"/>
      <c r="AR10" s="65"/>
      <c r="AS10" s="65"/>
      <c r="AT10" s="36">
        <f>データ!$V$6</f>
        <v>35.950000000000003</v>
      </c>
      <c r="AU10" s="37"/>
      <c r="AV10" s="37"/>
      <c r="AW10" s="37"/>
      <c r="AX10" s="37"/>
      <c r="AY10" s="37"/>
      <c r="AZ10" s="37"/>
      <c r="BA10" s="37"/>
      <c r="BB10" s="54">
        <f>データ!$W$6</f>
        <v>1302.8699999999999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0wSPeF6upQpI03oAsWWR+qAYhVtHuaeeInv/SDRqNLEHpEa5v12KWxkIyXNsUxYWPEbxiLGZ7LWD8mVvE/nDQ==" saltValue="dOQzbAQSA6aleXG6UU/r6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432041</v>
      </c>
      <c r="D6" s="20">
        <f t="shared" si="3"/>
        <v>46</v>
      </c>
      <c r="E6" s="20">
        <f t="shared" si="3"/>
        <v>1</v>
      </c>
      <c r="F6" s="20">
        <f t="shared" si="3"/>
        <v>0</v>
      </c>
      <c r="G6" s="20">
        <f t="shared" si="3"/>
        <v>1</v>
      </c>
      <c r="H6" s="20" t="str">
        <f t="shared" si="3"/>
        <v>熊本県　荒尾市</v>
      </c>
      <c r="I6" s="20" t="str">
        <f t="shared" si="3"/>
        <v>法適用</v>
      </c>
      <c r="J6" s="20" t="str">
        <f t="shared" si="3"/>
        <v>水道事業</v>
      </c>
      <c r="K6" s="20" t="str">
        <f t="shared" si="3"/>
        <v>末端給水事業</v>
      </c>
      <c r="L6" s="20" t="str">
        <f t="shared" si="3"/>
        <v>A5</v>
      </c>
      <c r="M6" s="20" t="str">
        <f t="shared" si="3"/>
        <v>自治体職員</v>
      </c>
      <c r="N6" s="21" t="str">
        <f t="shared" si="3"/>
        <v>-</v>
      </c>
      <c r="O6" s="21">
        <f t="shared" si="3"/>
        <v>52.48</v>
      </c>
      <c r="P6" s="21">
        <f t="shared" si="3"/>
        <v>95.97</v>
      </c>
      <c r="Q6" s="21">
        <f t="shared" si="3"/>
        <v>3355</v>
      </c>
      <c r="R6" s="21">
        <f t="shared" si="3"/>
        <v>49036</v>
      </c>
      <c r="S6" s="21">
        <f t="shared" si="3"/>
        <v>57.37</v>
      </c>
      <c r="T6" s="21">
        <f t="shared" si="3"/>
        <v>854.73</v>
      </c>
      <c r="U6" s="21">
        <f t="shared" si="3"/>
        <v>46838</v>
      </c>
      <c r="V6" s="21">
        <f t="shared" si="3"/>
        <v>35.950000000000003</v>
      </c>
      <c r="W6" s="21">
        <f t="shared" si="3"/>
        <v>1302.8699999999999</v>
      </c>
      <c r="X6" s="22">
        <f>IF(X7="",NA(),X7)</f>
        <v>108.28</v>
      </c>
      <c r="Y6" s="22">
        <f t="shared" ref="Y6:AG6" si="4">IF(Y7="",NA(),Y7)</f>
        <v>102.62</v>
      </c>
      <c r="Z6" s="22">
        <f t="shared" si="4"/>
        <v>100.01</v>
      </c>
      <c r="AA6" s="22">
        <f t="shared" si="4"/>
        <v>101.71</v>
      </c>
      <c r="AB6" s="22">
        <f t="shared" si="4"/>
        <v>102.29</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222.66</v>
      </c>
      <c r="AU6" s="22">
        <f t="shared" ref="AU6:BC6" si="6">IF(AU7="",NA(),AU7)</f>
        <v>185.07</v>
      </c>
      <c r="AV6" s="22">
        <f t="shared" si="6"/>
        <v>188.18</v>
      </c>
      <c r="AW6" s="22">
        <f t="shared" si="6"/>
        <v>153.62</v>
      </c>
      <c r="AX6" s="22">
        <f t="shared" si="6"/>
        <v>101.96</v>
      </c>
      <c r="AY6" s="22">
        <f t="shared" si="6"/>
        <v>327.77</v>
      </c>
      <c r="AZ6" s="22">
        <f t="shared" si="6"/>
        <v>338.02</v>
      </c>
      <c r="BA6" s="22">
        <f t="shared" si="6"/>
        <v>345.94</v>
      </c>
      <c r="BB6" s="22">
        <f t="shared" si="6"/>
        <v>329.7</v>
      </c>
      <c r="BC6" s="22">
        <f t="shared" si="6"/>
        <v>319.99</v>
      </c>
      <c r="BD6" s="21" t="str">
        <f>IF(BD7="","",IF(BD7="-","【-】","【"&amp;SUBSTITUTE(TEXT(BD7,"#,##0.00"),"-","△")&amp;"】"))</f>
        <v>【239.69】</v>
      </c>
      <c r="BE6" s="22">
        <f>IF(BE7="",NA(),BE7)</f>
        <v>561.71</v>
      </c>
      <c r="BF6" s="22">
        <f t="shared" ref="BF6:BN6" si="7">IF(BF7="",NA(),BF7)</f>
        <v>575.35</v>
      </c>
      <c r="BG6" s="22">
        <f t="shared" si="7"/>
        <v>599.44000000000005</v>
      </c>
      <c r="BH6" s="22">
        <f t="shared" si="7"/>
        <v>619.02</v>
      </c>
      <c r="BI6" s="22">
        <f t="shared" si="7"/>
        <v>620.70000000000005</v>
      </c>
      <c r="BJ6" s="22">
        <f t="shared" si="7"/>
        <v>397.1</v>
      </c>
      <c r="BK6" s="22">
        <f t="shared" si="7"/>
        <v>379.91</v>
      </c>
      <c r="BL6" s="22">
        <f t="shared" si="7"/>
        <v>386.61</v>
      </c>
      <c r="BM6" s="22">
        <f t="shared" si="7"/>
        <v>381.56</v>
      </c>
      <c r="BN6" s="22">
        <f t="shared" si="7"/>
        <v>365.55</v>
      </c>
      <c r="BO6" s="21" t="str">
        <f>IF(BO7="","",IF(BO7="-","【-】","【"&amp;SUBSTITUTE(TEXT(BO7,"#,##0.00"),"-","△")&amp;"】"))</f>
        <v>【264.86】</v>
      </c>
      <c r="BP6" s="22">
        <f>IF(BP7="",NA(),BP7)</f>
        <v>100</v>
      </c>
      <c r="BQ6" s="22">
        <f t="shared" ref="BQ6:BY6" si="8">IF(BQ7="",NA(),BQ7)</f>
        <v>93.7</v>
      </c>
      <c r="BR6" s="22">
        <f t="shared" si="8"/>
        <v>90.65</v>
      </c>
      <c r="BS6" s="22">
        <f t="shared" si="8"/>
        <v>93.68</v>
      </c>
      <c r="BT6" s="22">
        <f t="shared" si="8"/>
        <v>94.66</v>
      </c>
      <c r="BU6" s="22">
        <f t="shared" si="8"/>
        <v>95.79</v>
      </c>
      <c r="BV6" s="22">
        <f t="shared" si="8"/>
        <v>98.3</v>
      </c>
      <c r="BW6" s="22">
        <f t="shared" si="8"/>
        <v>93.82</v>
      </c>
      <c r="BX6" s="22">
        <f t="shared" si="8"/>
        <v>95.04</v>
      </c>
      <c r="BY6" s="22">
        <f t="shared" si="8"/>
        <v>95.42</v>
      </c>
      <c r="BZ6" s="21" t="str">
        <f>IF(BZ7="","",IF(BZ7="-","【-】","【"&amp;SUBSTITUTE(TEXT(BZ7,"#,##0.00"),"-","△")&amp;"】"))</f>
        <v>【97.59】</v>
      </c>
      <c r="CA6" s="22">
        <f>IF(CA7="",NA(),CA7)</f>
        <v>150.15</v>
      </c>
      <c r="CB6" s="22">
        <f t="shared" ref="CB6:CJ6" si="9">IF(CB7="",NA(),CB7)</f>
        <v>160.63</v>
      </c>
      <c r="CC6" s="22">
        <f t="shared" si="9"/>
        <v>166.25</v>
      </c>
      <c r="CD6" s="22">
        <f t="shared" si="9"/>
        <v>170.01</v>
      </c>
      <c r="CE6" s="22">
        <f t="shared" si="9"/>
        <v>186.49</v>
      </c>
      <c r="CF6" s="22">
        <f t="shared" si="9"/>
        <v>171.13</v>
      </c>
      <c r="CG6" s="22">
        <f t="shared" si="9"/>
        <v>173.7</v>
      </c>
      <c r="CH6" s="22">
        <f t="shared" si="9"/>
        <v>178.94</v>
      </c>
      <c r="CI6" s="22">
        <f t="shared" si="9"/>
        <v>180.19</v>
      </c>
      <c r="CJ6" s="22">
        <f t="shared" si="9"/>
        <v>184.25</v>
      </c>
      <c r="CK6" s="21" t="str">
        <f>IF(CK7="","",IF(CK7="-","【-】","【"&amp;SUBSTITUTE(TEXT(CK7,"#,##0.00"),"-","△")&amp;"】"))</f>
        <v>【181.66】</v>
      </c>
      <c r="CL6" s="22">
        <f>IF(CL7="",NA(),CL7)</f>
        <v>66.13</v>
      </c>
      <c r="CM6" s="22">
        <f t="shared" ref="CM6:CU6" si="10">IF(CM7="",NA(),CM7)</f>
        <v>63.8</v>
      </c>
      <c r="CN6" s="22">
        <f t="shared" si="10"/>
        <v>64.040000000000006</v>
      </c>
      <c r="CO6" s="22">
        <f t="shared" si="10"/>
        <v>63.23</v>
      </c>
      <c r="CP6" s="22">
        <f t="shared" si="10"/>
        <v>63.43</v>
      </c>
      <c r="CQ6" s="22">
        <f t="shared" si="10"/>
        <v>60.12</v>
      </c>
      <c r="CR6" s="22">
        <f t="shared" si="10"/>
        <v>60.34</v>
      </c>
      <c r="CS6" s="22">
        <f t="shared" si="10"/>
        <v>59.54</v>
      </c>
      <c r="CT6" s="22">
        <f t="shared" si="10"/>
        <v>59.26</v>
      </c>
      <c r="CU6" s="22">
        <f t="shared" si="10"/>
        <v>60.44</v>
      </c>
      <c r="CV6" s="21" t="str">
        <f>IF(CV7="","",IF(CV7="-","【-】","【"&amp;SUBSTITUTE(TEXT(CV7,"#,##0.00"),"-","△")&amp;"】"))</f>
        <v>【60.21】</v>
      </c>
      <c r="CW6" s="22">
        <f>IF(CW7="",NA(),CW7)</f>
        <v>90.84</v>
      </c>
      <c r="CX6" s="22">
        <f t="shared" ref="CX6:DF6" si="11">IF(CX7="",NA(),CX7)</f>
        <v>92.54</v>
      </c>
      <c r="CY6" s="22">
        <f t="shared" si="11"/>
        <v>90.29</v>
      </c>
      <c r="CZ6" s="22">
        <f t="shared" si="11"/>
        <v>89.4</v>
      </c>
      <c r="DA6" s="22">
        <f t="shared" si="11"/>
        <v>88.1</v>
      </c>
      <c r="DB6" s="22">
        <f t="shared" si="11"/>
        <v>84.24</v>
      </c>
      <c r="DC6" s="22">
        <f t="shared" si="11"/>
        <v>84.19</v>
      </c>
      <c r="DD6" s="22">
        <f t="shared" si="11"/>
        <v>83.93</v>
      </c>
      <c r="DE6" s="22">
        <f t="shared" si="11"/>
        <v>83.84</v>
      </c>
      <c r="DF6" s="22">
        <f t="shared" si="11"/>
        <v>83.39</v>
      </c>
      <c r="DG6" s="21" t="str">
        <f>IF(DG7="","",IF(DG7="-","【-】","【"&amp;SUBSTITUTE(TEXT(DG7,"#,##0.00"),"-","△")&amp;"】"))</f>
        <v>【89.21】</v>
      </c>
      <c r="DH6" s="22">
        <f>IF(DH7="",NA(),DH7)</f>
        <v>44.1</v>
      </c>
      <c r="DI6" s="22">
        <f t="shared" ref="DI6:DQ6" si="12">IF(DI7="",NA(),DI7)</f>
        <v>44.69</v>
      </c>
      <c r="DJ6" s="22">
        <f t="shared" si="12"/>
        <v>45.39</v>
      </c>
      <c r="DK6" s="22">
        <f t="shared" si="12"/>
        <v>45.05</v>
      </c>
      <c r="DL6" s="22">
        <f t="shared" si="12"/>
        <v>43.83</v>
      </c>
      <c r="DM6" s="22">
        <f t="shared" si="12"/>
        <v>48.83</v>
      </c>
      <c r="DN6" s="22">
        <f t="shared" si="12"/>
        <v>49.96</v>
      </c>
      <c r="DO6" s="22">
        <f t="shared" si="12"/>
        <v>50.82</v>
      </c>
      <c r="DP6" s="22">
        <f t="shared" si="12"/>
        <v>51.82</v>
      </c>
      <c r="DQ6" s="22">
        <f t="shared" si="12"/>
        <v>52.53</v>
      </c>
      <c r="DR6" s="21" t="str">
        <f>IF(DR7="","",IF(DR7="-","【-】","【"&amp;SUBSTITUTE(TEXT(DR7,"#,##0.00"),"-","△")&amp;"】"))</f>
        <v>【52.41】</v>
      </c>
      <c r="DS6" s="22">
        <f>IF(DS7="",NA(),DS7)</f>
        <v>17.559999999999999</v>
      </c>
      <c r="DT6" s="22">
        <f t="shared" ref="DT6:EB6" si="13">IF(DT7="",NA(),DT7)</f>
        <v>18.149999999999999</v>
      </c>
      <c r="DU6" s="22">
        <f t="shared" si="13"/>
        <v>18.690000000000001</v>
      </c>
      <c r="DV6" s="22">
        <f t="shared" si="13"/>
        <v>19.13</v>
      </c>
      <c r="DW6" s="22">
        <f t="shared" si="13"/>
        <v>20.81</v>
      </c>
      <c r="DX6" s="22">
        <f t="shared" si="13"/>
        <v>18.18</v>
      </c>
      <c r="DY6" s="22">
        <f t="shared" si="13"/>
        <v>19.32</v>
      </c>
      <c r="DZ6" s="22">
        <f t="shared" si="13"/>
        <v>21.16</v>
      </c>
      <c r="EA6" s="22">
        <f t="shared" si="13"/>
        <v>22.72</v>
      </c>
      <c r="EB6" s="22">
        <f t="shared" si="13"/>
        <v>24.16</v>
      </c>
      <c r="EC6" s="21" t="str">
        <f>IF(EC7="","",IF(EC7="-","【-】","【"&amp;SUBSTITUTE(TEXT(EC7,"#,##0.00"),"-","△")&amp;"】"))</f>
        <v>【26.78】</v>
      </c>
      <c r="ED6" s="22">
        <f>IF(ED7="",NA(),ED7)</f>
        <v>0.42</v>
      </c>
      <c r="EE6" s="22">
        <f t="shared" ref="EE6:EM6" si="14">IF(EE7="",NA(),EE7)</f>
        <v>0.49</v>
      </c>
      <c r="EF6" s="22">
        <f t="shared" si="14"/>
        <v>0.64</v>
      </c>
      <c r="EG6" s="22">
        <f t="shared" si="14"/>
        <v>0.44</v>
      </c>
      <c r="EH6" s="22">
        <f t="shared" si="14"/>
        <v>0.38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432041</v>
      </c>
      <c r="D7" s="24">
        <v>46</v>
      </c>
      <c r="E7" s="24">
        <v>1</v>
      </c>
      <c r="F7" s="24">
        <v>0</v>
      </c>
      <c r="G7" s="24">
        <v>1</v>
      </c>
      <c r="H7" s="24" t="s">
        <v>93</v>
      </c>
      <c r="I7" s="24" t="s">
        <v>94</v>
      </c>
      <c r="J7" s="24" t="s">
        <v>95</v>
      </c>
      <c r="K7" s="24" t="s">
        <v>96</v>
      </c>
      <c r="L7" s="24" t="s">
        <v>97</v>
      </c>
      <c r="M7" s="24" t="s">
        <v>98</v>
      </c>
      <c r="N7" s="25" t="s">
        <v>99</v>
      </c>
      <c r="O7" s="25">
        <v>52.48</v>
      </c>
      <c r="P7" s="25">
        <v>95.97</v>
      </c>
      <c r="Q7" s="25">
        <v>3355</v>
      </c>
      <c r="R7" s="25">
        <v>49036</v>
      </c>
      <c r="S7" s="25">
        <v>57.37</v>
      </c>
      <c r="T7" s="25">
        <v>854.73</v>
      </c>
      <c r="U7" s="25">
        <v>46838</v>
      </c>
      <c r="V7" s="25">
        <v>35.950000000000003</v>
      </c>
      <c r="W7" s="25">
        <v>1302.8699999999999</v>
      </c>
      <c r="X7" s="25">
        <v>108.28</v>
      </c>
      <c r="Y7" s="25">
        <v>102.62</v>
      </c>
      <c r="Z7" s="25">
        <v>100.01</v>
      </c>
      <c r="AA7" s="25">
        <v>101.71</v>
      </c>
      <c r="AB7" s="25">
        <v>102.29</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222.66</v>
      </c>
      <c r="AU7" s="25">
        <v>185.07</v>
      </c>
      <c r="AV7" s="25">
        <v>188.18</v>
      </c>
      <c r="AW7" s="25">
        <v>153.62</v>
      </c>
      <c r="AX7" s="25">
        <v>101.96</v>
      </c>
      <c r="AY7" s="25">
        <v>327.77</v>
      </c>
      <c r="AZ7" s="25">
        <v>338.02</v>
      </c>
      <c r="BA7" s="25">
        <v>345.94</v>
      </c>
      <c r="BB7" s="25">
        <v>329.7</v>
      </c>
      <c r="BC7" s="25">
        <v>319.99</v>
      </c>
      <c r="BD7" s="25">
        <v>239.69</v>
      </c>
      <c r="BE7" s="25">
        <v>561.71</v>
      </c>
      <c r="BF7" s="25">
        <v>575.35</v>
      </c>
      <c r="BG7" s="25">
        <v>599.44000000000005</v>
      </c>
      <c r="BH7" s="25">
        <v>619.02</v>
      </c>
      <c r="BI7" s="25">
        <v>620.70000000000005</v>
      </c>
      <c r="BJ7" s="25">
        <v>397.1</v>
      </c>
      <c r="BK7" s="25">
        <v>379.91</v>
      </c>
      <c r="BL7" s="25">
        <v>386.61</v>
      </c>
      <c r="BM7" s="25">
        <v>381.56</v>
      </c>
      <c r="BN7" s="25">
        <v>365.55</v>
      </c>
      <c r="BO7" s="25">
        <v>264.86</v>
      </c>
      <c r="BP7" s="25">
        <v>100</v>
      </c>
      <c r="BQ7" s="25">
        <v>93.7</v>
      </c>
      <c r="BR7" s="25">
        <v>90.65</v>
      </c>
      <c r="BS7" s="25">
        <v>93.68</v>
      </c>
      <c r="BT7" s="25">
        <v>94.66</v>
      </c>
      <c r="BU7" s="25">
        <v>95.79</v>
      </c>
      <c r="BV7" s="25">
        <v>98.3</v>
      </c>
      <c r="BW7" s="25">
        <v>93.82</v>
      </c>
      <c r="BX7" s="25">
        <v>95.04</v>
      </c>
      <c r="BY7" s="25">
        <v>95.42</v>
      </c>
      <c r="BZ7" s="25">
        <v>97.59</v>
      </c>
      <c r="CA7" s="25">
        <v>150.15</v>
      </c>
      <c r="CB7" s="25">
        <v>160.63</v>
      </c>
      <c r="CC7" s="25">
        <v>166.25</v>
      </c>
      <c r="CD7" s="25">
        <v>170.01</v>
      </c>
      <c r="CE7" s="25">
        <v>186.49</v>
      </c>
      <c r="CF7" s="25">
        <v>171.13</v>
      </c>
      <c r="CG7" s="25">
        <v>173.7</v>
      </c>
      <c r="CH7" s="25">
        <v>178.94</v>
      </c>
      <c r="CI7" s="25">
        <v>180.19</v>
      </c>
      <c r="CJ7" s="25">
        <v>184.25</v>
      </c>
      <c r="CK7" s="25">
        <v>181.66</v>
      </c>
      <c r="CL7" s="25">
        <v>66.13</v>
      </c>
      <c r="CM7" s="25">
        <v>63.8</v>
      </c>
      <c r="CN7" s="25">
        <v>64.040000000000006</v>
      </c>
      <c r="CO7" s="25">
        <v>63.23</v>
      </c>
      <c r="CP7" s="25">
        <v>63.43</v>
      </c>
      <c r="CQ7" s="25">
        <v>60.12</v>
      </c>
      <c r="CR7" s="25">
        <v>60.34</v>
      </c>
      <c r="CS7" s="25">
        <v>59.54</v>
      </c>
      <c r="CT7" s="25">
        <v>59.26</v>
      </c>
      <c r="CU7" s="25">
        <v>60.44</v>
      </c>
      <c r="CV7" s="25">
        <v>60.21</v>
      </c>
      <c r="CW7" s="25">
        <v>90.84</v>
      </c>
      <c r="CX7" s="25">
        <v>92.54</v>
      </c>
      <c r="CY7" s="25">
        <v>90.29</v>
      </c>
      <c r="CZ7" s="25">
        <v>89.4</v>
      </c>
      <c r="DA7" s="25">
        <v>88.1</v>
      </c>
      <c r="DB7" s="25">
        <v>84.24</v>
      </c>
      <c r="DC7" s="25">
        <v>84.19</v>
      </c>
      <c r="DD7" s="25">
        <v>83.93</v>
      </c>
      <c r="DE7" s="25">
        <v>83.84</v>
      </c>
      <c r="DF7" s="25">
        <v>83.39</v>
      </c>
      <c r="DG7" s="25">
        <v>89.21</v>
      </c>
      <c r="DH7" s="25">
        <v>44.1</v>
      </c>
      <c r="DI7" s="25">
        <v>44.69</v>
      </c>
      <c r="DJ7" s="25">
        <v>45.39</v>
      </c>
      <c r="DK7" s="25">
        <v>45.05</v>
      </c>
      <c r="DL7" s="25">
        <v>43.83</v>
      </c>
      <c r="DM7" s="25">
        <v>48.83</v>
      </c>
      <c r="DN7" s="25">
        <v>49.96</v>
      </c>
      <c r="DO7" s="25">
        <v>50.82</v>
      </c>
      <c r="DP7" s="25">
        <v>51.82</v>
      </c>
      <c r="DQ7" s="25">
        <v>52.53</v>
      </c>
      <c r="DR7" s="25">
        <v>52.41</v>
      </c>
      <c r="DS7" s="25">
        <v>17.559999999999999</v>
      </c>
      <c r="DT7" s="25">
        <v>18.149999999999999</v>
      </c>
      <c r="DU7" s="25">
        <v>18.690000000000001</v>
      </c>
      <c r="DV7" s="25">
        <v>19.13</v>
      </c>
      <c r="DW7" s="25">
        <v>20.81</v>
      </c>
      <c r="DX7" s="25">
        <v>18.18</v>
      </c>
      <c r="DY7" s="25">
        <v>19.32</v>
      </c>
      <c r="DZ7" s="25">
        <v>21.16</v>
      </c>
      <c r="EA7" s="25">
        <v>22.72</v>
      </c>
      <c r="EB7" s="25">
        <v>24.16</v>
      </c>
      <c r="EC7" s="25">
        <v>26.78</v>
      </c>
      <c r="ED7" s="25">
        <v>0.42</v>
      </c>
      <c r="EE7" s="25">
        <v>0.49</v>
      </c>
      <c r="EF7" s="25">
        <v>0.64</v>
      </c>
      <c r="EG7" s="25">
        <v>0.44</v>
      </c>
      <c r="EH7" s="25">
        <v>0.38</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2026-02-13T00:58:28Z</cp:lastPrinted>
  <dcterms:created xsi:type="dcterms:W3CDTF">2025-12-12T09:24:03Z</dcterms:created>
  <dcterms:modified xsi:type="dcterms:W3CDTF">2026-02-20T01:54:16Z</dcterms:modified>
  <cp:category/>
</cp:coreProperties>
</file>