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3 人吉市\"/>
    </mc:Choice>
  </mc:AlternateContent>
  <xr:revisionPtr revIDLastSave="0" documentId="13_ncr:1_{612892E9-B718-45B9-92AC-3378F97536E5}" xr6:coauthVersionLast="47" xr6:coauthVersionMax="47" xr10:uidLastSave="{00000000-0000-0000-0000-000000000000}"/>
  <workbookProtection workbookAlgorithmName="SHA-512" workbookHashValue="A7tLieeIqg6Py3gXemu6VXb3BBtYMKfhedIiZDIWQ2kEhv9NOLzB851VuGWbaRj27YXX43rGg78DdwyG056JqQ==" workbookSaltValue="eWc95GabRB90RwBjqYFMh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F85" i="4"/>
  <c r="E85" i="4"/>
  <c r="BB10" i="4"/>
  <c r="AT10" i="4"/>
  <c r="W10" i="4"/>
  <c r="P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<sst xmlns="http://schemas.openxmlformats.org/spreadsheetml/2006/main" count="228" uniqueCount="112">
  <si>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</si>
  <si>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</si>
  <si>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</si>
  <si>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</si>
  <si>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</si>
  <si>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</si>
  <si>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</si>
  <si>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</si>
  <si>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</si>
  <si>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</si>
  <si>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</si>
  <si>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</si>
  <si>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</si>
  <si>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</si>
  <si>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</si>
  <si>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</si>
  <si>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</si>
  <si>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</si>
  <si>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</si>
  <si>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</si>
  <si>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</si>
  <si>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</si>
  <si>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</si>
  <si>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</si>
  <si>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</si>
  <si>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</si>
  <si>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</si>
  <si>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</si>
  <si>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</si>
  <si>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</si>
  <si>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</si>
  <si>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</si>
  <si>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</si>
  <si>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</si>
  <si>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</si>
  <si>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</si>
  <si>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</si>
  <si>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</si>
  <si>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</si>
  <si>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</si>
  <si>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</si>
  <si>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</si>
  <si>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</si>
  <si>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</si>
  <si>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</si>
  <si>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</si>
  <si>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</si>
  <si>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</si>
  <si>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</si>
  <si>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</si>
  <si>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</si>
  <si>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</si>
  <si>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</si>
  <si>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</si>
  <si>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</si>
  <si>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</si>
  <si>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</si>
  <si>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</si>
  <si>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</si>
  <si>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</si>
  <si>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</si>
  <si>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</si>
  <si>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</si>
  <si>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</si>
  <si>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</si>
  <si>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</si>
  <si>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</si>
  <si>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</si>
  <si>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</si>
  <si>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</si>
  <si>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</si>
  <si>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</si>
  <si>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</si>
  <si>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</si>
  <si>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</si>
  <si>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</si>
  <si>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</si>
  <si>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</si>
  <si>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</si>
  <si>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</si>
  <si>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</si>
  <si>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</si>
  <si>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</si>
  <si>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</si>
  <si>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</si>
  <si>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</si>
  <si>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</si>
  <si>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</si>
  <si>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</si>
  <si>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</si>
  <si>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</si>
  <si>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</si>
  <si>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</si>
  <si>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</si>
  <si>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</si>
  <si>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</si>
  <si>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</si>
  <si>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</si>
  <si>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</si>
  <si>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</si>
  <si>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</si>
  <si>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</si>
  <si>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</si>
  <si>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</si>
  <si>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</si>
  <si>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</si>
  <si>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</si>
  <si>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</si>
  <si>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</si>
  <si>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　　　　　　　　　　　　　　　　　　　　　　　　
　類似団体の平均より高めで推移し健全な経営水準ですが、令和3年度以降は水道料金収入が例年並みに回復したものの緩やかな減少傾向にあります。料金収入の減少や物価高騰による維持管理費等の増加が見込まれ、同様の傾向が続くと予想され、更なる経営の健全化に努めていく必要があります。　　　　　　　　　　　　　　　　　　　　　　　　　　　　　　　　　　　　②累積欠損金比率
　累積欠損金は発生しておらず、健全な経営状況にあるといえます。　　　　　　　　　　　　　　　　　　　　　　　　　　　　　　　　　　　　　　　　　　　　③流動比率　　　　　　　　　　　　　　　　　　
　類似団体の平均より高めに推移し、健全な水準となっていますが、今後、配水池などの更新も控えており、企業債などの増加により流動比率は減少していくことが見込まれます。　　　　　　
④企業債残高対給水収益比率　　　　　　　　　　　
　企業債発行を抑えて自己資金により事業を実施しており、類似団体平均と比較して低い数値となっています。今後の施設更新に向け、自己財源と企業債をバランスよく活用していきます。　　　　　　　　　　　　　　　　　　　　　　　　　　　　　　　　　　　　　　　　　　　　　⑤料金回収率　　　　　　　　　　　　　　　　　　　　　　　　　　
　概ね類似団体の平均を上回っており、100％以上で採算性を確保し良好な状態と言えます。100％を下回った令和2年度は令和2年7月豪雨により水道料金の減免を実施したことによるもので、令和4年度もコロナ禍における物価高騰等に対する水道料金の減免を実施したことによるものです。　　　　　　　　　　　　　　　　　　　　　　　
⑥給水原価　　　　　　　　　　　　　　　　　　
　類似団体に比べ低廉な給水原価となっています。
⑦施設利用率　　　　　　　　　　　　　　　　　
　水需要が減少していること等から減少しており、今後も減少傾向で推移すると見込まれます。
⑧有収率
　令和2年度の有収率の減少は、令和2年7月豪雨災害によるもので、それ以外については、配水管の更新を行い、類似団体より高い水準となっています。今後も老朽管の更新や漏水調査の継続的な実施等により更なる向上を図ります。 </t>
    <rPh sb="60" eb="64">
      <t>リョウキンシュウニュウ</t>
    </rPh>
    <rPh sb="65" eb="67">
      <t>カイフク</t>
    </rPh>
    <rPh sb="74" eb="76">
      <t>ゲンショウ</t>
    </rPh>
    <rPh sb="77" eb="81">
      <t>ブッカコウトウ</t>
    </rPh>
    <rPh sb="86" eb="88">
      <t>ケイコウ</t>
    </rPh>
    <rPh sb="89" eb="90">
      <t>ツヅ</t>
    </rPh>
    <rPh sb="92" eb="94">
      <t>ヨソウ</t>
    </rPh>
    <rPh sb="144" eb="145">
      <t>サラ</t>
    </rPh>
    <rPh sb="147" eb="149">
      <t>ケイエイ</t>
    </rPh>
    <rPh sb="150" eb="153">
      <t>ケンゼンカ</t>
    </rPh>
    <rPh sb="154" eb="155">
      <t>ツト</t>
    </rPh>
    <rPh sb="159" eb="161">
      <t>ヒツヨウ</t>
    </rPh>
    <rPh sb="313" eb="315">
      <t>キギョウ</t>
    </rPh>
    <rPh sb="315" eb="316">
      <t>サイ</t>
    </rPh>
    <rPh sb="319" eb="321">
      <t>ゾウカ</t>
    </rPh>
    <rPh sb="324" eb="326">
      <t>リュウドウ</t>
    </rPh>
    <rPh sb="326" eb="328">
      <t>ヒリツ</t>
    </rPh>
    <rPh sb="329" eb="331">
      <t>ゲンショウ</t>
    </rPh>
    <rPh sb="338" eb="340">
      <t>ミコ</t>
    </rPh>
    <rPh sb="413" eb="414">
      <t>オサ</t>
    </rPh>
    <rPh sb="416" eb="418">
      <t>ジコ</t>
    </rPh>
    <rPh sb="418" eb="420">
      <t>シキン</t>
    </rPh>
    <rPh sb="423" eb="425">
      <t>ジギョウ</t>
    </rPh>
    <rPh sb="427" eb="429">
      <t>コンゴ</t>
    </rPh>
    <rPh sb="430" eb="432">
      <t>シセツ</t>
    </rPh>
    <rPh sb="432" eb="434">
      <t>コウシン</t>
    </rPh>
    <rPh sb="435" eb="436">
      <t>ム</t>
    </rPh>
    <rPh sb="438" eb="440">
      <t>ジコ</t>
    </rPh>
    <rPh sb="440" eb="442">
      <t>ザイゲン</t>
    </rPh>
    <rPh sb="443" eb="445">
      <t>キギョウ</t>
    </rPh>
    <rPh sb="445" eb="446">
      <t>サイ</t>
    </rPh>
    <rPh sb="453" eb="455">
      <t>カツヨウ</t>
    </rPh>
    <rPh sb="588" eb="590">
      <t>シタマワ</t>
    </rPh>
    <rPh sb="592" eb="594">
      <t>レイワ</t>
    </rPh>
    <rPh sb="595" eb="597">
      <t>ネンド</t>
    </rPh>
    <rPh sb="598" eb="600">
      <t>レイワ</t>
    </rPh>
    <rPh sb="601" eb="602">
      <t>ネン</t>
    </rPh>
    <rPh sb="603" eb="604">
      <t>ガツ</t>
    </rPh>
    <rPh sb="604" eb="606">
      <t>ゴウウ</t>
    </rPh>
    <rPh sb="609" eb="611">
      <t>スイドウ</t>
    </rPh>
    <rPh sb="611" eb="613">
      <t>リョウキン</t>
    </rPh>
    <rPh sb="614" eb="616">
      <t>ゲンメン</t>
    </rPh>
    <rPh sb="617" eb="619">
      <t>ジッシ</t>
    </rPh>
    <phoneticPr fontId="4"/>
  </si>
  <si>
    <t>　本市でも近年多発している大地震への対策が重要な課題となっています。熊本地震では、本市においても最大震度５弱を観測しました。今後も、本市では人吉盆地南縁断層や布田川・日奈久断層帯等があり、震度6弱～震度7となるところもあります。そのため、耐震基準が見直された阪神・淡路大震災以前に建設された水道施設や非耐震管路については、大きな被害が生じる可能性があり、水道施設の耐震対策を推進していくことが重要です。
　令和6年度決算では、有形固定資産減価償却率及び管路経年化率が類団平均値を上回り、老朽化がより進んでいることがわかります。一方、管路更新率については、平成30年度から配水池改良事業を実施しており、さらに令和2年7月豪雨による復興土地区画整理事業など他の事業に多額の費用を要したことから、令和6年度決算では0.09％とより低い更新率にとどまり、老朽化への対応が進んでいない状況です。
　今後も配水池本体更新などの事業が控えており、管路更新事業費の確保が厳しい状況ですが、重要管路などを優先順位を付け、効率的に管路更新を進める必要があります。</t>
    <rPh sb="203" eb="205">
      <t>レイワ</t>
    </rPh>
    <rPh sb="206" eb="208">
      <t>ネンド</t>
    </rPh>
    <rPh sb="208" eb="210">
      <t>ケッサン</t>
    </rPh>
    <rPh sb="213" eb="219">
      <t>ユウケイコテイシサン</t>
    </rPh>
    <rPh sb="219" eb="224">
      <t>ゲンカショウキャクリツ</t>
    </rPh>
    <rPh sb="224" eb="225">
      <t>オヨ</t>
    </rPh>
    <rPh sb="233" eb="235">
      <t>ルイダン</t>
    </rPh>
    <rPh sb="235" eb="238">
      <t>ヘイキンチ</t>
    </rPh>
    <rPh sb="239" eb="241">
      <t>ウワマワ</t>
    </rPh>
    <rPh sb="263" eb="265">
      <t>イッポウ</t>
    </rPh>
    <rPh sb="293" eb="295">
      <t>ジッシ</t>
    </rPh>
    <rPh sb="303" eb="305">
      <t>レイワ</t>
    </rPh>
    <rPh sb="306" eb="307">
      <t>ネン</t>
    </rPh>
    <rPh sb="308" eb="309">
      <t>ガツ</t>
    </rPh>
    <rPh sb="309" eb="311">
      <t>ゴウウ</t>
    </rPh>
    <rPh sb="331" eb="333">
      <t>タガク</t>
    </rPh>
    <rPh sb="334" eb="336">
      <t>ヒヨウ</t>
    </rPh>
    <rPh sb="337" eb="338">
      <t>ヨウ</t>
    </rPh>
    <rPh sb="345" eb="347">
      <t>レイワ</t>
    </rPh>
    <rPh sb="348" eb="350">
      <t>ネンド</t>
    </rPh>
    <rPh sb="350" eb="352">
      <t>ケッサン</t>
    </rPh>
    <rPh sb="362" eb="363">
      <t>ヒク</t>
    </rPh>
    <rPh sb="364" eb="366">
      <t>コウシン</t>
    </rPh>
    <rPh sb="366" eb="367">
      <t>リツ</t>
    </rPh>
    <rPh sb="373" eb="376">
      <t>ロウキュウカ</t>
    </rPh>
    <rPh sb="378" eb="380">
      <t>タイオウ</t>
    </rPh>
    <rPh sb="381" eb="382">
      <t>スス</t>
    </rPh>
    <rPh sb="387" eb="389">
      <t>ジョウキョウ</t>
    </rPh>
    <rPh sb="394" eb="396">
      <t>コンゴ</t>
    </rPh>
    <rPh sb="416" eb="420">
      <t>カンロコウシン</t>
    </rPh>
    <rPh sb="420" eb="423">
      <t>ジギョウヒ</t>
    </rPh>
    <rPh sb="424" eb="426">
      <t>カクホ</t>
    </rPh>
    <rPh sb="427" eb="428">
      <t>キビ</t>
    </rPh>
    <rPh sb="430" eb="432">
      <t>ジョウキョウ</t>
    </rPh>
    <rPh sb="436" eb="440">
      <t>ジュウヨウカンロ</t>
    </rPh>
    <rPh sb="451" eb="453">
      <t>コウリツ</t>
    </rPh>
    <rPh sb="453" eb="454">
      <t>テキ</t>
    </rPh>
    <rPh sb="455" eb="457">
      <t>カンロ</t>
    </rPh>
    <rPh sb="457" eb="459">
      <t>コウシン</t>
    </rPh>
    <rPh sb="460" eb="461">
      <t>スス</t>
    </rPh>
    <rPh sb="463" eb="465">
      <t>ヒツヨウ</t>
    </rPh>
    <phoneticPr fontId="4"/>
  </si>
  <si>
    <t>　本市の水道事業は、類似団体と比較すると概ね経営状況は良好と判断していますが、今後は給水人口の減少や、節水意識の高まりなどにより水需要の増加は見込めない状況です。このため料金収入も増加することは期待できず、水道事業を取り巻く経営環境は厳しさを増すと予測されます。また、本市の水道は給水開始から60年を経過し、老朽化した施設の更新や管路等の耐震化などによる事業費の増加が見込まれ、さらに物価高騰に伴う維持管理費の増大により、財政負担の増加も予想されます。
　これらの状況を踏まえ、本市でも「人吉市水道事業基本計画及び施設更新計画（人吉市水道事業ビジョン）」を策定、その後、改定を行いました。またビジョンの改定とあわせ、中長期的な視点で水道施設等を効率的かつ効果的に管理運営していくため「アセットマネジメント計画」も策定しています。
　さらに安定経営の持続とお客様サービスの維持向上を図るため、令和2年4月1日から上下水道料金徴収事務等業務について民間委託を実施しており、業務効率化についても取り組んでいます。
　これまでも組織再編や経費節減を実施してきましたが、改定した「人吉市水道事業ビジョン」及び「アセットマネジメント計画」に基づき、更なる経営効率化による経費の節減など、効率的な事業運営、健全財政の確保に努め、施設整備については、優先度の高い老朽化施設から計画的に更新するとともに、適切な施設規模の検討により効率的な施設整備を行います。</t>
    <rPh sb="192" eb="196">
      <t>ブッカコウトウ</t>
    </rPh>
    <rPh sb="197" eb="198">
      <t>トモナ</t>
    </rPh>
    <rPh sb="199" eb="204">
      <t>イジカンリヒ</t>
    </rPh>
    <rPh sb="205" eb="207">
      <t>ゾウダイ</t>
    </rPh>
    <rPh sb="239" eb="241">
      <t>ホンシ</t>
    </rPh>
    <rPh sb="283" eb="284">
      <t>ゴ</t>
    </rPh>
    <rPh sb="285" eb="287">
      <t>カイテイ</t>
    </rPh>
    <rPh sb="288" eb="289">
      <t>オコナ</t>
    </rPh>
    <rPh sb="301" eb="303">
      <t>カイテイ</t>
    </rPh>
    <rPh sb="308" eb="312">
      <t>チュウチョウキテキ</t>
    </rPh>
    <rPh sb="313" eb="315">
      <t>シテン</t>
    </rPh>
    <rPh sb="316" eb="321">
      <t>スイドウシセツトウ</t>
    </rPh>
    <rPh sb="322" eb="325">
      <t>コウリツテキ</t>
    </rPh>
    <rPh sb="327" eb="329">
      <t>コウカ</t>
    </rPh>
    <rPh sb="329" eb="330">
      <t>テキ</t>
    </rPh>
    <rPh sb="331" eb="333">
      <t>カンリ</t>
    </rPh>
    <rPh sb="333" eb="335">
      <t>ウンエイ</t>
    </rPh>
    <rPh sb="352" eb="354">
      <t>ケイカク</t>
    </rPh>
    <rPh sb="356" eb="358">
      <t>サクテイ</t>
    </rPh>
    <rPh sb="444" eb="445">
      <t>ト</t>
    </rPh>
    <rPh sb="446" eb="447">
      <t>ク</t>
    </rPh>
    <rPh sb="454" eb="456">
      <t>カイテイ</t>
    </rPh>
    <rPh sb="459" eb="462">
      <t>ヒトヨシシ</t>
    </rPh>
    <rPh sb="462" eb="464">
      <t>スイドウ</t>
    </rPh>
    <rPh sb="464" eb="466">
      <t>ジギョウ</t>
    </rPh>
    <rPh sb="471" eb="472">
      <t>オヨ</t>
    </rPh>
    <rPh sb="484" eb="486">
      <t>ケイカク</t>
    </rPh>
    <rPh sb="488" eb="489">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</si>
</sst>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0.4</c:v>
                </c:pt>
                <c:pt idx="2">
                  <c:v>0.54</c:v>
                </c:pt>
                <c:pt idx="3">
                  <c:v>0.45</c:v>
                </c:pt>
                <c:pt idx="4">
                  <c:v>0.09</c:v>
                </c:pt>
              </c:numCache>
            </c:numRef>
          </c:val>
          <c:extLst>
            <c:ext xmlns:c16="http://schemas.microsoft.com/office/drawing/2014/chart" uri="{C3380CC4-5D6E-409C-BE32-E72D297353CC}">
              <c16:uniqueId val="{00000000-3E9B-4F3D-B537-323D152E49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0.48</c:v>
                </c:pt>
                <c:pt idx="2">
                  <c:v>0.5</c:v>
                </c:pt>
                <c:pt idx="3">
                  <c:v>0.41</c:v>
                </c:pt>
                <c:pt idx="4">
                  <c:v>0.41</c:v>
                </c:pt>
              </c:numCache>
            </c:numRef>
          </c:val>
          <c:smooth val="0"/>
          <c:extLst>
            <c:ext xmlns:c16="http://schemas.microsoft.com/office/drawing/2014/chart" uri="{C3380CC4-5D6E-409C-BE32-E72D297353CC}">
              <c16:uniqueId val="{00000001-3E9B-4F3D-B537-323D152E49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40.14</c:v>
                </c:pt>
                <c:pt idx="1">
                  <c:v>42.08</c:v>
                </c:pt>
                <c:pt idx="2">
                  <c:v>41.68</c:v>
                </c:pt>
                <c:pt idx="3">
                  <c:v>41.14</c:v>
                </c:pt>
                <c:pt idx="4">
                  <c:v>40.31</c:v>
                </c:pt>
              </c:numCache>
            </c:numRef>
          </c:val>
          <c:extLst>
            <c:ext xmlns:c16="http://schemas.microsoft.com/office/drawing/2014/chart" uri="{C3380CC4-5D6E-409C-BE32-E72D297353CC}">
              <c16:uniqueId val="{00000000-80CD-4402-AFFF-CA56107877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55.72</c:v>
                </c:pt>
                <c:pt idx="2">
                  <c:v>55.31</c:v>
                </c:pt>
                <c:pt idx="3">
                  <c:v>55.14</c:v>
                </c:pt>
                <c:pt idx="4">
                  <c:v>54.99</c:v>
                </c:pt>
              </c:numCache>
            </c:numRef>
          </c:val>
          <c:smooth val="0"/>
          <c:extLst>
            <c:ext xmlns:c16="http://schemas.microsoft.com/office/drawing/2014/chart" uri="{C3380CC4-5D6E-409C-BE32-E72D297353CC}">
              <c16:uniqueId val="{00000001-80CD-4402-AFFF-CA56107877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81.180000000000007</c:v>
                </c:pt>
                <c:pt idx="1">
                  <c:v>85.65</c:v>
                </c:pt>
                <c:pt idx="2">
                  <c:v>85.57</c:v>
                </c:pt>
                <c:pt idx="3">
                  <c:v>85.56</c:v>
                </c:pt>
                <c:pt idx="4">
                  <c:v>85.59</c:v>
                </c:pt>
              </c:numCache>
            </c:numRef>
          </c:val>
          <c:extLst>
            <c:ext xmlns:c16="http://schemas.microsoft.com/office/drawing/2014/chart" uri="{C3380CC4-5D6E-409C-BE32-E72D297353CC}">
              <c16:uniqueId val="{00000000-9A82-4915-AD5D-AC75D02A54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81.260000000000005</c:v>
                </c:pt>
                <c:pt idx="2">
                  <c:v>80.36</c:v>
                </c:pt>
                <c:pt idx="3">
                  <c:v>80.13</c:v>
                </c:pt>
                <c:pt idx="4">
                  <c:v>79.34</c:v>
                </c:pt>
              </c:numCache>
            </c:numRef>
          </c:val>
          <c:smooth val="0"/>
          <c:extLst>
            <c:ext xmlns:c16="http://schemas.microsoft.com/office/drawing/2014/chart" uri="{C3380CC4-5D6E-409C-BE32-E72D297353CC}">
              <c16:uniqueId val="{00000001-9A82-4915-AD5D-AC75D02A54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111.03</c:v>
                </c:pt>
                <c:pt idx="1">
                  <c:v>119.05</c:v>
                </c:pt>
                <c:pt idx="2">
                  <c:v>117.65</c:v>
                </c:pt>
                <c:pt idx="3">
                  <c:v>116.37</c:v>
                </c:pt>
                <c:pt idx="4">
                  <c:v>106.77</c:v>
                </c:pt>
              </c:numCache>
            </c:numRef>
          </c:val>
          <c:extLst>
            <c:ext xmlns:c16="http://schemas.microsoft.com/office/drawing/2014/chart" uri="{C3380CC4-5D6E-409C-BE32-E72D297353CC}">
              <c16:uniqueId val="{00000000-E7C2-498F-8C61-757ED786AEE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108.84</c:v>
                </c:pt>
                <c:pt idx="2">
                  <c:v>105.92</c:v>
                </c:pt>
                <c:pt idx="3">
                  <c:v>106.01</c:v>
                </c:pt>
                <c:pt idx="4">
                  <c:v>103.74</c:v>
                </c:pt>
              </c:numCache>
            </c:numRef>
          </c:val>
          <c:smooth val="0"/>
          <c:extLst>
            <c:ext xmlns:c16="http://schemas.microsoft.com/office/drawing/2014/chart" uri="{C3380CC4-5D6E-409C-BE32-E72D297353CC}">
              <c16:uniqueId val="{00000001-E7C2-498F-8C61-757ED786AEE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56.84</c:v>
                </c:pt>
                <c:pt idx="1">
                  <c:v>57.32</c:v>
                </c:pt>
                <c:pt idx="2">
                  <c:v>57.88</c:v>
                </c:pt>
                <c:pt idx="3">
                  <c:v>57.76</c:v>
                </c:pt>
                <c:pt idx="4">
                  <c:v>58.77</c:v>
                </c:pt>
              </c:numCache>
            </c:numRef>
          </c:val>
          <c:extLst>
            <c:ext xmlns:c16="http://schemas.microsoft.com/office/drawing/2014/chart" uri="{C3380CC4-5D6E-409C-BE32-E72D297353CC}">
              <c16:uniqueId val="{00000000-42B7-4ADB-9BDB-B06DF02C7C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51.29</c:v>
                </c:pt>
                <c:pt idx="2">
                  <c:v>52.2</c:v>
                </c:pt>
                <c:pt idx="3">
                  <c:v>52.7</c:v>
                </c:pt>
                <c:pt idx="4">
                  <c:v>53.48</c:v>
                </c:pt>
              </c:numCache>
            </c:numRef>
          </c:val>
          <c:smooth val="0"/>
          <c:extLst>
            <c:ext xmlns:c16="http://schemas.microsoft.com/office/drawing/2014/chart" uri="{C3380CC4-5D6E-409C-BE32-E72D297353CC}">
              <c16:uniqueId val="{00000001-42B7-4ADB-9BDB-B06DF02C7C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14.48</c:v>
                </c:pt>
                <c:pt idx="1">
                  <c:v>16.87</c:v>
                </c:pt>
                <c:pt idx="2">
                  <c:v>19.75</c:v>
                </c:pt>
                <c:pt idx="3">
                  <c:v>23.23</c:v>
                </c:pt>
                <c:pt idx="4">
                  <c:v>26.72</c:v>
                </c:pt>
              </c:numCache>
            </c:numRef>
          </c:val>
          <c:extLst>
            <c:ext xmlns:c16="http://schemas.microsoft.com/office/drawing/2014/chart" uri="{C3380CC4-5D6E-409C-BE32-E72D297353CC}">
              <c16:uniqueId val="{00000000-E818-400A-A3B2-F633A786ED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19.61</c:v>
                </c:pt>
                <c:pt idx="2">
                  <c:v>20.73</c:v>
                </c:pt>
                <c:pt idx="3">
                  <c:v>22.86</c:v>
                </c:pt>
                <c:pt idx="4">
                  <c:v>24.31</c:v>
                </c:pt>
              </c:numCache>
            </c:numRef>
          </c:val>
          <c:smooth val="0"/>
          <c:extLst>
            <c:ext xmlns:c16="http://schemas.microsoft.com/office/drawing/2014/chart" uri="{C3380CC4-5D6E-409C-BE32-E72D297353CC}">
              <c16:uniqueId val="{00000001-E818-400A-A3B2-F633A786ED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89-4591-A84F-E3225558D8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6.02</c:v>
                </c:pt>
                <c:pt idx="2">
                  <c:v>7.78</c:v>
                </c:pt>
                <c:pt idx="3">
                  <c:v>9.59</c:v>
                </c:pt>
                <c:pt idx="4">
                  <c:v>11.55</c:v>
                </c:pt>
              </c:numCache>
            </c:numRef>
          </c:val>
          <c:smooth val="0"/>
          <c:extLst>
            <c:ext xmlns:c16="http://schemas.microsoft.com/office/drawing/2014/chart" uri="{C3380CC4-5D6E-409C-BE32-E72D297353CC}">
              <c16:uniqueId val="{00000001-2989-4591-A84F-E3225558D8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577.41999999999996</c:v>
                </c:pt>
                <c:pt idx="1">
                  <c:v>614.47</c:v>
                </c:pt>
                <c:pt idx="2">
                  <c:v>474.08</c:v>
                </c:pt>
                <c:pt idx="3">
                  <c:v>571.84</c:v>
                </c:pt>
                <c:pt idx="4">
                  <c:v>620.22</c:v>
                </c:pt>
              </c:numCache>
            </c:numRef>
          </c:val>
          <c:extLst>
            <c:ext xmlns:c16="http://schemas.microsoft.com/office/drawing/2014/chart" uri="{C3380CC4-5D6E-409C-BE32-E72D297353CC}">
              <c16:uniqueId val="{00000000-3DB1-4D96-98C5-643A9C0D02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378.56</c:v>
                </c:pt>
                <c:pt idx="2">
                  <c:v>364.46</c:v>
                </c:pt>
                <c:pt idx="3">
                  <c:v>338.89</c:v>
                </c:pt>
                <c:pt idx="4">
                  <c:v>352.34</c:v>
                </c:pt>
              </c:numCache>
            </c:numRef>
          </c:val>
          <c:smooth val="0"/>
          <c:extLst>
            <c:ext xmlns:c16="http://schemas.microsoft.com/office/drawing/2014/chart" uri="{C3380CC4-5D6E-409C-BE32-E72D297353CC}">
              <c16:uniqueId val="{00000001-3DB1-4D96-98C5-643A9C0D02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230.79</c:v>
                </c:pt>
                <c:pt idx="1">
                  <c:v>187.26</c:v>
                </c:pt>
                <c:pt idx="2">
                  <c:v>193.57</c:v>
                </c:pt>
                <c:pt idx="3">
                  <c:v>184.04</c:v>
                </c:pt>
                <c:pt idx="4">
                  <c:v>184.05</c:v>
                </c:pt>
              </c:numCache>
            </c:numRef>
          </c:val>
          <c:extLst>
            <c:ext xmlns:c16="http://schemas.microsoft.com/office/drawing/2014/chart" uri="{C3380CC4-5D6E-409C-BE32-E72D297353CC}">
              <c16:uniqueId val="{00000000-1409-4F95-98B3-26CA45494A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395.68</c:v>
                </c:pt>
                <c:pt idx="2">
                  <c:v>403.72</c:v>
                </c:pt>
                <c:pt idx="3">
                  <c:v>400.21</c:v>
                </c:pt>
                <c:pt idx="4">
                  <c:v>391.13</c:v>
                </c:pt>
              </c:numCache>
            </c:numRef>
          </c:val>
          <c:smooth val="0"/>
          <c:extLst>
            <c:ext xmlns:c16="http://schemas.microsoft.com/office/drawing/2014/chart" uri="{C3380CC4-5D6E-409C-BE32-E72D297353CC}">
              <c16:uniqueId val="{00000001-1409-4F95-98B3-26CA45494A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92.06</c:v>
                </c:pt>
                <c:pt idx="1">
                  <c:v>109.09</c:v>
                </c:pt>
                <c:pt idx="2">
                  <c:v>96.77</c:v>
                </c:pt>
                <c:pt idx="3">
                  <c:v>106.96</c:v>
                </c:pt>
                <c:pt idx="4">
                  <c:v>100.24</c:v>
                </c:pt>
              </c:numCache>
            </c:numRef>
          </c:val>
          <c:extLst>
            <c:ext xmlns:c16="http://schemas.microsoft.com/office/drawing/2014/chart" uri="{C3380CC4-5D6E-409C-BE32-E72D297353CC}">
              <c16:uniqueId val="{00000000-2324-4F8B-AD4F-DEF1551263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97.59</c:v>
                </c:pt>
                <c:pt idx="2">
                  <c:v>92.17</c:v>
                </c:pt>
                <c:pt idx="3">
                  <c:v>92.83</c:v>
                </c:pt>
                <c:pt idx="4">
                  <c:v>92.16</c:v>
                </c:pt>
              </c:numCache>
            </c:numRef>
          </c:val>
          <c:smooth val="0"/>
          <c:extLst>
            <c:ext xmlns:c16="http://schemas.microsoft.com/office/drawing/2014/chart" uri="{C3380CC4-5D6E-409C-BE32-E72D297353CC}">
              <c16:uniqueId val="{00000001-2324-4F8B-AD4F-DEF1551263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139.62</c:v>
                </c:pt>
                <c:pt idx="1">
                  <c:v>126.15</c:v>
                </c:pt>
                <c:pt idx="2">
                  <c:v>130.07</c:v>
                </c:pt>
                <c:pt idx="3">
                  <c:v>129.16999999999999</c:v>
                </c:pt>
                <c:pt idx="4">
                  <c:v>137.94999999999999</c:v>
                </c:pt>
              </c:numCache>
            </c:numRef>
          </c:val>
          <c:extLst>
            <c:ext xmlns:c16="http://schemas.microsoft.com/office/drawing/2014/chart" uri="{C3380CC4-5D6E-409C-BE32-E72D297353CC}">
              <c16:uniqueId val="{00000000-8321-424A-9DF9-D81FC6124C7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181.71</c:v>
                </c:pt>
                <c:pt idx="2">
                  <c:v>188.51</c:v>
                </c:pt>
                <c:pt idx="3">
                  <c:v>189.43</c:v>
                </c:pt>
                <c:pt idx="4">
                  <c:v>196.75</c:v>
                </c:pt>
              </c:numCache>
            </c:numRef>
          </c:val>
          <c:smooth val="0"/>
          <c:extLst>
            <c:ext xmlns:c16="http://schemas.microsoft.com/office/drawing/2014/chart" uri="{C3380CC4-5D6E-409C-BE32-E72D297353CC}">
              <c16:uniqueId val="{00000001-8321-424A-9DF9-D81FC6124C7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4"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人吉市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29742</v>
      </c>
      <c r="AM8" s="44"/>
      <c r="AN8" s="44"/>
      <c r="AO8" s="44"/>
      <c r="AP8" s="44"/>
      <c r="AQ8" s="44"/>
      <c r="AR8" s="44"/>
      <c r="AS8" s="44"/>
      <c r="AT8" s="45">
        <f>データ!$S$6</f>
        <v>210.55</v>
      </c>
      <c r="AU8" s="46"/>
      <c r="AV8" s="46"/>
      <c r="AW8" s="46"/>
      <c r="AX8" s="46"/>
      <c r="AY8" s="46"/>
      <c r="AZ8" s="46"/>
      <c r="BA8" s="46"/>
      <c r="BB8" s="47">
        <f>データ!$T$6</f>
        <v>141.26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81.16</v>
      </c>
      <c r="J10" s="46"/>
      <c r="K10" s="46"/>
      <c r="L10" s="46"/>
      <c r="M10" s="46"/>
      <c r="N10" s="46"/>
      <c r="O10" s="80"/>
      <c r="P10" s="47">
        <f>データ!$P$6</f>
        <v>97.23</v>
      </c>
      <c r="Q10" s="47"/>
      <c r="R10" s="47"/>
      <c r="S10" s="47"/>
      <c r="T10" s="47"/>
      <c r="U10" s="47"/>
      <c r="V10" s="47"/>
      <c r="W10" s="44">
        <f>データ!$Q$6</f>
        <v>2666</v>
      </c>
      <c r="X10" s="44"/>
      <c r="Y10" s="44"/>
      <c r="Z10" s="44"/>
      <c r="AA10" s="44"/>
      <c r="AB10" s="44"/>
      <c r="AC10" s="44"/>
      <c r="AD10" s="2"/>
      <c r="AE10" s="2"/>
      <c r="AF10" s="2"/>
      <c r="AG10" s="2"/>
      <c r="AH10" s="2"/>
      <c r="AI10" s="2"/>
      <c r="AJ10" s="2"/>
      <c r="AK10" s="2"/>
      <c r="AL10" s="44">
        <f>データ!$U$6</f>
        <v>28448</v>
      </c>
      <c r="AM10" s="44"/>
      <c r="AN10" s="44"/>
      <c r="AO10" s="44"/>
      <c r="AP10" s="44"/>
      <c r="AQ10" s="44"/>
      <c r="AR10" s="44"/>
      <c r="AS10" s="44"/>
      <c r="AT10" s="45">
        <f>データ!$V$6</f>
        <v>39.07</v>
      </c>
      <c r="AU10" s="46"/>
      <c r="AV10" s="46"/>
      <c r="AW10" s="46"/>
      <c r="AX10" s="46"/>
      <c r="AY10" s="46"/>
      <c r="AZ10" s="46"/>
      <c r="BA10" s="46"/>
      <c r="BB10" s="47">
        <f>データ!$W$6</f>
        <v>728.13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0ps81pWpBW9BiiPusMYHqOH+SvTgQGM2piMxSHGJQf7vNx/+lRTCiJY+iaX4cNnQV7axaV/9HWE1+BjGebR/w==" saltValue="/IFxDk/jbRbRIm9f+U/X6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432032</v>
      </c>
      <c r="D6" s="20">
        <f t="shared" si="3"/>
        <v>46</v>
      </c>
      <c r="E6" s="20">
        <f t="shared" si="3"/>
        <v>1</v>
      </c>
      <c r="F6" s="20">
        <f t="shared" si="3"/>
        <v>0</v>
      </c>
      <c r="G6" s="20">
        <f t="shared" si="3"/>
        <v>1</v>
      </c>
      <c r="H6" s="20" t="str">
        <f t="shared" si="3"/>
        <v>熊本県　人吉市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81.16</v>
      </c>
      <c r="P6" s="21">
        <f t="shared" si="3"/>
        <v>97.23</v>
      </c>
      <c r="Q6" s="21">
        <f t="shared" si="3"/>
        <v>2666</v>
      </c>
      <c r="R6" s="21">
        <f t="shared" si="3"/>
        <v>29742</v>
      </c>
      <c r="S6" s="21">
        <f t="shared" si="3"/>
        <v>210.55</v>
      </c>
      <c r="T6" s="21">
        <f t="shared" si="3"/>
        <v>141.26</v>
      </c>
      <c r="U6" s="21">
        <f t="shared" si="3"/>
        <v>28448</v>
      </c>
      <c r="V6" s="21">
        <f t="shared" si="3"/>
        <v>39.07</v>
      </c>
      <c r="W6" s="21">
        <f t="shared" si="3"/>
        <v>728.13</v>
      </c>
      <c r="X6" s="22">
        <f>IF(X7="",NA(),X7)</f>
        <v>111.03</v>
      </c>
      <c r="Y6" s="22">
        <f t="shared" ref="Y6:AG6" si="4">IF(Y7="",NA(),Y7)</f>
        <v>119.05</v>
      </c>
      <c r="Z6" s="22">
        <f t="shared" si="4"/>
        <v>117.65</v>
      </c>
      <c r="AA6" s="22">
        <f t="shared" si="4"/>
        <v>116.37</v>
      </c>
      <c r="AB6" s="22">
        <f t="shared" si="4"/>
        <v>106.77</v>
      </c>
      <c r="AC6" s="22">
        <f t="shared" si="4"/>
        <v>108.83</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6.02</v>
      </c>
      <c r="AP6" s="22">
        <f t="shared" si="5"/>
        <v>7.78</v>
      </c>
      <c r="AQ6" s="22">
        <f t="shared" si="5"/>
        <v>9.59</v>
      </c>
      <c r="AR6" s="22">
        <f t="shared" si="5"/>
        <v>11.55</v>
      </c>
      <c r="AS6" s="21" t="str">
        <f>IF(AS7="","",IF(AS7="-","【-】","【"&amp;SUBSTITUTE(TEXT(AS7,"#,##0.00"),"-","△")&amp;"】"))</f>
        <v>【1.61】</v>
      </c>
      <c r="AT6" s="22">
        <f>IF(AT7="",NA(),AT7)</f>
        <v>577.41999999999996</v>
      </c>
      <c r="AU6" s="22">
        <f t="shared" ref="AU6:BC6" si="6">IF(AU7="",NA(),AU7)</f>
        <v>614.47</v>
      </c>
      <c r="AV6" s="22">
        <f t="shared" si="6"/>
        <v>474.08</v>
      </c>
      <c r="AW6" s="22">
        <f t="shared" si="6"/>
        <v>571.84</v>
      </c>
      <c r="AX6" s="22">
        <f t="shared" si="6"/>
        <v>620.22</v>
      </c>
      <c r="AY6" s="22">
        <f t="shared" si="6"/>
        <v>327.77</v>
      </c>
      <c r="AZ6" s="22">
        <f t="shared" si="6"/>
        <v>378.56</v>
      </c>
      <c r="BA6" s="22">
        <f t="shared" si="6"/>
        <v>364.46</v>
      </c>
      <c r="BB6" s="22">
        <f t="shared" si="6"/>
        <v>338.89</v>
      </c>
      <c r="BC6" s="22">
        <f t="shared" si="6"/>
        <v>352.34</v>
      </c>
      <c r="BD6" s="21" t="str">
        <f>IF(BD7="","",IF(BD7="-","【-】","【"&amp;SUBSTITUTE(TEXT(BD7,"#,##0.00"),"-","△")&amp;"】"))</f>
        <v>【239.69】</v>
      </c>
      <c r="BE6" s="22">
        <f>IF(BE7="",NA(),BE7)</f>
        <v>230.79</v>
      </c>
      <c r="BF6" s="22">
        <f t="shared" ref="BF6:BN6" si="7">IF(BF7="",NA(),BF7)</f>
        <v>187.26</v>
      </c>
      <c r="BG6" s="22">
        <f t="shared" si="7"/>
        <v>193.57</v>
      </c>
      <c r="BH6" s="22">
        <f t="shared" si="7"/>
        <v>184.04</v>
      </c>
      <c r="BI6" s="22">
        <f t="shared" si="7"/>
        <v>184.05</v>
      </c>
      <c r="BJ6" s="22">
        <f t="shared" si="7"/>
        <v>397.1</v>
      </c>
      <c r="BK6" s="22">
        <f t="shared" si="7"/>
        <v>395.68</v>
      </c>
      <c r="BL6" s="22">
        <f t="shared" si="7"/>
        <v>403.72</v>
      </c>
      <c r="BM6" s="22">
        <f t="shared" si="7"/>
        <v>400.21</v>
      </c>
      <c r="BN6" s="22">
        <f t="shared" si="7"/>
        <v>391.13</v>
      </c>
      <c r="BO6" s="21" t="str">
        <f>IF(BO7="","",IF(BO7="-","【-】","【"&amp;SUBSTITUTE(TEXT(BO7,"#,##0.00"),"-","△")&amp;"】"))</f>
        <v>【264.86】</v>
      </c>
      <c r="BP6" s="22">
        <f>IF(BP7="",NA(),BP7)</f>
        <v>92.06</v>
      </c>
      <c r="BQ6" s="22">
        <f t="shared" ref="BQ6:BY6" si="8">IF(BQ7="",NA(),BQ7)</f>
        <v>109.09</v>
      </c>
      <c r="BR6" s="22">
        <f t="shared" si="8"/>
        <v>96.77</v>
      </c>
      <c r="BS6" s="22">
        <f t="shared" si="8"/>
        <v>106.96</v>
      </c>
      <c r="BT6" s="22">
        <f t="shared" si="8"/>
        <v>100.24</v>
      </c>
      <c r="BU6" s="22">
        <f t="shared" si="8"/>
        <v>95.79</v>
      </c>
      <c r="BV6" s="22">
        <f t="shared" si="8"/>
        <v>97.59</v>
      </c>
      <c r="BW6" s="22">
        <f t="shared" si="8"/>
        <v>92.17</v>
      </c>
      <c r="BX6" s="22">
        <f t="shared" si="8"/>
        <v>92.83</v>
      </c>
      <c r="BY6" s="22">
        <f t="shared" si="8"/>
        <v>92.16</v>
      </c>
      <c r="BZ6" s="21" t="str">
        <f>IF(BZ7="","",IF(BZ7="-","【-】","【"&amp;SUBSTITUTE(TEXT(BZ7,"#,##0.00"),"-","△")&amp;"】"))</f>
        <v>【97.59】</v>
      </c>
      <c r="CA6" s="22">
        <f>IF(CA7="",NA(),CA7)</f>
        <v>139.62</v>
      </c>
      <c r="CB6" s="22">
        <f t="shared" ref="CB6:CJ6" si="9">IF(CB7="",NA(),CB7)</f>
        <v>126.15</v>
      </c>
      <c r="CC6" s="22">
        <f t="shared" si="9"/>
        <v>130.07</v>
      </c>
      <c r="CD6" s="22">
        <f t="shared" si="9"/>
        <v>129.16999999999999</v>
      </c>
      <c r="CE6" s="22">
        <f t="shared" si="9"/>
        <v>137.94999999999999</v>
      </c>
      <c r="CF6" s="22">
        <f t="shared" si="9"/>
        <v>171.13</v>
      </c>
      <c r="CG6" s="22">
        <f t="shared" si="9"/>
        <v>181.71</v>
      </c>
      <c r="CH6" s="22">
        <f t="shared" si="9"/>
        <v>188.51</v>
      </c>
      <c r="CI6" s="22">
        <f t="shared" si="9"/>
        <v>189.43</v>
      </c>
      <c r="CJ6" s="22">
        <f t="shared" si="9"/>
        <v>196.75</v>
      </c>
      <c r="CK6" s="21" t="str">
        <f>IF(CK7="","",IF(CK7="-","【-】","【"&amp;SUBSTITUTE(TEXT(CK7,"#,##0.00"),"-","△")&amp;"】"))</f>
        <v>【181.66】</v>
      </c>
      <c r="CL6" s="22">
        <f>IF(CL7="",NA(),CL7)</f>
        <v>40.14</v>
      </c>
      <c r="CM6" s="22">
        <f t="shared" ref="CM6:CU6" si="10">IF(CM7="",NA(),CM7)</f>
        <v>42.08</v>
      </c>
      <c r="CN6" s="22">
        <f t="shared" si="10"/>
        <v>41.68</v>
      </c>
      <c r="CO6" s="22">
        <f t="shared" si="10"/>
        <v>41.14</v>
      </c>
      <c r="CP6" s="22">
        <f t="shared" si="10"/>
        <v>40.31</v>
      </c>
      <c r="CQ6" s="22">
        <f t="shared" si="10"/>
        <v>60.12</v>
      </c>
      <c r="CR6" s="22">
        <f t="shared" si="10"/>
        <v>55.72</v>
      </c>
      <c r="CS6" s="22">
        <f t="shared" si="10"/>
        <v>55.31</v>
      </c>
      <c r="CT6" s="22">
        <f t="shared" si="10"/>
        <v>55.14</v>
      </c>
      <c r="CU6" s="22">
        <f t="shared" si="10"/>
        <v>54.99</v>
      </c>
      <c r="CV6" s="21" t="str">
        <f>IF(CV7="","",IF(CV7="-","【-】","【"&amp;SUBSTITUTE(TEXT(CV7,"#,##0.00"),"-","△")&amp;"】"))</f>
        <v>【60.21】</v>
      </c>
      <c r="CW6" s="22">
        <f>IF(CW7="",NA(),CW7)</f>
        <v>81.180000000000007</v>
      </c>
      <c r="CX6" s="22">
        <f t="shared" ref="CX6:DF6" si="11">IF(CX7="",NA(),CX7)</f>
        <v>85.65</v>
      </c>
      <c r="CY6" s="22">
        <f t="shared" si="11"/>
        <v>85.57</v>
      </c>
      <c r="CZ6" s="22">
        <f t="shared" si="11"/>
        <v>85.56</v>
      </c>
      <c r="DA6" s="22">
        <f t="shared" si="11"/>
        <v>85.59</v>
      </c>
      <c r="DB6" s="22">
        <f t="shared" si="11"/>
        <v>84.24</v>
      </c>
      <c r="DC6" s="22">
        <f t="shared" si="11"/>
        <v>81.260000000000005</v>
      </c>
      <c r="DD6" s="22">
        <f t="shared" si="11"/>
        <v>80.36</v>
      </c>
      <c r="DE6" s="22">
        <f t="shared" si="11"/>
        <v>80.13</v>
      </c>
      <c r="DF6" s="22">
        <f t="shared" si="11"/>
        <v>79.34</v>
      </c>
      <c r="DG6" s="21" t="str">
        <f>IF(DG7="","",IF(DG7="-","【-】","【"&amp;SUBSTITUTE(TEXT(DG7,"#,##0.00"),"-","△")&amp;"】"))</f>
        <v>【89.21】</v>
      </c>
      <c r="DH6" s="22">
        <f>IF(DH7="",NA(),DH7)</f>
        <v>56.84</v>
      </c>
      <c r="DI6" s="22">
        <f t="shared" ref="DI6:DQ6" si="12">IF(DI7="",NA(),DI7)</f>
        <v>57.32</v>
      </c>
      <c r="DJ6" s="22">
        <f t="shared" si="12"/>
        <v>57.88</v>
      </c>
      <c r="DK6" s="22">
        <f t="shared" si="12"/>
        <v>57.76</v>
      </c>
      <c r="DL6" s="22">
        <f t="shared" si="12"/>
        <v>58.77</v>
      </c>
      <c r="DM6" s="22">
        <f t="shared" si="12"/>
        <v>48.83</v>
      </c>
      <c r="DN6" s="22">
        <f t="shared" si="12"/>
        <v>51.29</v>
      </c>
      <c r="DO6" s="22">
        <f t="shared" si="12"/>
        <v>52.2</v>
      </c>
      <c r="DP6" s="22">
        <f t="shared" si="12"/>
        <v>52.7</v>
      </c>
      <c r="DQ6" s="22">
        <f t="shared" si="12"/>
        <v>53.48</v>
      </c>
      <c r="DR6" s="21" t="str">
        <f>IF(DR7="","",IF(DR7="-","【-】","【"&amp;SUBSTITUTE(TEXT(DR7,"#,##0.00"),"-","△")&amp;"】"))</f>
        <v>【52.41】</v>
      </c>
      <c r="DS6" s="22">
        <f>IF(DS7="",NA(),DS7)</f>
        <v>14.48</v>
      </c>
      <c r="DT6" s="22">
        <f t="shared" ref="DT6:EB6" si="13">IF(DT7="",NA(),DT7)</f>
        <v>16.87</v>
      </c>
      <c r="DU6" s="22">
        <f t="shared" si="13"/>
        <v>19.75</v>
      </c>
      <c r="DV6" s="22">
        <f t="shared" si="13"/>
        <v>23.23</v>
      </c>
      <c r="DW6" s="22">
        <f t="shared" si="13"/>
        <v>26.72</v>
      </c>
      <c r="DX6" s="22">
        <f t="shared" si="13"/>
        <v>18.18</v>
      </c>
      <c r="DY6" s="22">
        <f t="shared" si="13"/>
        <v>19.61</v>
      </c>
      <c r="DZ6" s="22">
        <f t="shared" si="13"/>
        <v>20.73</v>
      </c>
      <c r="EA6" s="22">
        <f t="shared" si="13"/>
        <v>22.86</v>
      </c>
      <c r="EB6" s="22">
        <f t="shared" si="13"/>
        <v>24.31</v>
      </c>
      <c r="EC6" s="21" t="str">
        <f>IF(EC7="","",IF(EC7="-","【-】","【"&amp;SUBSTITUTE(TEXT(EC7,"#,##0.00"),"-","△")&amp;"】"))</f>
        <v>【26.78】</v>
      </c>
      <c r="ED6" s="22">
        <f>IF(ED7="",NA(),ED7)</f>
        <v>0.42</v>
      </c>
      <c r="EE6" s="22">
        <f t="shared" ref="EE6:EM6" si="14">IF(EE7="",NA(),EE7)</f>
        <v>0.4</v>
      </c>
      <c r="EF6" s="22">
        <f t="shared" si="14"/>
        <v>0.54</v>
      </c>
      <c r="EG6" s="22">
        <f t="shared" si="14"/>
        <v>0.45</v>
      </c>
      <c r="EH6" s="22">
        <f t="shared" si="14"/>
        <v>0.09</v>
      </c>
      <c r="EI6" s="22">
        <f t="shared" si="14"/>
        <v>0.56999999999999995</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432032</v>
      </c>
      <c r="D7" s="24">
        <v>46</v>
      </c>
      <c r="E7" s="24">
        <v>1</v>
      </c>
      <c r="F7" s="24">
        <v>0</v>
      </c>
      <c r="G7" s="24">
        <v>1</v>
      </c>
      <c r="H7" s="24" t="s">
        <v>93</v>
      </c>
      <c r="I7" s="24" t="s">
        <v>94</v>
      </c>
      <c r="J7" s="24" t="s">
        <v>95</v>
      </c>
      <c r="K7" s="24" t="s">
        <v>96</v>
      </c>
      <c r="L7" s="24" t="s">
        <v>97</v>
      </c>
      <c r="M7" s="24" t="s">
        <v>98</v>
      </c>
      <c r="N7" s="25" t="s">
        <v>99</v>
      </c>
      <c r="O7" s="25">
        <v>81.16</v>
      </c>
      <c r="P7" s="25">
        <v>97.23</v>
      </c>
      <c r="Q7" s="25">
        <v>2666</v>
      </c>
      <c r="R7" s="25">
        <v>29742</v>
      </c>
      <c r="S7" s="25">
        <v>210.55</v>
      </c>
      <c r="T7" s="25">
        <v>141.26</v>
      </c>
      <c r="U7" s="25">
        <v>28448</v>
      </c>
      <c r="V7" s="25">
        <v>39.07</v>
      </c>
      <c r="W7" s="25">
        <v>728.13</v>
      </c>
      <c r="X7" s="25">
        <v>111.03</v>
      </c>
      <c r="Y7" s="25">
        <v>119.05</v>
      </c>
      <c r="Z7" s="25">
        <v>117.65</v>
      </c>
      <c r="AA7" s="25">
        <v>116.37</v>
      </c>
      <c r="AB7" s="25">
        <v>106.77</v>
      </c>
      <c r="AC7" s="25">
        <v>108.83</v>
      </c>
      <c r="AD7" s="25">
        <v>108.84</v>
      </c>
      <c r="AE7" s="25">
        <v>105.92</v>
      </c>
      <c r="AF7" s="25">
        <v>106.01</v>
      </c>
      <c r="AG7" s="25">
        <v>103.74</v>
      </c>
      <c r="AH7" s="25">
        <v>107.26</v>
      </c>
      <c r="AI7" s="25">
        <v>0</v>
      </c>
      <c r="AJ7" s="25">
        <v>0</v>
      </c>
      <c r="AK7" s="25">
        <v>0</v>
      </c>
      <c r="AL7" s="25">
        <v>0</v>
      </c>
      <c r="AM7" s="25">
        <v>0</v>
      </c>
      <c r="AN7" s="25">
        <v>4.34</v>
      </c>
      <c r="AO7" s="25">
        <v>6.02</v>
      </c>
      <c r="AP7" s="25">
        <v>7.78</v>
      </c>
      <c r="AQ7" s="25">
        <v>9.59</v>
      </c>
      <c r="AR7" s="25">
        <v>11.55</v>
      </c>
      <c r="AS7" s="25">
        <v>1.61</v>
      </c>
      <c r="AT7" s="25">
        <v>577.41999999999996</v>
      </c>
      <c r="AU7" s="25">
        <v>614.47</v>
      </c>
      <c r="AV7" s="25">
        <v>474.08</v>
      </c>
      <c r="AW7" s="25">
        <v>571.84</v>
      </c>
      <c r="AX7" s="25">
        <v>620.22</v>
      </c>
      <c r="AY7" s="25">
        <v>327.77</v>
      </c>
      <c r="AZ7" s="25">
        <v>378.56</v>
      </c>
      <c r="BA7" s="25">
        <v>364.46</v>
      </c>
      <c r="BB7" s="25">
        <v>338.89</v>
      </c>
      <c r="BC7" s="25">
        <v>352.34</v>
      </c>
      <c r="BD7" s="25">
        <v>239.69</v>
      </c>
      <c r="BE7" s="25">
        <v>230.79</v>
      </c>
      <c r="BF7" s="25">
        <v>187.26</v>
      </c>
      <c r="BG7" s="25">
        <v>193.57</v>
      </c>
      <c r="BH7" s="25">
        <v>184.04</v>
      </c>
      <c r="BI7" s="25">
        <v>184.05</v>
      </c>
      <c r="BJ7" s="25">
        <v>397.1</v>
      </c>
      <c r="BK7" s="25">
        <v>395.68</v>
      </c>
      <c r="BL7" s="25">
        <v>403.72</v>
      </c>
      <c r="BM7" s="25">
        <v>400.21</v>
      </c>
      <c r="BN7" s="25">
        <v>391.13</v>
      </c>
      <c r="BO7" s="25">
        <v>264.86</v>
      </c>
      <c r="BP7" s="25">
        <v>92.06</v>
      </c>
      <c r="BQ7" s="25">
        <v>109.09</v>
      </c>
      <c r="BR7" s="25">
        <v>96.77</v>
      </c>
      <c r="BS7" s="25">
        <v>106.96</v>
      </c>
      <c r="BT7" s="25">
        <v>100.24</v>
      </c>
      <c r="BU7" s="25">
        <v>95.79</v>
      </c>
      <c r="BV7" s="25">
        <v>97.59</v>
      </c>
      <c r="BW7" s="25">
        <v>92.17</v>
      </c>
      <c r="BX7" s="25">
        <v>92.83</v>
      </c>
      <c r="BY7" s="25">
        <v>92.16</v>
      </c>
      <c r="BZ7" s="25">
        <v>97.59</v>
      </c>
      <c r="CA7" s="25">
        <v>139.62</v>
      </c>
      <c r="CB7" s="25">
        <v>126.15</v>
      </c>
      <c r="CC7" s="25">
        <v>130.07</v>
      </c>
      <c r="CD7" s="25">
        <v>129.16999999999999</v>
      </c>
      <c r="CE7" s="25">
        <v>137.94999999999999</v>
      </c>
      <c r="CF7" s="25">
        <v>171.13</v>
      </c>
      <c r="CG7" s="25">
        <v>181.71</v>
      </c>
      <c r="CH7" s="25">
        <v>188.51</v>
      </c>
      <c r="CI7" s="25">
        <v>189.43</v>
      </c>
      <c r="CJ7" s="25">
        <v>196.75</v>
      </c>
      <c r="CK7" s="25">
        <v>181.66</v>
      </c>
      <c r="CL7" s="25">
        <v>40.14</v>
      </c>
      <c r="CM7" s="25">
        <v>42.08</v>
      </c>
      <c r="CN7" s="25">
        <v>41.68</v>
      </c>
      <c r="CO7" s="25">
        <v>41.14</v>
      </c>
      <c r="CP7" s="25">
        <v>40.31</v>
      </c>
      <c r="CQ7" s="25">
        <v>60.12</v>
      </c>
      <c r="CR7" s="25">
        <v>55.72</v>
      </c>
      <c r="CS7" s="25">
        <v>55.31</v>
      </c>
      <c r="CT7" s="25">
        <v>55.14</v>
      </c>
      <c r="CU7" s="25">
        <v>54.99</v>
      </c>
      <c r="CV7" s="25">
        <v>60.21</v>
      </c>
      <c r="CW7" s="25">
        <v>81.180000000000007</v>
      </c>
      <c r="CX7" s="25">
        <v>85.65</v>
      </c>
      <c r="CY7" s="25">
        <v>85.57</v>
      </c>
      <c r="CZ7" s="25">
        <v>85.56</v>
      </c>
      <c r="DA7" s="25">
        <v>85.59</v>
      </c>
      <c r="DB7" s="25">
        <v>84.24</v>
      </c>
      <c r="DC7" s="25">
        <v>81.260000000000005</v>
      </c>
      <c r="DD7" s="25">
        <v>80.36</v>
      </c>
      <c r="DE7" s="25">
        <v>80.13</v>
      </c>
      <c r="DF7" s="25">
        <v>79.34</v>
      </c>
      <c r="DG7" s="25">
        <v>89.21</v>
      </c>
      <c r="DH7" s="25">
        <v>56.84</v>
      </c>
      <c r="DI7" s="25">
        <v>57.32</v>
      </c>
      <c r="DJ7" s="25">
        <v>57.88</v>
      </c>
      <c r="DK7" s="25">
        <v>57.76</v>
      </c>
      <c r="DL7" s="25">
        <v>58.77</v>
      </c>
      <c r="DM7" s="25">
        <v>48.83</v>
      </c>
      <c r="DN7" s="25">
        <v>51.29</v>
      </c>
      <c r="DO7" s="25">
        <v>52.2</v>
      </c>
      <c r="DP7" s="25">
        <v>52.7</v>
      </c>
      <c r="DQ7" s="25">
        <v>53.48</v>
      </c>
      <c r="DR7" s="25">
        <v>52.41</v>
      </c>
      <c r="DS7" s="25">
        <v>14.48</v>
      </c>
      <c r="DT7" s="25">
        <v>16.87</v>
      </c>
      <c r="DU7" s="25">
        <v>19.75</v>
      </c>
      <c r="DV7" s="25">
        <v>23.23</v>
      </c>
      <c r="DW7" s="25">
        <v>26.72</v>
      </c>
      <c r="DX7" s="25">
        <v>18.18</v>
      </c>
      <c r="DY7" s="25">
        <v>19.61</v>
      </c>
      <c r="DZ7" s="25">
        <v>20.73</v>
      </c>
      <c r="EA7" s="25">
        <v>22.86</v>
      </c>
      <c r="EB7" s="25">
        <v>24.31</v>
      </c>
      <c r="EC7" s="25">
        <v>26.78</v>
      </c>
      <c r="ED7" s="25">
        <v>0.42</v>
      </c>
      <c r="EE7" s="25">
        <v>0.4</v>
      </c>
      <c r="EF7" s="25">
        <v>0.54</v>
      </c>
      <c r="EG7" s="25">
        <v>0.45</v>
      </c>
      <c r="EH7" s="25">
        <v>0.09</v>
      </c>
      <c r="EI7" s="25">
        <v>0.56999999999999995</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2026-02-02T02:36:34Z</cp:lastPrinted>
  <dcterms:created xsi:type="dcterms:W3CDTF">2025-12-12T09:24:03Z</dcterms:created>
  <dcterms:modified xsi:type="dcterms:W3CDTF">2026-02-05T09:40:06Z</dcterms:modified>
  <cp:category/>
</cp:coreProperties>
</file>