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2 八代市●\01 水道（法適）\"/>
    </mc:Choice>
  </mc:AlternateContent>
  <xr:revisionPtr revIDLastSave="0" documentId="13_ncr:1_{CE400A8E-451D-44E7-BA23-9F4A8F46BDA3}" xr6:coauthVersionLast="47" xr6:coauthVersionMax="47" xr10:uidLastSave="{00000000-0000-0000-0000-000000000000}"/>
  <workbookProtection workbookAlgorithmName="SHA-512" workbookHashValue="c8VdemAMtb9rmsEoCR6Xw/BN7ply2UY4ENKgNj+2tB1gicAf2wmht7ph9O3MGOOLwgDUP04O7jHt7yaPml2AXw==" workbookSaltValue="dgsyrhRHyWzgjEb306F9W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BB10" i="4"/>
  <c r="AT10" i="4"/>
  <c r="P10" i="4"/>
  <c r="I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<sst xmlns="http://schemas.openxmlformats.org/spreadsheetml/2006/main" count="228" uniqueCount="112">
  <si>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</si>
  <si>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</si>
  <si>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</si>
  <si>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</si>
  <si>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</si>
  <si>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</si>
  <si>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</si>
  <si>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</si>
  <si>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</si>
  <si>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</si>
  <si>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</si>
  <si>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</si>
  <si>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</si>
  <si>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</si>
  <si>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</si>
  <si>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</si>
  <si>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</si>
  <si>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</si>
  <si>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</si>
  <si>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</si>
  <si>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</si>
  <si>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</si>
  <si>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</si>
  <si>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</si>
  <si>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</si>
  <si>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</si>
  <si>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</si>
  <si>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</si>
  <si>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</si>
  <si>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</si>
  <si>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</si>
  <si>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</si>
  <si>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</si>
  <si>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</si>
  <si>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</si>
  <si>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</si>
  <si>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</si>
  <si>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</si>
  <si>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</si>
  <si>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</si>
  <si>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</si>
  <si>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</si>
  <si>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</si>
  <si>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</si>
  <si>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</si>
  <si>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</si>
  <si>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</si>
  <si>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</si>
  <si>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</si>
  <si>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</si>
  <si>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</si>
  <si>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</si>
  <si>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</si>
  <si>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</si>
  <si>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</si>
  <si>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</si>
  <si>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</si>
  <si>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</si>
  <si>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</si>
  <si>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</si>
  <si>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</si>
  <si>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</si>
  <si>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</si>
  <si>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</si>
  <si>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</si>
  <si>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</si>
  <si>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</si>
  <si>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</si>
  <si>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</si>
  <si>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</si>
  <si>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</si>
  <si>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</si>
  <si>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</si>
  <si>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</si>
  <si>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</si>
  <si>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</si>
  <si>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</si>
  <si>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</si>
  <si>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</si>
  <si>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</si>
  <si>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</si>
  <si>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</si>
  <si>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</si>
  <si>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</si>
  <si>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</si>
  <si>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</si>
  <si>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</si>
  <si>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</si>
  <si>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</si>
  <si>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</si>
  <si>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</si>
  <si>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</si>
  <si>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</si>
  <si>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</si>
  <si>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</si>
  <si>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</si>
  <si>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</si>
  <si>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</si>
  <si>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</si>
  <si>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</si>
  <si>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</si>
  <si>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</si>
  <si>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</si>
  <si>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</si>
  <si>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</si>
  <si>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</si>
  <si>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</si>
  <si>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</si>
  <si>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</si>
  <si>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の経過年数や漏水実績等を考慮し、老朽管路等の更新を行っているものの、①有形固定資産減価償却率、②管路経年化率は平均値を上回っています。耐用年数に近い資産が多く、施設の更新の必要性が高いといえます。
　③管路更新率が平均値を下回っている状況にあり、有収率も減少していることから、今後は老朽管路の耐震化に併せて計画的に更新していくとともに、効率的な漏水の発見及び修繕に取り組む必要があります。</t>
    <rPh sb="51" eb="56">
      <t>カンロケイネンカ</t>
    </rPh>
    <rPh sb="56" eb="57">
      <t>リツ</t>
    </rPh>
    <rPh sb="62" eb="64">
      <t>ウワマワ</t>
    </rPh>
    <rPh sb="126" eb="129">
      <t>ユウシュウリツ</t>
    </rPh>
    <rPh sb="130" eb="132">
      <t>ゲンショウ</t>
    </rPh>
    <rPh sb="160" eb="162">
      <t>コウシン</t>
    </rPh>
    <rPh sb="175" eb="177">
      <t>ロウスイ</t>
    </rPh>
    <rPh sb="178" eb="180">
      <t>ハッケン</t>
    </rPh>
    <rPh sb="180" eb="181">
      <t>オヨ</t>
    </rPh>
    <rPh sb="182" eb="184">
      <t>シュウゼン</t>
    </rPh>
    <phoneticPr fontId="4"/>
  </si>
  <si>
    <t>　当市は、豊富な水資源に恵まれており、類似団体と比較し、給水原価が低く抑えられています。そのため、平成4年度以降、消費税増税分を除く料金改定を行っておらず、安定的な黒字経営を継続しています。
①経常収支比率は、修繕費や動力費の増加により前年度から9.47ポイント減少しましたが、類似団体平均値（以下、平均値）を上回っており、良好な値を示しています。
②累積欠損金は計上していません。
③流動比率は、平均値を上回っており、短期債務に対する支払い能力及び長期の健全性が保たれています。
④企業債残高対給水収益比率は、企業債の新規借り入れがなかったため、前年度から16.08ポイント減少しました。建設投資財源を内部留保資金により賄い、企業債の発行を抑制しているため、減少傾向にあります。
⑤料金回収率は、修繕費や動力費の増加により前年度から10.36ポイント減少しましたが、給水原価が低く抑えられているため、平均値を上回っており、老朽化している施設及び配水管の更新等に充てる財源を確保しています。
⑥給水原価は、修繕費等の増加により前年度から8.15円増加しましたが、良質な地下水に恵まれており、平均値より低く抑えられています。
⑦施設利用率は、配水量の増加に伴い、年々上昇していますが、漏水も増加傾向にあるため、漏水調査の効率的な運用と早期修繕に努めます。
⑧有収率は、漏水等による配水量の増加に伴い、前年度から3.71ポイント減少しました。平均値を下回っているため、漏水調査の強化及び老朽管の更新を行っていくことで有収率の向上を目指します。</t>
    <rPh sb="105" eb="107">
      <t>シュウゼン</t>
    </rPh>
    <rPh sb="113" eb="115">
      <t>ゾウカ</t>
    </rPh>
    <rPh sb="131" eb="133">
      <t>ゲンショウ</t>
    </rPh>
    <rPh sb="349" eb="352">
      <t>シュウゼンヒ</t>
    </rPh>
    <rPh sb="357" eb="359">
      <t>ゾウカ</t>
    </rPh>
    <rPh sb="376" eb="378">
      <t>ゲンショウ</t>
    </rPh>
    <rPh sb="453" eb="456">
      <t>シュウゼンヒ</t>
    </rPh>
    <rPh sb="456" eb="457">
      <t>トウ</t>
    </rPh>
    <rPh sb="458" eb="460">
      <t>ゾウカ</t>
    </rPh>
    <rPh sb="473" eb="475">
      <t>ゾウカ</t>
    </rPh>
    <rPh sb="546" eb="548">
      <t>ケイコウ</t>
    </rPh>
    <rPh sb="566" eb="570">
      <t>ソウキシュウゼン</t>
    </rPh>
    <rPh sb="583" eb="586">
      <t>ロウスイトウ</t>
    </rPh>
    <rPh sb="589" eb="592">
      <t>ハイスイリョウ</t>
    </rPh>
    <rPh sb="593" eb="595">
      <t>ゾウカ</t>
    </rPh>
    <rPh sb="596" eb="597">
      <t>トモナ</t>
    </rPh>
    <rPh sb="612" eb="614">
      <t>ゲンショウ</t>
    </rPh>
    <phoneticPr fontId="4"/>
  </si>
  <si>
    <t>　当市水道事業は、類似団体と比較し各項目とも安定的な経営状況でありますが、近年の物価高騰等の影響や、施設及び管路の老朽化に伴う更新にこれまで以上の経費が見込まれ、経営状況はより一層厳しくなることが予想されます。
　財源を考慮しつつ、優先度の高い老朽化施設等の更新を重点的に行うとともに、計画的かつ効率的な施設整備に取り組むことで、水の安定供給と経営の健全化に努めます。
H29.3経営戦略策定済
R4.3 経営戦略見直し（収支計画）</t>
    <rPh sb="37" eb="39">
      <t>キンネン</t>
    </rPh>
    <rPh sb="61" eb="62">
      <t>トモナ</t>
    </rPh>
    <rPh sb="63" eb="65">
      <t>コウシン</t>
    </rPh>
    <rPh sb="70" eb="72">
      <t>イジョウ</t>
    </rPh>
    <rPh sb="73" eb="75">
      <t>ケイヒ</t>
    </rPh>
    <rPh sb="76" eb="78">
      <t>ミコ</t>
    </rPh>
    <rPh sb="165" eb="166">
      <t>ミズ</t>
    </rPh>
    <rPh sb="167" eb="171">
      <t>アンテイキョウキュウ</t>
    </rPh>
    <rPh sb="172" eb="174">
      <t>ケイエイ</t>
    </rPh>
    <rPh sb="175" eb="178">
      <t>ケンゼンカ</t>
    </rPh>
    <rPh sb="179" eb="18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</si>
</sst>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0.26</c:v>
                </c:pt>
                <c:pt idx="2">
                  <c:v>0.11</c:v>
                </c:pt>
                <c:pt idx="3">
                  <c:v>0.28000000000000003</c:v>
                </c:pt>
                <c:pt idx="4">
                  <c:v>0.08</c:v>
                </c:pt>
              </c:numCache>
            </c:numRef>
          </c:val>
          <c:extLst>
            <c:ext xmlns:c16="http://schemas.microsoft.com/office/drawing/2014/chart" uri="{C3380CC4-5D6E-409C-BE32-E72D297353CC}">
              <c16:uniqueId val="{00000000-A37A-4BA3-87F5-CF9AC97021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A37A-4BA3-87F5-CF9AC97021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61.67</c:v>
                </c:pt>
                <c:pt idx="1">
                  <c:v>62.46</c:v>
                </c:pt>
                <c:pt idx="2">
                  <c:v>62.29</c:v>
                </c:pt>
                <c:pt idx="3">
                  <c:v>65.09</c:v>
                </c:pt>
                <c:pt idx="4">
                  <c:v>68.8</c:v>
                </c:pt>
              </c:numCache>
            </c:numRef>
          </c:val>
          <c:extLst>
            <c:ext xmlns:c16="http://schemas.microsoft.com/office/drawing/2014/chart" uri="{C3380CC4-5D6E-409C-BE32-E72D297353CC}">
              <c16:uniqueId val="{00000000-7F75-4E84-AEFA-0BDEE889AB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F75-4E84-AEFA-0BDEE889AB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74.06</c:v>
                </c:pt>
                <c:pt idx="1">
                  <c:v>74.7</c:v>
                </c:pt>
                <c:pt idx="2">
                  <c:v>74.92</c:v>
                </c:pt>
                <c:pt idx="3">
                  <c:v>72.94</c:v>
                </c:pt>
                <c:pt idx="4">
                  <c:v>70.150000000000006</c:v>
                </c:pt>
              </c:numCache>
            </c:numRef>
          </c:val>
          <c:extLst>
            <c:ext xmlns:c16="http://schemas.microsoft.com/office/drawing/2014/chart" uri="{C3380CC4-5D6E-409C-BE32-E72D297353CC}">
              <c16:uniqueId val="{00000000-47B2-42F9-B5E6-04694F1E98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7B2-42F9-B5E6-04694F1E98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123.22</c:v>
                </c:pt>
                <c:pt idx="1">
                  <c:v>119.18</c:v>
                </c:pt>
                <c:pt idx="2">
                  <c:v>125.52</c:v>
                </c:pt>
                <c:pt idx="3">
                  <c:v>129.37</c:v>
                </c:pt>
                <c:pt idx="4">
                  <c:v>119.9</c:v>
                </c:pt>
              </c:numCache>
            </c:numRef>
          </c:val>
          <c:extLst>
            <c:ext xmlns:c16="http://schemas.microsoft.com/office/drawing/2014/chart" uri="{C3380CC4-5D6E-409C-BE32-E72D297353CC}">
              <c16:uniqueId val="{00000000-4B13-4200-9CEB-F975CE4EAF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B13-4200-9CEB-F975CE4EAF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52.25</c:v>
                </c:pt>
                <c:pt idx="1">
                  <c:v>52.36</c:v>
                </c:pt>
                <c:pt idx="2">
                  <c:v>53.48</c:v>
                </c:pt>
                <c:pt idx="3">
                  <c:v>52.87</c:v>
                </c:pt>
                <c:pt idx="4">
                  <c:v>53.91</c:v>
                </c:pt>
              </c:numCache>
            </c:numRef>
          </c:val>
          <c:extLst>
            <c:ext xmlns:c16="http://schemas.microsoft.com/office/drawing/2014/chart" uri="{C3380CC4-5D6E-409C-BE32-E72D297353CC}">
              <c16:uniqueId val="{00000000-9A65-4725-AD7F-27117FBB46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A65-4725-AD7F-27117FBB46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19.32</c:v>
                </c:pt>
                <c:pt idx="1">
                  <c:v>19.329999999999998</c:v>
                </c:pt>
                <c:pt idx="2">
                  <c:v>19.98</c:v>
                </c:pt>
                <c:pt idx="3">
                  <c:v>21.93</c:v>
                </c:pt>
                <c:pt idx="4">
                  <c:v>28.62</c:v>
                </c:pt>
              </c:numCache>
            </c:numRef>
          </c:val>
          <c:extLst>
            <c:ext xmlns:c16="http://schemas.microsoft.com/office/drawing/2014/chart" uri="{C3380CC4-5D6E-409C-BE32-E72D297353CC}">
              <c16:uniqueId val="{00000000-6C6D-445E-A892-C23505516F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C6D-445E-A892-C23505516F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7A-4674-BCD4-FF10D0244E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A7A-4674-BCD4-FF10D0244E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480.92</c:v>
                </c:pt>
                <c:pt idx="1">
                  <c:v>479.3</c:v>
                </c:pt>
                <c:pt idx="2">
                  <c:v>588.16999999999996</c:v>
                </c:pt>
                <c:pt idx="3">
                  <c:v>607.72</c:v>
                </c:pt>
                <c:pt idx="4">
                  <c:v>491.13</c:v>
                </c:pt>
              </c:numCache>
            </c:numRef>
          </c:val>
          <c:extLst>
            <c:ext xmlns:c16="http://schemas.microsoft.com/office/drawing/2014/chart" uri="{C3380CC4-5D6E-409C-BE32-E72D297353CC}">
              <c16:uniqueId val="{00000000-7ED0-4DC8-8C19-927472D8D0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7ED0-4DC8-8C19-927472D8D0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157.69</c:v>
                </c:pt>
                <c:pt idx="1">
                  <c:v>177.68</c:v>
                </c:pt>
                <c:pt idx="2">
                  <c:v>162.16</c:v>
                </c:pt>
                <c:pt idx="3">
                  <c:v>145.22999999999999</c:v>
                </c:pt>
                <c:pt idx="4">
                  <c:v>129.15</c:v>
                </c:pt>
              </c:numCache>
            </c:numRef>
          </c:val>
          <c:extLst>
            <c:ext xmlns:c16="http://schemas.microsoft.com/office/drawing/2014/chart" uri="{C3380CC4-5D6E-409C-BE32-E72D297353CC}">
              <c16:uniqueId val="{00000000-FCBE-4528-A5D7-FD5CF8AA10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CBE-4528-A5D7-FD5CF8AA10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126.11</c:v>
                </c:pt>
                <c:pt idx="1">
                  <c:v>116.06</c:v>
                </c:pt>
                <c:pt idx="2">
                  <c:v>124.79</c:v>
                </c:pt>
                <c:pt idx="3">
                  <c:v>133.38</c:v>
                </c:pt>
                <c:pt idx="4">
                  <c:v>123.02</c:v>
                </c:pt>
              </c:numCache>
            </c:numRef>
          </c:val>
          <c:extLst>
            <c:ext xmlns:c16="http://schemas.microsoft.com/office/drawing/2014/chart" uri="{C3380CC4-5D6E-409C-BE32-E72D297353CC}">
              <c16:uniqueId val="{00000000-FF1F-4A67-909F-71C32BFEA2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FF1F-4A67-909F-71C32BFEA2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99.81</c:v>
                </c:pt>
                <c:pt idx="1">
                  <c:v>108.31</c:v>
                </c:pt>
                <c:pt idx="2">
                  <c:v>100.89</c:v>
                </c:pt>
                <c:pt idx="3">
                  <c:v>94.57</c:v>
                </c:pt>
                <c:pt idx="4">
                  <c:v>102.72</c:v>
                </c:pt>
              </c:numCache>
            </c:numRef>
          </c:val>
          <c:extLst>
            <c:ext xmlns:c16="http://schemas.microsoft.com/office/drawing/2014/chart" uri="{C3380CC4-5D6E-409C-BE32-E72D297353CC}">
              <c16:uniqueId val="{00000000-B601-4B52-B924-F955171C15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601-4B52-B924-F955171C15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八代市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120023</v>
      </c>
      <c r="AM8" s="44"/>
      <c r="AN8" s="44"/>
      <c r="AO8" s="44"/>
      <c r="AP8" s="44"/>
      <c r="AQ8" s="44"/>
      <c r="AR8" s="44"/>
      <c r="AS8" s="44"/>
      <c r="AT8" s="45">
        <f>データ!$S$6</f>
        <v>681.3</v>
      </c>
      <c r="AU8" s="46"/>
      <c r="AV8" s="46"/>
      <c r="AW8" s="46"/>
      <c r="AX8" s="46"/>
      <c r="AY8" s="46"/>
      <c r="AZ8" s="46"/>
      <c r="BA8" s="46"/>
      <c r="BB8" s="47">
        <f>データ!$T$6</f>
        <v>176.17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83.67</v>
      </c>
      <c r="J10" s="46"/>
      <c r="K10" s="46"/>
      <c r="L10" s="46"/>
      <c r="M10" s="46"/>
      <c r="N10" s="46"/>
      <c r="O10" s="80"/>
      <c r="P10" s="47">
        <f>データ!$P$6</f>
        <v>33.619999999999997</v>
      </c>
      <c r="Q10" s="47"/>
      <c r="R10" s="47"/>
      <c r="S10" s="47"/>
      <c r="T10" s="47"/>
      <c r="U10" s="47"/>
      <c r="V10" s="47"/>
      <c r="W10" s="44">
        <f>データ!$Q$6</f>
        <v>2500</v>
      </c>
      <c r="X10" s="44"/>
      <c r="Y10" s="44"/>
      <c r="Z10" s="44"/>
      <c r="AA10" s="44"/>
      <c r="AB10" s="44"/>
      <c r="AC10" s="44"/>
      <c r="AD10" s="2"/>
      <c r="AE10" s="2"/>
      <c r="AF10" s="2"/>
      <c r="AG10" s="2"/>
      <c r="AH10" s="2"/>
      <c r="AI10" s="2"/>
      <c r="AJ10" s="2"/>
      <c r="AK10" s="2"/>
      <c r="AL10" s="44">
        <f>データ!$U$6</f>
        <v>40091</v>
      </c>
      <c r="AM10" s="44"/>
      <c r="AN10" s="44"/>
      <c r="AO10" s="44"/>
      <c r="AP10" s="44"/>
      <c r="AQ10" s="44"/>
      <c r="AR10" s="44"/>
      <c r="AS10" s="44"/>
      <c r="AT10" s="45">
        <f>データ!$V$6</f>
        <v>50.79</v>
      </c>
      <c r="AU10" s="46"/>
      <c r="AV10" s="46"/>
      <c r="AW10" s="46"/>
      <c r="AX10" s="46"/>
      <c r="AY10" s="46"/>
      <c r="AZ10" s="46"/>
      <c r="BA10" s="46"/>
      <c r="BB10" s="47">
        <f>データ!$W$6</f>
        <v>789.35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FL2Jng37EjDAvjv01Pfbchop4CAxsEvd5VDJiHVyVhCcYnxA5tMVNPRvVk/XP6DkBKp1eZEEYXH20uKauXqPQ==" saltValue="d1ROxvsqN1lP60T0MlXr2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432024</v>
      </c>
      <c r="D6" s="20">
        <f t="shared" si="3"/>
        <v>46</v>
      </c>
      <c r="E6" s="20">
        <f t="shared" si="3"/>
        <v>1</v>
      </c>
      <c r="F6" s="20">
        <f t="shared" si="3"/>
        <v>0</v>
      </c>
      <c r="G6" s="20">
        <f t="shared" si="3"/>
        <v>1</v>
      </c>
      <c r="H6" s="20" t="str">
        <f t="shared" si="3"/>
        <v>熊本県　八代市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83.67</v>
      </c>
      <c r="P6" s="21">
        <f t="shared" si="3"/>
        <v>33.619999999999997</v>
      </c>
      <c r="Q6" s="21">
        <f t="shared" si="3"/>
        <v>2500</v>
      </c>
      <c r="R6" s="21">
        <f t="shared" si="3"/>
        <v>120023</v>
      </c>
      <c r="S6" s="21">
        <f t="shared" si="3"/>
        <v>681.3</v>
      </c>
      <c r="T6" s="21">
        <f t="shared" si="3"/>
        <v>176.17</v>
      </c>
      <c r="U6" s="21">
        <f t="shared" si="3"/>
        <v>40091</v>
      </c>
      <c r="V6" s="21">
        <f t="shared" si="3"/>
        <v>50.79</v>
      </c>
      <c r="W6" s="21">
        <f t="shared" si="3"/>
        <v>789.35</v>
      </c>
      <c r="X6" s="22">
        <f>IF(X7="",NA(),X7)</f>
        <v>123.22</v>
      </c>
      <c r="Y6" s="22">
        <f t="shared" ref="Y6:AG6" si="4">IF(Y7="",NA(),Y7)</f>
        <v>119.18</v>
      </c>
      <c r="Z6" s="22">
        <f t="shared" si="4"/>
        <v>125.52</v>
      </c>
      <c r="AA6" s="22">
        <f t="shared" si="4"/>
        <v>129.37</v>
      </c>
      <c r="AB6" s="22">
        <f t="shared" si="4"/>
        <v>119.9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480.92</v>
      </c>
      <c r="AU6" s="22">
        <f t="shared" ref="AU6:BC6" si="6">IF(AU7="",NA(),AU7)</f>
        <v>479.3</v>
      </c>
      <c r="AV6" s="22">
        <f t="shared" si="6"/>
        <v>588.16999999999996</v>
      </c>
      <c r="AW6" s="22">
        <f t="shared" si="6"/>
        <v>607.72</v>
      </c>
      <c r="AX6" s="22">
        <f t="shared" si="6"/>
        <v>491.13</v>
      </c>
      <c r="AY6" s="22">
        <f t="shared" si="6"/>
        <v>327.77</v>
      </c>
      <c r="AZ6" s="22">
        <f t="shared" si="6"/>
        <v>338.02</v>
      </c>
      <c r="BA6" s="22">
        <f t="shared" si="6"/>
        <v>345.94</v>
      </c>
      <c r="BB6" s="22">
        <f t="shared" si="6"/>
        <v>329.7</v>
      </c>
      <c r="BC6" s="22">
        <f t="shared" si="6"/>
        <v>319.99</v>
      </c>
      <c r="BD6" s="21" t="str">
        <f>IF(BD7="","",IF(BD7="-","【-】","【"&amp;SUBSTITUTE(TEXT(BD7,"#,##0.00"),"-","△")&amp;"】"))</f>
        <v>【239.69】</v>
      </c>
      <c r="BE6" s="22">
        <f>IF(BE7="",NA(),BE7)</f>
        <v>157.69</v>
      </c>
      <c r="BF6" s="22">
        <f t="shared" ref="BF6:BN6" si="7">IF(BF7="",NA(),BF7)</f>
        <v>177.68</v>
      </c>
      <c r="BG6" s="22">
        <f t="shared" si="7"/>
        <v>162.16</v>
      </c>
      <c r="BH6" s="22">
        <f t="shared" si="7"/>
        <v>145.22999999999999</v>
      </c>
      <c r="BI6" s="22">
        <f t="shared" si="7"/>
        <v>129.15</v>
      </c>
      <c r="BJ6" s="22">
        <f t="shared" si="7"/>
        <v>397.1</v>
      </c>
      <c r="BK6" s="22">
        <f t="shared" si="7"/>
        <v>379.91</v>
      </c>
      <c r="BL6" s="22">
        <f t="shared" si="7"/>
        <v>386.61</v>
      </c>
      <c r="BM6" s="22">
        <f t="shared" si="7"/>
        <v>381.56</v>
      </c>
      <c r="BN6" s="22">
        <f t="shared" si="7"/>
        <v>365.55</v>
      </c>
      <c r="BO6" s="21" t="str">
        <f>IF(BO7="","",IF(BO7="-","【-】","【"&amp;SUBSTITUTE(TEXT(BO7,"#,##0.00"),"-","△")&amp;"】"))</f>
        <v>【264.86】</v>
      </c>
      <c r="BP6" s="22">
        <f>IF(BP7="",NA(),BP7)</f>
        <v>126.11</v>
      </c>
      <c r="BQ6" s="22">
        <f t="shared" ref="BQ6:BY6" si="8">IF(BQ7="",NA(),BQ7)</f>
        <v>116.06</v>
      </c>
      <c r="BR6" s="22">
        <f t="shared" si="8"/>
        <v>124.79</v>
      </c>
      <c r="BS6" s="22">
        <f t="shared" si="8"/>
        <v>133.38</v>
      </c>
      <c r="BT6" s="22">
        <f t="shared" si="8"/>
        <v>123.02</v>
      </c>
      <c r="BU6" s="22">
        <f t="shared" si="8"/>
        <v>95.79</v>
      </c>
      <c r="BV6" s="22">
        <f t="shared" si="8"/>
        <v>98.3</v>
      </c>
      <c r="BW6" s="22">
        <f t="shared" si="8"/>
        <v>93.82</v>
      </c>
      <c r="BX6" s="22">
        <f t="shared" si="8"/>
        <v>95.04</v>
      </c>
      <c r="BY6" s="22">
        <f t="shared" si="8"/>
        <v>95.42</v>
      </c>
      <c r="BZ6" s="21" t="str">
        <f>IF(BZ7="","",IF(BZ7="-","【-】","【"&amp;SUBSTITUTE(TEXT(BZ7,"#,##0.00"),"-","△")&amp;"】"))</f>
        <v>【97.59】</v>
      </c>
      <c r="CA6" s="22">
        <f>IF(CA7="",NA(),CA7)</f>
        <v>99.81</v>
      </c>
      <c r="CB6" s="22">
        <f t="shared" ref="CB6:CJ6" si="9">IF(CB7="",NA(),CB7)</f>
        <v>108.31</v>
      </c>
      <c r="CC6" s="22">
        <f t="shared" si="9"/>
        <v>100.89</v>
      </c>
      <c r="CD6" s="22">
        <f t="shared" si="9"/>
        <v>94.57</v>
      </c>
      <c r="CE6" s="22">
        <f t="shared" si="9"/>
        <v>102.72</v>
      </c>
      <c r="CF6" s="22">
        <f t="shared" si="9"/>
        <v>171.13</v>
      </c>
      <c r="CG6" s="22">
        <f t="shared" si="9"/>
        <v>173.7</v>
      </c>
      <c r="CH6" s="22">
        <f t="shared" si="9"/>
        <v>178.94</v>
      </c>
      <c r="CI6" s="22">
        <f t="shared" si="9"/>
        <v>180.19</v>
      </c>
      <c r="CJ6" s="22">
        <f t="shared" si="9"/>
        <v>184.25</v>
      </c>
      <c r="CK6" s="21" t="str">
        <f>IF(CK7="","",IF(CK7="-","【-】","【"&amp;SUBSTITUTE(TEXT(CK7,"#,##0.00"),"-","△")&amp;"】"))</f>
        <v>【181.66】</v>
      </c>
      <c r="CL6" s="22">
        <f>IF(CL7="",NA(),CL7)</f>
        <v>61.67</v>
      </c>
      <c r="CM6" s="22">
        <f t="shared" ref="CM6:CU6" si="10">IF(CM7="",NA(),CM7)</f>
        <v>62.46</v>
      </c>
      <c r="CN6" s="22">
        <f t="shared" si="10"/>
        <v>62.29</v>
      </c>
      <c r="CO6" s="22">
        <f t="shared" si="10"/>
        <v>65.09</v>
      </c>
      <c r="CP6" s="22">
        <f t="shared" si="10"/>
        <v>68.8</v>
      </c>
      <c r="CQ6" s="22">
        <f t="shared" si="10"/>
        <v>60.12</v>
      </c>
      <c r="CR6" s="22">
        <f t="shared" si="10"/>
        <v>60.34</v>
      </c>
      <c r="CS6" s="22">
        <f t="shared" si="10"/>
        <v>59.54</v>
      </c>
      <c r="CT6" s="22">
        <f t="shared" si="10"/>
        <v>59.26</v>
      </c>
      <c r="CU6" s="22">
        <f t="shared" si="10"/>
        <v>60.44</v>
      </c>
      <c r="CV6" s="21" t="str">
        <f>IF(CV7="","",IF(CV7="-","【-】","【"&amp;SUBSTITUTE(TEXT(CV7,"#,##0.00"),"-","△")&amp;"】"))</f>
        <v>【60.21】</v>
      </c>
      <c r="CW6" s="22">
        <f>IF(CW7="",NA(),CW7)</f>
        <v>74.06</v>
      </c>
      <c r="CX6" s="22">
        <f t="shared" ref="CX6:DF6" si="11">IF(CX7="",NA(),CX7)</f>
        <v>74.7</v>
      </c>
      <c r="CY6" s="22">
        <f t="shared" si="11"/>
        <v>74.92</v>
      </c>
      <c r="CZ6" s="22">
        <f t="shared" si="11"/>
        <v>72.94</v>
      </c>
      <c r="DA6" s="22">
        <f t="shared" si="11"/>
        <v>70.150000000000006</v>
      </c>
      <c r="DB6" s="22">
        <f t="shared" si="11"/>
        <v>84.24</v>
      </c>
      <c r="DC6" s="22">
        <f t="shared" si="11"/>
        <v>84.19</v>
      </c>
      <c r="DD6" s="22">
        <f t="shared" si="11"/>
        <v>83.93</v>
      </c>
      <c r="DE6" s="22">
        <f t="shared" si="11"/>
        <v>83.84</v>
      </c>
      <c r="DF6" s="22">
        <f t="shared" si="11"/>
        <v>83.39</v>
      </c>
      <c r="DG6" s="21" t="str">
        <f>IF(DG7="","",IF(DG7="-","【-】","【"&amp;SUBSTITUTE(TEXT(DG7,"#,##0.00"),"-","△")&amp;"】"))</f>
        <v>【89.21】</v>
      </c>
      <c r="DH6" s="22">
        <f>IF(DH7="",NA(),DH7)</f>
        <v>52.25</v>
      </c>
      <c r="DI6" s="22">
        <f t="shared" ref="DI6:DQ6" si="12">IF(DI7="",NA(),DI7)</f>
        <v>52.36</v>
      </c>
      <c r="DJ6" s="22">
        <f t="shared" si="12"/>
        <v>53.48</v>
      </c>
      <c r="DK6" s="22">
        <f t="shared" si="12"/>
        <v>52.87</v>
      </c>
      <c r="DL6" s="22">
        <f t="shared" si="12"/>
        <v>53.91</v>
      </c>
      <c r="DM6" s="22">
        <f t="shared" si="12"/>
        <v>48.83</v>
      </c>
      <c r="DN6" s="22">
        <f t="shared" si="12"/>
        <v>49.96</v>
      </c>
      <c r="DO6" s="22">
        <f t="shared" si="12"/>
        <v>50.82</v>
      </c>
      <c r="DP6" s="22">
        <f t="shared" si="12"/>
        <v>51.82</v>
      </c>
      <c r="DQ6" s="22">
        <f t="shared" si="12"/>
        <v>52.53</v>
      </c>
      <c r="DR6" s="21" t="str">
        <f>IF(DR7="","",IF(DR7="-","【-】","【"&amp;SUBSTITUTE(TEXT(DR7,"#,##0.00"),"-","△")&amp;"】"))</f>
        <v>【52.41】</v>
      </c>
      <c r="DS6" s="22">
        <f>IF(DS7="",NA(),DS7)</f>
        <v>19.32</v>
      </c>
      <c r="DT6" s="22">
        <f t="shared" ref="DT6:EB6" si="13">IF(DT7="",NA(),DT7)</f>
        <v>19.329999999999998</v>
      </c>
      <c r="DU6" s="22">
        <f t="shared" si="13"/>
        <v>19.98</v>
      </c>
      <c r="DV6" s="22">
        <f t="shared" si="13"/>
        <v>21.93</v>
      </c>
      <c r="DW6" s="22">
        <f t="shared" si="13"/>
        <v>28.62</v>
      </c>
      <c r="DX6" s="22">
        <f t="shared" si="13"/>
        <v>18.18</v>
      </c>
      <c r="DY6" s="22">
        <f t="shared" si="13"/>
        <v>19.32</v>
      </c>
      <c r="DZ6" s="22">
        <f t="shared" si="13"/>
        <v>21.16</v>
      </c>
      <c r="EA6" s="22">
        <f t="shared" si="13"/>
        <v>22.72</v>
      </c>
      <c r="EB6" s="22">
        <f t="shared" si="13"/>
        <v>24.16</v>
      </c>
      <c r="EC6" s="21" t="str">
        <f>IF(EC7="","",IF(EC7="-","【-】","【"&amp;SUBSTITUTE(TEXT(EC7,"#,##0.00"),"-","△")&amp;"】"))</f>
        <v>【26.78】</v>
      </c>
      <c r="ED6" s="22">
        <f>IF(ED7="",NA(),ED7)</f>
        <v>0.35</v>
      </c>
      <c r="EE6" s="22">
        <f t="shared" ref="EE6:EM6" si="14">IF(EE7="",NA(),EE7)</f>
        <v>0.26</v>
      </c>
      <c r="EF6" s="22">
        <f t="shared" si="14"/>
        <v>0.11</v>
      </c>
      <c r="EG6" s="22">
        <f t="shared" si="14"/>
        <v>0.28000000000000003</v>
      </c>
      <c r="EH6" s="22">
        <f t="shared" si="14"/>
        <v>0.08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432024</v>
      </c>
      <c r="D7" s="24">
        <v>46</v>
      </c>
      <c r="E7" s="24">
        <v>1</v>
      </c>
      <c r="F7" s="24">
        <v>0</v>
      </c>
      <c r="G7" s="24">
        <v>1</v>
      </c>
      <c r="H7" s="24" t="s">
        <v>92</v>
      </c>
      <c r="I7" s="24" t="s">
        <v>93</v>
      </c>
      <c r="J7" s="24" t="s">
        <v>94</v>
      </c>
      <c r="K7" s="24" t="s">
        <v>95</v>
      </c>
      <c r="L7" s="24" t="s">
        <v>96</v>
      </c>
      <c r="M7" s="24" t="s">
        <v>97</v>
      </c>
      <c r="N7" s="25" t="s">
        <v>98</v>
      </c>
      <c r="O7" s="25">
        <v>83.67</v>
      </c>
      <c r="P7" s="25">
        <v>33.619999999999997</v>
      </c>
      <c r="Q7" s="25">
        <v>2500</v>
      </c>
      <c r="R7" s="25">
        <v>120023</v>
      </c>
      <c r="S7" s="25">
        <v>681.3</v>
      </c>
      <c r="T7" s="25">
        <v>176.17</v>
      </c>
      <c r="U7" s="25">
        <v>40091</v>
      </c>
      <c r="V7" s="25">
        <v>50.79</v>
      </c>
      <c r="W7" s="25">
        <v>789.35</v>
      </c>
      <c r="X7" s="25">
        <v>123.22</v>
      </c>
      <c r="Y7" s="25">
        <v>119.18</v>
      </c>
      <c r="Z7" s="25">
        <v>125.52</v>
      </c>
      <c r="AA7" s="25">
        <v>129.37</v>
      </c>
      <c r="AB7" s="25">
        <v>119.9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480.92</v>
      </c>
      <c r="AU7" s="25">
        <v>479.3</v>
      </c>
      <c r="AV7" s="25">
        <v>588.16999999999996</v>
      </c>
      <c r="AW7" s="25">
        <v>607.72</v>
      </c>
      <c r="AX7" s="25">
        <v>491.13</v>
      </c>
      <c r="AY7" s="25">
        <v>327.77</v>
      </c>
      <c r="AZ7" s="25">
        <v>338.02</v>
      </c>
      <c r="BA7" s="25">
        <v>345.94</v>
      </c>
      <c r="BB7" s="25">
        <v>329.7</v>
      </c>
      <c r="BC7" s="25">
        <v>319.99</v>
      </c>
      <c r="BD7" s="25">
        <v>239.69</v>
      </c>
      <c r="BE7" s="25">
        <v>157.69</v>
      </c>
      <c r="BF7" s="25">
        <v>177.68</v>
      </c>
      <c r="BG7" s="25">
        <v>162.16</v>
      </c>
      <c r="BH7" s="25">
        <v>145.22999999999999</v>
      </c>
      <c r="BI7" s="25">
        <v>129.15</v>
      </c>
      <c r="BJ7" s="25">
        <v>397.1</v>
      </c>
      <c r="BK7" s="25">
        <v>379.91</v>
      </c>
      <c r="BL7" s="25">
        <v>386.61</v>
      </c>
      <c r="BM7" s="25">
        <v>381.56</v>
      </c>
      <c r="BN7" s="25">
        <v>365.55</v>
      </c>
      <c r="BO7" s="25">
        <v>264.86</v>
      </c>
      <c r="BP7" s="25">
        <v>126.11</v>
      </c>
      <c r="BQ7" s="25">
        <v>116.06</v>
      </c>
      <c r="BR7" s="25">
        <v>124.79</v>
      </c>
      <c r="BS7" s="25">
        <v>133.38</v>
      </c>
      <c r="BT7" s="25">
        <v>123.02</v>
      </c>
      <c r="BU7" s="25">
        <v>95.79</v>
      </c>
      <c r="BV7" s="25">
        <v>98.3</v>
      </c>
      <c r="BW7" s="25">
        <v>93.82</v>
      </c>
      <c r="BX7" s="25">
        <v>95.04</v>
      </c>
      <c r="BY7" s="25">
        <v>95.42</v>
      </c>
      <c r="BZ7" s="25">
        <v>97.59</v>
      </c>
      <c r="CA7" s="25">
        <v>99.81</v>
      </c>
      <c r="CB7" s="25">
        <v>108.31</v>
      </c>
      <c r="CC7" s="25">
        <v>100.89</v>
      </c>
      <c r="CD7" s="25">
        <v>94.57</v>
      </c>
      <c r="CE7" s="25">
        <v>102.72</v>
      </c>
      <c r="CF7" s="25">
        <v>171.13</v>
      </c>
      <c r="CG7" s="25">
        <v>173.7</v>
      </c>
      <c r="CH7" s="25">
        <v>178.94</v>
      </c>
      <c r="CI7" s="25">
        <v>180.19</v>
      </c>
      <c r="CJ7" s="25">
        <v>184.25</v>
      </c>
      <c r="CK7" s="25">
        <v>181.66</v>
      </c>
      <c r="CL7" s="25">
        <v>61.67</v>
      </c>
      <c r="CM7" s="25">
        <v>62.46</v>
      </c>
      <c r="CN7" s="25">
        <v>62.29</v>
      </c>
      <c r="CO7" s="25">
        <v>65.09</v>
      </c>
      <c r="CP7" s="25">
        <v>68.8</v>
      </c>
      <c r="CQ7" s="25">
        <v>60.12</v>
      </c>
      <c r="CR7" s="25">
        <v>60.34</v>
      </c>
      <c r="CS7" s="25">
        <v>59.54</v>
      </c>
      <c r="CT7" s="25">
        <v>59.26</v>
      </c>
      <c r="CU7" s="25">
        <v>60.44</v>
      </c>
      <c r="CV7" s="25">
        <v>60.21</v>
      </c>
      <c r="CW7" s="25">
        <v>74.06</v>
      </c>
      <c r="CX7" s="25">
        <v>74.7</v>
      </c>
      <c r="CY7" s="25">
        <v>74.92</v>
      </c>
      <c r="CZ7" s="25">
        <v>72.94</v>
      </c>
      <c r="DA7" s="25">
        <v>70.150000000000006</v>
      </c>
      <c r="DB7" s="25">
        <v>84.24</v>
      </c>
      <c r="DC7" s="25">
        <v>84.19</v>
      </c>
      <c r="DD7" s="25">
        <v>83.93</v>
      </c>
      <c r="DE7" s="25">
        <v>83.84</v>
      </c>
      <c r="DF7" s="25">
        <v>83.39</v>
      </c>
      <c r="DG7" s="25">
        <v>89.21</v>
      </c>
      <c r="DH7" s="25">
        <v>52.25</v>
      </c>
      <c r="DI7" s="25">
        <v>52.36</v>
      </c>
      <c r="DJ7" s="25">
        <v>53.48</v>
      </c>
      <c r="DK7" s="25">
        <v>52.87</v>
      </c>
      <c r="DL7" s="25">
        <v>53.91</v>
      </c>
      <c r="DM7" s="25">
        <v>48.83</v>
      </c>
      <c r="DN7" s="25">
        <v>49.96</v>
      </c>
      <c r="DO7" s="25">
        <v>50.82</v>
      </c>
      <c r="DP7" s="25">
        <v>51.82</v>
      </c>
      <c r="DQ7" s="25">
        <v>52.53</v>
      </c>
      <c r="DR7" s="25">
        <v>52.41</v>
      </c>
      <c r="DS7" s="25">
        <v>19.32</v>
      </c>
      <c r="DT7" s="25">
        <v>19.329999999999998</v>
      </c>
      <c r="DU7" s="25">
        <v>19.98</v>
      </c>
      <c r="DV7" s="25">
        <v>21.93</v>
      </c>
      <c r="DW7" s="25">
        <v>28.62</v>
      </c>
      <c r="DX7" s="25">
        <v>18.18</v>
      </c>
      <c r="DY7" s="25">
        <v>19.32</v>
      </c>
      <c r="DZ7" s="25">
        <v>21.16</v>
      </c>
      <c r="EA7" s="25">
        <v>22.72</v>
      </c>
      <c r="EB7" s="25">
        <v>24.16</v>
      </c>
      <c r="EC7" s="25">
        <v>26.78</v>
      </c>
      <c r="ED7" s="25">
        <v>0.35</v>
      </c>
      <c r="EE7" s="25">
        <v>0.26</v>
      </c>
      <c r="EF7" s="25">
        <v>0.11</v>
      </c>
      <c r="EG7" s="25">
        <v>0.28000000000000003</v>
      </c>
      <c r="EH7" s="25">
        <v>0.08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2025-12-12T09:24:01Z</dcterms:created>
  <dcterms:modified xsi:type="dcterms:W3CDTF">2026-02-20T01:33:17Z</dcterms:modified>
  <cp:category/>
</cp:coreProperties>
</file>