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42.183\03_kaiseki\01　共用\61　産業連関表\Ｒ７\08 経済波及効果分析ツール更新\03_起案\"/>
    </mc:Choice>
  </mc:AlternateContent>
  <xr:revisionPtr revIDLastSave="0" documentId="13_ncr:1_{2AA2E90A-3E56-4FC3-952C-A2DA5350499A}" xr6:coauthVersionLast="47" xr6:coauthVersionMax="47" xr10:uidLastSave="{00000000-0000-0000-0000-000000000000}"/>
  <bookViews>
    <workbookView xWindow="-120" yWindow="-120" windowWidth="29040" windowHeight="15720" tabRatio="788" xr2:uid="{00000000-000D-0000-FFFF-FFFF00000000}"/>
  </bookViews>
  <sheets>
    <sheet name="説明シート" sheetId="11" r:id="rId1"/>
    <sheet name="入力シート " sheetId="12" r:id="rId2"/>
    <sheet name="出力シート" sheetId="14" r:id="rId3"/>
    <sheet name="フローチャート図" sheetId="22" r:id="rId4"/>
    <sheet name="計算シート1" sheetId="19" r:id="rId5"/>
    <sheet name="計算シート 2" sheetId="15" r:id="rId6"/>
    <sheet name="投入係数シート" sheetId="18" r:id="rId7"/>
    <sheet name="関係係数シート" sheetId="16" r:id="rId8"/>
    <sheet name="更新履歴" sheetId="23" r:id="rId9"/>
  </sheets>
  <definedNames>
    <definedName name="_xlnm._FilterDatabase" localSheetId="1" hidden="1">出力シート!#REF!</definedName>
    <definedName name="OLE_LINK10" localSheetId="0">説明シート!$B$51</definedName>
    <definedName name="OLE_LINK11" localSheetId="0">説明シート!$B$5</definedName>
    <definedName name="OLE_LINK12" localSheetId="0">説明シート!$B$26</definedName>
    <definedName name="OLE_LINK4" localSheetId="0">説明シート!$B$53</definedName>
    <definedName name="OLE_LINK5" localSheetId="0">説明シート!$B$4</definedName>
    <definedName name="OLE_LINK6" localSheetId="0">説明シート!$B$49</definedName>
    <definedName name="OLE_LINK7" localSheetId="0">説明シート!$B$5</definedName>
    <definedName name="OLE_LINK9" localSheetId="0">説明シート!$B$28</definedName>
    <definedName name="_xlnm.Print_Area" localSheetId="3">フローチャート図!$A$1:$AH$69</definedName>
    <definedName name="_xlnm.Print_Area" localSheetId="7">関係係数シート!$B$2:$M$43</definedName>
    <definedName name="_xlnm.Print_Area" localSheetId="2">出力シート!$B$1:$K$134</definedName>
    <definedName name="_xlnm.Print_Area" localSheetId="0">説明シート!$A$1:$K$146</definedName>
    <definedName name="_xlnm.Print_Area" localSheetId="6">投入係数シート!$B$55:$BW$106</definedName>
    <definedName name="_xlnm.Print_Area" localSheetId="1">'入力シート '!$A$2:$Q$77</definedName>
    <definedName name="_xlnm.Print_Titles" localSheetId="4">計算シート1!$B:$C,計算シート1!$4:$7</definedName>
    <definedName name="_xlnm.Print_Titles" localSheetId="6">投入係数シート!$B:$C,投入係数シート!$55:$56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16" l="1"/>
  <c r="L15" i="16"/>
  <c r="M14" i="16"/>
  <c r="L14" i="16"/>
  <c r="M13" i="16"/>
  <c r="L13" i="16"/>
  <c r="M12" i="16"/>
  <c r="L12" i="16"/>
  <c r="M11" i="16"/>
  <c r="O19" i="12" l="1"/>
  <c r="P19" i="12"/>
  <c r="O18" i="12"/>
  <c r="P18" i="12"/>
  <c r="O17" i="12"/>
  <c r="P17" i="12"/>
  <c r="O16" i="12"/>
  <c r="P16" i="12"/>
  <c r="K15" i="16"/>
  <c r="N19" i="12" s="1"/>
  <c r="K14" i="16"/>
  <c r="N18" i="12" s="1"/>
  <c r="K13" i="16"/>
  <c r="N17" i="12" s="1"/>
  <c r="K12" i="16"/>
  <c r="N16" i="12" s="1"/>
  <c r="K11" i="16"/>
  <c r="N15" i="12" s="1"/>
  <c r="K10" i="16"/>
  <c r="N14" i="12" s="1"/>
  <c r="K9" i="16"/>
  <c r="N13" i="12" s="1"/>
  <c r="K8" i="16"/>
  <c r="N12" i="12" s="1"/>
  <c r="K7" i="16"/>
  <c r="N11" i="12" s="1"/>
  <c r="M7" i="16" l="1"/>
  <c r="P11" i="12" s="1"/>
  <c r="L11" i="16"/>
  <c r="O15" i="12" s="1"/>
  <c r="P15" i="12"/>
  <c r="L10" i="16"/>
  <c r="O14" i="12" s="1"/>
  <c r="M10" i="16"/>
  <c r="P14" i="12" s="1"/>
  <c r="L9" i="16"/>
  <c r="O13" i="12" s="1"/>
  <c r="M9" i="16"/>
  <c r="P13" i="12" s="1"/>
  <c r="L8" i="16"/>
  <c r="O12" i="12" s="1"/>
  <c r="M8" i="16"/>
  <c r="P12" i="12" s="1"/>
  <c r="L7" i="16"/>
  <c r="O11" i="12" s="1"/>
  <c r="K77" i="12" l="1"/>
  <c r="D106" i="18" l="1" a="1"/>
  <c r="D106" i="18" s="1"/>
  <c r="BO106" i="18" l="1"/>
  <c r="BG106" i="18"/>
  <c r="AY106" i="18"/>
  <c r="AQ106" i="18"/>
  <c r="AI106" i="18"/>
  <c r="AA106" i="18"/>
  <c r="S106" i="18"/>
  <c r="K106" i="18"/>
  <c r="BV106" i="18"/>
  <c r="BV84" i="18" s="1"/>
  <c r="BN106" i="18"/>
  <c r="BF106" i="18"/>
  <c r="AX106" i="18"/>
  <c r="AP106" i="18"/>
  <c r="AH106" i="18"/>
  <c r="Z106" i="18"/>
  <c r="R106" i="18"/>
  <c r="J106" i="18"/>
  <c r="BS106" i="18"/>
  <c r="BK106" i="18"/>
  <c r="BC106" i="18"/>
  <c r="AU106" i="18"/>
  <c r="AM106" i="18"/>
  <c r="AE106" i="18"/>
  <c r="W106" i="18"/>
  <c r="O106" i="18"/>
  <c r="G106" i="18"/>
  <c r="BR106" i="18"/>
  <c r="BJ106" i="18"/>
  <c r="BB106" i="18"/>
  <c r="AT106" i="18"/>
  <c r="AL106" i="18"/>
  <c r="AD106" i="18"/>
  <c r="V106" i="18"/>
  <c r="N106" i="18"/>
  <c r="F106" i="18"/>
  <c r="BU106" i="18"/>
  <c r="BQ106" i="18"/>
  <c r="BM106" i="18"/>
  <c r="BI106" i="18"/>
  <c r="BE106" i="18"/>
  <c r="BA106" i="18"/>
  <c r="AW106" i="18"/>
  <c r="AS106" i="18"/>
  <c r="AO106" i="18"/>
  <c r="AK106" i="18"/>
  <c r="AG106" i="18"/>
  <c r="AC106" i="18"/>
  <c r="Y106" i="18"/>
  <c r="U106" i="18"/>
  <c r="Q106" i="18"/>
  <c r="M106" i="18"/>
  <c r="I106" i="18"/>
  <c r="E106" i="18"/>
  <c r="BT106" i="18"/>
  <c r="BP106" i="18"/>
  <c r="BL106" i="18"/>
  <c r="BH106" i="18"/>
  <c r="BD106" i="18"/>
  <c r="AZ106" i="18"/>
  <c r="AV106" i="18"/>
  <c r="AR106" i="18"/>
  <c r="AN106" i="18"/>
  <c r="AJ106" i="18"/>
  <c r="AF106" i="18"/>
  <c r="AB106" i="18"/>
  <c r="X106" i="18"/>
  <c r="T106" i="18"/>
  <c r="P106" i="18"/>
  <c r="L106" i="18"/>
  <c r="H106" i="18"/>
  <c r="BV77" i="18" l="1"/>
  <c r="BV100" i="18"/>
  <c r="BV86" i="18"/>
  <c r="BV73" i="18"/>
  <c r="BV80" i="18"/>
  <c r="BV74" i="18"/>
  <c r="BV58" i="18"/>
  <c r="BV68" i="18"/>
  <c r="BV90" i="18"/>
  <c r="BV93" i="18"/>
  <c r="BV61" i="18"/>
  <c r="BV96" i="18"/>
  <c r="BV64" i="18"/>
  <c r="BV70" i="18"/>
  <c r="BV89" i="18"/>
  <c r="BW106" i="18"/>
  <c r="BV72" i="18"/>
  <c r="BV57" i="18"/>
  <c r="BV98" i="18"/>
  <c r="BV82" i="18"/>
  <c r="BV66" i="18"/>
  <c r="BV101" i="18"/>
  <c r="BV85" i="18"/>
  <c r="BV69" i="18"/>
  <c r="BV92" i="18"/>
  <c r="BV76" i="18"/>
  <c r="BV60" i="18"/>
  <c r="BV94" i="18"/>
  <c r="BV78" i="18"/>
  <c r="BV62" i="18"/>
  <c r="BV97" i="18"/>
  <c r="BV81" i="18"/>
  <c r="BV65" i="18"/>
  <c r="BV88" i="18"/>
  <c r="BV102" i="18"/>
  <c r="BV95" i="18"/>
  <c r="BV79" i="18"/>
  <c r="BV63" i="18"/>
  <c r="BV91" i="18"/>
  <c r="BV75" i="18"/>
  <c r="BV59" i="18"/>
  <c r="BV87" i="18"/>
  <c r="BV71" i="18"/>
  <c r="BV99" i="18"/>
  <c r="BV83" i="18"/>
  <c r="BV67" i="18"/>
  <c r="C106" i="14"/>
  <c r="L3" i="16" l="1"/>
  <c r="K3" i="16"/>
  <c r="M3" i="16" s="1"/>
  <c r="L16" i="16" l="1"/>
  <c r="J45" i="15"/>
  <c r="M16" i="16"/>
  <c r="R35" i="15" l="1"/>
  <c r="V35" i="15"/>
  <c r="R36" i="15"/>
  <c r="V36" i="15"/>
  <c r="R37" i="15"/>
  <c r="V37" i="15"/>
  <c r="R38" i="15"/>
  <c r="V38" i="15"/>
  <c r="R39" i="15"/>
  <c r="V39" i="15"/>
  <c r="R40" i="15"/>
  <c r="V40" i="15"/>
  <c r="R41" i="15"/>
  <c r="V41" i="15"/>
  <c r="R42" i="15"/>
  <c r="V42" i="15"/>
  <c r="R43" i="15"/>
  <c r="V43" i="15"/>
  <c r="R44" i="15"/>
  <c r="V44" i="15"/>
  <c r="N100" i="18" l="1"/>
  <c r="N101" i="18"/>
  <c r="N102" i="18"/>
  <c r="N96" i="18"/>
  <c r="N99" i="18"/>
  <c r="N97" i="18"/>
  <c r="N95" i="18"/>
  <c r="N92" i="18"/>
  <c r="N93" i="18"/>
  <c r="N86" i="18"/>
  <c r="N91" i="18"/>
  <c r="N87" i="18"/>
  <c r="N83" i="18"/>
  <c r="N98" i="18"/>
  <c r="N94" i="18"/>
  <c r="N90" i="18"/>
  <c r="N88" i="18"/>
  <c r="N89" i="18"/>
  <c r="N79" i="18"/>
  <c r="N80" i="18"/>
  <c r="N76" i="18"/>
  <c r="N85" i="18"/>
  <c r="N81" i="18"/>
  <c r="N77" i="18"/>
  <c r="N71" i="18"/>
  <c r="N84" i="18"/>
  <c r="N82" i="18"/>
  <c r="N75" i="18"/>
  <c r="N72" i="18"/>
  <c r="N68" i="18"/>
  <c r="N74" i="18"/>
  <c r="N73" i="18"/>
  <c r="N69" i="18"/>
  <c r="N70" i="18"/>
  <c r="N64" i="18"/>
  <c r="N60" i="18"/>
  <c r="N78" i="18"/>
  <c r="N65" i="18"/>
  <c r="N61" i="18"/>
  <c r="N57" i="18"/>
  <c r="N67" i="18"/>
  <c r="N62" i="18"/>
  <c r="N58" i="18"/>
  <c r="N66" i="18"/>
  <c r="N63" i="18"/>
  <c r="N59" i="18"/>
  <c r="AH100" i="18"/>
  <c r="AH101" i="18"/>
  <c r="AH102" i="18"/>
  <c r="AH96" i="18"/>
  <c r="AH97" i="18"/>
  <c r="AH95" i="18"/>
  <c r="AH92" i="18"/>
  <c r="AH99" i="18"/>
  <c r="AH98" i="18"/>
  <c r="AH93" i="18"/>
  <c r="AH86" i="18"/>
  <c r="AH94" i="18"/>
  <c r="AH87" i="18"/>
  <c r="AH83" i="18"/>
  <c r="AH91" i="18"/>
  <c r="AH88" i="18"/>
  <c r="AH84" i="18"/>
  <c r="AH79" i="18"/>
  <c r="AH80" i="18"/>
  <c r="AH76" i="18"/>
  <c r="AH81" i="18"/>
  <c r="AH77" i="18"/>
  <c r="AH85" i="18"/>
  <c r="AH82" i="18"/>
  <c r="AH71" i="18"/>
  <c r="AH90" i="18"/>
  <c r="AH72" i="18"/>
  <c r="AH68" i="18"/>
  <c r="AH89" i="18"/>
  <c r="AH78" i="18"/>
  <c r="AH75" i="18"/>
  <c r="AH73" i="18"/>
  <c r="AH69" i="18"/>
  <c r="AH66" i="18"/>
  <c r="AH64" i="18"/>
  <c r="AH60" i="18"/>
  <c r="AH65" i="18"/>
  <c r="AH61" i="18"/>
  <c r="AH57" i="18"/>
  <c r="AH62" i="18"/>
  <c r="AH58" i="18"/>
  <c r="AH74" i="18"/>
  <c r="AH70" i="18"/>
  <c r="AH67" i="18"/>
  <c r="AH63" i="18"/>
  <c r="AH59" i="18"/>
  <c r="AX100" i="18"/>
  <c r="AX101" i="18"/>
  <c r="AX102" i="18"/>
  <c r="AX96" i="18"/>
  <c r="AX97" i="18"/>
  <c r="AX99" i="18"/>
  <c r="AX92" i="18"/>
  <c r="AX98" i="18"/>
  <c r="AX93" i="18"/>
  <c r="AX86" i="18"/>
  <c r="AX95" i="18"/>
  <c r="AX94" i="18"/>
  <c r="AX87" i="18"/>
  <c r="AX83" i="18"/>
  <c r="AX91" i="18"/>
  <c r="AX88" i="18"/>
  <c r="AX90" i="18"/>
  <c r="AX84" i="18"/>
  <c r="AX79" i="18"/>
  <c r="AX80" i="18"/>
  <c r="AX76" i="18"/>
  <c r="AX81" i="18"/>
  <c r="AX77" i="18"/>
  <c r="AX82" i="18"/>
  <c r="AX71" i="18"/>
  <c r="AX89" i="18"/>
  <c r="AX72" i="18"/>
  <c r="AX68" i="18"/>
  <c r="AX85" i="18"/>
  <c r="AX78" i="18"/>
  <c r="AX75" i="18"/>
  <c r="AX73" i="18"/>
  <c r="AX69" i="18"/>
  <c r="AX74" i="18"/>
  <c r="AX66" i="18"/>
  <c r="AX64" i="18"/>
  <c r="AX60" i="18"/>
  <c r="AX70" i="18"/>
  <c r="AX59" i="18"/>
  <c r="AX65" i="18"/>
  <c r="AX61" i="18"/>
  <c r="AX57" i="18"/>
  <c r="AX63" i="18"/>
  <c r="AX62" i="18"/>
  <c r="AX58" i="18"/>
  <c r="AX67" i="18"/>
  <c r="BN100" i="18"/>
  <c r="BN101" i="18"/>
  <c r="BN102" i="18"/>
  <c r="BN98" i="18"/>
  <c r="BN95" i="18"/>
  <c r="BN99" i="18"/>
  <c r="BN96" i="18"/>
  <c r="BN97" i="18"/>
  <c r="BN92" i="18"/>
  <c r="BN93" i="18"/>
  <c r="BN89" i="18"/>
  <c r="BN86" i="18"/>
  <c r="BN94" i="18"/>
  <c r="BN87" i="18"/>
  <c r="BN83" i="18"/>
  <c r="BN91" i="18"/>
  <c r="BN88" i="18"/>
  <c r="BN84" i="18"/>
  <c r="BN82" i="18"/>
  <c r="BN79" i="18"/>
  <c r="BN90" i="18"/>
  <c r="BN85" i="18"/>
  <c r="BN80" i="18"/>
  <c r="BN76" i="18"/>
  <c r="BN81" i="18"/>
  <c r="BN77" i="18"/>
  <c r="BN71" i="18"/>
  <c r="BN72" i="18"/>
  <c r="BN68" i="18"/>
  <c r="BN78" i="18"/>
  <c r="BN75" i="18"/>
  <c r="BN73" i="18"/>
  <c r="BN69" i="18"/>
  <c r="BN66" i="18"/>
  <c r="BN64" i="18"/>
  <c r="BN60" i="18"/>
  <c r="BN74" i="18"/>
  <c r="BN67" i="18"/>
  <c r="BN65" i="18"/>
  <c r="BN61" i="18"/>
  <c r="BN57" i="18"/>
  <c r="BN59" i="18"/>
  <c r="BN62" i="18"/>
  <c r="BN58" i="18"/>
  <c r="BN70" i="18"/>
  <c r="BN63" i="18"/>
  <c r="K101" i="18"/>
  <c r="K102" i="18"/>
  <c r="K99" i="18"/>
  <c r="K96" i="18"/>
  <c r="K100" i="18"/>
  <c r="K97" i="18"/>
  <c r="K98" i="18"/>
  <c r="K92" i="18"/>
  <c r="K93" i="18"/>
  <c r="K94" i="18"/>
  <c r="K90" i="18"/>
  <c r="K87" i="18"/>
  <c r="K95" i="18"/>
  <c r="K88" i="18"/>
  <c r="K84" i="18"/>
  <c r="K89" i="18"/>
  <c r="K85" i="18"/>
  <c r="K83" i="18"/>
  <c r="K80" i="18"/>
  <c r="K91" i="18"/>
  <c r="K86" i="18"/>
  <c r="K81" i="18"/>
  <c r="K77" i="18"/>
  <c r="K82" i="18"/>
  <c r="K78" i="18"/>
  <c r="K74" i="18"/>
  <c r="K72" i="18"/>
  <c r="K73" i="18"/>
  <c r="K69" i="18"/>
  <c r="K79" i="18"/>
  <c r="K76" i="18"/>
  <c r="K70" i="18"/>
  <c r="K67" i="18"/>
  <c r="K65" i="18"/>
  <c r="K61" i="18"/>
  <c r="K57" i="18"/>
  <c r="K71" i="18"/>
  <c r="K75" i="18"/>
  <c r="K68" i="18"/>
  <c r="K66" i="18"/>
  <c r="K62" i="18"/>
  <c r="K58" i="18"/>
  <c r="K60" i="18"/>
  <c r="K63" i="18"/>
  <c r="K59" i="18"/>
  <c r="K64" i="18"/>
  <c r="AA101" i="18"/>
  <c r="AA102" i="18"/>
  <c r="AA99" i="18"/>
  <c r="AA96" i="18"/>
  <c r="AA100" i="18"/>
  <c r="AA97" i="18"/>
  <c r="AA98" i="18"/>
  <c r="AA92" i="18"/>
  <c r="AA93" i="18"/>
  <c r="AA94" i="18"/>
  <c r="AA90" i="18"/>
  <c r="AA87" i="18"/>
  <c r="AA95" i="18"/>
  <c r="AA88" i="18"/>
  <c r="AA84" i="18"/>
  <c r="AA89" i="18"/>
  <c r="AA85" i="18"/>
  <c r="AA83" i="18"/>
  <c r="AA80" i="18"/>
  <c r="AA86" i="18"/>
  <c r="AA81" i="18"/>
  <c r="AA77" i="18"/>
  <c r="AA91" i="18"/>
  <c r="AA82" i="18"/>
  <c r="AA78" i="18"/>
  <c r="AA74" i="18"/>
  <c r="AA72" i="18"/>
  <c r="AA73" i="18"/>
  <c r="AA69" i="18"/>
  <c r="AA79" i="18"/>
  <c r="AA76" i="18"/>
  <c r="AA70" i="18"/>
  <c r="AA67" i="18"/>
  <c r="AA65" i="18"/>
  <c r="AA61" i="18"/>
  <c r="AA57" i="18"/>
  <c r="AA68" i="18"/>
  <c r="AA66" i="18"/>
  <c r="AA62" i="18"/>
  <c r="AA58" i="18"/>
  <c r="AA71" i="18"/>
  <c r="AA64" i="18"/>
  <c r="AA75" i="18"/>
  <c r="AA63" i="18"/>
  <c r="AA59" i="18"/>
  <c r="AA60" i="18"/>
  <c r="AE101" i="18"/>
  <c r="AE102" i="18"/>
  <c r="AE100" i="18"/>
  <c r="AE96" i="18"/>
  <c r="AE99" i="18"/>
  <c r="AE97" i="18"/>
  <c r="AE98" i="18"/>
  <c r="AE92" i="18"/>
  <c r="AE93" i="18"/>
  <c r="AE94" i="18"/>
  <c r="AE95" i="18"/>
  <c r="AE91" i="18"/>
  <c r="AE87" i="18"/>
  <c r="AE90" i="18"/>
  <c r="AE88" i="18"/>
  <c r="AE84" i="18"/>
  <c r="AE89" i="18"/>
  <c r="AE85" i="18"/>
  <c r="AE86" i="18"/>
  <c r="AE80" i="18"/>
  <c r="AE83" i="18"/>
  <c r="AE81" i="18"/>
  <c r="AE77" i="18"/>
  <c r="AE82" i="18"/>
  <c r="AE78" i="18"/>
  <c r="AE75" i="18"/>
  <c r="AE72" i="18"/>
  <c r="AE79" i="18"/>
  <c r="AE74" i="18"/>
  <c r="AE73" i="18"/>
  <c r="AE69" i="18"/>
  <c r="AE70" i="18"/>
  <c r="AE65" i="18"/>
  <c r="AE61" i="18"/>
  <c r="AE57" i="18"/>
  <c r="AE76" i="18"/>
  <c r="AE64" i="18"/>
  <c r="AE67" i="18"/>
  <c r="AE62" i="18"/>
  <c r="AE58" i="18"/>
  <c r="AE60" i="18"/>
  <c r="AE71" i="18"/>
  <c r="AE66" i="18"/>
  <c r="AE63" i="18"/>
  <c r="AE59" i="18"/>
  <c r="AE68" i="18"/>
  <c r="AI101" i="18"/>
  <c r="AI102" i="18"/>
  <c r="AI96" i="18"/>
  <c r="AI97" i="18"/>
  <c r="AI99" i="18"/>
  <c r="AI98" i="18"/>
  <c r="AI100" i="18"/>
  <c r="AI92" i="18"/>
  <c r="AI93" i="18"/>
  <c r="AI94" i="18"/>
  <c r="AI87" i="18"/>
  <c r="AI91" i="18"/>
  <c r="AI88" i="18"/>
  <c r="AI84" i="18"/>
  <c r="AI90" i="18"/>
  <c r="AI89" i="18"/>
  <c r="AI85" i="18"/>
  <c r="AI80" i="18"/>
  <c r="AI95" i="18"/>
  <c r="AI81" i="18"/>
  <c r="AI77" i="18"/>
  <c r="AI83" i="18"/>
  <c r="AI82" i="18"/>
  <c r="AI78" i="18"/>
  <c r="AI79" i="18"/>
  <c r="AI76" i="18"/>
  <c r="AI72" i="18"/>
  <c r="AI75" i="18"/>
  <c r="AI73" i="18"/>
  <c r="AI69" i="18"/>
  <c r="AI65" i="18"/>
  <c r="AI86" i="18"/>
  <c r="AI74" i="18"/>
  <c r="AI70" i="18"/>
  <c r="AI61" i="18"/>
  <c r="AI57" i="18"/>
  <c r="AI66" i="18"/>
  <c r="AI60" i="18"/>
  <c r="AI71" i="18"/>
  <c r="AI68" i="18"/>
  <c r="AI62" i="18"/>
  <c r="AI58" i="18"/>
  <c r="AI67" i="18"/>
  <c r="AI63" i="18"/>
  <c r="AI59" i="18"/>
  <c r="AI64" i="18"/>
  <c r="AM101" i="18"/>
  <c r="AM102" i="18"/>
  <c r="AM99" i="18"/>
  <c r="AM96" i="18"/>
  <c r="AM97" i="18"/>
  <c r="AM100" i="18"/>
  <c r="AM98" i="18"/>
  <c r="AM95" i="18"/>
  <c r="AM92" i="18"/>
  <c r="AM93" i="18"/>
  <c r="AM94" i="18"/>
  <c r="AM87" i="18"/>
  <c r="AM88" i="18"/>
  <c r="AM84" i="18"/>
  <c r="AM91" i="18"/>
  <c r="AM89" i="18"/>
  <c r="AM85" i="18"/>
  <c r="AM80" i="18"/>
  <c r="AM81" i="18"/>
  <c r="AM77" i="18"/>
  <c r="AM90" i="18"/>
  <c r="AM86" i="18"/>
  <c r="AM82" i="18"/>
  <c r="AM78" i="18"/>
  <c r="AM72" i="18"/>
  <c r="AM76" i="18"/>
  <c r="AM73" i="18"/>
  <c r="AM69" i="18"/>
  <c r="AM65" i="18"/>
  <c r="AM75" i="18"/>
  <c r="AM70" i="18"/>
  <c r="AM71" i="18"/>
  <c r="AM66" i="18"/>
  <c r="AM61" i="18"/>
  <c r="AM57" i="18"/>
  <c r="AM67" i="18"/>
  <c r="AM83" i="18"/>
  <c r="AM62" i="18"/>
  <c r="AM58" i="18"/>
  <c r="AM68" i="18"/>
  <c r="AM64" i="18"/>
  <c r="AM79" i="18"/>
  <c r="AM74" i="18"/>
  <c r="AM63" i="18"/>
  <c r="AM59" i="18"/>
  <c r="AM60" i="18"/>
  <c r="AQ101" i="18"/>
  <c r="AQ102" i="18"/>
  <c r="AQ96" i="18"/>
  <c r="AQ100" i="18"/>
  <c r="AQ97" i="18"/>
  <c r="AQ99" i="18"/>
  <c r="AQ98" i="18"/>
  <c r="AQ92" i="18"/>
  <c r="AQ93" i="18"/>
  <c r="AQ95" i="18"/>
  <c r="AQ94" i="18"/>
  <c r="AQ90" i="18"/>
  <c r="AQ87" i="18"/>
  <c r="AQ88" i="18"/>
  <c r="AQ84" i="18"/>
  <c r="AQ89" i="18"/>
  <c r="AQ85" i="18"/>
  <c r="AQ83" i="18"/>
  <c r="AQ80" i="18"/>
  <c r="AQ86" i="18"/>
  <c r="AQ81" i="18"/>
  <c r="AQ77" i="18"/>
  <c r="AQ82" i="18"/>
  <c r="AQ78" i="18"/>
  <c r="AQ74" i="18"/>
  <c r="AQ72" i="18"/>
  <c r="AQ91" i="18"/>
  <c r="AQ73" i="18"/>
  <c r="AQ69" i="18"/>
  <c r="AQ65" i="18"/>
  <c r="AQ79" i="18"/>
  <c r="AQ76" i="18"/>
  <c r="AQ70" i="18"/>
  <c r="AQ67" i="18"/>
  <c r="AQ61" i="18"/>
  <c r="AQ57" i="18"/>
  <c r="AQ68" i="18"/>
  <c r="AQ66" i="18"/>
  <c r="AQ62" i="18"/>
  <c r="AQ58" i="18"/>
  <c r="AQ75" i="18"/>
  <c r="AQ60" i="18"/>
  <c r="AQ63" i="18"/>
  <c r="AQ59" i="18"/>
  <c r="AQ71" i="18"/>
  <c r="AQ64" i="18"/>
  <c r="AU101" i="18"/>
  <c r="AU102" i="18"/>
  <c r="AU100" i="18"/>
  <c r="AU99" i="18"/>
  <c r="AU96" i="18"/>
  <c r="AU97" i="18"/>
  <c r="AU98" i="18"/>
  <c r="AU95" i="18"/>
  <c r="AU92" i="18"/>
  <c r="AU93" i="18"/>
  <c r="AU94" i="18"/>
  <c r="AU91" i="18"/>
  <c r="AU87" i="18"/>
  <c r="AU90" i="18"/>
  <c r="AU88" i="18"/>
  <c r="AU84" i="18"/>
  <c r="AU89" i="18"/>
  <c r="AU85" i="18"/>
  <c r="AU86" i="18"/>
  <c r="AU80" i="18"/>
  <c r="AU83" i="18"/>
  <c r="AU81" i="18"/>
  <c r="AU77" i="18"/>
  <c r="AU82" i="18"/>
  <c r="AU78" i="18"/>
  <c r="AU75" i="18"/>
  <c r="AU72" i="18"/>
  <c r="AU79" i="18"/>
  <c r="AU74" i="18"/>
  <c r="AU73" i="18"/>
  <c r="AU69" i="18"/>
  <c r="AU65" i="18"/>
  <c r="AU70" i="18"/>
  <c r="AU76" i="18"/>
  <c r="AU61" i="18"/>
  <c r="AU57" i="18"/>
  <c r="AU68" i="18"/>
  <c r="AU64" i="18"/>
  <c r="AU60" i="18"/>
  <c r="AU67" i="18"/>
  <c r="AU62" i="18"/>
  <c r="AU58" i="18"/>
  <c r="AU71" i="18"/>
  <c r="AU66" i="18"/>
  <c r="AU63" i="18"/>
  <c r="AU59" i="18"/>
  <c r="AY101" i="18"/>
  <c r="AY102" i="18"/>
  <c r="AY96" i="18"/>
  <c r="AY97" i="18"/>
  <c r="AY99" i="18"/>
  <c r="AY98" i="18"/>
  <c r="AY92" i="18"/>
  <c r="AY93" i="18"/>
  <c r="AY95" i="18"/>
  <c r="AY94" i="18"/>
  <c r="AY87" i="18"/>
  <c r="AY100" i="18"/>
  <c r="AY91" i="18"/>
  <c r="AY88" i="18"/>
  <c r="AY84" i="18"/>
  <c r="AY90" i="18"/>
  <c r="AY89" i="18"/>
  <c r="AY85" i="18"/>
  <c r="AY80" i="18"/>
  <c r="AY81" i="18"/>
  <c r="AY77" i="18"/>
  <c r="AY83" i="18"/>
  <c r="AY82" i="18"/>
  <c r="AY78" i="18"/>
  <c r="AY79" i="18"/>
  <c r="AY76" i="18"/>
  <c r="AY72" i="18"/>
  <c r="AY86" i="18"/>
  <c r="AY75" i="18"/>
  <c r="AY73" i="18"/>
  <c r="AY69" i="18"/>
  <c r="AY65" i="18"/>
  <c r="AY74" i="18"/>
  <c r="AY70" i="18"/>
  <c r="AY61" i="18"/>
  <c r="AY57" i="18"/>
  <c r="AY66" i="18"/>
  <c r="AY71" i="18"/>
  <c r="AY68" i="18"/>
  <c r="AY62" i="18"/>
  <c r="AY58" i="18"/>
  <c r="AY64" i="18"/>
  <c r="AY67" i="18"/>
  <c r="AY63" i="18"/>
  <c r="AY59" i="18"/>
  <c r="AY60" i="18"/>
  <c r="BC101" i="18"/>
  <c r="BC102" i="18"/>
  <c r="BC99" i="18"/>
  <c r="BC96" i="18"/>
  <c r="BC97" i="18"/>
  <c r="BC100" i="18"/>
  <c r="BC98" i="18"/>
  <c r="BC92" i="18"/>
  <c r="BC95" i="18"/>
  <c r="BC93" i="18"/>
  <c r="BC94" i="18"/>
  <c r="BC87" i="18"/>
  <c r="BC88" i="18"/>
  <c r="BC84" i="18"/>
  <c r="BC89" i="18"/>
  <c r="BC85" i="18"/>
  <c r="BC80" i="18"/>
  <c r="BC91" i="18"/>
  <c r="BC81" i="18"/>
  <c r="BC77" i="18"/>
  <c r="BC86" i="18"/>
  <c r="BC82" i="18"/>
  <c r="BC78" i="18"/>
  <c r="BC90" i="18"/>
  <c r="BC83" i="18"/>
  <c r="BC72" i="18"/>
  <c r="BC76" i="18"/>
  <c r="BC73" i="18"/>
  <c r="BC69" i="18"/>
  <c r="BC65" i="18"/>
  <c r="BC75" i="18"/>
  <c r="BC70" i="18"/>
  <c r="BC71" i="18"/>
  <c r="BC66" i="18"/>
  <c r="BC61" i="18"/>
  <c r="BC57" i="18"/>
  <c r="BC74" i="18"/>
  <c r="BC67" i="18"/>
  <c r="BC79" i="18"/>
  <c r="BC62" i="18"/>
  <c r="BC58" i="18"/>
  <c r="BC60" i="18"/>
  <c r="BC63" i="18"/>
  <c r="BC59" i="18"/>
  <c r="BC68" i="18"/>
  <c r="BC64" i="18"/>
  <c r="BG101" i="18"/>
  <c r="BG102" i="18"/>
  <c r="BG99" i="18"/>
  <c r="BG96" i="18"/>
  <c r="BG100" i="18"/>
  <c r="BG97" i="18"/>
  <c r="BG98" i="18"/>
  <c r="BG95" i="18"/>
  <c r="BG92" i="18"/>
  <c r="BG93" i="18"/>
  <c r="BG94" i="18"/>
  <c r="BG90" i="18"/>
  <c r="BG87" i="18"/>
  <c r="BG91" i="18"/>
  <c r="BG88" i="18"/>
  <c r="BG84" i="18"/>
  <c r="BG89" i="18"/>
  <c r="BG85" i="18"/>
  <c r="BG83" i="18"/>
  <c r="BG80" i="18"/>
  <c r="BG86" i="18"/>
  <c r="BG81" i="18"/>
  <c r="BG77" i="18"/>
  <c r="BG82" i="18"/>
  <c r="BG78" i="18"/>
  <c r="BG74" i="18"/>
  <c r="BG72" i="18"/>
  <c r="BG73" i="18"/>
  <c r="BG69" i="18"/>
  <c r="BG65" i="18"/>
  <c r="BG79" i="18"/>
  <c r="BG76" i="18"/>
  <c r="BG70" i="18"/>
  <c r="BG75" i="18"/>
  <c r="BG67" i="18"/>
  <c r="BG61" i="18"/>
  <c r="BG57" i="18"/>
  <c r="BG71" i="18"/>
  <c r="BG64" i="18"/>
  <c r="BG68" i="18"/>
  <c r="BG66" i="18"/>
  <c r="BG62" i="18"/>
  <c r="BG58" i="18"/>
  <c r="BG63" i="18"/>
  <c r="BG59" i="18"/>
  <c r="BG60" i="18"/>
  <c r="BK101" i="18"/>
  <c r="BK102" i="18"/>
  <c r="BK98" i="18"/>
  <c r="BK99" i="18"/>
  <c r="BK100" i="18"/>
  <c r="BK96" i="18"/>
  <c r="BK97" i="18"/>
  <c r="BK92" i="18"/>
  <c r="BK93" i="18"/>
  <c r="BK89" i="18"/>
  <c r="BK94" i="18"/>
  <c r="BK95" i="18"/>
  <c r="BK87" i="18"/>
  <c r="BK90" i="18"/>
  <c r="BK88" i="18"/>
  <c r="BK84" i="18"/>
  <c r="BK85" i="18"/>
  <c r="BK91" i="18"/>
  <c r="BK86" i="18"/>
  <c r="BK80" i="18"/>
  <c r="BK83" i="18"/>
  <c r="BK81" i="18"/>
  <c r="BK77" i="18"/>
  <c r="BK82" i="18"/>
  <c r="BK78" i="18"/>
  <c r="BK76" i="18"/>
  <c r="BK75" i="18"/>
  <c r="BK72" i="18"/>
  <c r="BK79" i="18"/>
  <c r="BK74" i="18"/>
  <c r="BK73" i="18"/>
  <c r="BK69" i="18"/>
  <c r="BK65" i="18"/>
  <c r="BK70" i="18"/>
  <c r="BK61" i="18"/>
  <c r="BK57" i="18"/>
  <c r="BK60" i="18"/>
  <c r="BK62" i="18"/>
  <c r="BK58" i="18"/>
  <c r="BK68" i="18"/>
  <c r="BK64" i="18"/>
  <c r="BK71" i="18"/>
  <c r="BK67" i="18"/>
  <c r="BK66" i="18"/>
  <c r="BK63" i="18"/>
  <c r="BK59" i="18"/>
  <c r="BO101" i="18"/>
  <c r="BO102" i="18"/>
  <c r="BO98" i="18"/>
  <c r="BO99" i="18"/>
  <c r="BO96" i="18"/>
  <c r="BO97" i="18"/>
  <c r="BO92" i="18"/>
  <c r="BO93" i="18"/>
  <c r="BO89" i="18"/>
  <c r="BO100" i="18"/>
  <c r="BO95" i="18"/>
  <c r="BO94" i="18"/>
  <c r="BO87" i="18"/>
  <c r="BO91" i="18"/>
  <c r="BO88" i="18"/>
  <c r="BO84" i="18"/>
  <c r="BO90" i="18"/>
  <c r="BO85" i="18"/>
  <c r="BO80" i="18"/>
  <c r="BO81" i="18"/>
  <c r="BO77" i="18"/>
  <c r="BO83" i="18"/>
  <c r="BO78" i="18"/>
  <c r="BO86" i="18"/>
  <c r="BO82" i="18"/>
  <c r="BO79" i="18"/>
  <c r="BO72" i="18"/>
  <c r="BO75" i="18"/>
  <c r="BO73" i="18"/>
  <c r="BO69" i="18"/>
  <c r="BO65" i="18"/>
  <c r="BO76" i="18"/>
  <c r="BO74" i="18"/>
  <c r="BO70" i="18"/>
  <c r="BO67" i="18"/>
  <c r="BO61" i="18"/>
  <c r="BO57" i="18"/>
  <c r="BO66" i="18"/>
  <c r="BO71" i="18"/>
  <c r="BO68" i="18"/>
  <c r="BO62" i="18"/>
  <c r="BO58" i="18"/>
  <c r="BO60" i="18"/>
  <c r="BO63" i="18"/>
  <c r="BO59" i="18"/>
  <c r="BO64" i="18"/>
  <c r="BS101" i="18"/>
  <c r="BS102" i="18"/>
  <c r="BS98" i="18"/>
  <c r="BS99" i="18"/>
  <c r="BS96" i="18"/>
  <c r="BS97" i="18"/>
  <c r="BS100" i="18"/>
  <c r="BS92" i="18"/>
  <c r="BS95" i="18"/>
  <c r="BS93" i="18"/>
  <c r="BS89" i="18"/>
  <c r="BS94" i="18"/>
  <c r="BS91" i="18"/>
  <c r="BS87" i="18"/>
  <c r="BS88" i="18"/>
  <c r="BS84" i="18"/>
  <c r="BS85" i="18"/>
  <c r="BS90" i="18"/>
  <c r="BS82" i="18"/>
  <c r="BS80" i="18"/>
  <c r="BS81" i="18"/>
  <c r="BS77" i="18"/>
  <c r="BS86" i="18"/>
  <c r="BS78" i="18"/>
  <c r="BS76" i="18"/>
  <c r="BS72" i="18"/>
  <c r="BS68" i="18"/>
  <c r="BS83" i="18"/>
  <c r="BS73" i="18"/>
  <c r="BS69" i="18"/>
  <c r="BS65" i="18"/>
  <c r="BS75" i="18"/>
  <c r="BS70" i="18"/>
  <c r="BS79" i="18"/>
  <c r="BS74" i="18"/>
  <c r="BS71" i="18"/>
  <c r="BS66" i="18"/>
  <c r="BS61" i="18"/>
  <c r="BS57" i="18"/>
  <c r="BS64" i="18"/>
  <c r="BS62" i="18"/>
  <c r="BS58" i="18"/>
  <c r="BS67" i="18"/>
  <c r="BS63" i="18"/>
  <c r="BS59" i="18"/>
  <c r="BS60" i="18"/>
  <c r="F100" i="18"/>
  <c r="F101" i="18"/>
  <c r="F102" i="18"/>
  <c r="F99" i="18"/>
  <c r="F96" i="18"/>
  <c r="F97" i="18"/>
  <c r="F95" i="18"/>
  <c r="F98" i="18"/>
  <c r="F92" i="18"/>
  <c r="F93" i="18"/>
  <c r="F94" i="18"/>
  <c r="F90" i="18"/>
  <c r="F86" i="18"/>
  <c r="F87" i="18"/>
  <c r="F83" i="18"/>
  <c r="F88" i="18"/>
  <c r="F85" i="18"/>
  <c r="F79" i="18"/>
  <c r="F84" i="18"/>
  <c r="F80" i="18"/>
  <c r="F76" i="18"/>
  <c r="F91" i="18"/>
  <c r="F89" i="18"/>
  <c r="F81" i="18"/>
  <c r="F77" i="18"/>
  <c r="F74" i="18"/>
  <c r="F71" i="18"/>
  <c r="F78" i="18"/>
  <c r="F72" i="18"/>
  <c r="F68" i="18"/>
  <c r="F73" i="18"/>
  <c r="F69" i="18"/>
  <c r="F82" i="18"/>
  <c r="F67" i="18"/>
  <c r="F64" i="18"/>
  <c r="F60" i="18"/>
  <c r="F66" i="18"/>
  <c r="F65" i="18"/>
  <c r="F61" i="18"/>
  <c r="F57" i="18"/>
  <c r="F63" i="18"/>
  <c r="F59" i="18"/>
  <c r="F75" i="18"/>
  <c r="F70" i="18"/>
  <c r="F62" i="18"/>
  <c r="F58" i="18"/>
  <c r="R100" i="18"/>
  <c r="R101" i="18"/>
  <c r="R102" i="18"/>
  <c r="R96" i="18"/>
  <c r="R97" i="18"/>
  <c r="R95" i="18"/>
  <c r="R99" i="18"/>
  <c r="R92" i="18"/>
  <c r="R98" i="18"/>
  <c r="R93" i="18"/>
  <c r="R86" i="18"/>
  <c r="R94" i="18"/>
  <c r="R87" i="18"/>
  <c r="R83" i="18"/>
  <c r="R91" i="18"/>
  <c r="R88" i="18"/>
  <c r="R84" i="18"/>
  <c r="R79" i="18"/>
  <c r="R80" i="18"/>
  <c r="R76" i="18"/>
  <c r="R90" i="18"/>
  <c r="R81" i="18"/>
  <c r="R77" i="18"/>
  <c r="R82" i="18"/>
  <c r="R71" i="18"/>
  <c r="R72" i="18"/>
  <c r="R68" i="18"/>
  <c r="R85" i="18"/>
  <c r="R78" i="18"/>
  <c r="R75" i="18"/>
  <c r="R73" i="18"/>
  <c r="R69" i="18"/>
  <c r="R89" i="18"/>
  <c r="R66" i="18"/>
  <c r="R64" i="18"/>
  <c r="R60" i="18"/>
  <c r="R67" i="18"/>
  <c r="R65" i="18"/>
  <c r="R61" i="18"/>
  <c r="R57" i="18"/>
  <c r="R70" i="18"/>
  <c r="R63" i="18"/>
  <c r="R59" i="18"/>
  <c r="R74" i="18"/>
  <c r="R62" i="18"/>
  <c r="R58" i="18"/>
  <c r="AD100" i="18"/>
  <c r="AD101" i="18"/>
  <c r="AD102" i="18"/>
  <c r="AD96" i="18"/>
  <c r="AD99" i="18"/>
  <c r="AD97" i="18"/>
  <c r="AD95" i="18"/>
  <c r="AD92" i="18"/>
  <c r="AD93" i="18"/>
  <c r="AD86" i="18"/>
  <c r="AD98" i="18"/>
  <c r="AD91" i="18"/>
  <c r="AD87" i="18"/>
  <c r="AD83" i="18"/>
  <c r="AD94" i="18"/>
  <c r="AD90" i="18"/>
  <c r="AD88" i="18"/>
  <c r="AD89" i="18"/>
  <c r="AD79" i="18"/>
  <c r="AD85" i="18"/>
  <c r="AD80" i="18"/>
  <c r="AD76" i="18"/>
  <c r="AD81" i="18"/>
  <c r="AD77" i="18"/>
  <c r="AD71" i="18"/>
  <c r="AD82" i="18"/>
  <c r="AD75" i="18"/>
  <c r="AD72" i="18"/>
  <c r="AD68" i="18"/>
  <c r="AD84" i="18"/>
  <c r="AD74" i="18"/>
  <c r="AD73" i="18"/>
  <c r="AD69" i="18"/>
  <c r="AD78" i="18"/>
  <c r="AD70" i="18"/>
  <c r="AD64" i="18"/>
  <c r="AD60" i="18"/>
  <c r="AD63" i="18"/>
  <c r="AD65" i="18"/>
  <c r="AD61" i="18"/>
  <c r="AD57" i="18"/>
  <c r="AD59" i="18"/>
  <c r="AD67" i="18"/>
  <c r="AD62" i="18"/>
  <c r="AD58" i="18"/>
  <c r="AD66" i="18"/>
  <c r="AL100" i="18"/>
  <c r="AL101" i="18"/>
  <c r="AL102" i="18"/>
  <c r="AL99" i="18"/>
  <c r="AL96" i="18"/>
  <c r="AL97" i="18"/>
  <c r="AL98" i="18"/>
  <c r="AL95" i="18"/>
  <c r="AL92" i="18"/>
  <c r="AL93" i="18"/>
  <c r="AL94" i="18"/>
  <c r="AL90" i="18"/>
  <c r="AL86" i="18"/>
  <c r="AL87" i="18"/>
  <c r="AL83" i="18"/>
  <c r="AL88" i="18"/>
  <c r="AL91" i="18"/>
  <c r="AL79" i="18"/>
  <c r="AL85" i="18"/>
  <c r="AL84" i="18"/>
  <c r="AL80" i="18"/>
  <c r="AL76" i="18"/>
  <c r="AL89" i="18"/>
  <c r="AL81" i="18"/>
  <c r="AL77" i="18"/>
  <c r="AL74" i="18"/>
  <c r="AL71" i="18"/>
  <c r="AL78" i="18"/>
  <c r="AL72" i="18"/>
  <c r="AL68" i="18"/>
  <c r="AL73" i="18"/>
  <c r="AL69" i="18"/>
  <c r="AL75" i="18"/>
  <c r="AL67" i="18"/>
  <c r="AL64" i="18"/>
  <c r="AL60" i="18"/>
  <c r="AL59" i="18"/>
  <c r="AL66" i="18"/>
  <c r="AL61" i="18"/>
  <c r="AL57" i="18"/>
  <c r="AL63" i="18"/>
  <c r="AL82" i="18"/>
  <c r="AL70" i="18"/>
  <c r="AL65" i="18"/>
  <c r="AL62" i="18"/>
  <c r="AL58" i="18"/>
  <c r="AT100" i="18"/>
  <c r="AT101" i="18"/>
  <c r="AT102" i="18"/>
  <c r="AT99" i="18"/>
  <c r="AT96" i="18"/>
  <c r="AT97" i="18"/>
  <c r="AT95" i="18"/>
  <c r="AT92" i="18"/>
  <c r="AT93" i="18"/>
  <c r="AT98" i="18"/>
  <c r="AT86" i="18"/>
  <c r="AT91" i="18"/>
  <c r="AT87" i="18"/>
  <c r="AT83" i="18"/>
  <c r="AT94" i="18"/>
  <c r="AT90" i="18"/>
  <c r="AT88" i="18"/>
  <c r="AT89" i="18"/>
  <c r="AT79" i="18"/>
  <c r="AT85" i="18"/>
  <c r="AT80" i="18"/>
  <c r="AT76" i="18"/>
  <c r="AT81" i="18"/>
  <c r="AT77" i="18"/>
  <c r="AT71" i="18"/>
  <c r="AT82" i="18"/>
  <c r="AT75" i="18"/>
  <c r="AT72" i="18"/>
  <c r="AT68" i="18"/>
  <c r="AT74" i="18"/>
  <c r="AT73" i="18"/>
  <c r="AT69" i="18"/>
  <c r="AT84" i="18"/>
  <c r="AT70" i="18"/>
  <c r="AT65" i="18"/>
  <c r="AT64" i="18"/>
  <c r="AT60" i="18"/>
  <c r="AT78" i="18"/>
  <c r="AT61" i="18"/>
  <c r="AT57" i="18"/>
  <c r="AT67" i="18"/>
  <c r="AT62" i="18"/>
  <c r="AT58" i="18"/>
  <c r="AT66" i="18"/>
  <c r="AT63" i="18"/>
  <c r="AT59" i="18"/>
  <c r="BF100" i="18"/>
  <c r="BF101" i="18"/>
  <c r="BF102" i="18"/>
  <c r="BF95" i="18"/>
  <c r="BF96" i="18"/>
  <c r="BF97" i="18"/>
  <c r="BF98" i="18"/>
  <c r="BF92" i="18"/>
  <c r="BF93" i="18"/>
  <c r="BF86" i="18"/>
  <c r="BF90" i="18"/>
  <c r="BF87" i="18"/>
  <c r="BF83" i="18"/>
  <c r="BF91" i="18"/>
  <c r="BF88" i="18"/>
  <c r="BF94" i="18"/>
  <c r="BF79" i="18"/>
  <c r="BF99" i="18"/>
  <c r="BF89" i="18"/>
  <c r="BF80" i="18"/>
  <c r="BF76" i="18"/>
  <c r="BF84" i="18"/>
  <c r="BF81" i="18"/>
  <c r="BF77" i="18"/>
  <c r="BF78" i="18"/>
  <c r="BF75" i="18"/>
  <c r="BF71" i="18"/>
  <c r="BF85" i="18"/>
  <c r="BF74" i="18"/>
  <c r="BF72" i="18"/>
  <c r="BF68" i="18"/>
  <c r="BF82" i="18"/>
  <c r="BF73" i="18"/>
  <c r="BF69" i="18"/>
  <c r="BF64" i="18"/>
  <c r="BF60" i="18"/>
  <c r="BF70" i="18"/>
  <c r="BF67" i="18"/>
  <c r="BF61" i="18"/>
  <c r="BF57" i="18"/>
  <c r="BF65" i="18"/>
  <c r="BF66" i="18"/>
  <c r="BF62" i="18"/>
  <c r="BF58" i="18"/>
  <c r="BF63" i="18"/>
  <c r="BF59" i="18"/>
  <c r="BR100" i="18"/>
  <c r="BR101" i="18"/>
  <c r="BR102" i="18"/>
  <c r="BR99" i="18"/>
  <c r="BR95" i="18"/>
  <c r="BR98" i="18"/>
  <c r="BR96" i="18"/>
  <c r="BR97" i="18"/>
  <c r="BR91" i="18"/>
  <c r="BR92" i="18"/>
  <c r="BR93" i="18"/>
  <c r="BR94" i="18"/>
  <c r="BR90" i="18"/>
  <c r="BR86" i="18"/>
  <c r="BR89" i="18"/>
  <c r="BR87" i="18"/>
  <c r="BR83" i="18"/>
  <c r="BR88" i="18"/>
  <c r="BR85" i="18"/>
  <c r="BR79" i="18"/>
  <c r="BR84" i="18"/>
  <c r="BR82" i="18"/>
  <c r="BR80" i="18"/>
  <c r="BR76" i="18"/>
  <c r="BR81" i="18"/>
  <c r="BR77" i="18"/>
  <c r="BR74" i="18"/>
  <c r="BR71" i="18"/>
  <c r="BR78" i="18"/>
  <c r="BR72" i="18"/>
  <c r="BR68" i="18"/>
  <c r="BR73" i="18"/>
  <c r="BR69" i="18"/>
  <c r="BR64" i="18"/>
  <c r="BR60" i="18"/>
  <c r="BR63" i="18"/>
  <c r="BR66" i="18"/>
  <c r="BR61" i="18"/>
  <c r="BR57" i="18"/>
  <c r="BR75" i="18"/>
  <c r="BR70" i="18"/>
  <c r="BR65" i="18"/>
  <c r="BR62" i="18"/>
  <c r="BR58" i="18"/>
  <c r="BR67" i="18"/>
  <c r="BR59" i="18"/>
  <c r="O101" i="18"/>
  <c r="O102" i="18"/>
  <c r="O100" i="18"/>
  <c r="O96" i="18"/>
  <c r="O99" i="18"/>
  <c r="O97" i="18"/>
  <c r="O98" i="18"/>
  <c r="O92" i="18"/>
  <c r="O93" i="18"/>
  <c r="O94" i="18"/>
  <c r="O95" i="18"/>
  <c r="O91" i="18"/>
  <c r="O87" i="18"/>
  <c r="O90" i="18"/>
  <c r="O88" i="18"/>
  <c r="O84" i="18"/>
  <c r="O89" i="18"/>
  <c r="O86" i="18"/>
  <c r="O80" i="18"/>
  <c r="O85" i="18"/>
  <c r="O83" i="18"/>
  <c r="O81" i="18"/>
  <c r="O77" i="18"/>
  <c r="O82" i="18"/>
  <c r="O78" i="18"/>
  <c r="O75" i="18"/>
  <c r="O72" i="18"/>
  <c r="O79" i="18"/>
  <c r="O74" i="18"/>
  <c r="O73" i="18"/>
  <c r="O69" i="18"/>
  <c r="O70" i="18"/>
  <c r="O65" i="18"/>
  <c r="O61" i="18"/>
  <c r="O57" i="18"/>
  <c r="O67" i="18"/>
  <c r="O62" i="18"/>
  <c r="O58" i="18"/>
  <c r="O68" i="18"/>
  <c r="O64" i="18"/>
  <c r="O76" i="18"/>
  <c r="O71" i="18"/>
  <c r="O66" i="18"/>
  <c r="O63" i="18"/>
  <c r="O59" i="18"/>
  <c r="O60" i="18"/>
  <c r="S101" i="18"/>
  <c r="S102" i="18"/>
  <c r="S96" i="18"/>
  <c r="S97" i="18"/>
  <c r="S99" i="18"/>
  <c r="S98" i="18"/>
  <c r="S92" i="18"/>
  <c r="S100" i="18"/>
  <c r="S93" i="18"/>
  <c r="S94" i="18"/>
  <c r="S87" i="18"/>
  <c r="S91" i="18"/>
  <c r="S88" i="18"/>
  <c r="S84" i="18"/>
  <c r="S90" i="18"/>
  <c r="S89" i="18"/>
  <c r="S85" i="18"/>
  <c r="S80" i="18"/>
  <c r="S81" i="18"/>
  <c r="S77" i="18"/>
  <c r="S95" i="18"/>
  <c r="S83" i="18"/>
  <c r="S82" i="18"/>
  <c r="S78" i="18"/>
  <c r="S79" i="18"/>
  <c r="S76" i="18"/>
  <c r="S72" i="18"/>
  <c r="S75" i="18"/>
  <c r="S73" i="18"/>
  <c r="S69" i="18"/>
  <c r="S74" i="18"/>
  <c r="S70" i="18"/>
  <c r="S65" i="18"/>
  <c r="S61" i="18"/>
  <c r="S57" i="18"/>
  <c r="S66" i="18"/>
  <c r="S64" i="18"/>
  <c r="S60" i="18"/>
  <c r="S71" i="18"/>
  <c r="S68" i="18"/>
  <c r="S62" i="18"/>
  <c r="S58" i="18"/>
  <c r="S86" i="18"/>
  <c r="S67" i="18"/>
  <c r="S63" i="18"/>
  <c r="S59" i="18"/>
  <c r="D102" i="18"/>
  <c r="D99" i="18"/>
  <c r="D100" i="18"/>
  <c r="D101" i="18"/>
  <c r="D97" i="18"/>
  <c r="D98" i="18"/>
  <c r="D93" i="18"/>
  <c r="D94" i="18"/>
  <c r="D90" i="18"/>
  <c r="D95" i="18"/>
  <c r="D91" i="18"/>
  <c r="D88" i="18"/>
  <c r="D89" i="18"/>
  <c r="D85" i="18"/>
  <c r="D96" i="18"/>
  <c r="D92" i="18"/>
  <c r="D86" i="18"/>
  <c r="D87" i="18"/>
  <c r="D81" i="18"/>
  <c r="D83" i="18"/>
  <c r="D82" i="18"/>
  <c r="D78" i="18"/>
  <c r="D74" i="18"/>
  <c r="D79" i="18"/>
  <c r="D75" i="18"/>
  <c r="D73" i="18"/>
  <c r="D69" i="18"/>
  <c r="D80" i="18"/>
  <c r="D77" i="18"/>
  <c r="D70" i="18"/>
  <c r="D66" i="18"/>
  <c r="D71" i="18"/>
  <c r="D76" i="18"/>
  <c r="D68" i="18"/>
  <c r="D62" i="18"/>
  <c r="D58" i="18"/>
  <c r="D61" i="18"/>
  <c r="D67" i="18"/>
  <c r="D63" i="18"/>
  <c r="D59" i="18"/>
  <c r="D65" i="18"/>
  <c r="D84" i="18"/>
  <c r="D72" i="18"/>
  <c r="D64" i="18"/>
  <c r="D60" i="18"/>
  <c r="H102" i="18"/>
  <c r="H99" i="18"/>
  <c r="H100" i="18"/>
  <c r="H97" i="18"/>
  <c r="H98" i="18"/>
  <c r="H101" i="18"/>
  <c r="H93" i="18"/>
  <c r="H94" i="18"/>
  <c r="H90" i="18"/>
  <c r="H96" i="18"/>
  <c r="H95" i="18"/>
  <c r="H88" i="18"/>
  <c r="H92" i="18"/>
  <c r="H91" i="18"/>
  <c r="H89" i="18"/>
  <c r="H85" i="18"/>
  <c r="H86" i="18"/>
  <c r="H84" i="18"/>
  <c r="H81" i="18"/>
  <c r="H82" i="18"/>
  <c r="H78" i="18"/>
  <c r="H74" i="18"/>
  <c r="H83" i="18"/>
  <c r="H79" i="18"/>
  <c r="H80" i="18"/>
  <c r="H76" i="18"/>
  <c r="H73" i="18"/>
  <c r="H69" i="18"/>
  <c r="H75" i="18"/>
  <c r="H70" i="18"/>
  <c r="H66" i="18"/>
  <c r="H87" i="18"/>
  <c r="H71" i="18"/>
  <c r="H62" i="18"/>
  <c r="H58" i="18"/>
  <c r="H57" i="18"/>
  <c r="H72" i="18"/>
  <c r="H63" i="18"/>
  <c r="H59" i="18"/>
  <c r="H61" i="18"/>
  <c r="H77" i="18"/>
  <c r="H68" i="18"/>
  <c r="H67" i="18"/>
  <c r="H64" i="18"/>
  <c r="H60" i="18"/>
  <c r="H65" i="18"/>
  <c r="L102" i="18"/>
  <c r="L99" i="18"/>
  <c r="L100" i="18"/>
  <c r="L97" i="18"/>
  <c r="L98" i="18"/>
  <c r="L101" i="18"/>
  <c r="L93" i="18"/>
  <c r="L96" i="18"/>
  <c r="L94" i="18"/>
  <c r="L90" i="18"/>
  <c r="L95" i="18"/>
  <c r="L92" i="18"/>
  <c r="L88" i="18"/>
  <c r="L89" i="18"/>
  <c r="L85" i="18"/>
  <c r="L91" i="18"/>
  <c r="L86" i="18"/>
  <c r="L81" i="18"/>
  <c r="L84" i="18"/>
  <c r="L82" i="18"/>
  <c r="L78" i="18"/>
  <c r="L74" i="18"/>
  <c r="L87" i="18"/>
  <c r="L79" i="18"/>
  <c r="L83" i="18"/>
  <c r="L73" i="18"/>
  <c r="L69" i="18"/>
  <c r="L77" i="18"/>
  <c r="L76" i="18"/>
  <c r="L70" i="18"/>
  <c r="L66" i="18"/>
  <c r="L75" i="18"/>
  <c r="L71" i="18"/>
  <c r="L72" i="18"/>
  <c r="L68" i="18"/>
  <c r="L62" i="18"/>
  <c r="L58" i="18"/>
  <c r="L65" i="18"/>
  <c r="L63" i="18"/>
  <c r="L59" i="18"/>
  <c r="L67" i="18"/>
  <c r="L57" i="18"/>
  <c r="L80" i="18"/>
  <c r="L64" i="18"/>
  <c r="L60" i="18"/>
  <c r="L61" i="18"/>
  <c r="P102" i="18"/>
  <c r="P99" i="18"/>
  <c r="P100" i="18"/>
  <c r="P97" i="18"/>
  <c r="P101" i="18"/>
  <c r="P98" i="18"/>
  <c r="P96" i="18"/>
  <c r="P93" i="18"/>
  <c r="P94" i="18"/>
  <c r="P90" i="18"/>
  <c r="P95" i="18"/>
  <c r="P88" i="18"/>
  <c r="P89" i="18"/>
  <c r="P85" i="18"/>
  <c r="P86" i="18"/>
  <c r="P91" i="18"/>
  <c r="P83" i="18"/>
  <c r="P81" i="18"/>
  <c r="P87" i="18"/>
  <c r="P82" i="18"/>
  <c r="P78" i="18"/>
  <c r="P74" i="18"/>
  <c r="P92" i="18"/>
  <c r="P84" i="18"/>
  <c r="P79" i="18"/>
  <c r="P73" i="18"/>
  <c r="P69" i="18"/>
  <c r="P70" i="18"/>
  <c r="P66" i="18"/>
  <c r="P80" i="18"/>
  <c r="P76" i="18"/>
  <c r="P71" i="18"/>
  <c r="P75" i="18"/>
  <c r="P67" i="18"/>
  <c r="P62" i="18"/>
  <c r="P58" i="18"/>
  <c r="P61" i="18"/>
  <c r="P77" i="18"/>
  <c r="P63" i="18"/>
  <c r="P59" i="18"/>
  <c r="P72" i="18"/>
  <c r="P65" i="18"/>
  <c r="P68" i="18"/>
  <c r="P64" i="18"/>
  <c r="P60" i="18"/>
  <c r="P57" i="18"/>
  <c r="T102" i="18"/>
  <c r="T99" i="18"/>
  <c r="T100" i="18"/>
  <c r="T101" i="18"/>
  <c r="T97" i="18"/>
  <c r="T98" i="18"/>
  <c r="T93" i="18"/>
  <c r="T94" i="18"/>
  <c r="T90" i="18"/>
  <c r="T95" i="18"/>
  <c r="T91" i="18"/>
  <c r="T88" i="18"/>
  <c r="T96" i="18"/>
  <c r="T89" i="18"/>
  <c r="T85" i="18"/>
  <c r="T92" i="18"/>
  <c r="T86" i="18"/>
  <c r="T87" i="18"/>
  <c r="T81" i="18"/>
  <c r="T83" i="18"/>
  <c r="T82" i="18"/>
  <c r="T78" i="18"/>
  <c r="T74" i="18"/>
  <c r="T79" i="18"/>
  <c r="T84" i="18"/>
  <c r="T75" i="18"/>
  <c r="T73" i="18"/>
  <c r="T69" i="18"/>
  <c r="T80" i="18"/>
  <c r="T77" i="18"/>
  <c r="T70" i="18"/>
  <c r="T66" i="18"/>
  <c r="T71" i="18"/>
  <c r="T68" i="18"/>
  <c r="T62" i="18"/>
  <c r="T58" i="18"/>
  <c r="T57" i="18"/>
  <c r="T76" i="18"/>
  <c r="T67" i="18"/>
  <c r="T63" i="18"/>
  <c r="T59" i="18"/>
  <c r="T61" i="18"/>
  <c r="T72" i="18"/>
  <c r="T64" i="18"/>
  <c r="T60" i="18"/>
  <c r="T65" i="18"/>
  <c r="X102" i="18"/>
  <c r="X99" i="18"/>
  <c r="X100" i="18"/>
  <c r="X97" i="18"/>
  <c r="X98" i="18"/>
  <c r="X93" i="18"/>
  <c r="X94" i="18"/>
  <c r="X90" i="18"/>
  <c r="X96" i="18"/>
  <c r="X95" i="18"/>
  <c r="X88" i="18"/>
  <c r="X92" i="18"/>
  <c r="X91" i="18"/>
  <c r="X89" i="18"/>
  <c r="X85" i="18"/>
  <c r="X86" i="18"/>
  <c r="X84" i="18"/>
  <c r="X81" i="18"/>
  <c r="X82" i="18"/>
  <c r="X78" i="18"/>
  <c r="X74" i="18"/>
  <c r="X101" i="18"/>
  <c r="X83" i="18"/>
  <c r="X79" i="18"/>
  <c r="X80" i="18"/>
  <c r="X76" i="18"/>
  <c r="X73" i="18"/>
  <c r="X69" i="18"/>
  <c r="X87" i="18"/>
  <c r="X75" i="18"/>
  <c r="X70" i="18"/>
  <c r="X66" i="18"/>
  <c r="X71" i="18"/>
  <c r="X77" i="18"/>
  <c r="X62" i="18"/>
  <c r="X58" i="18"/>
  <c r="X65" i="18"/>
  <c r="X61" i="18"/>
  <c r="X72" i="18"/>
  <c r="X63" i="18"/>
  <c r="X59" i="18"/>
  <c r="X57" i="18"/>
  <c r="X68" i="18"/>
  <c r="X67" i="18"/>
  <c r="X64" i="18"/>
  <c r="X60" i="18"/>
  <c r="AB102" i="18"/>
  <c r="AB99" i="18"/>
  <c r="AB100" i="18"/>
  <c r="AB97" i="18"/>
  <c r="AB98" i="18"/>
  <c r="AB101" i="18"/>
  <c r="AB93" i="18"/>
  <c r="AB96" i="18"/>
  <c r="AB94" i="18"/>
  <c r="AB90" i="18"/>
  <c r="AB95" i="18"/>
  <c r="AB92" i="18"/>
  <c r="AB88" i="18"/>
  <c r="AB89" i="18"/>
  <c r="AB85" i="18"/>
  <c r="AB91" i="18"/>
  <c r="AB86" i="18"/>
  <c r="AB81" i="18"/>
  <c r="AB84" i="18"/>
  <c r="AB82" i="18"/>
  <c r="AB78" i="18"/>
  <c r="AB74" i="18"/>
  <c r="AB87" i="18"/>
  <c r="AB79" i="18"/>
  <c r="AB73" i="18"/>
  <c r="AB69" i="18"/>
  <c r="AB83" i="18"/>
  <c r="AB77" i="18"/>
  <c r="AB76" i="18"/>
  <c r="AB70" i="18"/>
  <c r="AB66" i="18"/>
  <c r="AB75" i="18"/>
  <c r="AB71" i="18"/>
  <c r="AB72" i="18"/>
  <c r="AB68" i="18"/>
  <c r="AB62" i="18"/>
  <c r="AB58" i="18"/>
  <c r="AB80" i="18"/>
  <c r="AB63" i="18"/>
  <c r="AB59" i="18"/>
  <c r="AB67" i="18"/>
  <c r="AB65" i="18"/>
  <c r="AB64" i="18"/>
  <c r="AB60" i="18"/>
  <c r="AB61" i="18"/>
  <c r="AB57" i="18"/>
  <c r="AF102" i="18"/>
  <c r="AF99" i="18"/>
  <c r="AF100" i="18"/>
  <c r="AF97" i="18"/>
  <c r="AF101" i="18"/>
  <c r="AF98" i="18"/>
  <c r="AF96" i="18"/>
  <c r="AF93" i="18"/>
  <c r="AF94" i="18"/>
  <c r="AF90" i="18"/>
  <c r="AF95" i="18"/>
  <c r="AF88" i="18"/>
  <c r="AF89" i="18"/>
  <c r="AF85" i="18"/>
  <c r="AF86" i="18"/>
  <c r="AF83" i="18"/>
  <c r="AF81" i="18"/>
  <c r="AF92" i="18"/>
  <c r="AF91" i="18"/>
  <c r="AF87" i="18"/>
  <c r="AF82" i="18"/>
  <c r="AF78" i="18"/>
  <c r="AF74" i="18"/>
  <c r="AF84" i="18"/>
  <c r="AF79" i="18"/>
  <c r="AF73" i="18"/>
  <c r="AF69" i="18"/>
  <c r="AF70" i="18"/>
  <c r="AF66" i="18"/>
  <c r="AF80" i="18"/>
  <c r="AF76" i="18"/>
  <c r="AF71" i="18"/>
  <c r="AF67" i="18"/>
  <c r="AF62" i="18"/>
  <c r="AF58" i="18"/>
  <c r="AF77" i="18"/>
  <c r="AF72" i="18"/>
  <c r="AF57" i="18"/>
  <c r="AF75" i="18"/>
  <c r="AF63" i="18"/>
  <c r="AF59" i="18"/>
  <c r="AF61" i="18"/>
  <c r="AF68" i="18"/>
  <c r="AF64" i="18"/>
  <c r="AF60" i="18"/>
  <c r="AF65" i="18"/>
  <c r="AJ102" i="18"/>
  <c r="AJ99" i="18"/>
  <c r="AJ100" i="18"/>
  <c r="AJ101" i="18"/>
  <c r="AJ97" i="18"/>
  <c r="AJ98" i="18"/>
  <c r="AJ93" i="18"/>
  <c r="AJ94" i="18"/>
  <c r="AJ90" i="18"/>
  <c r="AJ95" i="18"/>
  <c r="AJ96" i="18"/>
  <c r="AJ91" i="18"/>
  <c r="AJ88" i="18"/>
  <c r="AJ89" i="18"/>
  <c r="AJ85" i="18"/>
  <c r="AJ92" i="18"/>
  <c r="AJ86" i="18"/>
  <c r="AJ87" i="18"/>
  <c r="AJ81" i="18"/>
  <c r="AJ83" i="18"/>
  <c r="AJ82" i="18"/>
  <c r="AJ78" i="18"/>
  <c r="AJ74" i="18"/>
  <c r="AJ79" i="18"/>
  <c r="AJ75" i="18"/>
  <c r="AJ73" i="18"/>
  <c r="AJ69" i="18"/>
  <c r="AJ84" i="18"/>
  <c r="AJ80" i="18"/>
  <c r="AJ77" i="18"/>
  <c r="AJ70" i="18"/>
  <c r="AJ66" i="18"/>
  <c r="AJ71" i="18"/>
  <c r="AJ68" i="18"/>
  <c r="AJ65" i="18"/>
  <c r="AJ62" i="18"/>
  <c r="AJ58" i="18"/>
  <c r="AJ61" i="18"/>
  <c r="AJ67" i="18"/>
  <c r="AJ63" i="18"/>
  <c r="AJ59" i="18"/>
  <c r="AJ57" i="18"/>
  <c r="AJ76" i="18"/>
  <c r="AJ72" i="18"/>
  <c r="AJ64" i="18"/>
  <c r="AJ60" i="18"/>
  <c r="AN102" i="18"/>
  <c r="AN99" i="18"/>
  <c r="AN100" i="18"/>
  <c r="AN97" i="18"/>
  <c r="AN98" i="18"/>
  <c r="AN95" i="18"/>
  <c r="AN93" i="18"/>
  <c r="AN94" i="18"/>
  <c r="AN90" i="18"/>
  <c r="AN101" i="18"/>
  <c r="AN96" i="18"/>
  <c r="AN88" i="18"/>
  <c r="AN92" i="18"/>
  <c r="AN91" i="18"/>
  <c r="AN89" i="18"/>
  <c r="AN85" i="18"/>
  <c r="AN86" i="18"/>
  <c r="AN84" i="18"/>
  <c r="AN81" i="18"/>
  <c r="AN82" i="18"/>
  <c r="AN78" i="18"/>
  <c r="AN74" i="18"/>
  <c r="AN83" i="18"/>
  <c r="AN79" i="18"/>
  <c r="AN87" i="18"/>
  <c r="AN80" i="18"/>
  <c r="AN76" i="18"/>
  <c r="AN73" i="18"/>
  <c r="AN69" i="18"/>
  <c r="AN75" i="18"/>
  <c r="AN70" i="18"/>
  <c r="AN66" i="18"/>
  <c r="AN71" i="18"/>
  <c r="AN62" i="18"/>
  <c r="AN58" i="18"/>
  <c r="AN57" i="18"/>
  <c r="AN72" i="18"/>
  <c r="AN65" i="18"/>
  <c r="AN63" i="18"/>
  <c r="AN59" i="18"/>
  <c r="AN77" i="18"/>
  <c r="AN68" i="18"/>
  <c r="AN67" i="18"/>
  <c r="AN64" i="18"/>
  <c r="AN60" i="18"/>
  <c r="AN61" i="18"/>
  <c r="AR102" i="18"/>
  <c r="AR99" i="18"/>
  <c r="AR100" i="18"/>
  <c r="AR97" i="18"/>
  <c r="AR98" i="18"/>
  <c r="AR101" i="18"/>
  <c r="AR95" i="18"/>
  <c r="AR93" i="18"/>
  <c r="AR96" i="18"/>
  <c r="AR94" i="18"/>
  <c r="AR90" i="18"/>
  <c r="AR92" i="18"/>
  <c r="AR88" i="18"/>
  <c r="AR89" i="18"/>
  <c r="AR85" i="18"/>
  <c r="AR91" i="18"/>
  <c r="AR86" i="18"/>
  <c r="AR81" i="18"/>
  <c r="AR84" i="18"/>
  <c r="AR82" i="18"/>
  <c r="AR78" i="18"/>
  <c r="AR74" i="18"/>
  <c r="AR87" i="18"/>
  <c r="AR79" i="18"/>
  <c r="AR73" i="18"/>
  <c r="AR69" i="18"/>
  <c r="AR77" i="18"/>
  <c r="AR76" i="18"/>
  <c r="AR70" i="18"/>
  <c r="AR66" i="18"/>
  <c r="AR83" i="18"/>
  <c r="AR75" i="18"/>
  <c r="AR71" i="18"/>
  <c r="AR80" i="18"/>
  <c r="AR72" i="18"/>
  <c r="AR68" i="18"/>
  <c r="AR62" i="18"/>
  <c r="AR58" i="18"/>
  <c r="AR63" i="18"/>
  <c r="AR59" i="18"/>
  <c r="AR67" i="18"/>
  <c r="AR61" i="18"/>
  <c r="AR65" i="18"/>
  <c r="AR64" i="18"/>
  <c r="AR60" i="18"/>
  <c r="AR57" i="18"/>
  <c r="AV102" i="18"/>
  <c r="AV99" i="18"/>
  <c r="AV100" i="18"/>
  <c r="AV97" i="18"/>
  <c r="AV101" i="18"/>
  <c r="AV98" i="18"/>
  <c r="AV95" i="18"/>
  <c r="AV96" i="18"/>
  <c r="AV93" i="18"/>
  <c r="AV94" i="18"/>
  <c r="AV90" i="18"/>
  <c r="AV88" i="18"/>
  <c r="AV89" i="18"/>
  <c r="AV85" i="18"/>
  <c r="AV86" i="18"/>
  <c r="AV92" i="18"/>
  <c r="AV83" i="18"/>
  <c r="AV81" i="18"/>
  <c r="AV87" i="18"/>
  <c r="AV82" i="18"/>
  <c r="AV78" i="18"/>
  <c r="AV74" i="18"/>
  <c r="AV91" i="18"/>
  <c r="AV84" i="18"/>
  <c r="AV79" i="18"/>
  <c r="AV73" i="18"/>
  <c r="AV69" i="18"/>
  <c r="AV70" i="18"/>
  <c r="AV66" i="18"/>
  <c r="AV80" i="18"/>
  <c r="AV76" i="18"/>
  <c r="AV71" i="18"/>
  <c r="AV67" i="18"/>
  <c r="AV62" i="18"/>
  <c r="AV58" i="18"/>
  <c r="AV65" i="18"/>
  <c r="AV77" i="18"/>
  <c r="AV63" i="18"/>
  <c r="AV59" i="18"/>
  <c r="AV61" i="18"/>
  <c r="AV57" i="18"/>
  <c r="AV75" i="18"/>
  <c r="AV68" i="18"/>
  <c r="AV64" i="18"/>
  <c r="AV60" i="18"/>
  <c r="AV72" i="18"/>
  <c r="AZ102" i="18"/>
  <c r="AZ99" i="18"/>
  <c r="AZ100" i="18"/>
  <c r="AZ101" i="18"/>
  <c r="AZ97" i="18"/>
  <c r="AZ98" i="18"/>
  <c r="AZ95" i="18"/>
  <c r="AZ93" i="18"/>
  <c r="AZ94" i="18"/>
  <c r="AZ90" i="18"/>
  <c r="AZ91" i="18"/>
  <c r="AZ88" i="18"/>
  <c r="AZ89" i="18"/>
  <c r="AZ85" i="18"/>
  <c r="AZ92" i="18"/>
  <c r="AZ86" i="18"/>
  <c r="AZ87" i="18"/>
  <c r="AZ81" i="18"/>
  <c r="AZ83" i="18"/>
  <c r="AZ82" i="18"/>
  <c r="AZ78" i="18"/>
  <c r="AZ74" i="18"/>
  <c r="AZ79" i="18"/>
  <c r="AZ96" i="18"/>
  <c r="AZ75" i="18"/>
  <c r="AZ73" i="18"/>
  <c r="AZ69" i="18"/>
  <c r="AZ80" i="18"/>
  <c r="AZ77" i="18"/>
  <c r="AZ70" i="18"/>
  <c r="AZ66" i="18"/>
  <c r="AZ84" i="18"/>
  <c r="AZ71" i="18"/>
  <c r="AZ68" i="18"/>
  <c r="AZ65" i="18"/>
  <c r="AZ62" i="18"/>
  <c r="AZ58" i="18"/>
  <c r="AZ57" i="18"/>
  <c r="AZ67" i="18"/>
  <c r="AZ63" i="18"/>
  <c r="AZ59" i="18"/>
  <c r="AZ72" i="18"/>
  <c r="AZ64" i="18"/>
  <c r="AZ60" i="18"/>
  <c r="AZ76" i="18"/>
  <c r="AZ61" i="18"/>
  <c r="BD102" i="18"/>
  <c r="BD99" i="18"/>
  <c r="BD100" i="18"/>
  <c r="BD97" i="18"/>
  <c r="BD98" i="18"/>
  <c r="BD95" i="18"/>
  <c r="BD93" i="18"/>
  <c r="BD101" i="18"/>
  <c r="BD94" i="18"/>
  <c r="BD90" i="18"/>
  <c r="BD96" i="18"/>
  <c r="BD91" i="18"/>
  <c r="BD88" i="18"/>
  <c r="BD92" i="18"/>
  <c r="BD89" i="18"/>
  <c r="BD85" i="18"/>
  <c r="BD86" i="18"/>
  <c r="BD84" i="18"/>
  <c r="BD81" i="18"/>
  <c r="BD77" i="18"/>
  <c r="BD82" i="18"/>
  <c r="BD78" i="18"/>
  <c r="BD74" i="18"/>
  <c r="BD83" i="18"/>
  <c r="BD79" i="18"/>
  <c r="BD80" i="18"/>
  <c r="BD76" i="18"/>
  <c r="BD73" i="18"/>
  <c r="BD69" i="18"/>
  <c r="BD75" i="18"/>
  <c r="BD70" i="18"/>
  <c r="BD66" i="18"/>
  <c r="BD71" i="18"/>
  <c r="BD87" i="18"/>
  <c r="BD62" i="18"/>
  <c r="BD58" i="18"/>
  <c r="BD61" i="18"/>
  <c r="BD72" i="18"/>
  <c r="BD65" i="18"/>
  <c r="BD63" i="18"/>
  <c r="BD59" i="18"/>
  <c r="BD68" i="18"/>
  <c r="BD67" i="18"/>
  <c r="BD64" i="18"/>
  <c r="BD60" i="18"/>
  <c r="BD57" i="18"/>
  <c r="BH102" i="18"/>
  <c r="BH99" i="18"/>
  <c r="BH100" i="18"/>
  <c r="BH97" i="18"/>
  <c r="BH98" i="18"/>
  <c r="BH101" i="18"/>
  <c r="BH95" i="18"/>
  <c r="BH93" i="18"/>
  <c r="BH96" i="18"/>
  <c r="BH94" i="18"/>
  <c r="BH90" i="18"/>
  <c r="BH91" i="18"/>
  <c r="BH92" i="18"/>
  <c r="BH88" i="18"/>
  <c r="BH89" i="18"/>
  <c r="BH85" i="18"/>
  <c r="BH86" i="18"/>
  <c r="BH81" i="18"/>
  <c r="BH77" i="18"/>
  <c r="BH84" i="18"/>
  <c r="BH82" i="18"/>
  <c r="BH78" i="18"/>
  <c r="BH74" i="18"/>
  <c r="BH87" i="18"/>
  <c r="BH79" i="18"/>
  <c r="BH73" i="18"/>
  <c r="BH69" i="18"/>
  <c r="BH76" i="18"/>
  <c r="BH70" i="18"/>
  <c r="BH66" i="18"/>
  <c r="BH75" i="18"/>
  <c r="BH71" i="18"/>
  <c r="BH67" i="18"/>
  <c r="BH83" i="18"/>
  <c r="BH72" i="18"/>
  <c r="BH68" i="18"/>
  <c r="BH62" i="18"/>
  <c r="BH58" i="18"/>
  <c r="BH80" i="18"/>
  <c r="BH63" i="18"/>
  <c r="BH59" i="18"/>
  <c r="BH61" i="18"/>
  <c r="BH57" i="18"/>
  <c r="BH65" i="18"/>
  <c r="BH64" i="18"/>
  <c r="BH60" i="18"/>
  <c r="BL102" i="18"/>
  <c r="BL99" i="18"/>
  <c r="BL100" i="18"/>
  <c r="BL97" i="18"/>
  <c r="BL101" i="18"/>
  <c r="BL98" i="18"/>
  <c r="BL95" i="18"/>
  <c r="BL96" i="18"/>
  <c r="BL93" i="18"/>
  <c r="BL94" i="18"/>
  <c r="BL90" i="18"/>
  <c r="BL91" i="18"/>
  <c r="BL88" i="18"/>
  <c r="BL85" i="18"/>
  <c r="BL89" i="18"/>
  <c r="BL86" i="18"/>
  <c r="BL83" i="18"/>
  <c r="BL81" i="18"/>
  <c r="BL77" i="18"/>
  <c r="BL87" i="18"/>
  <c r="BL82" i="18"/>
  <c r="BL78" i="18"/>
  <c r="BL74" i="18"/>
  <c r="BL84" i="18"/>
  <c r="BL79" i="18"/>
  <c r="BL73" i="18"/>
  <c r="BL69" i="18"/>
  <c r="BL70" i="18"/>
  <c r="BL66" i="18"/>
  <c r="BL80" i="18"/>
  <c r="BL71" i="18"/>
  <c r="BL67" i="18"/>
  <c r="BL92" i="18"/>
  <c r="BL62" i="18"/>
  <c r="BL58" i="18"/>
  <c r="BL75" i="18"/>
  <c r="BL65" i="18"/>
  <c r="BL57" i="18"/>
  <c r="BL76" i="18"/>
  <c r="BL63" i="18"/>
  <c r="BL59" i="18"/>
  <c r="BL72" i="18"/>
  <c r="BL68" i="18"/>
  <c r="BL64" i="18"/>
  <c r="BL60" i="18"/>
  <c r="BL61" i="18"/>
  <c r="BP102" i="18"/>
  <c r="BP99" i="18"/>
  <c r="BP100" i="18"/>
  <c r="BP101" i="18"/>
  <c r="BP97" i="18"/>
  <c r="BP95" i="18"/>
  <c r="BP93" i="18"/>
  <c r="BP94" i="18"/>
  <c r="BP90" i="18"/>
  <c r="BP98" i="18"/>
  <c r="BP91" i="18"/>
  <c r="BP88" i="18"/>
  <c r="BP85" i="18"/>
  <c r="BP96" i="18"/>
  <c r="BP92" i="18"/>
  <c r="BP86" i="18"/>
  <c r="BP87" i="18"/>
  <c r="BP81" i="18"/>
  <c r="BP77" i="18"/>
  <c r="BP83" i="18"/>
  <c r="BP78" i="18"/>
  <c r="BP74" i="18"/>
  <c r="BP82" i="18"/>
  <c r="BP79" i="18"/>
  <c r="BP89" i="18"/>
  <c r="BP75" i="18"/>
  <c r="BP73" i="18"/>
  <c r="BP69" i="18"/>
  <c r="BP80" i="18"/>
  <c r="BP76" i="18"/>
  <c r="BP70" i="18"/>
  <c r="BP66" i="18"/>
  <c r="BP71" i="18"/>
  <c r="BP67" i="18"/>
  <c r="BP68" i="18"/>
  <c r="BP65" i="18"/>
  <c r="BP62" i="18"/>
  <c r="BP58" i="18"/>
  <c r="BP61" i="18"/>
  <c r="BP63" i="18"/>
  <c r="BP59" i="18"/>
  <c r="BP72" i="18"/>
  <c r="BP64" i="18"/>
  <c r="BP60" i="18"/>
  <c r="BP84" i="18"/>
  <c r="BP57" i="18"/>
  <c r="BT102" i="18"/>
  <c r="BT99" i="18"/>
  <c r="BT100" i="18"/>
  <c r="BT98" i="18"/>
  <c r="BT97" i="18"/>
  <c r="BT95" i="18"/>
  <c r="BT101" i="18"/>
  <c r="BT93" i="18"/>
  <c r="BT94" i="18"/>
  <c r="BT90" i="18"/>
  <c r="BT96" i="18"/>
  <c r="BT91" i="18"/>
  <c r="BT89" i="18"/>
  <c r="BT88" i="18"/>
  <c r="BT92" i="18"/>
  <c r="BT85" i="18"/>
  <c r="BT86" i="18"/>
  <c r="BT84" i="18"/>
  <c r="BT81" i="18"/>
  <c r="BT77" i="18"/>
  <c r="BT78" i="18"/>
  <c r="BT74" i="18"/>
  <c r="BT83" i="18"/>
  <c r="BT79" i="18"/>
  <c r="BT80" i="18"/>
  <c r="BT73" i="18"/>
  <c r="BT69" i="18"/>
  <c r="BT75" i="18"/>
  <c r="BT70" i="18"/>
  <c r="BT66" i="18"/>
  <c r="BT87" i="18"/>
  <c r="BT71" i="18"/>
  <c r="BT67" i="18"/>
  <c r="BT82" i="18"/>
  <c r="BT76" i="18"/>
  <c r="BT62" i="18"/>
  <c r="BT58" i="18"/>
  <c r="BT68" i="18"/>
  <c r="BT72" i="18"/>
  <c r="BT65" i="18"/>
  <c r="BT63" i="18"/>
  <c r="BT59" i="18"/>
  <c r="BT61" i="18"/>
  <c r="BT57" i="18"/>
  <c r="BT64" i="18"/>
  <c r="BT60" i="18"/>
  <c r="J100" i="18"/>
  <c r="J101" i="18"/>
  <c r="J102" i="18"/>
  <c r="J99" i="18"/>
  <c r="J96" i="18"/>
  <c r="J97" i="18"/>
  <c r="J98" i="18"/>
  <c r="J95" i="18"/>
  <c r="J92" i="18"/>
  <c r="J93" i="18"/>
  <c r="J91" i="18"/>
  <c r="J86" i="18"/>
  <c r="J90" i="18"/>
  <c r="J87" i="18"/>
  <c r="J83" i="18"/>
  <c r="J88" i="18"/>
  <c r="J79" i="18"/>
  <c r="J89" i="18"/>
  <c r="J85" i="18"/>
  <c r="J80" i="18"/>
  <c r="J76" i="18"/>
  <c r="J84" i="18"/>
  <c r="J81" i="18"/>
  <c r="J77" i="18"/>
  <c r="J78" i="18"/>
  <c r="J75" i="18"/>
  <c r="J71" i="18"/>
  <c r="J74" i="18"/>
  <c r="J72" i="18"/>
  <c r="J68" i="18"/>
  <c r="J82" i="18"/>
  <c r="J73" i="18"/>
  <c r="J69" i="18"/>
  <c r="J64" i="18"/>
  <c r="J60" i="18"/>
  <c r="J63" i="18"/>
  <c r="J59" i="18"/>
  <c r="J94" i="18"/>
  <c r="J70" i="18"/>
  <c r="J67" i="18"/>
  <c r="J65" i="18"/>
  <c r="J61" i="18"/>
  <c r="J57" i="18"/>
  <c r="J66" i="18"/>
  <c r="J62" i="18"/>
  <c r="J58" i="18"/>
  <c r="V100" i="18"/>
  <c r="V101" i="18"/>
  <c r="V102" i="18"/>
  <c r="V99" i="18"/>
  <c r="V96" i="18"/>
  <c r="V97" i="18"/>
  <c r="V95" i="18"/>
  <c r="V98" i="18"/>
  <c r="V92" i="18"/>
  <c r="V93" i="18"/>
  <c r="V94" i="18"/>
  <c r="V90" i="18"/>
  <c r="V86" i="18"/>
  <c r="V87" i="18"/>
  <c r="V83" i="18"/>
  <c r="V88" i="18"/>
  <c r="V79" i="18"/>
  <c r="V85" i="18"/>
  <c r="V84" i="18"/>
  <c r="V80" i="18"/>
  <c r="V76" i="18"/>
  <c r="V89" i="18"/>
  <c r="V81" i="18"/>
  <c r="V77" i="18"/>
  <c r="V74" i="18"/>
  <c r="V71" i="18"/>
  <c r="V78" i="18"/>
  <c r="V72" i="18"/>
  <c r="V68" i="18"/>
  <c r="V91" i="18"/>
  <c r="V73" i="18"/>
  <c r="V69" i="18"/>
  <c r="V67" i="18"/>
  <c r="V64" i="18"/>
  <c r="V60" i="18"/>
  <c r="V82" i="18"/>
  <c r="V63" i="18"/>
  <c r="V59" i="18"/>
  <c r="V66" i="18"/>
  <c r="V65" i="18"/>
  <c r="V61" i="18"/>
  <c r="V57" i="18"/>
  <c r="V70" i="18"/>
  <c r="V62" i="18"/>
  <c r="V58" i="18"/>
  <c r="V75" i="18"/>
  <c r="Z100" i="18"/>
  <c r="Z101" i="18"/>
  <c r="Z102" i="18"/>
  <c r="Z99" i="18"/>
  <c r="Z96" i="18"/>
  <c r="Z97" i="18"/>
  <c r="Z98" i="18"/>
  <c r="Z95" i="18"/>
  <c r="Z92" i="18"/>
  <c r="Z93" i="18"/>
  <c r="Z91" i="18"/>
  <c r="Z86" i="18"/>
  <c r="Z90" i="18"/>
  <c r="Z87" i="18"/>
  <c r="Z83" i="18"/>
  <c r="Z88" i="18"/>
  <c r="Z79" i="18"/>
  <c r="Z89" i="18"/>
  <c r="Z80" i="18"/>
  <c r="Z76" i="18"/>
  <c r="Z94" i="18"/>
  <c r="Z84" i="18"/>
  <c r="Z81" i="18"/>
  <c r="Z77" i="18"/>
  <c r="Z78" i="18"/>
  <c r="Z75" i="18"/>
  <c r="Z71" i="18"/>
  <c r="Z85" i="18"/>
  <c r="Z74" i="18"/>
  <c r="Z72" i="18"/>
  <c r="Z68" i="18"/>
  <c r="Z82" i="18"/>
  <c r="Z73" i="18"/>
  <c r="Z69" i="18"/>
  <c r="Z64" i="18"/>
  <c r="Z60" i="18"/>
  <c r="Z70" i="18"/>
  <c r="Z67" i="18"/>
  <c r="Z65" i="18"/>
  <c r="Z61" i="18"/>
  <c r="Z57" i="18"/>
  <c r="Z63" i="18"/>
  <c r="Z66" i="18"/>
  <c r="Z62" i="18"/>
  <c r="Z58" i="18"/>
  <c r="Z59" i="18"/>
  <c r="AP100" i="18"/>
  <c r="AP101" i="18"/>
  <c r="AP102" i="18"/>
  <c r="AP96" i="18"/>
  <c r="AP97" i="18"/>
  <c r="AP98" i="18"/>
  <c r="AP99" i="18"/>
  <c r="AP92" i="18"/>
  <c r="AP93" i="18"/>
  <c r="AP91" i="18"/>
  <c r="AP86" i="18"/>
  <c r="AP90" i="18"/>
  <c r="AP87" i="18"/>
  <c r="AP83" i="18"/>
  <c r="AP95" i="18"/>
  <c r="AP88" i="18"/>
  <c r="AP79" i="18"/>
  <c r="AP94" i="18"/>
  <c r="AP89" i="18"/>
  <c r="AP80" i="18"/>
  <c r="AP76" i="18"/>
  <c r="AP84" i="18"/>
  <c r="AP81" i="18"/>
  <c r="AP77" i="18"/>
  <c r="AP78" i="18"/>
  <c r="AP75" i="18"/>
  <c r="AP71" i="18"/>
  <c r="AP74" i="18"/>
  <c r="AP72" i="18"/>
  <c r="AP68" i="18"/>
  <c r="AP82" i="18"/>
  <c r="AP73" i="18"/>
  <c r="AP69" i="18"/>
  <c r="AP85" i="18"/>
  <c r="AP64" i="18"/>
  <c r="AP60" i="18"/>
  <c r="AP63" i="18"/>
  <c r="AP70" i="18"/>
  <c r="AP67" i="18"/>
  <c r="AP61" i="18"/>
  <c r="AP57" i="18"/>
  <c r="AP65" i="18"/>
  <c r="AP59" i="18"/>
  <c r="AP66" i="18"/>
  <c r="AP62" i="18"/>
  <c r="AP58" i="18"/>
  <c r="BB100" i="18"/>
  <c r="BB101" i="18"/>
  <c r="BB102" i="18"/>
  <c r="BB95" i="18"/>
  <c r="BB99" i="18"/>
  <c r="BB96" i="18"/>
  <c r="BB97" i="18"/>
  <c r="BB98" i="18"/>
  <c r="BB92" i="18"/>
  <c r="BB93" i="18"/>
  <c r="BB94" i="18"/>
  <c r="BB91" i="18"/>
  <c r="BB90" i="18"/>
  <c r="BB86" i="18"/>
  <c r="BB87" i="18"/>
  <c r="BB83" i="18"/>
  <c r="BB88" i="18"/>
  <c r="BB79" i="18"/>
  <c r="BB85" i="18"/>
  <c r="BB84" i="18"/>
  <c r="BB80" i="18"/>
  <c r="BB76" i="18"/>
  <c r="BB89" i="18"/>
  <c r="BB81" i="18"/>
  <c r="BB77" i="18"/>
  <c r="BB74" i="18"/>
  <c r="BB71" i="18"/>
  <c r="BB78" i="18"/>
  <c r="BB72" i="18"/>
  <c r="BB68" i="18"/>
  <c r="BB73" i="18"/>
  <c r="BB69" i="18"/>
  <c r="BB67" i="18"/>
  <c r="BB64" i="18"/>
  <c r="BB60" i="18"/>
  <c r="BB63" i="18"/>
  <c r="BB82" i="18"/>
  <c r="BB75" i="18"/>
  <c r="BB66" i="18"/>
  <c r="BB61" i="18"/>
  <c r="BB57" i="18"/>
  <c r="BB59" i="18"/>
  <c r="BB70" i="18"/>
  <c r="BB65" i="18"/>
  <c r="BB62" i="18"/>
  <c r="BB58" i="18"/>
  <c r="BJ100" i="18"/>
  <c r="BJ101" i="18"/>
  <c r="BJ102" i="18"/>
  <c r="BJ95" i="18"/>
  <c r="BJ96" i="18"/>
  <c r="BJ99" i="18"/>
  <c r="BJ97" i="18"/>
  <c r="BJ92" i="18"/>
  <c r="BJ93" i="18"/>
  <c r="BJ91" i="18"/>
  <c r="BJ86" i="18"/>
  <c r="BJ87" i="18"/>
  <c r="BJ83" i="18"/>
  <c r="BJ94" i="18"/>
  <c r="BJ90" i="18"/>
  <c r="BJ88" i="18"/>
  <c r="BJ89" i="18"/>
  <c r="BJ79" i="18"/>
  <c r="BJ80" i="18"/>
  <c r="BJ76" i="18"/>
  <c r="BJ85" i="18"/>
  <c r="BJ81" i="18"/>
  <c r="BJ77" i="18"/>
  <c r="BJ84" i="18"/>
  <c r="BJ71" i="18"/>
  <c r="BJ98" i="18"/>
  <c r="BJ82" i="18"/>
  <c r="BJ75" i="18"/>
  <c r="BJ72" i="18"/>
  <c r="BJ68" i="18"/>
  <c r="BJ74" i="18"/>
  <c r="BJ73" i="18"/>
  <c r="BJ69" i="18"/>
  <c r="BJ70" i="18"/>
  <c r="BJ65" i="18"/>
  <c r="BJ64" i="18"/>
  <c r="BJ60" i="18"/>
  <c r="BJ59" i="18"/>
  <c r="BJ61" i="18"/>
  <c r="BJ57" i="18"/>
  <c r="BJ67" i="18"/>
  <c r="BJ63" i="18"/>
  <c r="BJ78" i="18"/>
  <c r="BJ62" i="18"/>
  <c r="BJ58" i="18"/>
  <c r="BJ66" i="18"/>
  <c r="G101" i="18"/>
  <c r="G102" i="18"/>
  <c r="G96" i="18"/>
  <c r="G97" i="18"/>
  <c r="G100" i="18"/>
  <c r="G98" i="18"/>
  <c r="G92" i="18"/>
  <c r="G93" i="18"/>
  <c r="G94" i="18"/>
  <c r="G87" i="18"/>
  <c r="G99" i="18"/>
  <c r="G88" i="18"/>
  <c r="G84" i="18"/>
  <c r="G95" i="18"/>
  <c r="G91" i="18"/>
  <c r="G89" i="18"/>
  <c r="G90" i="18"/>
  <c r="G80" i="18"/>
  <c r="G81" i="18"/>
  <c r="G77" i="18"/>
  <c r="G86" i="18"/>
  <c r="G82" i="18"/>
  <c r="G78" i="18"/>
  <c r="G85" i="18"/>
  <c r="G72" i="18"/>
  <c r="G83" i="18"/>
  <c r="G76" i="18"/>
  <c r="G73" i="18"/>
  <c r="G69" i="18"/>
  <c r="G75" i="18"/>
  <c r="G70" i="18"/>
  <c r="G79" i="18"/>
  <c r="G74" i="18"/>
  <c r="G71" i="18"/>
  <c r="G66" i="18"/>
  <c r="G65" i="18"/>
  <c r="G61" i="18"/>
  <c r="G57" i="18"/>
  <c r="G68" i="18"/>
  <c r="G60" i="18"/>
  <c r="G62" i="18"/>
  <c r="G58" i="18"/>
  <c r="G64" i="18"/>
  <c r="G63" i="18"/>
  <c r="G59" i="18"/>
  <c r="G67" i="18"/>
  <c r="W101" i="18"/>
  <c r="W102" i="18"/>
  <c r="W96" i="18"/>
  <c r="W97" i="18"/>
  <c r="W100" i="18"/>
  <c r="W98" i="18"/>
  <c r="W99" i="18"/>
  <c r="W92" i="18"/>
  <c r="W93" i="18"/>
  <c r="W94" i="18"/>
  <c r="W87" i="18"/>
  <c r="W88" i="18"/>
  <c r="W84" i="18"/>
  <c r="W95" i="18"/>
  <c r="W91" i="18"/>
  <c r="W89" i="18"/>
  <c r="W85" i="18"/>
  <c r="W80" i="18"/>
  <c r="W90" i="18"/>
  <c r="W81" i="18"/>
  <c r="W77" i="18"/>
  <c r="W86" i="18"/>
  <c r="W82" i="18"/>
  <c r="W78" i="18"/>
  <c r="W72" i="18"/>
  <c r="W76" i="18"/>
  <c r="W73" i="18"/>
  <c r="W69" i="18"/>
  <c r="W83" i="18"/>
  <c r="W75" i="18"/>
  <c r="W70" i="18"/>
  <c r="W71" i="18"/>
  <c r="W66" i="18"/>
  <c r="W65" i="18"/>
  <c r="W61" i="18"/>
  <c r="W57" i="18"/>
  <c r="W68" i="18"/>
  <c r="W74" i="18"/>
  <c r="W62" i="18"/>
  <c r="W58" i="18"/>
  <c r="W60" i="18"/>
  <c r="W63" i="18"/>
  <c r="W59" i="18"/>
  <c r="W79" i="18"/>
  <c r="W67" i="18"/>
  <c r="W64" i="18"/>
  <c r="E100" i="18"/>
  <c r="E101" i="18"/>
  <c r="E98" i="18"/>
  <c r="E102" i="18"/>
  <c r="E99" i="18"/>
  <c r="E96" i="18"/>
  <c r="E97" i="18"/>
  <c r="E94" i="18"/>
  <c r="E95" i="18"/>
  <c r="E91" i="18"/>
  <c r="E92" i="18"/>
  <c r="E89" i="18"/>
  <c r="E90" i="18"/>
  <c r="E86" i="18"/>
  <c r="E87" i="18"/>
  <c r="E83" i="18"/>
  <c r="E82" i="18"/>
  <c r="E78" i="18"/>
  <c r="E93" i="18"/>
  <c r="E88" i="18"/>
  <c r="E85" i="18"/>
  <c r="E79" i="18"/>
  <c r="E75" i="18"/>
  <c r="E84" i="18"/>
  <c r="E80" i="18"/>
  <c r="E77" i="18"/>
  <c r="E70" i="18"/>
  <c r="E74" i="18"/>
  <c r="E71" i="18"/>
  <c r="E67" i="18"/>
  <c r="E81" i="18"/>
  <c r="E76" i="18"/>
  <c r="E72" i="18"/>
  <c r="E68" i="18"/>
  <c r="E63" i="18"/>
  <c r="E59" i="18"/>
  <c r="E73" i="18"/>
  <c r="E58" i="18"/>
  <c r="E69" i="18"/>
  <c r="E64" i="18"/>
  <c r="E60" i="18"/>
  <c r="E66" i="18"/>
  <c r="E65" i="18"/>
  <c r="E61" i="18"/>
  <c r="E57" i="18"/>
  <c r="E62" i="18"/>
  <c r="I100" i="18"/>
  <c r="I101" i="18"/>
  <c r="I102" i="18"/>
  <c r="I98" i="18"/>
  <c r="I99" i="18"/>
  <c r="I96" i="18"/>
  <c r="I94" i="18"/>
  <c r="I95" i="18"/>
  <c r="I91" i="18"/>
  <c r="I92" i="18"/>
  <c r="I97" i="18"/>
  <c r="I89" i="18"/>
  <c r="I86" i="18"/>
  <c r="I93" i="18"/>
  <c r="I90" i="18"/>
  <c r="I87" i="18"/>
  <c r="I88" i="18"/>
  <c r="I82" i="18"/>
  <c r="I78" i="18"/>
  <c r="I83" i="18"/>
  <c r="I79" i="18"/>
  <c r="I75" i="18"/>
  <c r="I85" i="18"/>
  <c r="I80" i="18"/>
  <c r="I70" i="18"/>
  <c r="I81" i="18"/>
  <c r="I71" i="18"/>
  <c r="I67" i="18"/>
  <c r="I84" i="18"/>
  <c r="I77" i="18"/>
  <c r="I74" i="18"/>
  <c r="I72" i="18"/>
  <c r="I68" i="18"/>
  <c r="I69" i="18"/>
  <c r="I63" i="18"/>
  <c r="I59" i="18"/>
  <c r="I62" i="18"/>
  <c r="I64" i="18"/>
  <c r="I60" i="18"/>
  <c r="I66" i="18"/>
  <c r="I58" i="18"/>
  <c r="I73" i="18"/>
  <c r="I65" i="18"/>
  <c r="I61" i="18"/>
  <c r="I57" i="18"/>
  <c r="I76" i="18"/>
  <c r="M100" i="18"/>
  <c r="M101" i="18"/>
  <c r="M98" i="18"/>
  <c r="M96" i="18"/>
  <c r="M94" i="18"/>
  <c r="M95" i="18"/>
  <c r="M91" i="18"/>
  <c r="M102" i="18"/>
  <c r="M99" i="18"/>
  <c r="M97" i="18"/>
  <c r="M92" i="18"/>
  <c r="M89" i="18"/>
  <c r="M93" i="18"/>
  <c r="M86" i="18"/>
  <c r="M87" i="18"/>
  <c r="M84" i="18"/>
  <c r="M82" i="18"/>
  <c r="M78" i="18"/>
  <c r="M79" i="18"/>
  <c r="M75" i="18"/>
  <c r="M83" i="18"/>
  <c r="M80" i="18"/>
  <c r="M88" i="18"/>
  <c r="M81" i="18"/>
  <c r="M77" i="18"/>
  <c r="M76" i="18"/>
  <c r="M70" i="18"/>
  <c r="M71" i="18"/>
  <c r="M67" i="18"/>
  <c r="M90" i="18"/>
  <c r="M72" i="18"/>
  <c r="M68" i="18"/>
  <c r="M66" i="18"/>
  <c r="M63" i="18"/>
  <c r="M59" i="18"/>
  <c r="M74" i="18"/>
  <c r="M85" i="18"/>
  <c r="M73" i="18"/>
  <c r="M64" i="18"/>
  <c r="M60" i="18"/>
  <c r="M62" i="18"/>
  <c r="M65" i="18"/>
  <c r="M61" i="18"/>
  <c r="M57" i="18"/>
  <c r="M69" i="18"/>
  <c r="M58" i="18"/>
  <c r="Q100" i="18"/>
  <c r="Q101" i="18"/>
  <c r="Q99" i="18"/>
  <c r="Q98" i="18"/>
  <c r="Q102" i="18"/>
  <c r="Q96" i="18"/>
  <c r="Q94" i="18"/>
  <c r="Q97" i="18"/>
  <c r="Q95" i="18"/>
  <c r="Q91" i="18"/>
  <c r="Q92" i="18"/>
  <c r="Q93" i="18"/>
  <c r="Q90" i="18"/>
  <c r="Q89" i="18"/>
  <c r="Q86" i="18"/>
  <c r="Q87" i="18"/>
  <c r="Q85" i="18"/>
  <c r="Q82" i="18"/>
  <c r="Q78" i="18"/>
  <c r="Q84" i="18"/>
  <c r="Q79" i="18"/>
  <c r="Q75" i="18"/>
  <c r="Q88" i="18"/>
  <c r="Q80" i="18"/>
  <c r="Q74" i="18"/>
  <c r="Q70" i="18"/>
  <c r="Q76" i="18"/>
  <c r="Q71" i="18"/>
  <c r="Q67" i="18"/>
  <c r="Q77" i="18"/>
  <c r="Q72" i="18"/>
  <c r="Q68" i="18"/>
  <c r="Q73" i="18"/>
  <c r="Q63" i="18"/>
  <c r="Q59" i="18"/>
  <c r="Q58" i="18"/>
  <c r="Q81" i="18"/>
  <c r="Q66" i="18"/>
  <c r="Q64" i="18"/>
  <c r="Q60" i="18"/>
  <c r="Q83" i="18"/>
  <c r="Q69" i="18"/>
  <c r="Q65" i="18"/>
  <c r="Q61" i="18"/>
  <c r="Q57" i="18"/>
  <c r="Q62" i="18"/>
  <c r="U100" i="18"/>
  <c r="U101" i="18"/>
  <c r="U98" i="18"/>
  <c r="U102" i="18"/>
  <c r="U99" i="18"/>
  <c r="U96" i="18"/>
  <c r="U97" i="18"/>
  <c r="U94" i="18"/>
  <c r="U95" i="18"/>
  <c r="U91" i="18"/>
  <c r="U92" i="18"/>
  <c r="U89" i="18"/>
  <c r="U90" i="18"/>
  <c r="U86" i="18"/>
  <c r="U87" i="18"/>
  <c r="U93" i="18"/>
  <c r="U83" i="18"/>
  <c r="U82" i="18"/>
  <c r="U78" i="18"/>
  <c r="U88" i="18"/>
  <c r="U79" i="18"/>
  <c r="U75" i="18"/>
  <c r="U85" i="18"/>
  <c r="U84" i="18"/>
  <c r="U80" i="18"/>
  <c r="U77" i="18"/>
  <c r="U70" i="18"/>
  <c r="U74" i="18"/>
  <c r="U71" i="18"/>
  <c r="U67" i="18"/>
  <c r="U81" i="18"/>
  <c r="U76" i="18"/>
  <c r="U72" i="18"/>
  <c r="U68" i="18"/>
  <c r="U63" i="18"/>
  <c r="U59" i="18"/>
  <c r="U62" i="18"/>
  <c r="U69" i="18"/>
  <c r="U64" i="18"/>
  <c r="U60" i="18"/>
  <c r="U58" i="18"/>
  <c r="U66" i="18"/>
  <c r="U65" i="18"/>
  <c r="U61" i="18"/>
  <c r="U57" i="18"/>
  <c r="U73" i="18"/>
  <c r="Y100" i="18"/>
  <c r="Y101" i="18"/>
  <c r="Y102" i="18"/>
  <c r="Y98" i="18"/>
  <c r="Y99" i="18"/>
  <c r="Y96" i="18"/>
  <c r="Y94" i="18"/>
  <c r="Y95" i="18"/>
  <c r="Y91" i="18"/>
  <c r="Y92" i="18"/>
  <c r="Y89" i="18"/>
  <c r="Y86" i="18"/>
  <c r="Y93" i="18"/>
  <c r="Y90" i="18"/>
  <c r="Y87" i="18"/>
  <c r="Y88" i="18"/>
  <c r="Y85" i="18"/>
  <c r="Y82" i="18"/>
  <c r="Y78" i="18"/>
  <c r="Y97" i="18"/>
  <c r="Y83" i="18"/>
  <c r="Y79" i="18"/>
  <c r="Y75" i="18"/>
  <c r="Y80" i="18"/>
  <c r="Y70" i="18"/>
  <c r="Y81" i="18"/>
  <c r="Y71" i="18"/>
  <c r="Y67" i="18"/>
  <c r="Y77" i="18"/>
  <c r="Y74" i="18"/>
  <c r="Y72" i="18"/>
  <c r="Y68" i="18"/>
  <c r="Y76" i="18"/>
  <c r="Y69" i="18"/>
  <c r="Y63" i="18"/>
  <c r="Y59" i="18"/>
  <c r="Y84" i="18"/>
  <c r="Y64" i="18"/>
  <c r="Y60" i="18"/>
  <c r="Y66" i="18"/>
  <c r="Y62" i="18"/>
  <c r="Y73" i="18"/>
  <c r="Y65" i="18"/>
  <c r="Y61" i="18"/>
  <c r="Y57" i="18"/>
  <c r="Y58" i="18"/>
  <c r="AC100" i="18"/>
  <c r="AC101" i="18"/>
  <c r="AC98" i="18"/>
  <c r="AC96" i="18"/>
  <c r="AC94" i="18"/>
  <c r="AC102" i="18"/>
  <c r="AC95" i="18"/>
  <c r="AC91" i="18"/>
  <c r="AC97" i="18"/>
  <c r="AC92" i="18"/>
  <c r="AC99" i="18"/>
  <c r="AC89" i="18"/>
  <c r="AC93" i="18"/>
  <c r="AC86" i="18"/>
  <c r="AC87" i="18"/>
  <c r="AC90" i="18"/>
  <c r="AC84" i="18"/>
  <c r="AC82" i="18"/>
  <c r="AC78" i="18"/>
  <c r="AC79" i="18"/>
  <c r="AC75" i="18"/>
  <c r="AC85" i="18"/>
  <c r="AC83" i="18"/>
  <c r="AC80" i="18"/>
  <c r="AC81" i="18"/>
  <c r="AC77" i="18"/>
  <c r="AC76" i="18"/>
  <c r="AC70" i="18"/>
  <c r="AC71" i="18"/>
  <c r="AC67" i="18"/>
  <c r="AC72" i="18"/>
  <c r="AC68" i="18"/>
  <c r="AC74" i="18"/>
  <c r="AC66" i="18"/>
  <c r="AC63" i="18"/>
  <c r="AC59" i="18"/>
  <c r="AC58" i="18"/>
  <c r="AC73" i="18"/>
  <c r="AC64" i="18"/>
  <c r="AC60" i="18"/>
  <c r="AC69" i="18"/>
  <c r="AC88" i="18"/>
  <c r="AC65" i="18"/>
  <c r="AC61" i="18"/>
  <c r="AC57" i="18"/>
  <c r="AC62" i="18"/>
  <c r="AG100" i="18"/>
  <c r="AG101" i="18"/>
  <c r="AG99" i="18"/>
  <c r="AG98" i="18"/>
  <c r="AG102" i="18"/>
  <c r="AG96" i="18"/>
  <c r="AG94" i="18"/>
  <c r="AG97" i="18"/>
  <c r="AG95" i="18"/>
  <c r="AG91" i="18"/>
  <c r="AG92" i="18"/>
  <c r="AG93" i="18"/>
  <c r="AG90" i="18"/>
  <c r="AG89" i="18"/>
  <c r="AG86" i="18"/>
  <c r="AG87" i="18"/>
  <c r="AG85" i="18"/>
  <c r="AG82" i="18"/>
  <c r="AG78" i="18"/>
  <c r="AG84" i="18"/>
  <c r="AG79" i="18"/>
  <c r="AG75" i="18"/>
  <c r="AG88" i="18"/>
  <c r="AG80" i="18"/>
  <c r="AG83" i="18"/>
  <c r="AG74" i="18"/>
  <c r="AG70" i="18"/>
  <c r="AG76" i="18"/>
  <c r="AG71" i="18"/>
  <c r="AG67" i="18"/>
  <c r="AG77" i="18"/>
  <c r="AG72" i="18"/>
  <c r="AG68" i="18"/>
  <c r="AG81" i="18"/>
  <c r="AG73" i="18"/>
  <c r="AG63" i="18"/>
  <c r="AG59" i="18"/>
  <c r="AG62" i="18"/>
  <c r="AG66" i="18"/>
  <c r="AG64" i="18"/>
  <c r="AG60" i="18"/>
  <c r="AG58" i="18"/>
  <c r="AG69" i="18"/>
  <c r="AG65" i="18"/>
  <c r="AG61" i="18"/>
  <c r="AG57" i="18"/>
  <c r="AK99" i="18"/>
  <c r="AK100" i="18"/>
  <c r="AK101" i="18"/>
  <c r="AK98" i="18"/>
  <c r="AK102" i="18"/>
  <c r="AK95" i="18"/>
  <c r="AK96" i="18"/>
  <c r="AK97" i="18"/>
  <c r="AK94" i="18"/>
  <c r="AK91" i="18"/>
  <c r="AK92" i="18"/>
  <c r="AK89" i="18"/>
  <c r="AK90" i="18"/>
  <c r="AK86" i="18"/>
  <c r="AK87" i="18"/>
  <c r="AK83" i="18"/>
  <c r="AK82" i="18"/>
  <c r="AK78" i="18"/>
  <c r="AK88" i="18"/>
  <c r="AK79" i="18"/>
  <c r="AK75" i="18"/>
  <c r="AK85" i="18"/>
  <c r="AK84" i="18"/>
  <c r="AK80" i="18"/>
  <c r="AK77" i="18"/>
  <c r="AK70" i="18"/>
  <c r="AK93" i="18"/>
  <c r="AK74" i="18"/>
  <c r="AK71" i="18"/>
  <c r="AK67" i="18"/>
  <c r="AK81" i="18"/>
  <c r="AK76" i="18"/>
  <c r="AK72" i="18"/>
  <c r="AK68" i="18"/>
  <c r="AK63" i="18"/>
  <c r="AK59" i="18"/>
  <c r="AK73" i="18"/>
  <c r="AK65" i="18"/>
  <c r="AK69" i="18"/>
  <c r="AK64" i="18"/>
  <c r="AK60" i="18"/>
  <c r="AK62" i="18"/>
  <c r="AK66" i="18"/>
  <c r="AK61" i="18"/>
  <c r="AK57" i="18"/>
  <c r="AK58" i="18"/>
  <c r="AO99" i="18"/>
  <c r="AO100" i="18"/>
  <c r="AO101" i="18"/>
  <c r="AO102" i="18"/>
  <c r="AO98" i="18"/>
  <c r="AO95" i="18"/>
  <c r="AO96" i="18"/>
  <c r="AO94" i="18"/>
  <c r="AO91" i="18"/>
  <c r="AO92" i="18"/>
  <c r="AO89" i="18"/>
  <c r="AO86" i="18"/>
  <c r="AO97" i="18"/>
  <c r="AO93" i="18"/>
  <c r="AO90" i="18"/>
  <c r="AO87" i="18"/>
  <c r="AO88" i="18"/>
  <c r="AO85" i="18"/>
  <c r="AO82" i="18"/>
  <c r="AO78" i="18"/>
  <c r="AO83" i="18"/>
  <c r="AO79" i="18"/>
  <c r="AO75" i="18"/>
  <c r="AO80" i="18"/>
  <c r="AO84" i="18"/>
  <c r="AO70" i="18"/>
  <c r="AO81" i="18"/>
  <c r="AO71" i="18"/>
  <c r="AO67" i="18"/>
  <c r="AO77" i="18"/>
  <c r="AO74" i="18"/>
  <c r="AO72" i="18"/>
  <c r="AO68" i="18"/>
  <c r="AO69" i="18"/>
  <c r="AO65" i="18"/>
  <c r="AO63" i="18"/>
  <c r="AO59" i="18"/>
  <c r="AO58" i="18"/>
  <c r="AO76" i="18"/>
  <c r="AO64" i="18"/>
  <c r="AO60" i="18"/>
  <c r="AO66" i="18"/>
  <c r="AO62" i="18"/>
  <c r="AO73" i="18"/>
  <c r="AO61" i="18"/>
  <c r="AO57" i="18"/>
  <c r="AS99" i="18"/>
  <c r="AS100" i="18"/>
  <c r="AS101" i="18"/>
  <c r="AS98" i="18"/>
  <c r="AS95" i="18"/>
  <c r="AS96" i="18"/>
  <c r="AS102" i="18"/>
  <c r="AS94" i="18"/>
  <c r="AS91" i="18"/>
  <c r="AS97" i="18"/>
  <c r="AS92" i="18"/>
  <c r="AS89" i="18"/>
  <c r="AS93" i="18"/>
  <c r="AS86" i="18"/>
  <c r="AS87" i="18"/>
  <c r="AS84" i="18"/>
  <c r="AS82" i="18"/>
  <c r="AS78" i="18"/>
  <c r="AS90" i="18"/>
  <c r="AS79" i="18"/>
  <c r="AS75" i="18"/>
  <c r="AS85" i="18"/>
  <c r="AS83" i="18"/>
  <c r="AS80" i="18"/>
  <c r="AS81" i="18"/>
  <c r="AS77" i="18"/>
  <c r="AS76" i="18"/>
  <c r="AS70" i="18"/>
  <c r="AS71" i="18"/>
  <c r="AS67" i="18"/>
  <c r="AS88" i="18"/>
  <c r="AS72" i="18"/>
  <c r="AS68" i="18"/>
  <c r="AS66" i="18"/>
  <c r="AS63" i="18"/>
  <c r="AS59" i="18"/>
  <c r="AS62" i="18"/>
  <c r="AS74" i="18"/>
  <c r="AS73" i="18"/>
  <c r="AS65" i="18"/>
  <c r="AS64" i="18"/>
  <c r="AS60" i="18"/>
  <c r="AS58" i="18"/>
  <c r="AS61" i="18"/>
  <c r="AS57" i="18"/>
  <c r="AS69" i="18"/>
  <c r="AW99" i="18"/>
  <c r="AW100" i="18"/>
  <c r="AW101" i="18"/>
  <c r="AW98" i="18"/>
  <c r="AW95" i="18"/>
  <c r="AW102" i="18"/>
  <c r="AW96" i="18"/>
  <c r="AW94" i="18"/>
  <c r="AW97" i="18"/>
  <c r="AW91" i="18"/>
  <c r="AW92" i="18"/>
  <c r="AW93" i="18"/>
  <c r="AW90" i="18"/>
  <c r="AW89" i="18"/>
  <c r="AW86" i="18"/>
  <c r="AW87" i="18"/>
  <c r="AW85" i="18"/>
  <c r="AW82" i="18"/>
  <c r="AW78" i="18"/>
  <c r="AW84" i="18"/>
  <c r="AW79" i="18"/>
  <c r="AW75" i="18"/>
  <c r="AW88" i="18"/>
  <c r="AW80" i="18"/>
  <c r="AW74" i="18"/>
  <c r="AW70" i="18"/>
  <c r="AW83" i="18"/>
  <c r="AW76" i="18"/>
  <c r="AW71" i="18"/>
  <c r="AW67" i="18"/>
  <c r="AW77" i="18"/>
  <c r="AW72" i="18"/>
  <c r="AW68" i="18"/>
  <c r="AW73" i="18"/>
  <c r="AW63" i="18"/>
  <c r="AW59" i="18"/>
  <c r="AW66" i="18"/>
  <c r="AW64" i="18"/>
  <c r="AW60" i="18"/>
  <c r="AW69" i="18"/>
  <c r="AW65" i="18"/>
  <c r="AW61" i="18"/>
  <c r="AW57" i="18"/>
  <c r="AW81" i="18"/>
  <c r="AW62" i="18"/>
  <c r="AW58" i="18"/>
  <c r="BA99" i="18"/>
  <c r="BA100" i="18"/>
  <c r="BA101" i="18"/>
  <c r="BA98" i="18"/>
  <c r="BA102" i="18"/>
  <c r="BA95" i="18"/>
  <c r="BA96" i="18"/>
  <c r="BA97" i="18"/>
  <c r="BA94" i="18"/>
  <c r="BA91" i="18"/>
  <c r="BA92" i="18"/>
  <c r="BA89" i="18"/>
  <c r="BA90" i="18"/>
  <c r="BA86" i="18"/>
  <c r="BA87" i="18"/>
  <c r="BA83" i="18"/>
  <c r="BA82" i="18"/>
  <c r="BA78" i="18"/>
  <c r="BA88" i="18"/>
  <c r="BA79" i="18"/>
  <c r="BA75" i="18"/>
  <c r="BA93" i="18"/>
  <c r="BA85" i="18"/>
  <c r="BA84" i="18"/>
  <c r="BA80" i="18"/>
  <c r="BA77" i="18"/>
  <c r="BA70" i="18"/>
  <c r="BA74" i="18"/>
  <c r="BA71" i="18"/>
  <c r="BA67" i="18"/>
  <c r="BA81" i="18"/>
  <c r="BA76" i="18"/>
  <c r="BA72" i="18"/>
  <c r="BA68" i="18"/>
  <c r="BA63" i="18"/>
  <c r="BA59" i="18"/>
  <c r="BA58" i="18"/>
  <c r="BA69" i="18"/>
  <c r="BA64" i="18"/>
  <c r="BA60" i="18"/>
  <c r="BA73" i="18"/>
  <c r="BA62" i="18"/>
  <c r="BA66" i="18"/>
  <c r="BA61" i="18"/>
  <c r="BA57" i="18"/>
  <c r="BA65" i="18"/>
  <c r="BE99" i="18"/>
  <c r="BE100" i="18"/>
  <c r="BE101" i="18"/>
  <c r="BE102" i="18"/>
  <c r="BE98" i="18"/>
  <c r="BE95" i="18"/>
  <c r="BE96" i="18"/>
  <c r="BE94" i="18"/>
  <c r="BE91" i="18"/>
  <c r="BE92" i="18"/>
  <c r="BE89" i="18"/>
  <c r="BE97" i="18"/>
  <c r="BE86" i="18"/>
  <c r="BE93" i="18"/>
  <c r="BE90" i="18"/>
  <c r="BE87" i="18"/>
  <c r="BE88" i="18"/>
  <c r="BE85" i="18"/>
  <c r="BE82" i="18"/>
  <c r="BE78" i="18"/>
  <c r="BE83" i="18"/>
  <c r="BE79" i="18"/>
  <c r="BE75" i="18"/>
  <c r="BE80" i="18"/>
  <c r="BE70" i="18"/>
  <c r="BE84" i="18"/>
  <c r="BE81" i="18"/>
  <c r="BE71" i="18"/>
  <c r="BE67" i="18"/>
  <c r="BE74" i="18"/>
  <c r="BE72" i="18"/>
  <c r="BE68" i="18"/>
  <c r="BE77" i="18"/>
  <c r="BE69" i="18"/>
  <c r="BE65" i="18"/>
  <c r="BE63" i="18"/>
  <c r="BE59" i="18"/>
  <c r="BE64" i="18"/>
  <c r="BE60" i="18"/>
  <c r="BE66" i="18"/>
  <c r="BE58" i="18"/>
  <c r="BE76" i="18"/>
  <c r="BE73" i="18"/>
  <c r="BE61" i="18"/>
  <c r="BE57" i="18"/>
  <c r="BE62" i="18"/>
  <c r="BI99" i="18"/>
  <c r="BI100" i="18"/>
  <c r="BI101" i="18"/>
  <c r="BI98" i="18"/>
  <c r="BI95" i="18"/>
  <c r="BI96" i="18"/>
  <c r="BI94" i="18"/>
  <c r="BI91" i="18"/>
  <c r="BI97" i="18"/>
  <c r="BI92" i="18"/>
  <c r="BI89" i="18"/>
  <c r="BI85" i="18"/>
  <c r="BI102" i="18"/>
  <c r="BI93" i="18"/>
  <c r="BI86" i="18"/>
  <c r="BI87" i="18"/>
  <c r="BI84" i="18"/>
  <c r="BI82" i="18"/>
  <c r="BI78" i="18"/>
  <c r="BI79" i="18"/>
  <c r="BI75" i="18"/>
  <c r="BI90" i="18"/>
  <c r="BI83" i="18"/>
  <c r="BI80" i="18"/>
  <c r="BI76" i="18"/>
  <c r="BI81" i="18"/>
  <c r="BI70" i="18"/>
  <c r="BI88" i="18"/>
  <c r="BI71" i="18"/>
  <c r="BI67" i="18"/>
  <c r="BI77" i="18"/>
  <c r="BI72" i="18"/>
  <c r="BI68" i="18"/>
  <c r="BI66" i="18"/>
  <c r="BI63" i="18"/>
  <c r="BI59" i="18"/>
  <c r="BI69" i="18"/>
  <c r="BI62" i="18"/>
  <c r="BI73" i="18"/>
  <c r="BI65" i="18"/>
  <c r="BI64" i="18"/>
  <c r="BI60" i="18"/>
  <c r="BI74" i="18"/>
  <c r="BI61" i="18"/>
  <c r="BI57" i="18"/>
  <c r="BI58" i="18"/>
  <c r="BM99" i="18"/>
  <c r="BM100" i="18"/>
  <c r="BM101" i="18"/>
  <c r="BM98" i="18"/>
  <c r="BM95" i="18"/>
  <c r="BM102" i="18"/>
  <c r="BM96" i="18"/>
  <c r="BM94" i="18"/>
  <c r="BM97" i="18"/>
  <c r="BM91" i="18"/>
  <c r="BM92" i="18"/>
  <c r="BM93" i="18"/>
  <c r="BM90" i="18"/>
  <c r="BM85" i="18"/>
  <c r="BM89" i="18"/>
  <c r="BM86" i="18"/>
  <c r="BM82" i="18"/>
  <c r="BM87" i="18"/>
  <c r="BM78" i="18"/>
  <c r="BM84" i="18"/>
  <c r="BM79" i="18"/>
  <c r="BM75" i="18"/>
  <c r="BM88" i="18"/>
  <c r="BM80" i="18"/>
  <c r="BM76" i="18"/>
  <c r="BM74" i="18"/>
  <c r="BM70" i="18"/>
  <c r="BM77" i="18"/>
  <c r="BM71" i="18"/>
  <c r="BM67" i="18"/>
  <c r="BM83" i="18"/>
  <c r="BM72" i="18"/>
  <c r="BM68" i="18"/>
  <c r="BM73" i="18"/>
  <c r="BM63" i="18"/>
  <c r="BM59" i="18"/>
  <c r="BM58" i="18"/>
  <c r="BM66" i="18"/>
  <c r="BM64" i="18"/>
  <c r="BM60" i="18"/>
  <c r="BM62" i="18"/>
  <c r="BM81" i="18"/>
  <c r="BM69" i="18"/>
  <c r="BM65" i="18"/>
  <c r="BM61" i="18"/>
  <c r="BM57" i="18"/>
  <c r="BQ99" i="18"/>
  <c r="BQ100" i="18"/>
  <c r="BQ101" i="18"/>
  <c r="BQ102" i="18"/>
  <c r="BQ95" i="18"/>
  <c r="BQ98" i="18"/>
  <c r="BQ96" i="18"/>
  <c r="BQ97" i="18"/>
  <c r="BQ94" i="18"/>
  <c r="BQ91" i="18"/>
  <c r="BQ92" i="18"/>
  <c r="BQ85" i="18"/>
  <c r="BQ90" i="18"/>
  <c r="BQ86" i="18"/>
  <c r="BQ82" i="18"/>
  <c r="BQ89" i="18"/>
  <c r="BQ87" i="18"/>
  <c r="BQ83" i="18"/>
  <c r="BQ78" i="18"/>
  <c r="BQ93" i="18"/>
  <c r="BQ88" i="18"/>
  <c r="BQ79" i="18"/>
  <c r="BQ75" i="18"/>
  <c r="BQ84" i="18"/>
  <c r="BQ80" i="18"/>
  <c r="BQ76" i="18"/>
  <c r="BQ77" i="18"/>
  <c r="BQ70" i="18"/>
  <c r="BQ74" i="18"/>
  <c r="BQ71" i="18"/>
  <c r="BQ67" i="18"/>
  <c r="BQ81" i="18"/>
  <c r="BQ72" i="18"/>
  <c r="BQ68" i="18"/>
  <c r="BQ63" i="18"/>
  <c r="BQ59" i="18"/>
  <c r="BQ62" i="18"/>
  <c r="BQ69" i="18"/>
  <c r="BQ64" i="18"/>
  <c r="BQ60" i="18"/>
  <c r="BQ58" i="18"/>
  <c r="BQ66" i="18"/>
  <c r="BQ61" i="18"/>
  <c r="BQ57" i="18"/>
  <c r="BQ73" i="18"/>
  <c r="BQ65" i="18"/>
  <c r="BU99" i="18"/>
  <c r="BU100" i="18"/>
  <c r="BU101" i="18"/>
  <c r="BU102" i="18"/>
  <c r="BU95" i="18"/>
  <c r="BU96" i="18"/>
  <c r="BU94" i="18"/>
  <c r="BU98" i="18"/>
  <c r="BU91" i="18"/>
  <c r="BU92" i="18"/>
  <c r="BU97" i="18"/>
  <c r="BU85" i="18"/>
  <c r="BU86" i="18"/>
  <c r="BU82" i="18"/>
  <c r="BU93" i="18"/>
  <c r="BU90" i="18"/>
  <c r="BU87" i="18"/>
  <c r="BU88" i="18"/>
  <c r="BU78" i="18"/>
  <c r="BU83" i="18"/>
  <c r="BU79" i="18"/>
  <c r="BU75" i="18"/>
  <c r="BU89" i="18"/>
  <c r="BU80" i="18"/>
  <c r="BU76" i="18"/>
  <c r="BU70" i="18"/>
  <c r="BU81" i="18"/>
  <c r="BU71" i="18"/>
  <c r="BU67" i="18"/>
  <c r="BU84" i="18"/>
  <c r="BU74" i="18"/>
  <c r="BU72" i="18"/>
  <c r="BU68" i="18"/>
  <c r="BU69" i="18"/>
  <c r="BU65" i="18"/>
  <c r="BU63" i="18"/>
  <c r="BU59" i="18"/>
  <c r="BU64" i="18"/>
  <c r="BU60" i="18"/>
  <c r="BU66" i="18"/>
  <c r="BU73" i="18"/>
  <c r="BU61" i="18"/>
  <c r="BU57" i="18"/>
  <c r="BU77" i="18"/>
  <c r="BU62" i="18"/>
  <c r="BU58" i="18"/>
  <c r="D57" i="18"/>
  <c r="BW59" i="18" l="1"/>
  <c r="BW71" i="18"/>
  <c r="H22" i="19" s="1"/>
  <c r="BW79" i="18"/>
  <c r="H30" i="19" s="1"/>
  <c r="BW88" i="18"/>
  <c r="H39" i="19" s="1"/>
  <c r="BW101" i="18"/>
  <c r="H52" i="19" s="1"/>
  <c r="AA18" i="22" s="1"/>
  <c r="BW72" i="18"/>
  <c r="H23" i="19" s="1"/>
  <c r="BW63" i="18"/>
  <c r="H14" i="19" s="1"/>
  <c r="BW62" i="18"/>
  <c r="H13" i="19" s="1"/>
  <c r="BW66" i="18"/>
  <c r="H17" i="19" s="1"/>
  <c r="BW69" i="18"/>
  <c r="H20" i="19" s="1"/>
  <c r="BW74" i="18"/>
  <c r="H25" i="19" s="1"/>
  <c r="BW81" i="18"/>
  <c r="H32" i="19" s="1"/>
  <c r="BW96" i="18"/>
  <c r="H47" i="19" s="1"/>
  <c r="AD18" i="22" s="1"/>
  <c r="BW91" i="18"/>
  <c r="H42" i="19" s="1"/>
  <c r="BW93" i="18"/>
  <c r="H44" i="19" s="1"/>
  <c r="BW100" i="18"/>
  <c r="H51" i="19" s="1"/>
  <c r="BW84" i="18"/>
  <c r="H35" i="19" s="1"/>
  <c r="BW67" i="18"/>
  <c r="H18" i="19" s="1"/>
  <c r="BW68" i="18"/>
  <c r="H19" i="19" s="1"/>
  <c r="BW70" i="18"/>
  <c r="H21" i="19" s="1"/>
  <c r="BW73" i="18"/>
  <c r="H24" i="19" s="1"/>
  <c r="BW78" i="18"/>
  <c r="H29" i="19" s="1"/>
  <c r="BW87" i="18"/>
  <c r="H38" i="19" s="1"/>
  <c r="BW85" i="18"/>
  <c r="H36" i="19" s="1"/>
  <c r="BW95" i="18"/>
  <c r="H46" i="19" s="1"/>
  <c r="BW98" i="18"/>
  <c r="H49" i="19" s="1"/>
  <c r="BW99" i="18"/>
  <c r="H50" i="19" s="1"/>
  <c r="BW64" i="18"/>
  <c r="H15" i="19" s="1"/>
  <c r="BW58" i="18"/>
  <c r="BW80" i="18"/>
  <c r="H31" i="19" s="1"/>
  <c r="BW83" i="18"/>
  <c r="H34" i="19" s="1"/>
  <c r="BW92" i="18"/>
  <c r="H43" i="19" s="1"/>
  <c r="BW94" i="18"/>
  <c r="H45" i="19" s="1"/>
  <c r="BW57" i="18"/>
  <c r="BW60" i="18"/>
  <c r="H11" i="19" s="1"/>
  <c r="BW65" i="18"/>
  <c r="H16" i="19" s="1"/>
  <c r="BW61" i="18"/>
  <c r="H12" i="19" s="1"/>
  <c r="BW76" i="18"/>
  <c r="H27" i="19" s="1"/>
  <c r="BW77" i="18"/>
  <c r="H28" i="19" s="1"/>
  <c r="BW75" i="18"/>
  <c r="H26" i="19" s="1"/>
  <c r="BW82" i="18"/>
  <c r="H33" i="19" s="1"/>
  <c r="BW86" i="18"/>
  <c r="H37" i="19" s="1"/>
  <c r="BW89" i="18"/>
  <c r="H40" i="19" s="1"/>
  <c r="BW90" i="18"/>
  <c r="H41" i="19" s="1"/>
  <c r="BW97" i="18"/>
  <c r="H48" i="19" s="1"/>
  <c r="BW102" i="18"/>
  <c r="H53" i="19" s="1"/>
  <c r="G26" i="14" l="1"/>
  <c r="F28" i="19"/>
  <c r="F45" i="19" s="1"/>
  <c r="H26" i="14"/>
  <c r="G28" i="19"/>
  <c r="G45" i="19" s="1"/>
  <c r="D42" i="15"/>
  <c r="E42" i="15" s="1"/>
  <c r="D40" i="15"/>
  <c r="E40" i="15" s="1"/>
  <c r="D43" i="15"/>
  <c r="E43" i="15" s="1"/>
  <c r="D24" i="15"/>
  <c r="E24" i="15" s="1"/>
  <c r="D29" i="15"/>
  <c r="E29" i="15" s="1"/>
  <c r="D34" i="15"/>
  <c r="E34" i="15" s="1"/>
  <c r="D17" i="15"/>
  <c r="E17" i="15" s="1"/>
  <c r="D30" i="15"/>
  <c r="E30" i="15" s="1"/>
  <c r="D21" i="15"/>
  <c r="E21" i="15" s="1"/>
  <c r="D20" i="15"/>
  <c r="E20" i="15" s="1"/>
  <c r="D26" i="15"/>
  <c r="E26" i="15" s="1"/>
  <c r="D19" i="15"/>
  <c r="E19" i="15" s="1"/>
  <c r="D22" i="15"/>
  <c r="E22" i="15" s="1"/>
  <c r="D23" i="15"/>
  <c r="E23" i="15" s="1"/>
  <c r="D12" i="15"/>
  <c r="E12" i="15" s="1"/>
  <c r="D33" i="15"/>
  <c r="E33" i="15" s="1"/>
  <c r="D37" i="15"/>
  <c r="E37" i="15" s="1"/>
  <c r="D36" i="15"/>
  <c r="E36" i="15" s="1"/>
  <c r="D15" i="15"/>
  <c r="E15" i="15" s="1"/>
  <c r="D25" i="15"/>
  <c r="E25" i="15" s="1"/>
  <c r="D39" i="15"/>
  <c r="E39" i="15" s="1"/>
  <c r="D28" i="15"/>
  <c r="E28" i="15" s="1"/>
  <c r="D27" i="15"/>
  <c r="E27" i="15" s="1"/>
  <c r="D35" i="15"/>
  <c r="E35" i="15" s="1"/>
  <c r="D38" i="15"/>
  <c r="E38" i="15" s="1"/>
  <c r="D32" i="15"/>
  <c r="E32" i="15" s="1"/>
  <c r="D31" i="15"/>
  <c r="E31" i="15" s="1"/>
  <c r="D41" i="15"/>
  <c r="E41" i="15" s="1"/>
  <c r="D18" i="15"/>
  <c r="E18" i="15" s="1"/>
  <c r="D13" i="15"/>
  <c r="E13" i="15" s="1"/>
  <c r="D14" i="15"/>
  <c r="E14" i="15" s="1"/>
  <c r="D16" i="15"/>
  <c r="E16" i="15" s="1"/>
  <c r="D11" i="15"/>
  <c r="E11" i="15" s="1"/>
  <c r="D44" i="15"/>
  <c r="E44" i="15" s="1"/>
  <c r="P20" i="12"/>
  <c r="O20" i="12"/>
  <c r="D28" i="19"/>
  <c r="D45" i="19" l="1"/>
  <c r="I28" i="19"/>
  <c r="R28" i="15" s="1"/>
  <c r="R21" i="15"/>
  <c r="V21" i="15"/>
  <c r="R22" i="15"/>
  <c r="V22" i="15"/>
  <c r="E28" i="19"/>
  <c r="R8" i="15"/>
  <c r="V8" i="15"/>
  <c r="V9" i="15"/>
  <c r="V10" i="15"/>
  <c r="V11" i="15"/>
  <c r="V12" i="15"/>
  <c r="V13" i="15"/>
  <c r="V14" i="15"/>
  <c r="V15" i="15"/>
  <c r="V16" i="15"/>
  <c r="V17" i="15"/>
  <c r="V18" i="15"/>
  <c r="V19" i="15"/>
  <c r="V20" i="15"/>
  <c r="V23" i="15"/>
  <c r="V24" i="15"/>
  <c r="V25" i="15"/>
  <c r="V27" i="15"/>
  <c r="J28" i="19"/>
  <c r="V28" i="15" s="1"/>
  <c r="V29" i="15"/>
  <c r="V30" i="15"/>
  <c r="V31" i="15"/>
  <c r="V32" i="15"/>
  <c r="V33" i="15"/>
  <c r="V34" i="15"/>
  <c r="R9" i="15"/>
  <c r="R10" i="15"/>
  <c r="R11" i="15"/>
  <c r="R12" i="15"/>
  <c r="R13" i="15"/>
  <c r="R14" i="15"/>
  <c r="R15" i="15"/>
  <c r="R16" i="15"/>
  <c r="R17" i="15"/>
  <c r="R18" i="15"/>
  <c r="R19" i="15"/>
  <c r="R20" i="15"/>
  <c r="R23" i="15"/>
  <c r="R24" i="15"/>
  <c r="R25" i="15"/>
  <c r="R27" i="15"/>
  <c r="R29" i="15"/>
  <c r="R30" i="15"/>
  <c r="R31" i="15"/>
  <c r="R32" i="15"/>
  <c r="R33" i="15"/>
  <c r="R34" i="15"/>
  <c r="E45" i="19" l="1"/>
  <c r="Q17" i="22" s="1"/>
  <c r="V26" i="15"/>
  <c r="V45" i="15" s="1"/>
  <c r="D18" i="22" s="1"/>
  <c r="F26" i="14" l="1"/>
  <c r="J45" i="19"/>
  <c r="J26" i="14" s="1"/>
  <c r="H46" i="15"/>
  <c r="H8" i="19"/>
  <c r="H9" i="19"/>
  <c r="H10" i="19"/>
  <c r="I45" i="19" l="1"/>
  <c r="I26" i="14" s="1"/>
  <c r="R26" i="15"/>
  <c r="R45" i="15" s="1"/>
  <c r="G18" i="22" s="1"/>
  <c r="D8" i="15"/>
  <c r="E8" i="15" s="1"/>
  <c r="D10" i="15"/>
  <c r="E10" i="15" s="1"/>
  <c r="D9" i="15"/>
  <c r="E9" i="15" s="1"/>
  <c r="D45" i="15" l="1"/>
  <c r="R25" i="22" s="1"/>
  <c r="E45" i="15"/>
  <c r="R30" i="22" s="1"/>
  <c r="F8" i="15" a="1"/>
  <c r="F11" i="15" l="1"/>
  <c r="F34" i="15"/>
  <c r="F18" i="15"/>
  <c r="F37" i="15"/>
  <c r="F21" i="15"/>
  <c r="F44" i="15"/>
  <c r="F28" i="15"/>
  <c r="F12" i="15"/>
  <c r="F35" i="15"/>
  <c r="F19" i="15"/>
  <c r="F30" i="15"/>
  <c r="F14" i="15"/>
  <c r="F33" i="15"/>
  <c r="F17" i="15"/>
  <c r="F40" i="15"/>
  <c r="F24" i="15"/>
  <c r="F8" i="15"/>
  <c r="F31" i="15"/>
  <c r="F15" i="15"/>
  <c r="F42" i="15"/>
  <c r="F26" i="15"/>
  <c r="F10" i="15"/>
  <c r="F29" i="15"/>
  <c r="F13" i="15"/>
  <c r="F36" i="15"/>
  <c r="F20" i="15"/>
  <c r="F43" i="15"/>
  <c r="F27" i="15"/>
  <c r="F38" i="15"/>
  <c r="F22" i="15"/>
  <c r="F41" i="15"/>
  <c r="F25" i="15"/>
  <c r="F9" i="15"/>
  <c r="F32" i="15"/>
  <c r="F16" i="15"/>
  <c r="F39" i="15"/>
  <c r="F23" i="15"/>
  <c r="S39" i="15" l="1"/>
  <c r="T39" i="15" s="1"/>
  <c r="S25" i="15"/>
  <c r="T25" i="15" s="1"/>
  <c r="S27" i="15"/>
  <c r="T27" i="15" s="1"/>
  <c r="S13" i="15"/>
  <c r="T13" i="15" s="1"/>
  <c r="S42" i="15"/>
  <c r="T42" i="15" s="1"/>
  <c r="S24" i="15"/>
  <c r="T24" i="15" s="1"/>
  <c r="S14" i="15"/>
  <c r="T14" i="15" s="1"/>
  <c r="S12" i="15"/>
  <c r="T12" i="15" s="1"/>
  <c r="S37" i="15"/>
  <c r="T37" i="15" s="1"/>
  <c r="S16" i="15"/>
  <c r="T16" i="15" s="1"/>
  <c r="S41" i="15"/>
  <c r="T41" i="15" s="1"/>
  <c r="S43" i="15"/>
  <c r="T43" i="15" s="1"/>
  <c r="S29" i="15"/>
  <c r="T29" i="15" s="1"/>
  <c r="S15" i="15"/>
  <c r="T15" i="15" s="1"/>
  <c r="S40" i="15"/>
  <c r="T40" i="15" s="1"/>
  <c r="S30" i="15"/>
  <c r="T30" i="15" s="1"/>
  <c r="S28" i="15"/>
  <c r="T28" i="15" s="1"/>
  <c r="S18" i="15"/>
  <c r="T18" i="15" s="1"/>
  <c r="S32" i="15"/>
  <c r="T32" i="15" s="1"/>
  <c r="S22" i="15"/>
  <c r="T22" i="15" s="1"/>
  <c r="S20" i="15"/>
  <c r="T20" i="15" s="1"/>
  <c r="S10" i="15"/>
  <c r="T10" i="15" s="1"/>
  <c r="S31" i="15"/>
  <c r="T31" i="15" s="1"/>
  <c r="S17" i="15"/>
  <c r="T17" i="15" s="1"/>
  <c r="S19" i="15"/>
  <c r="T19" i="15" s="1"/>
  <c r="S44" i="15"/>
  <c r="T44" i="15" s="1"/>
  <c r="S34" i="15"/>
  <c r="T34" i="15" s="1"/>
  <c r="S23" i="15"/>
  <c r="T23" i="15" s="1"/>
  <c r="S9" i="15"/>
  <c r="T9" i="15" s="1"/>
  <c r="S38" i="15"/>
  <c r="T38" i="15" s="1"/>
  <c r="S36" i="15"/>
  <c r="T36" i="15" s="1"/>
  <c r="S26" i="15"/>
  <c r="T26" i="15" s="1"/>
  <c r="S8" i="15"/>
  <c r="T8" i="15" s="1"/>
  <c r="S33" i="15"/>
  <c r="T33" i="15" s="1"/>
  <c r="S35" i="15"/>
  <c r="T35" i="15" s="1"/>
  <c r="S21" i="15"/>
  <c r="T21" i="15" s="1"/>
  <c r="S11" i="15"/>
  <c r="T11" i="15" s="1"/>
  <c r="W41" i="15"/>
  <c r="X41" i="15" s="1"/>
  <c r="W29" i="15"/>
  <c r="X29" i="15" s="1"/>
  <c r="W40" i="15"/>
  <c r="X40" i="15" s="1"/>
  <c r="W28" i="15"/>
  <c r="X28" i="15" s="1"/>
  <c r="W22" i="15"/>
  <c r="X22" i="15" s="1"/>
  <c r="W39" i="15"/>
  <c r="X39" i="15" s="1"/>
  <c r="W25" i="15"/>
  <c r="X25" i="15" s="1"/>
  <c r="W27" i="15"/>
  <c r="X27" i="15" s="1"/>
  <c r="W13" i="15"/>
  <c r="X13" i="15" s="1"/>
  <c r="W42" i="15"/>
  <c r="X42" i="15" s="1"/>
  <c r="W24" i="15"/>
  <c r="X24" i="15" s="1"/>
  <c r="W14" i="15"/>
  <c r="X14" i="15" s="1"/>
  <c r="W12" i="15"/>
  <c r="X12" i="15" s="1"/>
  <c r="W37" i="15"/>
  <c r="X37" i="15" s="1"/>
  <c r="W16" i="15"/>
  <c r="X16" i="15" s="1"/>
  <c r="W43" i="15"/>
  <c r="X43" i="15" s="1"/>
  <c r="W15" i="15"/>
  <c r="X15" i="15" s="1"/>
  <c r="W30" i="15"/>
  <c r="X30" i="15" s="1"/>
  <c r="W18" i="15"/>
  <c r="X18" i="15" s="1"/>
  <c r="W32" i="15"/>
  <c r="X32" i="15" s="1"/>
  <c r="W20" i="15"/>
  <c r="X20" i="15" s="1"/>
  <c r="W10" i="15"/>
  <c r="X10" i="15" s="1"/>
  <c r="W31" i="15"/>
  <c r="X31" i="15" s="1"/>
  <c r="W17" i="15"/>
  <c r="X17" i="15" s="1"/>
  <c r="W19" i="15"/>
  <c r="X19" i="15" s="1"/>
  <c r="W44" i="15"/>
  <c r="X44" i="15" s="1"/>
  <c r="W34" i="15"/>
  <c r="X34" i="15" s="1"/>
  <c r="W23" i="15"/>
  <c r="X23" i="15" s="1"/>
  <c r="W9" i="15"/>
  <c r="X9" i="15" s="1"/>
  <c r="W38" i="15"/>
  <c r="X38" i="15" s="1"/>
  <c r="W36" i="15"/>
  <c r="X36" i="15" s="1"/>
  <c r="W26" i="15"/>
  <c r="X26" i="15" s="1"/>
  <c r="W33" i="15"/>
  <c r="X33" i="15" s="1"/>
  <c r="W35" i="15"/>
  <c r="X35" i="15" s="1"/>
  <c r="W21" i="15"/>
  <c r="X21" i="15" s="1"/>
  <c r="W11" i="15"/>
  <c r="X11" i="15" s="1"/>
  <c r="H32" i="15"/>
  <c r="G32" i="15"/>
  <c r="G22" i="15"/>
  <c r="H22" i="15"/>
  <c r="H20" i="15"/>
  <c r="G20" i="15"/>
  <c r="G10" i="15"/>
  <c r="H10" i="15"/>
  <c r="G31" i="15"/>
  <c r="H31" i="15"/>
  <c r="H17" i="15"/>
  <c r="G17" i="15"/>
  <c r="G19" i="15"/>
  <c r="H19" i="15"/>
  <c r="H44" i="15"/>
  <c r="G44" i="15"/>
  <c r="G34" i="15"/>
  <c r="H34" i="15"/>
  <c r="G23" i="15"/>
  <c r="H23" i="15"/>
  <c r="H9" i="15"/>
  <c r="G9" i="15"/>
  <c r="G38" i="15"/>
  <c r="H38" i="15"/>
  <c r="H36" i="15"/>
  <c r="G36" i="15"/>
  <c r="G26" i="15"/>
  <c r="H26" i="15"/>
  <c r="H8" i="15"/>
  <c r="F45" i="15"/>
  <c r="N36" i="22" s="1"/>
  <c r="W8" i="15"/>
  <c r="G8" i="15"/>
  <c r="H33" i="15"/>
  <c r="G33" i="15"/>
  <c r="G35" i="15"/>
  <c r="H35" i="15"/>
  <c r="H21" i="15"/>
  <c r="G21" i="15"/>
  <c r="G11" i="15"/>
  <c r="H11" i="15"/>
  <c r="G39" i="15"/>
  <c r="H39" i="15"/>
  <c r="H25" i="15"/>
  <c r="G25" i="15"/>
  <c r="G27" i="15"/>
  <c r="H27" i="15"/>
  <c r="H13" i="15"/>
  <c r="G13" i="15"/>
  <c r="G42" i="15"/>
  <c r="H42" i="15"/>
  <c r="H24" i="15"/>
  <c r="G24" i="15"/>
  <c r="G14" i="15"/>
  <c r="H14" i="15"/>
  <c r="H12" i="15"/>
  <c r="G12" i="15"/>
  <c r="H37" i="15"/>
  <c r="G37" i="15"/>
  <c r="H16" i="15"/>
  <c r="G16" i="15"/>
  <c r="H41" i="15"/>
  <c r="G41" i="15"/>
  <c r="G43" i="15"/>
  <c r="H43" i="15"/>
  <c r="H29" i="15"/>
  <c r="G29" i="15"/>
  <c r="G15" i="15"/>
  <c r="H15" i="15"/>
  <c r="H40" i="15"/>
  <c r="G40" i="15"/>
  <c r="G30" i="15"/>
  <c r="H30" i="15"/>
  <c r="H28" i="15"/>
  <c r="G28" i="15"/>
  <c r="G18" i="15"/>
  <c r="H18" i="15"/>
  <c r="X8" i="15" l="1"/>
  <c r="W45" i="15"/>
  <c r="D36" i="22" s="1"/>
  <c r="T45" i="15"/>
  <c r="F27" i="14"/>
  <c r="F25" i="14" s="1"/>
  <c r="S45" i="15"/>
  <c r="G45" i="15"/>
  <c r="H45" i="15"/>
  <c r="H27" i="14" l="1"/>
  <c r="H25" i="14" s="1"/>
  <c r="AD36" i="22"/>
  <c r="G27" i="14"/>
  <c r="G25" i="14" s="1"/>
  <c r="AA36" i="22"/>
  <c r="X45" i="15"/>
  <c r="J27" i="14"/>
  <c r="J25" i="14" s="1"/>
  <c r="I27" i="14"/>
  <c r="I25" i="14" s="1"/>
  <c r="G36" i="22"/>
  <c r="H47" i="15"/>
  <c r="K45" i="15" l="1"/>
  <c r="L30" i="15" s="1"/>
  <c r="M30" i="15" s="1"/>
  <c r="L13" i="15" l="1"/>
  <c r="M13" i="15" s="1"/>
  <c r="R43" i="22"/>
  <c r="L10" i="15"/>
  <c r="M10" i="15" s="1"/>
  <c r="L38" i="15"/>
  <c r="M38" i="15" s="1"/>
  <c r="L36" i="15"/>
  <c r="M36" i="15" s="1"/>
  <c r="L20" i="15"/>
  <c r="M20" i="15" s="1"/>
  <c r="L41" i="15"/>
  <c r="M41" i="15" s="1"/>
  <c r="L35" i="15"/>
  <c r="M35" i="15" s="1"/>
  <c r="L27" i="15"/>
  <c r="M27" i="15" s="1"/>
  <c r="L25" i="15"/>
  <c r="M25" i="15" s="1"/>
  <c r="L23" i="15"/>
  <c r="M23" i="15" s="1"/>
  <c r="L14" i="15"/>
  <c r="M14" i="15" s="1"/>
  <c r="L32" i="15"/>
  <c r="M32" i="15" s="1"/>
  <c r="L16" i="15"/>
  <c r="M16" i="15" s="1"/>
  <c r="L15" i="15"/>
  <c r="M15" i="15" s="1"/>
  <c r="L43" i="15"/>
  <c r="M43" i="15" s="1"/>
  <c r="L26" i="15"/>
  <c r="M26" i="15" s="1"/>
  <c r="L37" i="15"/>
  <c r="M37" i="15" s="1"/>
  <c r="L21" i="15"/>
  <c r="M21" i="15" s="1"/>
  <c r="L11" i="15"/>
  <c r="M11" i="15" s="1"/>
  <c r="L44" i="15"/>
  <c r="M44" i="15" s="1"/>
  <c r="L28" i="15"/>
  <c r="M28" i="15" s="1"/>
  <c r="L12" i="15"/>
  <c r="M12" i="15" s="1"/>
  <c r="L34" i="15"/>
  <c r="M34" i="15" s="1"/>
  <c r="L31" i="15"/>
  <c r="M31" i="15" s="1"/>
  <c r="L18" i="15"/>
  <c r="M18" i="15" s="1"/>
  <c r="L33" i="15"/>
  <c r="M33" i="15" s="1"/>
  <c r="L17" i="15"/>
  <c r="M17" i="15" s="1"/>
  <c r="L8" i="15"/>
  <c r="M8" i="15" s="1"/>
  <c r="L42" i="15"/>
  <c r="M42" i="15" s="1"/>
  <c r="L40" i="15"/>
  <c r="M40" i="15" s="1"/>
  <c r="L24" i="15"/>
  <c r="M24" i="15" s="1"/>
  <c r="L39" i="15"/>
  <c r="M39" i="15" s="1"/>
  <c r="L22" i="15"/>
  <c r="M22" i="15" s="1"/>
  <c r="L19" i="15"/>
  <c r="M19" i="15" s="1"/>
  <c r="L9" i="15"/>
  <c r="M9" i="15" s="1"/>
  <c r="L29" i="15"/>
  <c r="M29" i="15" s="1"/>
  <c r="L45" i="15" l="1"/>
  <c r="M45" i="15"/>
  <c r="R48" i="22" s="1"/>
  <c r="N8" i="15" a="1"/>
  <c r="N10" i="15" l="1"/>
  <c r="AA10" i="15" s="1"/>
  <c r="N29" i="15"/>
  <c r="AA29" i="15" s="1"/>
  <c r="N13" i="15"/>
  <c r="AA13" i="15" s="1"/>
  <c r="N36" i="15"/>
  <c r="AA36" i="15" s="1"/>
  <c r="N20" i="15"/>
  <c r="AA20" i="15" s="1"/>
  <c r="N43" i="15"/>
  <c r="AA43" i="15" s="1"/>
  <c r="N27" i="15"/>
  <c r="AA27" i="15" s="1"/>
  <c r="N11" i="15"/>
  <c r="AA11" i="15" s="1"/>
  <c r="N30" i="15"/>
  <c r="AA30" i="15" s="1"/>
  <c r="N14" i="15"/>
  <c r="AA14" i="15" s="1"/>
  <c r="N41" i="15"/>
  <c r="AA41" i="15" s="1"/>
  <c r="N9" i="15"/>
  <c r="AA9" i="15" s="1"/>
  <c r="N16" i="15"/>
  <c r="AA16" i="15" s="1"/>
  <c r="N23" i="15"/>
  <c r="AA23" i="15" s="1"/>
  <c r="N26" i="15"/>
  <c r="AA26" i="15" s="1"/>
  <c r="N21" i="15"/>
  <c r="AA21" i="15" s="1"/>
  <c r="N44" i="15"/>
  <c r="AA44" i="15" s="1"/>
  <c r="N12" i="15"/>
  <c r="AA12" i="15" s="1"/>
  <c r="N19" i="15"/>
  <c r="AA19" i="15" s="1"/>
  <c r="N22" i="15"/>
  <c r="AA22" i="15" s="1"/>
  <c r="N33" i="15"/>
  <c r="AA33" i="15" s="1"/>
  <c r="N17" i="15"/>
  <c r="AA17" i="15" s="1"/>
  <c r="N40" i="15"/>
  <c r="AA40" i="15" s="1"/>
  <c r="N24" i="15"/>
  <c r="AA24" i="15" s="1"/>
  <c r="N8" i="15"/>
  <c r="AA8" i="15" s="1"/>
  <c r="N31" i="15"/>
  <c r="AA31" i="15" s="1"/>
  <c r="N15" i="15"/>
  <c r="AA15" i="15" s="1"/>
  <c r="N34" i="15"/>
  <c r="AA34" i="15" s="1"/>
  <c r="N18" i="15"/>
  <c r="AA18" i="15" s="1"/>
  <c r="N25" i="15"/>
  <c r="AA25" i="15" s="1"/>
  <c r="N32" i="15"/>
  <c r="AA32" i="15" s="1"/>
  <c r="N39" i="15"/>
  <c r="AA39" i="15" s="1"/>
  <c r="N42" i="15"/>
  <c r="AA42" i="15" s="1"/>
  <c r="N37" i="15"/>
  <c r="AA37" i="15" s="1"/>
  <c r="N28" i="15"/>
  <c r="AA28" i="15" s="1"/>
  <c r="N35" i="15"/>
  <c r="AA35" i="15" s="1"/>
  <c r="N38" i="15"/>
  <c r="AA38" i="15" s="1"/>
  <c r="AF35" i="15" l="1"/>
  <c r="AF34" i="15"/>
  <c r="AF31" i="15"/>
  <c r="AF39" i="15"/>
  <c r="AF24" i="15"/>
  <c r="AF22" i="15"/>
  <c r="AF21" i="15"/>
  <c r="AF9" i="15"/>
  <c r="AF11" i="15"/>
  <c r="AF36" i="15"/>
  <c r="AF28" i="15"/>
  <c r="AF32" i="15"/>
  <c r="AF15" i="15"/>
  <c r="AF40" i="15"/>
  <c r="AF19" i="15"/>
  <c r="AF26" i="15"/>
  <c r="AF41" i="15"/>
  <c r="AF27" i="15"/>
  <c r="AF13" i="15"/>
  <c r="AF17" i="15"/>
  <c r="AF12" i="15"/>
  <c r="AF23" i="15"/>
  <c r="AF14" i="15"/>
  <c r="AF43" i="15"/>
  <c r="AF29" i="15"/>
  <c r="AF37" i="15"/>
  <c r="AF25" i="15"/>
  <c r="AF38" i="15"/>
  <c r="AF42" i="15"/>
  <c r="AF18" i="15"/>
  <c r="AA45" i="15"/>
  <c r="N65" i="22" s="1"/>
  <c r="R65" i="22" s="1"/>
  <c r="AF8" i="15"/>
  <c r="AF33" i="15"/>
  <c r="AF44" i="15"/>
  <c r="AF16" i="15"/>
  <c r="AF30" i="15"/>
  <c r="AF20" i="15"/>
  <c r="AF10" i="15"/>
  <c r="P32" i="15"/>
  <c r="AC32" i="15" s="1"/>
  <c r="Y32" i="15"/>
  <c r="AE32" i="15" s="1"/>
  <c r="U32" i="15"/>
  <c r="AD32" i="15" s="1"/>
  <c r="O32" i="15"/>
  <c r="AB32" i="15" s="1"/>
  <c r="P40" i="15"/>
  <c r="AC40" i="15" s="1"/>
  <c r="Y40" i="15"/>
  <c r="AE40" i="15" s="1"/>
  <c r="U40" i="15"/>
  <c r="AD40" i="15" s="1"/>
  <c r="O40" i="15"/>
  <c r="AB40" i="15" s="1"/>
  <c r="P35" i="15"/>
  <c r="AC35" i="15" s="1"/>
  <c r="O35" i="15"/>
  <c r="AB35" i="15" s="1"/>
  <c r="Y35" i="15"/>
  <c r="AE35" i="15" s="1"/>
  <c r="U35" i="15"/>
  <c r="AD35" i="15" s="1"/>
  <c r="O39" i="15"/>
  <c r="AB39" i="15" s="1"/>
  <c r="P39" i="15"/>
  <c r="AC39" i="15" s="1"/>
  <c r="Y39" i="15"/>
  <c r="AE39" i="15" s="1"/>
  <c r="U39" i="15"/>
  <c r="AD39" i="15" s="1"/>
  <c r="Y34" i="15"/>
  <c r="AE34" i="15" s="1"/>
  <c r="U34" i="15"/>
  <c r="AD34" i="15" s="1"/>
  <c r="P34" i="15"/>
  <c r="AC34" i="15" s="1"/>
  <c r="O34" i="15"/>
  <c r="AB34" i="15" s="1"/>
  <c r="P24" i="15"/>
  <c r="AC24" i="15" s="1"/>
  <c r="Y24" i="15"/>
  <c r="AE24" i="15" s="1"/>
  <c r="U24" i="15"/>
  <c r="AD24" i="15" s="1"/>
  <c r="O24" i="15"/>
  <c r="AB24" i="15" s="1"/>
  <c r="Y22" i="15"/>
  <c r="AE22" i="15" s="1"/>
  <c r="U22" i="15"/>
  <c r="AD22" i="15" s="1"/>
  <c r="P22" i="15"/>
  <c r="AC22" i="15" s="1"/>
  <c r="O22" i="15"/>
  <c r="AB22" i="15" s="1"/>
  <c r="O21" i="15"/>
  <c r="AB21" i="15" s="1"/>
  <c r="Y21" i="15"/>
  <c r="AE21" i="15" s="1"/>
  <c r="U21" i="15"/>
  <c r="AD21" i="15" s="1"/>
  <c r="P21" i="15"/>
  <c r="AC21" i="15" s="1"/>
  <c r="O9" i="15"/>
  <c r="AB9" i="15" s="1"/>
  <c r="Y9" i="15"/>
  <c r="AE9" i="15" s="1"/>
  <c r="U9" i="15"/>
  <c r="AD9" i="15" s="1"/>
  <c r="P9" i="15"/>
  <c r="AC9" i="15" s="1"/>
  <c r="O11" i="15"/>
  <c r="AB11" i="15" s="1"/>
  <c r="P11" i="15"/>
  <c r="AC11" i="15" s="1"/>
  <c r="Y11" i="15"/>
  <c r="AE11" i="15" s="1"/>
  <c r="U11" i="15"/>
  <c r="AD11" i="15" s="1"/>
  <c r="P36" i="15"/>
  <c r="AC36" i="15" s="1"/>
  <c r="Y36" i="15"/>
  <c r="AE36" i="15" s="1"/>
  <c r="U36" i="15"/>
  <c r="AD36" i="15" s="1"/>
  <c r="O36" i="15"/>
  <c r="AB36" i="15" s="1"/>
  <c r="P28" i="15"/>
  <c r="AC28" i="15" s="1"/>
  <c r="Y28" i="15"/>
  <c r="AE28" i="15" s="1"/>
  <c r="U28" i="15"/>
  <c r="AD28" i="15" s="1"/>
  <c r="O28" i="15"/>
  <c r="AB28" i="15" s="1"/>
  <c r="O15" i="15"/>
  <c r="AB15" i="15" s="1"/>
  <c r="P15" i="15"/>
  <c r="AC15" i="15" s="1"/>
  <c r="U15" i="15"/>
  <c r="AD15" i="15" s="1"/>
  <c r="Y15" i="15"/>
  <c r="AE15" i="15" s="1"/>
  <c r="O19" i="15"/>
  <c r="AB19" i="15" s="1"/>
  <c r="P19" i="15"/>
  <c r="AC19" i="15" s="1"/>
  <c r="Y19" i="15"/>
  <c r="AE19" i="15" s="1"/>
  <c r="U19" i="15"/>
  <c r="AD19" i="15" s="1"/>
  <c r="Y26" i="15"/>
  <c r="AE26" i="15" s="1"/>
  <c r="U26" i="15"/>
  <c r="AD26" i="15" s="1"/>
  <c r="P26" i="15"/>
  <c r="AC26" i="15" s="1"/>
  <c r="O26" i="15"/>
  <c r="AB26" i="15" s="1"/>
  <c r="O41" i="15"/>
  <c r="AB41" i="15" s="1"/>
  <c r="Y41" i="15"/>
  <c r="AE41" i="15" s="1"/>
  <c r="U41" i="15"/>
  <c r="AD41" i="15" s="1"/>
  <c r="P41" i="15"/>
  <c r="AC41" i="15" s="1"/>
  <c r="O27" i="15"/>
  <c r="AB27" i="15" s="1"/>
  <c r="P27" i="15"/>
  <c r="AC27" i="15" s="1"/>
  <c r="Y27" i="15"/>
  <c r="AE27" i="15" s="1"/>
  <c r="U27" i="15"/>
  <c r="AD27" i="15" s="1"/>
  <c r="O13" i="15"/>
  <c r="AB13" i="15" s="1"/>
  <c r="Y13" i="15"/>
  <c r="AE13" i="15" s="1"/>
  <c r="U13" i="15"/>
  <c r="AD13" i="15" s="1"/>
  <c r="P13" i="15"/>
  <c r="AC13" i="15" s="1"/>
  <c r="O37" i="15"/>
  <c r="AB37" i="15" s="1"/>
  <c r="Y37" i="15"/>
  <c r="AE37" i="15" s="1"/>
  <c r="U37" i="15"/>
  <c r="AD37" i="15" s="1"/>
  <c r="P37" i="15"/>
  <c r="AC37" i="15" s="1"/>
  <c r="O25" i="15"/>
  <c r="AB25" i="15" s="1"/>
  <c r="Y25" i="15"/>
  <c r="AE25" i="15" s="1"/>
  <c r="U25" i="15"/>
  <c r="AD25" i="15" s="1"/>
  <c r="P25" i="15"/>
  <c r="AC25" i="15" s="1"/>
  <c r="O31" i="15"/>
  <c r="AB31" i="15" s="1"/>
  <c r="P31" i="15"/>
  <c r="AC31" i="15" s="1"/>
  <c r="U31" i="15"/>
  <c r="AD31" i="15" s="1"/>
  <c r="Y31" i="15"/>
  <c r="AE31" i="15" s="1"/>
  <c r="O17" i="15"/>
  <c r="AB17" i="15" s="1"/>
  <c r="Y17" i="15"/>
  <c r="AE17" i="15" s="1"/>
  <c r="U17" i="15"/>
  <c r="AD17" i="15" s="1"/>
  <c r="P17" i="15"/>
  <c r="AC17" i="15" s="1"/>
  <c r="P12" i="15"/>
  <c r="AC12" i="15" s="1"/>
  <c r="Y12" i="15"/>
  <c r="AE12" i="15" s="1"/>
  <c r="U12" i="15"/>
  <c r="AD12" i="15" s="1"/>
  <c r="O12" i="15"/>
  <c r="AB12" i="15" s="1"/>
  <c r="O23" i="15"/>
  <c r="AB23" i="15" s="1"/>
  <c r="P23" i="15"/>
  <c r="AC23" i="15" s="1"/>
  <c r="Y23" i="15"/>
  <c r="AE23" i="15" s="1"/>
  <c r="U23" i="15"/>
  <c r="AD23" i="15" s="1"/>
  <c r="Y14" i="15"/>
  <c r="AE14" i="15" s="1"/>
  <c r="U14" i="15"/>
  <c r="AD14" i="15" s="1"/>
  <c r="P14" i="15"/>
  <c r="AC14" i="15" s="1"/>
  <c r="O14" i="15"/>
  <c r="AB14" i="15" s="1"/>
  <c r="P43" i="15"/>
  <c r="AC43" i="15" s="1"/>
  <c r="O43" i="15"/>
  <c r="AB43" i="15" s="1"/>
  <c r="Y43" i="15"/>
  <c r="AE43" i="15" s="1"/>
  <c r="U43" i="15"/>
  <c r="AD43" i="15" s="1"/>
  <c r="O29" i="15"/>
  <c r="AB29" i="15" s="1"/>
  <c r="Y29" i="15"/>
  <c r="AE29" i="15" s="1"/>
  <c r="U29" i="15"/>
  <c r="AD29" i="15" s="1"/>
  <c r="P29" i="15"/>
  <c r="AC29" i="15" s="1"/>
  <c r="Y38" i="15"/>
  <c r="AE38" i="15" s="1"/>
  <c r="U38" i="15"/>
  <c r="AD38" i="15" s="1"/>
  <c r="P38" i="15"/>
  <c r="AC38" i="15" s="1"/>
  <c r="O38" i="15"/>
  <c r="AB38" i="15" s="1"/>
  <c r="Y42" i="15"/>
  <c r="AE42" i="15" s="1"/>
  <c r="U42" i="15"/>
  <c r="AD42" i="15" s="1"/>
  <c r="P42" i="15"/>
  <c r="AC42" i="15" s="1"/>
  <c r="O42" i="15"/>
  <c r="AB42" i="15" s="1"/>
  <c r="Y18" i="15"/>
  <c r="AE18" i="15" s="1"/>
  <c r="U18" i="15"/>
  <c r="AD18" i="15" s="1"/>
  <c r="P18" i="15"/>
  <c r="AC18" i="15" s="1"/>
  <c r="O18" i="15"/>
  <c r="AB18" i="15" s="1"/>
  <c r="N45" i="15"/>
  <c r="N54" i="22" s="1"/>
  <c r="P8" i="15"/>
  <c r="AC8" i="15" s="1"/>
  <c r="Y8" i="15"/>
  <c r="AE8" i="15" s="1"/>
  <c r="O8" i="15"/>
  <c r="AB8" i="15" s="1"/>
  <c r="U8" i="15"/>
  <c r="AD8" i="15" s="1"/>
  <c r="O33" i="15"/>
  <c r="AB33" i="15" s="1"/>
  <c r="Y33" i="15"/>
  <c r="AE33" i="15" s="1"/>
  <c r="U33" i="15"/>
  <c r="AD33" i="15" s="1"/>
  <c r="P33" i="15"/>
  <c r="AC33" i="15" s="1"/>
  <c r="P44" i="15"/>
  <c r="AC44" i="15" s="1"/>
  <c r="Y44" i="15"/>
  <c r="AE44" i="15" s="1"/>
  <c r="U44" i="15"/>
  <c r="AD44" i="15" s="1"/>
  <c r="O44" i="15"/>
  <c r="AB44" i="15" s="1"/>
  <c r="P16" i="15"/>
  <c r="AC16" i="15" s="1"/>
  <c r="Y16" i="15"/>
  <c r="AE16" i="15" s="1"/>
  <c r="U16" i="15"/>
  <c r="AD16" i="15" s="1"/>
  <c r="O16" i="15"/>
  <c r="AB16" i="15" s="1"/>
  <c r="Y30" i="15"/>
  <c r="AE30" i="15" s="1"/>
  <c r="U30" i="15"/>
  <c r="AD30" i="15" s="1"/>
  <c r="P30" i="15"/>
  <c r="AC30" i="15" s="1"/>
  <c r="O30" i="15"/>
  <c r="AB30" i="15" s="1"/>
  <c r="P20" i="15"/>
  <c r="AC20" i="15" s="1"/>
  <c r="Y20" i="15"/>
  <c r="AE20" i="15" s="1"/>
  <c r="U20" i="15"/>
  <c r="AD20" i="15" s="1"/>
  <c r="O20" i="15"/>
  <c r="AB20" i="15" s="1"/>
  <c r="Y10" i="15"/>
  <c r="AE10" i="15" s="1"/>
  <c r="U10" i="15"/>
  <c r="AD10" i="15" s="1"/>
  <c r="P10" i="15"/>
  <c r="AC10" i="15" s="1"/>
  <c r="O10" i="15"/>
  <c r="AB10" i="15" s="1"/>
  <c r="AO42" i="15" l="1"/>
  <c r="J103" i="14" s="1"/>
  <c r="AL33" i="15"/>
  <c r="G94" i="14" s="1"/>
  <c r="AL35" i="15"/>
  <c r="G96" i="14" s="1"/>
  <c r="AN12" i="15"/>
  <c r="I73" i="14" s="1"/>
  <c r="AL15" i="15"/>
  <c r="G76" i="14" s="1"/>
  <c r="Y45" i="15"/>
  <c r="D54" i="22" s="1"/>
  <c r="AL13" i="15"/>
  <c r="G74" i="14" s="1"/>
  <c r="AN21" i="15"/>
  <c r="I82" i="14" s="1"/>
  <c r="AO19" i="15"/>
  <c r="J80" i="14" s="1"/>
  <c r="AK27" i="15"/>
  <c r="F88" i="14" s="1"/>
  <c r="AO17" i="15"/>
  <c r="J78" i="14" s="1"/>
  <c r="AO9" i="15"/>
  <c r="J70" i="14" s="1"/>
  <c r="AO28" i="15"/>
  <c r="J89" i="14" s="1"/>
  <c r="AK14" i="15"/>
  <c r="F75" i="14" s="1"/>
  <c r="AN37" i="15"/>
  <c r="I98" i="14" s="1"/>
  <c r="AN38" i="15"/>
  <c r="I99" i="14" s="1"/>
  <c r="AO24" i="15"/>
  <c r="J85" i="14" s="1"/>
  <c r="AL22" i="15"/>
  <c r="G83" i="14" s="1"/>
  <c r="AO36" i="15"/>
  <c r="J97" i="14" s="1"/>
  <c r="AO25" i="15"/>
  <c r="J86" i="14" s="1"/>
  <c r="AL26" i="15"/>
  <c r="G87" i="14" s="1"/>
  <c r="AN30" i="15"/>
  <c r="I91" i="14" s="1"/>
  <c r="AL18" i="15"/>
  <c r="G79" i="14" s="1"/>
  <c r="AL23" i="15"/>
  <c r="G84" i="14" s="1"/>
  <c r="AO8" i="15"/>
  <c r="J69" i="14" s="1"/>
  <c r="AO16" i="15"/>
  <c r="J77" i="14" s="1"/>
  <c r="AL43" i="15"/>
  <c r="G104" i="14" s="1"/>
  <c r="AO40" i="15"/>
  <c r="J101" i="14" s="1"/>
  <c r="AN44" i="15"/>
  <c r="I105" i="14" s="1"/>
  <c r="AO34" i="15"/>
  <c r="J95" i="14" s="1"/>
  <c r="AK11" i="15"/>
  <c r="F72" i="14" s="1"/>
  <c r="AO29" i="15"/>
  <c r="J90" i="14" s="1"/>
  <c r="AO32" i="15"/>
  <c r="J93" i="14" s="1"/>
  <c r="AN20" i="15"/>
  <c r="I81" i="14" s="1"/>
  <c r="AO10" i="15"/>
  <c r="J71" i="14" s="1"/>
  <c r="AL41" i="15"/>
  <c r="G102" i="14" s="1"/>
  <c r="AL39" i="15"/>
  <c r="G100" i="14" s="1"/>
  <c r="AK28" i="15"/>
  <c r="F89" i="14" s="1"/>
  <c r="AO12" i="15"/>
  <c r="J73" i="14" s="1"/>
  <c r="AO38" i="15"/>
  <c r="J99" i="14" s="1"/>
  <c r="AK17" i="15"/>
  <c r="F78" i="14" s="1"/>
  <c r="AK25" i="15"/>
  <c r="F86" i="14" s="1"/>
  <c r="AK32" i="15"/>
  <c r="F93" i="14" s="1"/>
  <c r="AK26" i="15"/>
  <c r="F87" i="14" s="1"/>
  <c r="AK9" i="15"/>
  <c r="F70" i="14" s="1"/>
  <c r="AO30" i="15"/>
  <c r="J91" i="14" s="1"/>
  <c r="AK18" i="15"/>
  <c r="F79" i="14" s="1"/>
  <c r="AK23" i="15"/>
  <c r="F84" i="14" s="1"/>
  <c r="AL8" i="15"/>
  <c r="G69" i="14" s="1"/>
  <c r="AL16" i="15"/>
  <c r="G77" i="14" s="1"/>
  <c r="AK43" i="15"/>
  <c r="F104" i="14" s="1"/>
  <c r="AK31" i="15"/>
  <c r="F92" i="14" s="1"/>
  <c r="AK40" i="15"/>
  <c r="F101" i="14" s="1"/>
  <c r="AO44" i="15"/>
  <c r="J105" i="14" s="1"/>
  <c r="AL34" i="15"/>
  <c r="G95" i="14" s="1"/>
  <c r="AO20" i="15"/>
  <c r="J81" i="14" s="1"/>
  <c r="AK41" i="15"/>
  <c r="F102" i="14" s="1"/>
  <c r="AL11" i="15"/>
  <c r="G72" i="14" s="1"/>
  <c r="AL29" i="15"/>
  <c r="G90" i="14" s="1"/>
  <c r="AL10" i="15"/>
  <c r="G71" i="14" s="1"/>
  <c r="AK42" i="15"/>
  <c r="F103" i="14" s="1"/>
  <c r="AK13" i="15"/>
  <c r="F74" i="14" s="1"/>
  <c r="AL14" i="15"/>
  <c r="G75" i="14" s="1"/>
  <c r="AN35" i="15"/>
  <c r="I96" i="14" s="1"/>
  <c r="AO37" i="15"/>
  <c r="J98" i="14" s="1"/>
  <c r="AK19" i="15"/>
  <c r="F80" i="14" s="1"/>
  <c r="AK39" i="15"/>
  <c r="F100" i="14" s="1"/>
  <c r="AK22" i="15"/>
  <c r="F83" i="14" s="1"/>
  <c r="AL42" i="15"/>
  <c r="G103" i="14" s="1"/>
  <c r="AN33" i="15"/>
  <c r="I94" i="14" s="1"/>
  <c r="AL28" i="15"/>
  <c r="G89" i="14" s="1"/>
  <c r="AN13" i="15"/>
  <c r="I74" i="14" s="1"/>
  <c r="AN15" i="15"/>
  <c r="I76" i="14" s="1"/>
  <c r="AN14" i="15"/>
  <c r="I75" i="14" s="1"/>
  <c r="AK35" i="15"/>
  <c r="F96" i="14" s="1"/>
  <c r="AK12" i="15"/>
  <c r="F73" i="14" s="1"/>
  <c r="AK37" i="15"/>
  <c r="F98" i="14" s="1"/>
  <c r="AK21" i="15"/>
  <c r="F82" i="14" s="1"/>
  <c r="AL19" i="15"/>
  <c r="G80" i="14" s="1"/>
  <c r="AN27" i="15"/>
  <c r="I88" i="14" s="1"/>
  <c r="AK38" i="15"/>
  <c r="F99" i="14" s="1"/>
  <c r="AN39" i="15"/>
  <c r="I100" i="14" s="1"/>
  <c r="AK24" i="15"/>
  <c r="F85" i="14" s="1"/>
  <c r="AL17" i="15"/>
  <c r="G78" i="14" s="1"/>
  <c r="AO22" i="15"/>
  <c r="J83" i="14" s="1"/>
  <c r="AL36" i="15"/>
  <c r="G97" i="14" s="1"/>
  <c r="AL25" i="15"/>
  <c r="G86" i="14" s="1"/>
  <c r="AL32" i="15"/>
  <c r="G93" i="14" s="1"/>
  <c r="AN26" i="15"/>
  <c r="I87" i="14" s="1"/>
  <c r="AL9" i="15"/>
  <c r="G70" i="14" s="1"/>
  <c r="AK30" i="15"/>
  <c r="F91" i="14" s="1"/>
  <c r="AN18" i="15"/>
  <c r="I79" i="14" s="1"/>
  <c r="AO23" i="15"/>
  <c r="J84" i="14" s="1"/>
  <c r="AK8" i="15"/>
  <c r="F69" i="14" s="1"/>
  <c r="AK16" i="15"/>
  <c r="F77" i="14" s="1"/>
  <c r="AN43" i="15"/>
  <c r="I104" i="14" s="1"/>
  <c r="AL40" i="15"/>
  <c r="G101" i="14" s="1"/>
  <c r="AK44" i="15"/>
  <c r="F105" i="14" s="1"/>
  <c r="AK34" i="15"/>
  <c r="F95" i="14" s="1"/>
  <c r="AK20" i="15"/>
  <c r="F81" i="14" s="1"/>
  <c r="AN41" i="15"/>
  <c r="I102" i="14" s="1"/>
  <c r="AN11" i="15"/>
  <c r="I72" i="14" s="1"/>
  <c r="AK29" i="15"/>
  <c r="F90" i="14" s="1"/>
  <c r="AK10" i="15"/>
  <c r="F71" i="14" s="1"/>
  <c r="AJ8" i="15"/>
  <c r="AJ29" i="15"/>
  <c r="E90" i="14" s="1"/>
  <c r="AJ13" i="15"/>
  <c r="E74" i="14" s="1"/>
  <c r="AI35" i="15"/>
  <c r="C96" i="14" s="1"/>
  <c r="AI19" i="15"/>
  <c r="C80" i="14" s="1"/>
  <c r="AJ27" i="15"/>
  <c r="E88" i="14" s="1"/>
  <c r="AI33" i="15"/>
  <c r="C94" i="14" s="1"/>
  <c r="AJ34" i="15"/>
  <c r="E95" i="14" s="1"/>
  <c r="AI32" i="15"/>
  <c r="C93" i="14" s="1"/>
  <c r="AJ40" i="15"/>
  <c r="E101" i="14" s="1"/>
  <c r="AJ24" i="15"/>
  <c r="E85" i="14" s="1"/>
  <c r="AI42" i="15"/>
  <c r="C103" i="14" s="1"/>
  <c r="AI26" i="15"/>
  <c r="C87" i="14" s="1"/>
  <c r="AI10" i="15"/>
  <c r="C71" i="14" s="1"/>
  <c r="AJ23" i="15"/>
  <c r="E84" i="14" s="1"/>
  <c r="AI29" i="15"/>
  <c r="C90" i="14" s="1"/>
  <c r="AJ38" i="15"/>
  <c r="E99" i="14" s="1"/>
  <c r="AJ10" i="15"/>
  <c r="E71" i="14" s="1"/>
  <c r="AI24" i="15"/>
  <c r="C85" i="14" s="1"/>
  <c r="AJ9" i="15"/>
  <c r="E70" i="14" s="1"/>
  <c r="AI15" i="15"/>
  <c r="C76" i="14" s="1"/>
  <c r="AJ19" i="15"/>
  <c r="E80" i="14" s="1"/>
  <c r="AJ26" i="15"/>
  <c r="E87" i="14" s="1"/>
  <c r="AJ36" i="15"/>
  <c r="E97" i="14" s="1"/>
  <c r="AJ20" i="15"/>
  <c r="E81" i="14" s="1"/>
  <c r="AI22" i="15"/>
  <c r="C83" i="14" s="1"/>
  <c r="AJ15" i="15"/>
  <c r="E76" i="14" s="1"/>
  <c r="AI25" i="15"/>
  <c r="C86" i="14" s="1"/>
  <c r="AI40" i="15"/>
  <c r="C101" i="14" s="1"/>
  <c r="AI30" i="15"/>
  <c r="C91" i="14" s="1"/>
  <c r="AI37" i="15"/>
  <c r="C98" i="14" s="1"/>
  <c r="AI28" i="15"/>
  <c r="C89" i="14" s="1"/>
  <c r="AJ41" i="15"/>
  <c r="E102" i="14" s="1"/>
  <c r="AJ25" i="15"/>
  <c r="E86" i="14" s="1"/>
  <c r="AI31" i="15"/>
  <c r="C92" i="14" s="1"/>
  <c r="AI21" i="15"/>
  <c r="C82" i="14" s="1"/>
  <c r="AI20" i="15"/>
  <c r="C81" i="14" s="1"/>
  <c r="AI38" i="15"/>
  <c r="C99" i="14" s="1"/>
  <c r="AJ43" i="15"/>
  <c r="E104" i="14" s="1"/>
  <c r="AJ30" i="15"/>
  <c r="E91" i="14" s="1"/>
  <c r="AI16" i="15"/>
  <c r="C77" i="14" s="1"/>
  <c r="AJ31" i="15"/>
  <c r="E92" i="14" s="1"/>
  <c r="AJ18" i="15"/>
  <c r="E79" i="14" s="1"/>
  <c r="AJ37" i="15"/>
  <c r="E98" i="14" s="1"/>
  <c r="AJ21" i="15"/>
  <c r="E82" i="14" s="1"/>
  <c r="AI43" i="15"/>
  <c r="C104" i="14" s="1"/>
  <c r="AI27" i="15"/>
  <c r="C88" i="14" s="1"/>
  <c r="AI11" i="15"/>
  <c r="C72" i="14" s="1"/>
  <c r="AJ11" i="15"/>
  <c r="E72" i="14" s="1"/>
  <c r="AI13" i="15"/>
  <c r="C74" i="14" s="1"/>
  <c r="AJ14" i="15"/>
  <c r="E75" i="14" s="1"/>
  <c r="AI12" i="15"/>
  <c r="C73" i="14" s="1"/>
  <c r="AJ32" i="15"/>
  <c r="E93" i="14" s="1"/>
  <c r="AJ16" i="15"/>
  <c r="E77" i="14" s="1"/>
  <c r="AI34" i="15"/>
  <c r="C95" i="14" s="1"/>
  <c r="AI18" i="15"/>
  <c r="C79" i="14" s="1"/>
  <c r="AJ35" i="15"/>
  <c r="E96" i="14" s="1"/>
  <c r="AI8" i="15"/>
  <c r="C69" i="14" s="1"/>
  <c r="AI17" i="15"/>
  <c r="C78" i="14" s="1"/>
  <c r="AJ22" i="15"/>
  <c r="E83" i="14" s="1"/>
  <c r="AI36" i="15"/>
  <c r="C97" i="14" s="1"/>
  <c r="AJ17" i="15"/>
  <c r="E78" i="14" s="1"/>
  <c r="AI39" i="15"/>
  <c r="C100" i="14" s="1"/>
  <c r="AI23" i="15"/>
  <c r="C84" i="14" s="1"/>
  <c r="AJ39" i="15"/>
  <c r="E100" i="14" s="1"/>
  <c r="AI41" i="15"/>
  <c r="C102" i="14" s="1"/>
  <c r="AJ42" i="15"/>
  <c r="E103" i="14" s="1"/>
  <c r="AI44" i="15"/>
  <c r="C105" i="14" s="1"/>
  <c r="AJ44" i="15"/>
  <c r="E105" i="14" s="1"/>
  <c r="AJ28" i="15"/>
  <c r="E89" i="14" s="1"/>
  <c r="AJ12" i="15"/>
  <c r="E73" i="14" s="1"/>
  <c r="AI14" i="15"/>
  <c r="C75" i="14" s="1"/>
  <c r="AI9" i="15"/>
  <c r="C70" i="14" s="1"/>
  <c r="AJ33" i="15"/>
  <c r="E94" i="14" s="1"/>
  <c r="AK33" i="15"/>
  <c r="F94" i="14" s="1"/>
  <c r="AK15" i="15"/>
  <c r="F76" i="14" s="1"/>
  <c r="AO21" i="15"/>
  <c r="J82" i="14" s="1"/>
  <c r="AL27" i="15"/>
  <c r="G88" i="14" s="1"/>
  <c r="AL24" i="15"/>
  <c r="G85" i="14" s="1"/>
  <c r="AK36" i="15"/>
  <c r="F97" i="14" s="1"/>
  <c r="AN42" i="15"/>
  <c r="I103" i="14" s="1"/>
  <c r="AO33" i="15"/>
  <c r="J94" i="14" s="1"/>
  <c r="AN28" i="15"/>
  <c r="I89" i="14" s="1"/>
  <c r="AO13" i="15"/>
  <c r="J74" i="14" s="1"/>
  <c r="AO15" i="15"/>
  <c r="J76" i="14" s="1"/>
  <c r="AO14" i="15"/>
  <c r="J75" i="14" s="1"/>
  <c r="AO35" i="15"/>
  <c r="J96" i="14" s="1"/>
  <c r="AL12" i="15"/>
  <c r="G73" i="14" s="1"/>
  <c r="AL37" i="15"/>
  <c r="G98" i="14" s="1"/>
  <c r="AL21" i="15"/>
  <c r="G82" i="14" s="1"/>
  <c r="AN19" i="15"/>
  <c r="I80" i="14" s="1"/>
  <c r="AO27" i="15"/>
  <c r="J88" i="14" s="1"/>
  <c r="AL38" i="15"/>
  <c r="G99" i="14" s="1"/>
  <c r="AO39" i="15"/>
  <c r="J100" i="14" s="1"/>
  <c r="AN24" i="15"/>
  <c r="I85" i="14" s="1"/>
  <c r="AN17" i="15"/>
  <c r="I78" i="14" s="1"/>
  <c r="AN22" i="15"/>
  <c r="I83" i="14" s="1"/>
  <c r="AN36" i="15"/>
  <c r="I97" i="14" s="1"/>
  <c r="AN25" i="15"/>
  <c r="I86" i="14" s="1"/>
  <c r="AN32" i="15"/>
  <c r="I93" i="14" s="1"/>
  <c r="AO26" i="15"/>
  <c r="J87" i="14" s="1"/>
  <c r="AN9" i="15"/>
  <c r="I70" i="14" s="1"/>
  <c r="AL30" i="15"/>
  <c r="G91" i="14" s="1"/>
  <c r="AO18" i="15"/>
  <c r="J79" i="14" s="1"/>
  <c r="AN23" i="15"/>
  <c r="I84" i="14" s="1"/>
  <c r="AN8" i="15"/>
  <c r="I69" i="14" s="1"/>
  <c r="AN16" i="15"/>
  <c r="I77" i="14" s="1"/>
  <c r="AO43" i="15"/>
  <c r="J104" i="14" s="1"/>
  <c r="AN40" i="15"/>
  <c r="I101" i="14" s="1"/>
  <c r="AL44" i="15"/>
  <c r="G105" i="14" s="1"/>
  <c r="AN34" i="15"/>
  <c r="I95" i="14" s="1"/>
  <c r="AL20" i="15"/>
  <c r="G81" i="14" s="1"/>
  <c r="AO41" i="15"/>
  <c r="J102" i="14" s="1"/>
  <c r="AO11" i="15"/>
  <c r="J72" i="14" s="1"/>
  <c r="AN29" i="15"/>
  <c r="I90" i="14" s="1"/>
  <c r="AN10" i="15"/>
  <c r="I71" i="14" s="1"/>
  <c r="AC45" i="15"/>
  <c r="AD65" i="22" s="1"/>
  <c r="AL31" i="15"/>
  <c r="G92" i="14" s="1"/>
  <c r="AD45" i="15"/>
  <c r="G65" i="22" s="1"/>
  <c r="AN31" i="15"/>
  <c r="I92" i="14" s="1"/>
  <c r="AE45" i="15"/>
  <c r="D65" i="22" s="1"/>
  <c r="AO31" i="15"/>
  <c r="J92" i="14" s="1"/>
  <c r="AB45" i="15"/>
  <c r="AA65" i="22" s="1"/>
  <c r="F28" i="14"/>
  <c r="U45" i="15"/>
  <c r="O45" i="15"/>
  <c r="P45" i="15"/>
  <c r="J28" i="14" l="1"/>
  <c r="J29" i="14" s="1"/>
  <c r="H28" i="14"/>
  <c r="H29" i="14" s="1"/>
  <c r="AD54" i="22"/>
  <c r="G28" i="14"/>
  <c r="G29" i="14" s="1"/>
  <c r="AA54" i="22"/>
  <c r="I28" i="14"/>
  <c r="I29" i="14" s="1"/>
  <c r="G54" i="22"/>
  <c r="E69" i="14"/>
  <c r="AM40" i="15"/>
  <c r="H101" i="14" s="1"/>
  <c r="AM24" i="15"/>
  <c r="H85" i="14" s="1"/>
  <c r="AM33" i="15"/>
  <c r="H94" i="14" s="1"/>
  <c r="AM39" i="15"/>
  <c r="H100" i="14" s="1"/>
  <c r="AM23" i="15"/>
  <c r="H84" i="14" s="1"/>
  <c r="AM41" i="15"/>
  <c r="H102" i="14" s="1"/>
  <c r="AM38" i="15"/>
  <c r="H99" i="14" s="1"/>
  <c r="AM22" i="15"/>
  <c r="H83" i="14" s="1"/>
  <c r="AM37" i="15"/>
  <c r="H98" i="14" s="1"/>
  <c r="AM44" i="15"/>
  <c r="H105" i="14" s="1"/>
  <c r="AM27" i="15"/>
  <c r="H88" i="14" s="1"/>
  <c r="AM26" i="15"/>
  <c r="H87" i="14" s="1"/>
  <c r="AM36" i="15"/>
  <c r="H97" i="14" s="1"/>
  <c r="AM20" i="15"/>
  <c r="H81" i="14" s="1"/>
  <c r="AM29" i="15"/>
  <c r="H90" i="14" s="1"/>
  <c r="AM35" i="15"/>
  <c r="H96" i="14" s="1"/>
  <c r="AM19" i="15"/>
  <c r="H80" i="14" s="1"/>
  <c r="AM21" i="15"/>
  <c r="H82" i="14" s="1"/>
  <c r="AM34" i="15"/>
  <c r="H95" i="14" s="1"/>
  <c r="AM18" i="15"/>
  <c r="H79" i="14" s="1"/>
  <c r="AM25" i="15"/>
  <c r="H86" i="14" s="1"/>
  <c r="AM28" i="15"/>
  <c r="H89" i="14" s="1"/>
  <c r="AM43" i="15"/>
  <c r="H104" i="14" s="1"/>
  <c r="AM42" i="15"/>
  <c r="H103" i="14" s="1"/>
  <c r="AJ45" i="15"/>
  <c r="E106" i="14" s="1"/>
  <c r="AM8" i="15"/>
  <c r="H69" i="14" s="1"/>
  <c r="AM32" i="15"/>
  <c r="H93" i="14" s="1"/>
  <c r="AM16" i="15"/>
  <c r="H77" i="14" s="1"/>
  <c r="AM9" i="15"/>
  <c r="H70" i="14" s="1"/>
  <c r="AM31" i="15"/>
  <c r="H92" i="14" s="1"/>
  <c r="AM15" i="15"/>
  <c r="H76" i="14" s="1"/>
  <c r="AM13" i="15"/>
  <c r="H74" i="14" s="1"/>
  <c r="AM30" i="15"/>
  <c r="H91" i="14" s="1"/>
  <c r="AM14" i="15"/>
  <c r="H75" i="14" s="1"/>
  <c r="AM17" i="15"/>
  <c r="H78" i="14" s="1"/>
  <c r="AM12" i="15"/>
  <c r="H73" i="14" s="1"/>
  <c r="AM11" i="15"/>
  <c r="H72" i="14" s="1"/>
  <c r="AM10" i="15"/>
  <c r="H71" i="14" s="1"/>
  <c r="AK45" i="15"/>
  <c r="F106" i="14" s="1"/>
  <c r="AL45" i="15"/>
  <c r="G106" i="14" s="1"/>
  <c r="AN45" i="15"/>
  <c r="I106" i="14" s="1"/>
  <c r="AO45" i="15"/>
  <c r="J106" i="14" s="1"/>
  <c r="F29" i="14"/>
  <c r="E32"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kumamoto</author>
  </authors>
  <commentList>
    <comment ref="H45" authorId="0" shapeId="0" xr:uid="{00000000-0006-0000-0400-000001000000}">
      <text>
        <r>
          <rPr>
            <sz val="9"/>
            <color indexed="81"/>
            <rFont val="ＭＳ Ｐゴシック"/>
            <family val="3"/>
            <charset val="128"/>
          </rPr>
          <t>原材料等誘発額</t>
        </r>
      </text>
    </comment>
    <comment ref="H47" authorId="0" shapeId="0" xr:uid="{00000000-0006-0000-0400-000002000000}">
      <text>
        <r>
          <rPr>
            <sz val="9"/>
            <color indexed="81"/>
            <rFont val="ＭＳ Ｐゴシック"/>
            <family val="3"/>
            <charset val="128"/>
          </rPr>
          <t>雇用者所得誘発額</t>
        </r>
      </text>
    </comment>
    <comment ref="H52" authorId="0" shapeId="0" xr:uid="{00000000-0006-0000-0400-000003000000}">
      <text>
        <r>
          <rPr>
            <sz val="9"/>
            <color indexed="81"/>
            <rFont val="ＭＳ Ｐゴシック"/>
            <family val="3"/>
            <charset val="128"/>
          </rPr>
          <t>粗付加価値額</t>
        </r>
      </text>
    </comment>
  </commentList>
</comments>
</file>

<file path=xl/sharedStrings.xml><?xml version="1.0" encoding="utf-8"?>
<sst xmlns="http://schemas.openxmlformats.org/spreadsheetml/2006/main" count="1139" uniqueCount="492">
  <si>
    <t>01</t>
  </si>
  <si>
    <t>農林水産業</t>
  </si>
  <si>
    <t>02</t>
  </si>
  <si>
    <t>鉱業</t>
  </si>
  <si>
    <t>03</t>
  </si>
  <si>
    <t>04</t>
  </si>
  <si>
    <t>繊維製品</t>
  </si>
  <si>
    <t>05</t>
  </si>
  <si>
    <t>パルプ・紙・木製品</t>
  </si>
  <si>
    <t>06</t>
  </si>
  <si>
    <t>化学製品</t>
  </si>
  <si>
    <t>07</t>
  </si>
  <si>
    <t>石油・石炭製品</t>
  </si>
  <si>
    <t>08</t>
  </si>
  <si>
    <t>窯業・土石製品</t>
  </si>
  <si>
    <t>09</t>
  </si>
  <si>
    <t>鉄鋼</t>
  </si>
  <si>
    <t>10</t>
  </si>
  <si>
    <t>非鉄金属</t>
  </si>
  <si>
    <t>11</t>
  </si>
  <si>
    <t>金属製品</t>
  </si>
  <si>
    <t>12</t>
  </si>
  <si>
    <t>13</t>
  </si>
  <si>
    <t>電気機械</t>
  </si>
  <si>
    <t>14</t>
  </si>
  <si>
    <t>輸送機械</t>
  </si>
  <si>
    <t>15</t>
  </si>
  <si>
    <t>16</t>
  </si>
  <si>
    <t>その他の製造工業製品</t>
  </si>
  <si>
    <t>17</t>
  </si>
  <si>
    <t>建設</t>
  </si>
  <si>
    <t>18</t>
  </si>
  <si>
    <t>電力・ガス・熱供給</t>
  </si>
  <si>
    <t>19</t>
  </si>
  <si>
    <t>20</t>
  </si>
  <si>
    <t>商業</t>
  </si>
  <si>
    <t>21</t>
  </si>
  <si>
    <t>金融・保険</t>
  </si>
  <si>
    <t>22</t>
  </si>
  <si>
    <t>不動産</t>
  </si>
  <si>
    <t>23</t>
  </si>
  <si>
    <t>24</t>
  </si>
  <si>
    <t>25</t>
  </si>
  <si>
    <t>公務</t>
  </si>
  <si>
    <t>26</t>
  </si>
  <si>
    <t>教育・研究</t>
  </si>
  <si>
    <t>27</t>
  </si>
  <si>
    <t>28</t>
  </si>
  <si>
    <t>29</t>
  </si>
  <si>
    <t>対事業所サービス</t>
  </si>
  <si>
    <t>30</t>
  </si>
  <si>
    <t>対個人サービス</t>
  </si>
  <si>
    <t>31</t>
  </si>
  <si>
    <t>事務用品</t>
  </si>
  <si>
    <t>32</t>
  </si>
  <si>
    <t>分類不明</t>
  </si>
  <si>
    <t>自給率</t>
    <rPh sb="0" eb="3">
      <t>ジキュウリツ</t>
    </rPh>
    <phoneticPr fontId="2"/>
  </si>
  <si>
    <t>雇用者所得率</t>
    <rPh sb="5" eb="6">
      <t>リツ</t>
    </rPh>
    <phoneticPr fontId="2"/>
  </si>
  <si>
    <t>民間消費支出パターン</t>
    <rPh sb="0" eb="2">
      <t>ミンカン</t>
    </rPh>
    <rPh sb="2" eb="4">
      <t>ショウヒ</t>
    </rPh>
    <rPh sb="4" eb="6">
      <t>シシュツ</t>
    </rPh>
    <phoneticPr fontId="2"/>
  </si>
  <si>
    <t>九州</t>
    <rPh sb="0" eb="2">
      <t>キュウシュウ</t>
    </rPh>
    <phoneticPr fontId="2"/>
  </si>
  <si>
    <t>入力シートより</t>
    <rPh sb="0" eb="2">
      <t>ニュウリョク</t>
    </rPh>
    <phoneticPr fontId="2"/>
  </si>
  <si>
    <t>消費誘発額</t>
    <rPh sb="0" eb="2">
      <t>ショウヒ</t>
    </rPh>
    <rPh sb="2" eb="5">
      <t>ユウハツガク</t>
    </rPh>
    <phoneticPr fontId="2"/>
  </si>
  <si>
    <t>合計</t>
    <rPh sb="0" eb="2">
      <t>ゴウケイ</t>
    </rPh>
    <phoneticPr fontId="2"/>
  </si>
  <si>
    <t>就業係数</t>
    <rPh sb="0" eb="2">
      <t>シュウギョウ</t>
    </rPh>
    <rPh sb="2" eb="4">
      <t>ケイスウ</t>
    </rPh>
    <phoneticPr fontId="2"/>
  </si>
  <si>
    <t>雇用係数</t>
    <rPh sb="0" eb="2">
      <t>コヨウ</t>
    </rPh>
    <rPh sb="2" eb="4">
      <t>ケイスウ</t>
    </rPh>
    <phoneticPr fontId="2"/>
  </si>
  <si>
    <t>熊本市</t>
    <rPh sb="0" eb="2">
      <t>クマモト</t>
    </rPh>
    <rPh sb="2" eb="3">
      <t>シ</t>
    </rPh>
    <phoneticPr fontId="2"/>
  </si>
  <si>
    <t>粗付加価値率</t>
    <rPh sb="0" eb="1">
      <t>ソ</t>
    </rPh>
    <rPh sb="1" eb="3">
      <t>フカ</t>
    </rPh>
    <rPh sb="3" eb="5">
      <t>カチ</t>
    </rPh>
    <rPh sb="5" eb="6">
      <t>リツ</t>
    </rPh>
    <phoneticPr fontId="2"/>
  </si>
  <si>
    <t>生産誘発額</t>
    <rPh sb="0" eb="2">
      <t>セイサン</t>
    </rPh>
    <rPh sb="2" eb="5">
      <t>ユウハツガク</t>
    </rPh>
    <phoneticPr fontId="2"/>
  </si>
  <si>
    <t>就業誘発者数</t>
    <rPh sb="0" eb="2">
      <t>シュウギョウ</t>
    </rPh>
    <rPh sb="2" eb="4">
      <t>ユウハツ</t>
    </rPh>
    <rPh sb="4" eb="5">
      <t>シャ</t>
    </rPh>
    <rPh sb="5" eb="6">
      <t>スウ</t>
    </rPh>
    <phoneticPr fontId="2"/>
  </si>
  <si>
    <t>うち雇用誘発者数</t>
    <rPh sb="2" eb="4">
      <t>コヨウ</t>
    </rPh>
    <rPh sb="4" eb="6">
      <t>ユウハツ</t>
    </rPh>
    <rPh sb="6" eb="7">
      <t>シャ</t>
    </rPh>
    <rPh sb="7" eb="8">
      <t>スウ</t>
    </rPh>
    <phoneticPr fontId="2"/>
  </si>
  <si>
    <t>年</t>
    <rPh sb="0" eb="1">
      <t>ネン</t>
    </rPh>
    <phoneticPr fontId="2"/>
  </si>
  <si>
    <t>地域</t>
    <rPh sb="0" eb="2">
      <t>チイキ</t>
    </rPh>
    <phoneticPr fontId="2"/>
  </si>
  <si>
    <t>就業誘発者</t>
    <rPh sb="0" eb="2">
      <t>シュウギョウ</t>
    </rPh>
    <rPh sb="2" eb="4">
      <t>ユウハツ</t>
    </rPh>
    <rPh sb="4" eb="5">
      <t>シャ</t>
    </rPh>
    <phoneticPr fontId="2"/>
  </si>
  <si>
    <t>雇用誘発者</t>
    <rPh sb="0" eb="2">
      <t>コヨウ</t>
    </rPh>
    <rPh sb="2" eb="4">
      <t>ユウハツ</t>
    </rPh>
    <rPh sb="4" eb="5">
      <t>シャ</t>
    </rPh>
    <phoneticPr fontId="2"/>
  </si>
  <si>
    <t>与件データ</t>
    <rPh sb="0" eb="2">
      <t>ヨケン</t>
    </rPh>
    <phoneticPr fontId="2"/>
  </si>
  <si>
    <t>波及効果の倍率</t>
    <rPh sb="0" eb="4">
      <t>ハキュウコウカ</t>
    </rPh>
    <rPh sb="5" eb="7">
      <t>バイリツ</t>
    </rPh>
    <phoneticPr fontId="2"/>
  </si>
  <si>
    <t>第２次
県内需要額</t>
    <rPh sb="0" eb="1">
      <t>ダイ</t>
    </rPh>
    <rPh sb="2" eb="3">
      <t>ジ</t>
    </rPh>
    <rPh sb="4" eb="6">
      <t>ケンナイ</t>
    </rPh>
    <rPh sb="6" eb="9">
      <t>ジュヨウガク</t>
    </rPh>
    <phoneticPr fontId="2"/>
  </si>
  <si>
    <t>第２次
生産誘発額</t>
    <rPh sb="0" eb="1">
      <t>ダイ</t>
    </rPh>
    <rPh sb="2" eb="3">
      <t>ジ</t>
    </rPh>
    <rPh sb="4" eb="6">
      <t>セイサン</t>
    </rPh>
    <rPh sb="6" eb="8">
      <t>ユウハツ</t>
    </rPh>
    <rPh sb="8" eb="9">
      <t>ガク</t>
    </rPh>
    <phoneticPr fontId="2"/>
  </si>
  <si>
    <t>第２次
就業誘発者数</t>
    <rPh sb="0" eb="1">
      <t>ダイ</t>
    </rPh>
    <rPh sb="2" eb="3">
      <t>ジ</t>
    </rPh>
    <rPh sb="4" eb="6">
      <t>シュウギョウ</t>
    </rPh>
    <rPh sb="6" eb="8">
      <t>ユウハツ</t>
    </rPh>
    <rPh sb="8" eb="9">
      <t>シャ</t>
    </rPh>
    <rPh sb="9" eb="10">
      <t>カズ</t>
    </rPh>
    <phoneticPr fontId="2"/>
  </si>
  <si>
    <t>第２次
雇用誘発者数</t>
    <rPh sb="0" eb="1">
      <t>ダイ</t>
    </rPh>
    <rPh sb="2" eb="3">
      <t>ジ</t>
    </rPh>
    <rPh sb="4" eb="6">
      <t>コヨウ</t>
    </rPh>
    <rPh sb="6" eb="8">
      <t>ユウハツ</t>
    </rPh>
    <rPh sb="8" eb="9">
      <t>シャ</t>
    </rPh>
    <rPh sb="9" eb="10">
      <t>カズ</t>
    </rPh>
    <phoneticPr fontId="2"/>
  </si>
  <si>
    <t>33</t>
  </si>
  <si>
    <t>ＳＲＣ住宅</t>
  </si>
  <si>
    <t>Ｓ在来住宅</t>
  </si>
  <si>
    <t>Ｓ量産住宅</t>
  </si>
  <si>
    <t>非住宅建築</t>
  </si>
  <si>
    <t>木造事務所</t>
  </si>
  <si>
    <t>ＳＲＣ工場</t>
  </si>
  <si>
    <t>ＲＣ事務所</t>
  </si>
  <si>
    <t>ＣＢ非住宅</t>
  </si>
  <si>
    <t>港湾・漁港</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</si>
  <si>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</si>
  <si>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</si>
  <si>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</si>
  <si>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</si>
  <si>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</si>
  <si>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</si>
  <si>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</si>
  <si>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</si>
  <si>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</si>
  <si>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</si>
  <si>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</si>
  <si>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</si>
  <si>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</si>
  <si>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</si>
  <si>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</si>
  <si>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</si>
  <si>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</si>
  <si>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</si>
  <si>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</si>
  <si>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</si>
  <si>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</si>
  <si>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</si>
  <si>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</si>
  <si>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</si>
  <si>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</si>
  <si>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</si>
  <si>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</si>
  <si>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</si>
  <si>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</si>
  <si>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</si>
  <si>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</si>
  <si>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</si>
  <si>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</si>
  <si>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</si>
  <si>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</si>
  <si>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</si>
  <si>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</si>
  <si>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新規需要額</t>
    <rPh sb="0" eb="2">
      <t>シンキ</t>
    </rPh>
    <rPh sb="2" eb="5">
      <t>ジュヨウガク</t>
    </rPh>
    <phoneticPr fontId="2"/>
  </si>
  <si>
    <t>(a)+(b)</t>
    <phoneticPr fontId="2"/>
  </si>
  <si>
    <t>建設部門</t>
    <rPh sb="0" eb="2">
      <t>ケンセツ</t>
    </rPh>
    <rPh sb="2" eb="4">
      <t>ブモン</t>
    </rPh>
    <phoneticPr fontId="2"/>
  </si>
  <si>
    <t>第２次間接効果関係</t>
    <rPh sb="0" eb="1">
      <t>ダイ</t>
    </rPh>
    <rPh sb="2" eb="3">
      <t>ジ</t>
    </rPh>
    <rPh sb="3" eb="5">
      <t>カンセツ</t>
    </rPh>
    <rPh sb="5" eb="7">
      <t>コウカ</t>
    </rPh>
    <rPh sb="7" eb="9">
      <t>カンケイ</t>
    </rPh>
    <phoneticPr fontId="2"/>
  </si>
  <si>
    <t>直接効果の雇用者所得誘発額(b)</t>
    <rPh sb="0" eb="2">
      <t>チョクセツ</t>
    </rPh>
    <rPh sb="2" eb="4">
      <t>コウカ</t>
    </rPh>
    <rPh sb="5" eb="8">
      <t>コヨウシャ</t>
    </rPh>
    <rPh sb="8" eb="10">
      <t>ショトク</t>
    </rPh>
    <rPh sb="10" eb="13">
      <t>ユウハツガク</t>
    </rPh>
    <phoneticPr fontId="2"/>
  </si>
  <si>
    <t>木造在来住宅</t>
  </si>
  <si>
    <t>木造量産住宅</t>
  </si>
  <si>
    <t>住宅建築（非木造）</t>
  </si>
  <si>
    <t xml:space="preserve"> 住宅建築（木造）</t>
    <phoneticPr fontId="2"/>
  </si>
  <si>
    <t xml:space="preserve"> </t>
    <phoneticPr fontId="2"/>
  </si>
  <si>
    <t>ＲＣ住宅</t>
  </si>
  <si>
    <t>ＲＣ在来住宅</t>
    <phoneticPr fontId="2"/>
  </si>
  <si>
    <t>ＲＣ量産住宅</t>
    <phoneticPr fontId="2"/>
  </si>
  <si>
    <t>Ｓ住宅</t>
  </si>
  <si>
    <t>ＣＢ住宅</t>
  </si>
  <si>
    <t>Ｓ量産住宅</t>
    <phoneticPr fontId="2"/>
  </si>
  <si>
    <t>建設</t>
    <rPh sb="0" eb="2">
      <t>ケンセツ</t>
    </rPh>
    <phoneticPr fontId="2"/>
  </si>
  <si>
    <t>建築</t>
    <phoneticPr fontId="2"/>
  </si>
  <si>
    <t>住宅建築</t>
    <phoneticPr fontId="2"/>
  </si>
  <si>
    <t>非住宅建築</t>
    <phoneticPr fontId="2"/>
  </si>
  <si>
    <t>非住宅建築（木造）</t>
    <phoneticPr fontId="2"/>
  </si>
  <si>
    <t>木造工場</t>
  </si>
  <si>
    <t>非住宅建築（非木造）</t>
  </si>
  <si>
    <t>ＳＲＣ事務所</t>
  </si>
  <si>
    <t>ＲＣ工場</t>
  </si>
  <si>
    <t>ＲＣ学校</t>
  </si>
  <si>
    <t>道路関係公共事業</t>
    <phoneticPr fontId="2"/>
  </si>
  <si>
    <t>公共事業</t>
    <phoneticPr fontId="2"/>
  </si>
  <si>
    <t>道路</t>
    <phoneticPr fontId="2"/>
  </si>
  <si>
    <t>一般道路</t>
    <phoneticPr fontId="2"/>
  </si>
  <si>
    <t>道路改良</t>
  </si>
  <si>
    <t>道路舗装</t>
  </si>
  <si>
    <t>道路橋梁</t>
  </si>
  <si>
    <t>道路補修</t>
  </si>
  <si>
    <t>街路改良</t>
  </si>
  <si>
    <t>街路舗装</t>
  </si>
  <si>
    <t>街路橋梁</t>
  </si>
  <si>
    <t>高速有料道路</t>
  </si>
  <si>
    <t>区画整理</t>
    <phoneticPr fontId="2"/>
  </si>
  <si>
    <t>河川・下水道・その他の公共事業</t>
    <phoneticPr fontId="2"/>
  </si>
  <si>
    <t>河川改修</t>
  </si>
  <si>
    <t>海岸</t>
  </si>
  <si>
    <t>砂防</t>
  </si>
  <si>
    <t>治水</t>
    <phoneticPr fontId="2"/>
  </si>
  <si>
    <t>下水道</t>
    <phoneticPr fontId="2"/>
  </si>
  <si>
    <t>港湾・漁港</t>
    <phoneticPr fontId="2"/>
  </si>
  <si>
    <t>災害復旧</t>
    <phoneticPr fontId="2"/>
  </si>
  <si>
    <t>農林関係公共事業</t>
    <phoneticPr fontId="2"/>
  </si>
  <si>
    <t>その他の土木建設</t>
    <phoneticPr fontId="2"/>
  </si>
  <si>
    <t>鉄道軌道建設</t>
    <phoneticPr fontId="2"/>
  </si>
  <si>
    <t>電力施設建設</t>
    <phoneticPr fontId="2"/>
  </si>
  <si>
    <t>電気通信施設建設</t>
    <phoneticPr fontId="2"/>
  </si>
  <si>
    <t>上・工業用水道</t>
    <phoneticPr fontId="2"/>
  </si>
  <si>
    <t>土地造成</t>
    <phoneticPr fontId="2"/>
  </si>
  <si>
    <t>その他の土木</t>
    <phoneticPr fontId="2"/>
  </si>
  <si>
    <t>空港</t>
    <phoneticPr fontId="2"/>
  </si>
  <si>
    <t>公園</t>
    <phoneticPr fontId="2"/>
  </si>
  <si>
    <t>有料道路</t>
    <phoneticPr fontId="2"/>
  </si>
  <si>
    <t xml:space="preserve">　　 </t>
    <phoneticPr fontId="2"/>
  </si>
  <si>
    <t>東日本高速道路(株)
中日本高速道路(株)
西日本高速道路(株)</t>
    <rPh sb="0" eb="3">
      <t>ヒガシニホン</t>
    </rPh>
    <rPh sb="3" eb="5">
      <t>コウソク</t>
    </rPh>
    <rPh sb="5" eb="7">
      <t>ドウロ</t>
    </rPh>
    <rPh sb="7" eb="10">
      <t>カブ</t>
    </rPh>
    <rPh sb="11" eb="14">
      <t>ナカニホン</t>
    </rPh>
    <rPh sb="14" eb="16">
      <t>コウソク</t>
    </rPh>
    <rPh sb="16" eb="18">
      <t>ドウロ</t>
    </rPh>
    <rPh sb="18" eb="21">
      <t>カブ</t>
    </rPh>
    <rPh sb="22" eb="25">
      <t>ニシニホン</t>
    </rPh>
    <rPh sb="25" eb="27">
      <t>コウソク</t>
    </rPh>
    <rPh sb="27" eb="29">
      <t>ドウロ</t>
    </rPh>
    <rPh sb="29" eb="32">
      <t>カブ</t>
    </rPh>
    <phoneticPr fontId="2"/>
  </si>
  <si>
    <t>首都高速道路(株)</t>
    <rPh sb="6" eb="9">
      <t>カブ</t>
    </rPh>
    <phoneticPr fontId="2"/>
  </si>
  <si>
    <t>阪神高速道路(株)</t>
    <rPh sb="6" eb="9">
      <t>カブ</t>
    </rPh>
    <phoneticPr fontId="2"/>
  </si>
  <si>
    <t>本州四国連絡高速道路(株)</t>
    <rPh sb="4" eb="6">
      <t>レンラク</t>
    </rPh>
    <rPh sb="6" eb="8">
      <t>コウソク</t>
    </rPh>
    <rPh sb="8" eb="10">
      <t>ドウロ</t>
    </rPh>
    <rPh sb="10" eb="13">
      <t>カブ</t>
    </rPh>
    <phoneticPr fontId="2"/>
  </si>
  <si>
    <t>一般有料道路</t>
    <phoneticPr fontId="2"/>
  </si>
  <si>
    <t>地方公社等</t>
    <phoneticPr fontId="2"/>
  </si>
  <si>
    <t>建      設</t>
  </si>
  <si>
    <t>建　　　築</t>
  </si>
  <si>
    <t>Ｒ Ｃ 住 宅</t>
  </si>
  <si>
    <t>Ｒ Ｃ 在 来
住       宅</t>
  </si>
  <si>
    <t>Ｒ Ｃ 量 産
住       宅</t>
  </si>
  <si>
    <t>Ｓ  住  宅</t>
  </si>
  <si>
    <t>Ｃ Ｂ 住 宅</t>
  </si>
  <si>
    <t>非住宅建築
（ 木 造 ）</t>
  </si>
  <si>
    <t>木 造 工 場</t>
  </si>
  <si>
    <t>非住宅建築
（非木造）</t>
  </si>
  <si>
    <t>Ｓ  Ｒ  Ｃ
事  務  所</t>
  </si>
  <si>
    <t>Ｒ Ｃ 工 場</t>
  </si>
  <si>
    <t>Ｒ Ｃ 学 校</t>
  </si>
  <si>
    <t>Ｓ  工  場</t>
  </si>
  <si>
    <t>Ｓ 事 務 所</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</si>
  <si>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</si>
  <si>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</si>
  <si>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</si>
  <si>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</si>
  <si>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</si>
  <si>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</si>
  <si>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</si>
  <si>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</si>
  <si>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</si>
  <si>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</si>
  <si>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</si>
  <si>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</si>
  <si>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</si>
  <si>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</si>
  <si>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首 都 高 速
道 路 （株）</t>
  </si>
  <si>
    <t>阪 神 高 速
道 路 （株）</t>
  </si>
  <si>
    <t>一 般 有 料
道         路</t>
  </si>
  <si>
    <t>区 画 整 理</t>
  </si>
  <si>
    <t>河川・下水
道・その他
の公共事業</t>
  </si>
  <si>
    <t>治     水</t>
  </si>
  <si>
    <t>河 川 改 修</t>
  </si>
  <si>
    <t>海     岸</t>
  </si>
  <si>
    <t>砂     防</t>
  </si>
  <si>
    <t>下 水 道</t>
  </si>
  <si>
    <t>空     港</t>
  </si>
  <si>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</si>
  <si>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</si>
  <si>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</si>
  <si>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</si>
  <si>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</si>
  <si>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</si>
  <si>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</si>
  <si>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</si>
  <si>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</si>
  <si>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</si>
  <si>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この分析ツールを利用する前に、必ず、以下の「利用上の注意事項」をお読みください。</t>
    <rPh sb="2" eb="4">
      <t>ブンセキ</t>
    </rPh>
    <rPh sb="8" eb="10">
      <t>リヨウ</t>
    </rPh>
    <rPh sb="12" eb="13">
      <t>マエ</t>
    </rPh>
    <rPh sb="15" eb="16">
      <t>カナラ</t>
    </rPh>
    <rPh sb="18" eb="20">
      <t>イカ</t>
    </rPh>
    <rPh sb="22" eb="25">
      <t>リヨウジョウ</t>
    </rPh>
    <rPh sb="26" eb="28">
      <t>チュウイ</t>
    </rPh>
    <rPh sb="28" eb="30">
      <t>ジコウ</t>
    </rPh>
    <rPh sb="33" eb="34">
      <t>ヨ</t>
    </rPh>
    <phoneticPr fontId="2"/>
  </si>
  <si>
    <t>（百万円）</t>
    <rPh sb="1" eb="2">
      <t>ヒャク</t>
    </rPh>
    <rPh sb="2" eb="4">
      <t>マンエン</t>
    </rPh>
    <phoneticPr fontId="2"/>
  </si>
  <si>
    <t>東日本高速
道路 （株）、
中日本高速
道路 （株）、
西日本高速
道路 （株）</t>
  </si>
  <si>
    <t>本 州 四 国 
連 絡 高 速
道 路 （株）</t>
  </si>
  <si>
    <t>土木 = （公共事業 ＋ その他の土木建設）</t>
    <rPh sb="6" eb="8">
      <t>コウキョウ</t>
    </rPh>
    <rPh sb="8" eb="10">
      <t>ジギョウ</t>
    </rPh>
    <rPh sb="15" eb="16">
      <t>タ</t>
    </rPh>
    <rPh sb="17" eb="19">
      <t>ドボク</t>
    </rPh>
    <rPh sb="19" eb="21">
      <t>ケンセツ</t>
    </rPh>
    <phoneticPr fontId="2"/>
  </si>
  <si>
    <t>合計</t>
    <rPh sb="0" eb="2">
      <t>ゴウケイ</t>
    </rPh>
    <phoneticPr fontId="1"/>
  </si>
  <si>
    <t>定義</t>
    <rPh sb="0" eb="2">
      <t>テイギ</t>
    </rPh>
    <phoneticPr fontId="1"/>
  </si>
  <si>
    <t>建築基準法第２条に規定する主要構造部（以下「主要構造部」という。）が居住専用建築物、居住産業併用建築物（居住の用に供せられる部分をいう。以下同じ。）の新築、増築及び改築</t>
    <rPh sb="76" eb="77">
      <t>チク</t>
    </rPh>
    <phoneticPr fontId="1"/>
  </si>
  <si>
    <t>06以外の住宅</t>
    <phoneticPr fontId="1"/>
  </si>
  <si>
    <t>主要構造部が非木造の居住専用建築物、居住産業併用建築物の新築、増築及び改築</t>
    <phoneticPr fontId="1"/>
  </si>
  <si>
    <t>主要構造部が鉄骨鉄筋コンクリート造りのもの</t>
    <phoneticPr fontId="1"/>
  </si>
  <si>
    <t>主要構造部が鉄筋コンクリート造りのもの</t>
    <phoneticPr fontId="1"/>
  </si>
  <si>
    <t>11以外の住宅</t>
    <phoneticPr fontId="1"/>
  </si>
  <si>
    <t>プレハブ工法住宅</t>
    <phoneticPr fontId="1"/>
  </si>
  <si>
    <t>主要構造部が鉄骨造またはその他の金属で作られたもの</t>
    <phoneticPr fontId="1"/>
  </si>
  <si>
    <t>14以外の住宅</t>
    <phoneticPr fontId="1"/>
  </si>
  <si>
    <t>プレハブ工法住宅</t>
    <phoneticPr fontId="1"/>
  </si>
  <si>
    <t>主要構造部がコンクリート・ブロック造及び他の分類に該当しないもの</t>
    <phoneticPr fontId="1"/>
  </si>
  <si>
    <t>消費転換係数のリスト</t>
    <rPh sb="0" eb="2">
      <t>ショウヒ</t>
    </rPh>
    <rPh sb="2" eb="4">
      <t>テンカン</t>
    </rPh>
    <rPh sb="4" eb="6">
      <t>ケイスウ</t>
    </rPh>
    <phoneticPr fontId="2"/>
  </si>
  <si>
    <t>上記年平均</t>
    <rPh sb="0" eb="2">
      <t>ジョウキ</t>
    </rPh>
    <rPh sb="2" eb="3">
      <t>ネン</t>
    </rPh>
    <rPh sb="3" eb="5">
      <t>ヘイキン</t>
    </rPh>
    <phoneticPr fontId="2"/>
  </si>
  <si>
    <t>木造建築物のうち、04以外の建築物の新築、増築及び改築</t>
    <phoneticPr fontId="1"/>
  </si>
  <si>
    <t>工場、作業場及び倉庫</t>
    <phoneticPr fontId="1"/>
  </si>
  <si>
    <t>事務所、店舗、学校、病院及び他に分類されないもの</t>
    <phoneticPr fontId="1"/>
  </si>
  <si>
    <t>非木造の建築物のうち、07以外の建築物の新築、増築及び改築</t>
    <phoneticPr fontId="1"/>
  </si>
  <si>
    <t>主要構造部が鉄骨鉄筋コンクリート造の工場、作業場、及び倉庫</t>
    <phoneticPr fontId="1"/>
  </si>
  <si>
    <t>主要構造部が鉄骨鉄筋コンクリート造の事務所、店舗、学校、病院及びその他21に該当しないもの</t>
    <phoneticPr fontId="1"/>
  </si>
  <si>
    <t>主要構造部が鉄筋コンクリート造の工場、作業場、倉庫</t>
    <phoneticPr fontId="1"/>
  </si>
  <si>
    <t>主要構造部が鉄筋コンクリート造の学校</t>
    <phoneticPr fontId="1"/>
  </si>
  <si>
    <t>主要構造部が鉄骨またはその他の金属で作られた工場、作業場、倉庫</t>
    <phoneticPr fontId="1"/>
  </si>
  <si>
    <t>主要構造部が鉄骨またはその他の金属で作られた事務所、店舗、病院、学校及びその他26に該当しないもの</t>
    <phoneticPr fontId="1"/>
  </si>
  <si>
    <t>農林関係公共事業を除く公共事業</t>
    <phoneticPr fontId="1"/>
  </si>
  <si>
    <t>国及び地方公共団体の行う道路改良事業</t>
    <phoneticPr fontId="1"/>
  </si>
  <si>
    <t>国及び地方公共団体の行う道路舗装新設事業</t>
    <phoneticPr fontId="1"/>
  </si>
  <si>
    <t>国及び地方公共団体の行う道路橋梁整備事業</t>
    <phoneticPr fontId="1"/>
  </si>
  <si>
    <t>国及び地方公共団体の行う道路補修事業</t>
    <phoneticPr fontId="1"/>
  </si>
  <si>
    <t>国及び地方公共団体の行う街路改良事業、街路補修事業</t>
    <phoneticPr fontId="1"/>
  </si>
  <si>
    <t>国及び地方公共団体の行う街路舗装新設事業</t>
    <phoneticPr fontId="1"/>
  </si>
  <si>
    <t>国及び地方公共団体の行う街路橋梁整備事業</t>
    <phoneticPr fontId="1"/>
  </si>
  <si>
    <t>43～46の高速道路株式会社の行う高速自動車国道建設事業、補修修繕事業</t>
    <phoneticPr fontId="1"/>
  </si>
  <si>
    <t>48の高速道路株式会社の行う一般有料道路建設事業、補修修繕事業</t>
    <phoneticPr fontId="1"/>
  </si>
  <si>
    <t>地方公共団体及び地方道路公社の行う一般有料道路建設事業、補修修繕事業</t>
    <phoneticPr fontId="1"/>
  </si>
  <si>
    <t>国及び地方公共団体の行う土地区画整理事業</t>
    <phoneticPr fontId="1"/>
  </si>
  <si>
    <t>国及び地方公共団体の行う河川事業</t>
    <phoneticPr fontId="1"/>
  </si>
  <si>
    <t>国及び地方公共団体の行う河川総合開発事業並びに独立行政法人水資源機構の行う事業</t>
    <phoneticPr fontId="1"/>
  </si>
  <si>
    <t>国及び地方公共団体の行う海岸事業</t>
    <phoneticPr fontId="1"/>
  </si>
  <si>
    <t>国及び地方公共団体の行う砂防事業及び地すべり対策事業</t>
    <phoneticPr fontId="1"/>
  </si>
  <si>
    <t>地方公共団体及び地方公営企業の行う下水道事業の構築物の建設事業</t>
    <phoneticPr fontId="1"/>
  </si>
  <si>
    <t>国及び地方公共団体の行う港湾事業、漁港事業、沿岸漁場整備事業及び離島電気事業</t>
    <phoneticPr fontId="1"/>
  </si>
  <si>
    <t>国、地方公共団体、成田国際空港株式会社、中部国際空港株式会社及び関西国際空港株式会社の行う空港整備事業</t>
    <phoneticPr fontId="1"/>
  </si>
  <si>
    <t>地方公共団体の行う廃棄物処理事業</t>
    <phoneticPr fontId="1"/>
  </si>
  <si>
    <t>国及び地方公共団体の行う公園及び緑地保全事業</t>
    <phoneticPr fontId="1"/>
  </si>
  <si>
    <t>国及び地方公共団体の行う31～59の事業の災害復旧事業及び鉱害復旧事業</t>
    <phoneticPr fontId="1"/>
  </si>
  <si>
    <t>国及び地方公共団体等の行う農業土木事業、林道事業、治山事業及びこれらの事業の災害復旧事業</t>
    <phoneticPr fontId="1"/>
  </si>
  <si>
    <t>ＪＲ、独立行政法人鉄道建設・運輸施設整備支援機構、公営鉄道、私鉄、東京地下鉄株式会社及び本州四国連絡高速道路株式会社の行う鉄道軌道に関する構築物の新設工事及び施設保全の取替補修工事</t>
    <phoneticPr fontId="1"/>
  </si>
  <si>
    <t>地方公営企業等の行う上水道事業における建設事業、工業用水道事業及び簡易水道事業</t>
    <phoneticPr fontId="1"/>
  </si>
  <si>
    <t>独立行政法人都市再生機構、地方公共団体、港湾整備関係等及び民間の行う土地造成、臨海部土地造成事業等</t>
    <phoneticPr fontId="1"/>
  </si>
  <si>
    <t>① 建設投資額（与件データ）を該当する建設部門に直接入力</t>
    <rPh sb="2" eb="4">
      <t>ケンセツ</t>
    </rPh>
    <rPh sb="4" eb="6">
      <t>トウシ</t>
    </rPh>
    <rPh sb="6" eb="7">
      <t>ガク</t>
    </rPh>
    <rPh sb="8" eb="10">
      <t>ヨケン</t>
    </rPh>
    <rPh sb="15" eb="17">
      <t>ガイトウ</t>
    </rPh>
    <rPh sb="19" eb="21">
      <t>ケンセツ</t>
    </rPh>
    <rPh sb="21" eb="23">
      <t>ブモン</t>
    </rPh>
    <rPh sb="24" eb="26">
      <t>チョクセツ</t>
    </rPh>
    <rPh sb="26" eb="28">
      <t>ニュウリョク</t>
    </rPh>
    <phoneticPr fontId="1"/>
  </si>
  <si>
    <t>② 消費転換係数の年と地域をリストから選択</t>
    <phoneticPr fontId="2"/>
  </si>
  <si>
    <t>プレハブ工法住宅及びツーバイフォー工法住宅</t>
    <phoneticPr fontId="1"/>
  </si>
  <si>
    <t>主要構造部が鉄筋コンクリート造の事務所、店舗、病院及びその他23、24に該当しないもの</t>
    <phoneticPr fontId="1"/>
  </si>
  <si>
    <t>飲食料品</t>
  </si>
  <si>
    <t>プラスチック・ゴム</t>
  </si>
  <si>
    <t>はん用機械</t>
    <rPh sb="2" eb="3">
      <t>ヨウ</t>
    </rPh>
    <phoneticPr fontId="2"/>
  </si>
  <si>
    <t>生産用機械</t>
    <rPh sb="0" eb="3">
      <t>セイサンヨウ</t>
    </rPh>
    <phoneticPr fontId="2"/>
  </si>
  <si>
    <t>業務用機械</t>
    <rPh sb="0" eb="3">
      <t>ギョウムヨウ</t>
    </rPh>
    <rPh sb="3" eb="5">
      <t>キカイ</t>
    </rPh>
    <phoneticPr fontId="2"/>
  </si>
  <si>
    <t>電子部品</t>
  </si>
  <si>
    <t>電気機械</t>
    <rPh sb="0" eb="2">
      <t>デンキ</t>
    </rPh>
    <rPh sb="2" eb="4">
      <t>キカイ</t>
    </rPh>
    <phoneticPr fontId="2"/>
  </si>
  <si>
    <t>情報・通信機器</t>
  </si>
  <si>
    <t>水道</t>
    <rPh sb="0" eb="2">
      <t>スイドウ</t>
    </rPh>
    <phoneticPr fontId="2"/>
  </si>
  <si>
    <t>廃棄物処理</t>
  </si>
  <si>
    <t>運輸・郵便</t>
    <rPh sb="3" eb="5">
      <t>ユウビン</t>
    </rPh>
    <phoneticPr fontId="2"/>
  </si>
  <si>
    <t>情報通信</t>
  </si>
  <si>
    <t>医療・福祉</t>
    <rPh sb="3" eb="5">
      <t>フクシ</t>
    </rPh>
    <phoneticPr fontId="2"/>
  </si>
  <si>
    <t>その他の非営利団体サービス</t>
    <rPh sb="4" eb="5">
      <t>ヒ</t>
    </rPh>
    <rPh sb="5" eb="7">
      <t>エイリ</t>
    </rPh>
    <rPh sb="7" eb="9">
      <t>ダンタイ</t>
    </rPh>
    <phoneticPr fontId="2"/>
  </si>
  <si>
    <t>間接税（関税・輸入品商品税を除く。）</t>
  </si>
  <si>
    <t>計算シート１</t>
    <rPh sb="0" eb="2">
      <t>ケイサン</t>
    </rPh>
    <phoneticPr fontId="2"/>
  </si>
  <si>
    <t>（人）</t>
    <rPh sb="1" eb="2">
      <t>ニン</t>
    </rPh>
    <phoneticPr fontId="2"/>
  </si>
  <si>
    <t>県内需要額
（＝直接効果）</t>
    <rPh sb="0" eb="2">
      <t>ケンナイ</t>
    </rPh>
    <rPh sb="2" eb="4">
      <t>ジュヨウ</t>
    </rPh>
    <rPh sb="4" eb="5">
      <t>ガク</t>
    </rPh>
    <rPh sb="8" eb="10">
      <t>チョクセツ</t>
    </rPh>
    <rPh sb="10" eb="12">
      <t>コウカ</t>
    </rPh>
    <phoneticPr fontId="2"/>
  </si>
  <si>
    <t>原材料等誘発額
及び粗付加価値
誘発額等</t>
    <rPh sb="0" eb="3">
      <t>ゲンザイリョウ</t>
    </rPh>
    <rPh sb="3" eb="4">
      <t>トウ</t>
    </rPh>
    <rPh sb="4" eb="7">
      <t>ユウハツガク</t>
    </rPh>
    <rPh sb="8" eb="9">
      <t>オヨ</t>
    </rPh>
    <rPh sb="10" eb="11">
      <t>ソ</t>
    </rPh>
    <rPh sb="11" eb="13">
      <t>フカ</t>
    </rPh>
    <rPh sb="13" eb="15">
      <t>カチ</t>
    </rPh>
    <rPh sb="16" eb="19">
      <t>ユウハツガク</t>
    </rPh>
    <rPh sb="19" eb="20">
      <t>トウ</t>
    </rPh>
    <phoneticPr fontId="2"/>
  </si>
  <si>
    <t>就業誘発者数</t>
    <rPh sb="0" eb="2">
      <t>シュウギョウ</t>
    </rPh>
    <rPh sb="2" eb="4">
      <t>ユウハツ</t>
    </rPh>
    <rPh sb="4" eb="5">
      <t>シャ</t>
    </rPh>
    <rPh sb="5" eb="6">
      <t>カズ</t>
    </rPh>
    <phoneticPr fontId="2"/>
  </si>
  <si>
    <t>雇用誘発者数</t>
    <rPh sb="0" eb="2">
      <t>コヨウ</t>
    </rPh>
    <rPh sb="2" eb="4">
      <t>ユウハツ</t>
    </rPh>
    <rPh sb="4" eb="5">
      <t>シャ</t>
    </rPh>
    <rPh sb="5" eb="6">
      <t>カズ</t>
    </rPh>
    <phoneticPr fontId="2"/>
  </si>
  <si>
    <t>計</t>
    <rPh sb="0" eb="1">
      <t>ケイ</t>
    </rPh>
    <phoneticPr fontId="2"/>
  </si>
  <si>
    <t>与件データ</t>
    <rPh sb="0" eb="2">
      <t>ヨケン</t>
    </rPh>
    <phoneticPr fontId="2"/>
  </si>
  <si>
    <t>※　各数値は小数点以下を四捨五入して表示しているので、合計と一致しない場合がある。</t>
    <rPh sb="2" eb="3">
      <t>カク</t>
    </rPh>
    <rPh sb="3" eb="5">
      <t>スウチ</t>
    </rPh>
    <rPh sb="6" eb="9">
      <t>ショウスウテン</t>
    </rPh>
    <rPh sb="9" eb="11">
      <t>イカ</t>
    </rPh>
    <rPh sb="12" eb="16">
      <t>シシャゴニュウ</t>
    </rPh>
    <rPh sb="18" eb="20">
      <t>ヒョウジ</t>
    </rPh>
    <rPh sb="27" eb="29">
      <t>ゴウケイ</t>
    </rPh>
    <rPh sb="30" eb="32">
      <t>イッチ</t>
    </rPh>
    <rPh sb="35" eb="37">
      <t>バアイ</t>
    </rPh>
    <phoneticPr fontId="2"/>
  </si>
  <si>
    <t>計算シート２</t>
    <rPh sb="0" eb="2">
      <t>ケイサン</t>
    </rPh>
    <phoneticPr fontId="2"/>
  </si>
  <si>
    <t>合計</t>
    <rPh sb="0" eb="2">
      <t>ゴウケイ</t>
    </rPh>
    <phoneticPr fontId="2"/>
  </si>
  <si>
    <t>消費転換係数</t>
    <rPh sb="0" eb="2">
      <t>ショウヒ</t>
    </rPh>
    <rPh sb="2" eb="4">
      <t>テンカン</t>
    </rPh>
    <rPh sb="4" eb="6">
      <t>ケイスウ</t>
    </rPh>
    <phoneticPr fontId="2"/>
  </si>
  <si>
    <t>消費支出</t>
    <rPh sb="0" eb="2">
      <t>ショウヒ</t>
    </rPh>
    <rPh sb="2" eb="4">
      <t>シシュツ</t>
    </rPh>
    <phoneticPr fontId="2"/>
  </si>
  <si>
    <t>（円）</t>
    <rPh sb="1" eb="2">
      <t>エン</t>
    </rPh>
    <phoneticPr fontId="2"/>
  </si>
  <si>
    <t>実収入</t>
    <rPh sb="0" eb="1">
      <t>ジツ</t>
    </rPh>
    <rPh sb="1" eb="3">
      <t>シュウニュウ</t>
    </rPh>
    <phoneticPr fontId="2"/>
  </si>
  <si>
    <t>　　　　　　　　　　　　　　型逆行列</t>
    <rPh sb="14" eb="15">
      <t>ガタ</t>
    </rPh>
    <rPh sb="15" eb="18">
      <t>ギャクギョウレツ</t>
    </rPh>
    <phoneticPr fontId="2"/>
  </si>
  <si>
    <t>はん用機械</t>
  </si>
  <si>
    <t>生産用機械</t>
  </si>
  <si>
    <t>業務用機械</t>
  </si>
  <si>
    <t>水道</t>
  </si>
  <si>
    <t>運輸・郵便</t>
  </si>
  <si>
    <t>医療・福祉</t>
  </si>
  <si>
    <t>第２次需要額</t>
    <rPh sb="0" eb="1">
      <t>ダイ</t>
    </rPh>
    <rPh sb="2" eb="3">
      <t>ジ</t>
    </rPh>
    <rPh sb="3" eb="6">
      <t>ジュヨウガク</t>
    </rPh>
    <phoneticPr fontId="2"/>
  </si>
  <si>
    <t>第２次
粗付加価値
誘発額</t>
    <rPh sb="0" eb="1">
      <t>ダイ</t>
    </rPh>
    <rPh sb="2" eb="3">
      <t>ジ</t>
    </rPh>
    <rPh sb="4" eb="5">
      <t>ソ</t>
    </rPh>
    <rPh sb="5" eb="7">
      <t>フカ</t>
    </rPh>
    <rPh sb="7" eb="9">
      <t>カチ</t>
    </rPh>
    <rPh sb="10" eb="12">
      <t>ユウハツ</t>
    </rPh>
    <rPh sb="12" eb="13">
      <t>ガク</t>
    </rPh>
    <phoneticPr fontId="2"/>
  </si>
  <si>
    <t>（百万円）</t>
    <phoneticPr fontId="1"/>
  </si>
  <si>
    <t>うち粗付加価値
誘発額</t>
    <rPh sb="2" eb="3">
      <t>ソ</t>
    </rPh>
    <rPh sb="3" eb="5">
      <t>フカ</t>
    </rPh>
    <rPh sb="5" eb="7">
      <t>カチ</t>
    </rPh>
    <rPh sb="8" eb="10">
      <t>ユウハツ</t>
    </rPh>
    <rPh sb="10" eb="11">
      <t>ガク</t>
    </rPh>
    <phoneticPr fontId="2"/>
  </si>
  <si>
    <t>うち雇用者所得
誘発額</t>
    <rPh sb="2" eb="5">
      <t>コヨウシャ</t>
    </rPh>
    <rPh sb="5" eb="7">
      <t>ショトク</t>
    </rPh>
    <rPh sb="8" eb="10">
      <t>ユウハツ</t>
    </rPh>
    <rPh sb="10" eb="11">
      <t>ガク</t>
    </rPh>
    <phoneticPr fontId="2"/>
  </si>
  <si>
    <t>第１次波及効果</t>
    <rPh sb="0" eb="1">
      <t>ダイ</t>
    </rPh>
    <rPh sb="2" eb="3">
      <t>ジ</t>
    </rPh>
    <rPh sb="3" eb="5">
      <t>ハキュウ</t>
    </rPh>
    <rPh sb="5" eb="7">
      <t>コウカ</t>
    </rPh>
    <phoneticPr fontId="2"/>
  </si>
  <si>
    <t>第２次波及効果</t>
    <rPh sb="0" eb="1">
      <t>ダイ</t>
    </rPh>
    <rPh sb="2" eb="3">
      <t>ジ</t>
    </rPh>
    <rPh sb="3" eb="5">
      <t>ハキュウ</t>
    </rPh>
    <rPh sb="5" eb="7">
      <t>コウカ</t>
    </rPh>
    <phoneticPr fontId="2"/>
  </si>
  <si>
    <t>倍</t>
    <rPh sb="0" eb="1">
      <t>バイ</t>
    </rPh>
    <phoneticPr fontId="2"/>
  </si>
  <si>
    <t>←原材料等誘発額</t>
    <rPh sb="1" eb="4">
      <t>ゲンザイリョウ</t>
    </rPh>
    <rPh sb="4" eb="5">
      <t>トウ</t>
    </rPh>
    <rPh sb="5" eb="7">
      <t>ユウハツ</t>
    </rPh>
    <rPh sb="7" eb="8">
      <t>ガク</t>
    </rPh>
    <phoneticPr fontId="1"/>
  </si>
  <si>
    <t>←雇用者所得誘発額</t>
    <rPh sb="1" eb="4">
      <t>コヨウシャ</t>
    </rPh>
    <rPh sb="4" eb="6">
      <t>ショトク</t>
    </rPh>
    <rPh sb="6" eb="9">
      <t>ユウハツガク</t>
    </rPh>
    <phoneticPr fontId="1"/>
  </si>
  <si>
    <t>←粗付加価値額</t>
    <rPh sb="1" eb="2">
      <t>ソ</t>
    </rPh>
    <rPh sb="2" eb="4">
      <t>フカ</t>
    </rPh>
    <rPh sb="4" eb="6">
      <t>カチ</t>
    </rPh>
    <rPh sb="6" eb="7">
      <t>ガク</t>
    </rPh>
    <phoneticPr fontId="1"/>
  </si>
  <si>
    <t>間接効果</t>
    <rPh sb="0" eb="2">
      <t>カンセツ</t>
    </rPh>
    <rPh sb="2" eb="4">
      <t>コウカ</t>
    </rPh>
    <phoneticPr fontId="2"/>
  </si>
  <si>
    <t>第一次波及効果関係</t>
    <rPh sb="0" eb="1">
      <t>ダイ</t>
    </rPh>
    <rPh sb="1" eb="3">
      <t>イチジ</t>
    </rPh>
    <rPh sb="3" eb="7">
      <t>ハキュウコウカ</t>
    </rPh>
    <rPh sb="7" eb="9">
      <t>カンケイ</t>
    </rPh>
    <phoneticPr fontId="2"/>
  </si>
  <si>
    <t>直接効果</t>
    <rPh sb="0" eb="4">
      <t>チョクセツコウカ</t>
    </rPh>
    <phoneticPr fontId="2"/>
  </si>
  <si>
    <t>県内需要額</t>
    <rPh sb="0" eb="2">
      <t>ケンナイ</t>
    </rPh>
    <rPh sb="2" eb="4">
      <t>ジュヨウ</t>
    </rPh>
    <rPh sb="4" eb="5">
      <t>ガク</t>
    </rPh>
    <phoneticPr fontId="2"/>
  </si>
  <si>
    <t>生産誘発額</t>
    <rPh sb="0" eb="2">
      <t>セイサン</t>
    </rPh>
    <rPh sb="2" eb="4">
      <t>ユウハツ</t>
    </rPh>
    <rPh sb="4" eb="5">
      <t>ガク</t>
    </rPh>
    <phoneticPr fontId="2"/>
  </si>
  <si>
    <t>第１次波及効果関係</t>
    <rPh sb="0" eb="1">
      <t>ダイ</t>
    </rPh>
    <rPh sb="2" eb="3">
      <t>ジ</t>
    </rPh>
    <rPh sb="3" eb="5">
      <t>ハキュウ</t>
    </rPh>
    <rPh sb="5" eb="7">
      <t>コウカ</t>
    </rPh>
    <rPh sb="7" eb="9">
      <t>カンケイ</t>
    </rPh>
    <phoneticPr fontId="2"/>
  </si>
  <si>
    <t>原材料等
誘発額</t>
    <phoneticPr fontId="2"/>
  </si>
  <si>
    <t>直接効果</t>
    <rPh sb="0" eb="2">
      <t>チョクセツ</t>
    </rPh>
    <rPh sb="2" eb="4">
      <t>コウカ</t>
    </rPh>
    <phoneticPr fontId="2"/>
  </si>
  <si>
    <t>順位</t>
    <rPh sb="0" eb="2">
      <t>ジュンイ</t>
    </rPh>
    <phoneticPr fontId="2"/>
  </si>
  <si>
    <t>部門名</t>
    <rPh sb="0" eb="2">
      <t>ブモン</t>
    </rPh>
    <rPh sb="2" eb="3">
      <t>メイ</t>
    </rPh>
    <phoneticPr fontId="2"/>
  </si>
  <si>
    <t>（％）</t>
    <phoneticPr fontId="2"/>
  </si>
  <si>
    <t>うち粗付加価値誘発額</t>
    <rPh sb="2" eb="10">
      <t>アラフカカチユウハツガク</t>
    </rPh>
    <phoneticPr fontId="2"/>
  </si>
  <si>
    <t>うち雇用者所得誘発額</t>
    <rPh sb="2" eb="5">
      <t>コヨウシャ</t>
    </rPh>
    <rPh sb="5" eb="7">
      <t>ショトク</t>
    </rPh>
    <rPh sb="7" eb="9">
      <t>ユウハツ</t>
    </rPh>
    <rPh sb="9" eb="10">
      <t>ガク</t>
    </rPh>
    <phoneticPr fontId="2"/>
  </si>
  <si>
    <t>合計</t>
    <rPh sb="0" eb="2">
      <t>ゴウケイ</t>
    </rPh>
    <phoneticPr fontId="2"/>
  </si>
  <si>
    <t>生産誘発額の
累積比率</t>
    <rPh sb="0" eb="5">
      <t>セイサンユウハツガク</t>
    </rPh>
    <rPh sb="7" eb="9">
      <t>ルイセキ</t>
    </rPh>
    <rPh sb="9" eb="11">
      <t>ヒリツ</t>
    </rPh>
    <phoneticPr fontId="2"/>
  </si>
  <si>
    <t>（％）</t>
  </si>
  <si>
    <t>出力シート用</t>
    <rPh sb="0" eb="2">
      <t>シュツリョク</t>
    </rPh>
    <rPh sb="5" eb="6">
      <t>ヨウ</t>
    </rPh>
    <phoneticPr fontId="2"/>
  </si>
  <si>
    <t>（人）</t>
    <rPh sb="1" eb="2">
      <t>ヒト</t>
    </rPh>
    <phoneticPr fontId="2"/>
  </si>
  <si>
    <t>（百万円）</t>
    <rPh sb="1" eb="4">
      <t>ヒャクマンエン</t>
    </rPh>
    <phoneticPr fontId="2"/>
  </si>
  <si>
    <t>粗付加価値率</t>
    <rPh sb="0" eb="1">
      <t>アラ</t>
    </rPh>
    <rPh sb="1" eb="3">
      <t>フカ</t>
    </rPh>
    <rPh sb="3" eb="5">
      <t>カチ</t>
    </rPh>
    <rPh sb="5" eb="6">
      <t>リツ</t>
    </rPh>
    <phoneticPr fontId="2"/>
  </si>
  <si>
    <t>うち原材料等誘発額</t>
    <rPh sb="2" eb="5">
      <t>ゲンザイリョウ</t>
    </rPh>
    <rPh sb="5" eb="6">
      <t>トウ</t>
    </rPh>
    <rPh sb="6" eb="8">
      <t>ユウハツ</t>
    </rPh>
    <rPh sb="8" eb="9">
      <t>ガク</t>
    </rPh>
    <phoneticPr fontId="2"/>
  </si>
  <si>
    <t>熊本県経済波及効果分析ツール</t>
    <rPh sb="0" eb="3">
      <t>クマモトケン</t>
    </rPh>
    <rPh sb="3" eb="11">
      <t>ケイザイハキュウコウカブンセキ</t>
    </rPh>
    <phoneticPr fontId="2"/>
  </si>
  <si>
    <t>分析タイトル</t>
    <rPh sb="0" eb="2">
      <t>ブンセキ</t>
    </rPh>
    <phoneticPr fontId="2"/>
  </si>
  <si>
    <t>１．目的</t>
    <rPh sb="2" eb="4">
      <t>モクテキ</t>
    </rPh>
    <phoneticPr fontId="2"/>
  </si>
  <si>
    <t>※各数値の小数点以下を四捨五入して表示しているので、内訳の合算が合計欄の数値と一致しない場合があります。</t>
    <rPh sb="1" eb="2">
      <t>カク</t>
    </rPh>
    <rPh sb="26" eb="28">
      <t>ウチワケ</t>
    </rPh>
    <rPh sb="29" eb="31">
      <t>ガッサン</t>
    </rPh>
    <rPh sb="32" eb="34">
      <t>ゴウケイ</t>
    </rPh>
    <rPh sb="34" eb="35">
      <t>ラン</t>
    </rPh>
    <rPh sb="36" eb="38">
      <t>スウチ</t>
    </rPh>
    <phoneticPr fontId="2"/>
  </si>
  <si>
    <t>直接効果</t>
    <rPh sb="0" eb="4">
      <t>チョクセツコウカ</t>
    </rPh>
    <phoneticPr fontId="1"/>
  </si>
  <si>
    <t>間接効果</t>
    <rPh sb="0" eb="2">
      <t>カンセツ</t>
    </rPh>
    <rPh sb="2" eb="4">
      <t>コウカ</t>
    </rPh>
    <phoneticPr fontId="1"/>
  </si>
  <si>
    <t>経済波及効果フローチャート図</t>
    <rPh sb="0" eb="2">
      <t>ケイザイ</t>
    </rPh>
    <rPh sb="2" eb="4">
      <t>ハキュウ</t>
    </rPh>
    <rPh sb="4" eb="6">
      <t>コウカ</t>
    </rPh>
    <rPh sb="13" eb="14">
      <t>ズ</t>
    </rPh>
    <phoneticPr fontId="2"/>
  </si>
  <si>
    <t>雇用者所得率</t>
    <rPh sb="0" eb="3">
      <t>コヨウシャ</t>
    </rPh>
    <rPh sb="3" eb="5">
      <t>ショトク</t>
    </rPh>
    <rPh sb="5" eb="6">
      <t>リツ</t>
    </rPh>
    <phoneticPr fontId="2"/>
  </si>
  <si>
    <t>就業誘発者数</t>
    <rPh sb="0" eb="6">
      <t>シュウギョウユウハツシャカズ</t>
    </rPh>
    <phoneticPr fontId="2"/>
  </si>
  <si>
    <t>粗付加価値誘発額</t>
    <rPh sb="0" eb="8">
      <t>アラフカカチユウハツガク</t>
    </rPh>
    <phoneticPr fontId="2"/>
  </si>
  <si>
    <t>うち雇用誘発者数</t>
    <rPh sb="2" eb="8">
      <t>コヨウユウハツシャスウ</t>
    </rPh>
    <phoneticPr fontId="2"/>
  </si>
  <si>
    <t>うち雇用者所得誘発額</t>
    <rPh sb="2" eb="10">
      <t>コヨウシャショトクユウハツガク</t>
    </rPh>
    <phoneticPr fontId="2"/>
  </si>
  <si>
    <t>県内需要額
（原材料等）</t>
    <rPh sb="0" eb="2">
      <t>ケンナイ</t>
    </rPh>
    <rPh sb="2" eb="4">
      <t>ジュヨウ</t>
    </rPh>
    <rPh sb="4" eb="5">
      <t>ガク</t>
    </rPh>
    <rPh sb="7" eb="10">
      <t>ゲンザイリョウ</t>
    </rPh>
    <rPh sb="10" eb="11">
      <t>トウ</t>
    </rPh>
    <phoneticPr fontId="2"/>
  </si>
  <si>
    <t>生産誘発額
（間接効果）</t>
    <rPh sb="0" eb="2">
      <t>セイサン</t>
    </rPh>
    <rPh sb="2" eb="4">
      <t>ユウハツ</t>
    </rPh>
    <rPh sb="4" eb="5">
      <t>ガク</t>
    </rPh>
    <rPh sb="7" eb="9">
      <t>カンセツ</t>
    </rPh>
    <rPh sb="9" eb="11">
      <t>コウカ</t>
    </rPh>
    <phoneticPr fontId="2"/>
  </si>
  <si>
    <t>逆行列係数</t>
    <rPh sb="0" eb="5">
      <t>ギャクギョウレツケイスウ</t>
    </rPh>
    <phoneticPr fontId="2"/>
  </si>
  <si>
    <t>消費誘発額</t>
    <rPh sb="0" eb="2">
      <t>ショウヒ</t>
    </rPh>
    <rPh sb="2" eb="4">
      <t>ユウハツ</t>
    </rPh>
    <rPh sb="4" eb="5">
      <t>ガク</t>
    </rPh>
    <phoneticPr fontId="2"/>
  </si>
  <si>
    <t>県内需要額</t>
    <rPh sb="0" eb="1">
      <t>ケン</t>
    </rPh>
    <rPh sb="1" eb="2">
      <t>ナイ</t>
    </rPh>
    <rPh sb="2" eb="4">
      <t>ジュヨウ</t>
    </rPh>
    <rPh sb="4" eb="5">
      <t>ガク</t>
    </rPh>
    <phoneticPr fontId="2"/>
  </si>
  <si>
    <t>生産誘発額</t>
    <rPh sb="0" eb="5">
      <t>セイサンユウハツガク</t>
    </rPh>
    <phoneticPr fontId="2"/>
  </si>
  <si>
    <t>うち雇用者所得
誘発額(a)</t>
    <rPh sb="2" eb="5">
      <t>コヨウシャ</t>
    </rPh>
    <rPh sb="5" eb="7">
      <t>ショトク</t>
    </rPh>
    <rPh sb="8" eb="11">
      <t>ユウハツガク</t>
    </rPh>
    <phoneticPr fontId="2"/>
  </si>
  <si>
    <t>第２次雇用者所得
誘発額</t>
    <rPh sb="0" eb="1">
      <t>ダイ</t>
    </rPh>
    <rPh sb="2" eb="3">
      <t>ジ</t>
    </rPh>
    <rPh sb="3" eb="6">
      <t>コヨウシャ</t>
    </rPh>
    <rPh sb="6" eb="8">
      <t>ショトク</t>
    </rPh>
    <rPh sb="9" eb="12">
      <t>ユウハツガク</t>
    </rPh>
    <phoneticPr fontId="2"/>
  </si>
  <si>
    <t>第１次就業誘発者数</t>
    <rPh sb="0" eb="1">
      <t>ダイ</t>
    </rPh>
    <rPh sb="2" eb="3">
      <t>ジ</t>
    </rPh>
    <rPh sb="3" eb="5">
      <t>シュウギョウ</t>
    </rPh>
    <rPh sb="5" eb="7">
      <t>ユウハツ</t>
    </rPh>
    <rPh sb="7" eb="8">
      <t>シャ</t>
    </rPh>
    <rPh sb="8" eb="9">
      <t>カズ</t>
    </rPh>
    <phoneticPr fontId="2"/>
  </si>
  <si>
    <t>第１次雇用誘発者数</t>
    <rPh sb="0" eb="1">
      <t>ダイ</t>
    </rPh>
    <rPh sb="2" eb="3">
      <t>ジ</t>
    </rPh>
    <rPh sb="3" eb="5">
      <t>コヨウ</t>
    </rPh>
    <rPh sb="5" eb="7">
      <t>ユウハツ</t>
    </rPh>
    <rPh sb="7" eb="8">
      <t>シャ</t>
    </rPh>
    <rPh sb="8" eb="9">
      <t>カズ</t>
    </rPh>
    <phoneticPr fontId="2"/>
  </si>
  <si>
    <t>生産誘発額の順位</t>
    <rPh sb="0" eb="2">
      <t>セイサン</t>
    </rPh>
    <rPh sb="2" eb="4">
      <t>ユウハツ</t>
    </rPh>
    <rPh sb="4" eb="5">
      <t>ガク</t>
    </rPh>
    <rPh sb="6" eb="8">
      <t>ジュンイ</t>
    </rPh>
    <phoneticPr fontId="2"/>
  </si>
  <si>
    <t>生産誘発額の
累積比率</t>
    <rPh sb="0" eb="5">
      <t>セイサンユウハツガク</t>
    </rPh>
    <rPh sb="7" eb="11">
      <t>ルイセキヒリツ</t>
    </rPh>
    <phoneticPr fontId="2"/>
  </si>
  <si>
    <t>建設部門分析用
産業連関表投入係数</t>
    <rPh sb="13" eb="17">
      <t>トウニュウケイスウ</t>
    </rPh>
    <phoneticPr fontId="2"/>
  </si>
  <si>
    <t>１．</t>
    <phoneticPr fontId="2"/>
  </si>
  <si>
    <t>　産業連関分析では、理論上、以下のような様々な仮定（留意点）があるため、得られる結果はあくまでも理論上のものであり、実際の波及効果とは異なります。</t>
    <rPh sb="1" eb="7">
      <t>サンギョウレンカンブンセキ</t>
    </rPh>
    <rPh sb="10" eb="12">
      <t>リロン</t>
    </rPh>
    <rPh sb="12" eb="13">
      <t>ジョウ</t>
    </rPh>
    <rPh sb="14" eb="16">
      <t>イカ</t>
    </rPh>
    <rPh sb="20" eb="22">
      <t>サマザマ</t>
    </rPh>
    <rPh sb="23" eb="25">
      <t>カテイ</t>
    </rPh>
    <rPh sb="26" eb="29">
      <t>リュウイテン</t>
    </rPh>
    <rPh sb="36" eb="37">
      <t>エ</t>
    </rPh>
    <rPh sb="40" eb="42">
      <t>ケッカ</t>
    </rPh>
    <rPh sb="48" eb="50">
      <t>リロン</t>
    </rPh>
    <rPh sb="50" eb="51">
      <t>ジョウ</t>
    </rPh>
    <rPh sb="58" eb="60">
      <t>ジッサイ</t>
    </rPh>
    <rPh sb="61" eb="63">
      <t>ハキュウ</t>
    </rPh>
    <rPh sb="63" eb="65">
      <t>コウカ</t>
    </rPh>
    <rPh sb="67" eb="68">
      <t>コト</t>
    </rPh>
    <phoneticPr fontId="2"/>
  </si>
  <si>
    <t>２．分析概要</t>
    <rPh sb="2" eb="4">
      <t>ブンセキ</t>
    </rPh>
    <rPh sb="4" eb="6">
      <t>ガイヨウ</t>
    </rPh>
    <phoneticPr fontId="2"/>
  </si>
  <si>
    <t>前提条件</t>
    <rPh sb="0" eb="2">
      <t>ゼンテイ</t>
    </rPh>
    <rPh sb="2" eb="4">
      <t>ジョウケン</t>
    </rPh>
    <phoneticPr fontId="2"/>
  </si>
  <si>
    <t>　分析結果</t>
    <rPh sb="1" eb="3">
      <t>ブンセキ</t>
    </rPh>
    <rPh sb="3" eb="5">
      <t>ケッカ</t>
    </rPh>
    <phoneticPr fontId="2"/>
  </si>
  <si>
    <t>　産業連関表の経済波及分析の注意点</t>
    <rPh sb="1" eb="3">
      <t>サンギョウ</t>
    </rPh>
    <rPh sb="3" eb="5">
      <t>レンカン</t>
    </rPh>
    <rPh sb="5" eb="6">
      <t>ヒョウ</t>
    </rPh>
    <rPh sb="7" eb="9">
      <t>ケイザイ</t>
    </rPh>
    <rPh sb="9" eb="11">
      <t>ハキュウ</t>
    </rPh>
    <rPh sb="11" eb="13">
      <t>ブンセキ</t>
    </rPh>
    <rPh sb="14" eb="17">
      <t>チュウイテン</t>
    </rPh>
    <phoneticPr fontId="2"/>
  </si>
  <si>
    <t xml:space="preserve"> 主な仮定（留意点）</t>
    <rPh sb="1" eb="2">
      <t>オモ</t>
    </rPh>
    <rPh sb="3" eb="5">
      <t>カテイ</t>
    </rPh>
    <rPh sb="6" eb="9">
      <t>リュウイテン</t>
    </rPh>
    <phoneticPr fontId="2"/>
  </si>
  <si>
    <t>　　 ①　企業の生産能力に制約（ボトルネック）はなく、全ての需要に対応できる。
　　 ②　財・サービスの生産に必要な原材料等の費用構成（投入構造）は、短期的には変化せず「一定」である。
　　 ③　各部門が使用する投入量は、その部門の生産量に比例する。
　　　　　（生産水準が２倍になれば、使用される原材料等の投入量も２倍になる。）
　　 ④　生産波及は、途中段階で中断されず、波及しつくされる。ただし、達成時期は不明。
　　　　　（新規需要の増加には全て生産増で対応し、在庫取り崩し等による波及の中断はない。）
　　 ⑤　「経済の外部性」は考慮されない。
　　　　　（公害（←「外部不経済」）がもたらす負の影響は考慮しない。）</t>
    <rPh sb="5" eb="7">
      <t>キギョウ</t>
    </rPh>
    <rPh sb="8" eb="10">
      <t>セイサン</t>
    </rPh>
    <rPh sb="10" eb="12">
      <t>ノウリョク</t>
    </rPh>
    <rPh sb="13" eb="15">
      <t>セイヤク</t>
    </rPh>
    <rPh sb="27" eb="28">
      <t>スベ</t>
    </rPh>
    <rPh sb="30" eb="32">
      <t>ジュヨウ</t>
    </rPh>
    <rPh sb="33" eb="35">
      <t>タイオウ</t>
    </rPh>
    <rPh sb="45" eb="46">
      <t>ザイ</t>
    </rPh>
    <rPh sb="52" eb="54">
      <t>セイサン</t>
    </rPh>
    <rPh sb="55" eb="57">
      <t>ヒツヨウ</t>
    </rPh>
    <rPh sb="58" eb="61">
      <t>ゲンザイリョウ</t>
    </rPh>
    <rPh sb="61" eb="62">
      <t>トウ</t>
    </rPh>
    <rPh sb="63" eb="65">
      <t>ヒヨウ</t>
    </rPh>
    <rPh sb="65" eb="67">
      <t>コウセイ</t>
    </rPh>
    <rPh sb="68" eb="70">
      <t>トウニュウ</t>
    </rPh>
    <rPh sb="70" eb="72">
      <t>コウゾウ</t>
    </rPh>
    <rPh sb="80" eb="82">
      <t>ヘンカ</t>
    </rPh>
    <rPh sb="85" eb="87">
      <t>イッテイ</t>
    </rPh>
    <rPh sb="98" eb="101">
      <t>カクブモン</t>
    </rPh>
    <rPh sb="102" eb="104">
      <t>シヨウ</t>
    </rPh>
    <rPh sb="106" eb="108">
      <t>トウニュウ</t>
    </rPh>
    <rPh sb="108" eb="109">
      <t>リョウ</t>
    </rPh>
    <rPh sb="113" eb="115">
      <t>ブモン</t>
    </rPh>
    <rPh sb="116" eb="118">
      <t>セイサン</t>
    </rPh>
    <rPh sb="118" eb="119">
      <t>リョウ</t>
    </rPh>
    <rPh sb="120" eb="122">
      <t>ヒレイ</t>
    </rPh>
    <rPh sb="132" eb="134">
      <t>セイサン</t>
    </rPh>
    <rPh sb="134" eb="136">
      <t>スイジュン</t>
    </rPh>
    <rPh sb="138" eb="139">
      <t>バイ</t>
    </rPh>
    <rPh sb="144" eb="146">
      <t>シヨウ</t>
    </rPh>
    <rPh sb="149" eb="152">
      <t>ゲンザイリョウ</t>
    </rPh>
    <rPh sb="152" eb="153">
      <t>トウ</t>
    </rPh>
    <rPh sb="154" eb="156">
      <t>トウニュウ</t>
    </rPh>
    <rPh sb="156" eb="157">
      <t>リョウ</t>
    </rPh>
    <rPh sb="159" eb="160">
      <t>バイ</t>
    </rPh>
    <rPh sb="171" eb="173">
      <t>セイサン</t>
    </rPh>
    <rPh sb="173" eb="175">
      <t>ハキュウ</t>
    </rPh>
    <rPh sb="177" eb="179">
      <t>トチュウ</t>
    </rPh>
    <rPh sb="179" eb="181">
      <t>ダンカイ</t>
    </rPh>
    <rPh sb="182" eb="184">
      <t>チュウダン</t>
    </rPh>
    <rPh sb="188" eb="190">
      <t>ハキュウ</t>
    </rPh>
    <rPh sb="201" eb="203">
      <t>タッセイ</t>
    </rPh>
    <rPh sb="203" eb="205">
      <t>ジキ</t>
    </rPh>
    <rPh sb="206" eb="208">
      <t>フメイ</t>
    </rPh>
    <rPh sb="216" eb="218">
      <t>シンキ</t>
    </rPh>
    <rPh sb="218" eb="220">
      <t>ジュヨウ</t>
    </rPh>
    <rPh sb="221" eb="223">
      <t>ゾウカ</t>
    </rPh>
    <rPh sb="225" eb="226">
      <t>スベ</t>
    </rPh>
    <rPh sb="227" eb="229">
      <t>セイサン</t>
    </rPh>
    <rPh sb="229" eb="230">
      <t>ゾウ</t>
    </rPh>
    <rPh sb="231" eb="233">
      <t>タイオウ</t>
    </rPh>
    <rPh sb="235" eb="237">
      <t>ザイコ</t>
    </rPh>
    <rPh sb="237" eb="238">
      <t>ト</t>
    </rPh>
    <rPh sb="239" eb="240">
      <t>クズ</t>
    </rPh>
    <rPh sb="241" eb="242">
      <t>トウ</t>
    </rPh>
    <rPh sb="245" eb="247">
      <t>ハキュウ</t>
    </rPh>
    <rPh sb="248" eb="250">
      <t>チュウダン</t>
    </rPh>
    <rPh sb="262" eb="264">
      <t>ケイザイ</t>
    </rPh>
    <rPh sb="265" eb="268">
      <t>ガイブセイ</t>
    </rPh>
    <rPh sb="270" eb="272">
      <t>コウリョ</t>
    </rPh>
    <rPh sb="284" eb="286">
      <t>コウガイ</t>
    </rPh>
    <rPh sb="289" eb="291">
      <t>ガイブ</t>
    </rPh>
    <rPh sb="291" eb="294">
      <t>フケイザイ</t>
    </rPh>
    <rPh sb="301" eb="302">
      <t>フ</t>
    </rPh>
    <rPh sb="303" eb="305">
      <t>エイキョウ</t>
    </rPh>
    <rPh sb="306" eb="308">
      <t>コウリョ</t>
    </rPh>
    <phoneticPr fontId="2"/>
  </si>
  <si>
    <t>２．</t>
    <phoneticPr fontId="2"/>
  </si>
  <si>
    <t>　 結果</t>
    <phoneticPr fontId="2"/>
  </si>
  <si>
    <t>　このツールによる分析結果は、理論上の一つの計算例であり、その結果を県が保証するものではありません。分析する方の責任において利用してください。</t>
    <rPh sb="9" eb="11">
      <t>ブンセキ</t>
    </rPh>
    <rPh sb="11" eb="13">
      <t>ケッカ</t>
    </rPh>
    <rPh sb="15" eb="17">
      <t>リロン</t>
    </rPh>
    <rPh sb="17" eb="18">
      <t>ジョウ</t>
    </rPh>
    <rPh sb="19" eb="20">
      <t>ヒト</t>
    </rPh>
    <rPh sb="22" eb="24">
      <t>ケイサン</t>
    </rPh>
    <rPh sb="24" eb="25">
      <t>レイ</t>
    </rPh>
    <rPh sb="31" eb="33">
      <t>ケッカ</t>
    </rPh>
    <rPh sb="34" eb="35">
      <t>ケン</t>
    </rPh>
    <rPh sb="36" eb="38">
      <t>ホショウ</t>
    </rPh>
    <phoneticPr fontId="2"/>
  </si>
  <si>
    <t>Ⓐ新規需要額
＝生産誘発額
（直接効果）</t>
    <phoneticPr fontId="2"/>
  </si>
  <si>
    <t>Ⓑ生産誘発額</t>
    <rPh sb="1" eb="3">
      <t>セイサン</t>
    </rPh>
    <rPh sb="3" eb="5">
      <t>ユウハツ</t>
    </rPh>
    <rPh sb="5" eb="6">
      <t>ガク</t>
    </rPh>
    <phoneticPr fontId="2"/>
  </si>
  <si>
    <r>
      <rPr>
        <b/>
        <sz val="11"/>
        <rFont val="ＭＳ Ｐゴシック"/>
        <family val="3"/>
        <charset val="128"/>
      </rPr>
      <t>経済波及効果の倍率</t>
    </r>
    <r>
      <rPr>
        <b/>
        <sz val="12"/>
        <rFont val="ＭＳ Ｐゴシック"/>
        <family val="3"/>
        <charset val="128"/>
      </rPr>
      <t xml:space="preserve">
Ⓑ÷Ⓐ</t>
    </r>
    <rPh sb="0" eb="6">
      <t>ケイザイハキュウコウカ</t>
    </rPh>
    <rPh sb="7" eb="9">
      <t>バイリツ</t>
    </rPh>
    <phoneticPr fontId="2"/>
  </si>
  <si>
    <t>農林漁業</t>
  </si>
  <si>
    <t>プラスチック・ゴム製品</t>
  </si>
  <si>
    <t>情報通信機器</t>
  </si>
  <si>
    <t>他に分類されない会員制団体</t>
  </si>
  <si>
    <t>71</t>
  </si>
  <si>
    <t>家計外消費支出（行）</t>
  </si>
  <si>
    <t>91</t>
  </si>
  <si>
    <t>雇用者所得</t>
  </si>
  <si>
    <t>92</t>
  </si>
  <si>
    <t>営業余剰</t>
  </si>
  <si>
    <t>93</t>
  </si>
  <si>
    <t>資本減耗引当</t>
  </si>
  <si>
    <t>94</t>
  </si>
  <si>
    <t>95</t>
  </si>
  <si>
    <t>（控除）経常補助金</t>
  </si>
  <si>
    <t>96</t>
  </si>
  <si>
    <t>粗付加価値部門計</t>
  </si>
  <si>
    <t>97</t>
  </si>
  <si>
    <t>県内生産額</t>
  </si>
  <si>
    <t>はん用機械</t>
    <rPh sb="2" eb="3">
      <t>ヨウ</t>
    </rPh>
    <phoneticPr fontId="28"/>
  </si>
  <si>
    <t>生産用機械</t>
    <rPh sb="0" eb="3">
      <t>セイサンヨウ</t>
    </rPh>
    <phoneticPr fontId="28"/>
  </si>
  <si>
    <t>業務用機械</t>
    <rPh sb="0" eb="3">
      <t>ギョウムヨウ</t>
    </rPh>
    <rPh sb="3" eb="5">
      <t>キカイ</t>
    </rPh>
    <phoneticPr fontId="28"/>
  </si>
  <si>
    <t>電気機械</t>
    <rPh sb="0" eb="2">
      <t>デンキ</t>
    </rPh>
    <rPh sb="2" eb="4">
      <t>キカイ</t>
    </rPh>
    <phoneticPr fontId="28"/>
  </si>
  <si>
    <t>水道</t>
    <rPh sb="0" eb="2">
      <t>スイドウ</t>
    </rPh>
    <phoneticPr fontId="28"/>
  </si>
  <si>
    <t>運輸・郵便</t>
    <rPh sb="3" eb="5">
      <t>ユウビン</t>
    </rPh>
    <phoneticPr fontId="28"/>
  </si>
  <si>
    <t>医療・福祉</t>
    <rPh sb="3" eb="5">
      <t>フクシ</t>
    </rPh>
    <phoneticPr fontId="28"/>
  </si>
  <si>
    <t>内生部門計</t>
    <rPh sb="0" eb="1">
      <t>ナイ</t>
    </rPh>
    <rPh sb="1" eb="4">
      <t>セイブモン</t>
    </rPh>
    <rPh sb="4" eb="5">
      <t>ケイ</t>
    </rPh>
    <phoneticPr fontId="29"/>
  </si>
  <si>
    <t>住宅建築</t>
  </si>
  <si>
    <t>住宅建築
（木造）</t>
  </si>
  <si>
    <t>木造在来
住宅</t>
  </si>
  <si>
    <t>木造量産
住宅</t>
  </si>
  <si>
    <t>住宅建築
（非木造）</t>
  </si>
  <si>
    <t>建 築 補 修</t>
  </si>
  <si>
    <t>地 方 公 社 等</t>
    <rPh sb="4" eb="5">
      <t>コウ</t>
    </rPh>
    <rPh sb="6" eb="7">
      <t>シャ</t>
    </rPh>
    <rPh sb="8" eb="9">
      <t>トウ</t>
    </rPh>
    <phoneticPr fontId="4"/>
  </si>
  <si>
    <t>河 川 総 合 開 発</t>
    <rPh sb="8" eb="9">
      <t>カイ</t>
    </rPh>
    <rPh sb="10" eb="11">
      <t>ハツ</t>
    </rPh>
    <phoneticPr fontId="4"/>
  </si>
  <si>
    <t>廃棄物処理
施設</t>
  </si>
  <si>
    <t>はん用機械</t>
    <rPh sb="2" eb="3">
      <t>ヨウ</t>
    </rPh>
    <phoneticPr fontId="5"/>
  </si>
  <si>
    <t>生産用機械</t>
    <rPh sb="0" eb="3">
      <t>セイサンヨウ</t>
    </rPh>
    <phoneticPr fontId="5"/>
  </si>
  <si>
    <t>業務用機械</t>
    <rPh sb="0" eb="3">
      <t>ギョウムヨウ</t>
    </rPh>
    <rPh sb="3" eb="5">
      <t>キカイ</t>
    </rPh>
    <phoneticPr fontId="5"/>
  </si>
  <si>
    <t>電気機械</t>
    <rPh sb="0" eb="2">
      <t>デンキ</t>
    </rPh>
    <rPh sb="2" eb="4">
      <t>キカイ</t>
    </rPh>
    <phoneticPr fontId="5"/>
  </si>
  <si>
    <t>水道</t>
    <rPh sb="0" eb="2">
      <t>スイドウ</t>
    </rPh>
    <phoneticPr fontId="5"/>
  </si>
  <si>
    <t>運輸・郵便</t>
    <rPh sb="3" eb="5">
      <t>ユウビン</t>
    </rPh>
    <phoneticPr fontId="5"/>
  </si>
  <si>
    <t>医療・福祉</t>
    <rPh sb="3" eb="5">
      <t>フクシ</t>
    </rPh>
    <phoneticPr fontId="5"/>
  </si>
  <si>
    <t>建設補修</t>
    <rPh sb="0" eb="2">
      <t>ケンセツ</t>
    </rPh>
    <rPh sb="2" eb="4">
      <t>ホシュウ</t>
    </rPh>
    <phoneticPr fontId="1"/>
  </si>
  <si>
    <t>建築物（住宅及び非住宅）に関する機能や耐用年数の向上を伴う改装・改修工事</t>
    <phoneticPr fontId="1"/>
  </si>
  <si>
    <t>主要構造部が、コンクリートブロック造及び他の分類に該当しないもの</t>
    <phoneticPr fontId="1"/>
  </si>
  <si>
    <t>河川総合開発</t>
    <rPh sb="4" eb="6">
      <t>カイハツ</t>
    </rPh>
    <phoneticPr fontId="2"/>
  </si>
  <si>
    <t>廃棄物処理施設</t>
    <rPh sb="0" eb="3">
      <t>ハイキブツ</t>
    </rPh>
    <rPh sb="3" eb="5">
      <t>ショリ</t>
    </rPh>
    <rPh sb="5" eb="7">
      <t>シセツ</t>
    </rPh>
    <phoneticPr fontId="2"/>
  </si>
  <si>
    <t>10電力株式会社、電源開発株式会社、地方公営企業、その他の電気事業者の行う電気事業及び日本原子力発電株式会社の発送配電施設に関する構築物の建設及び施設保全の取替補修工事</t>
    <phoneticPr fontId="1"/>
  </si>
  <si>
    <t>電気通信事業者、放送事業者の行う電気通信線路施設等に関する構築物の建設事業及び施設保全の取替補修工事</t>
    <phoneticPr fontId="1"/>
  </si>
  <si>
    <t>民間企業等が行う土木構築物の建設事業、民間ガス会社及び地方公営企業の行うガス事業の貯槽の建設工事、駐車場建設事業及び上記以外のその他の土木</t>
    <phoneticPr fontId="1"/>
  </si>
  <si>
    <t>建築補修</t>
    <rPh sb="0" eb="2">
      <t>ケンチク</t>
    </rPh>
    <rPh sb="2" eb="4">
      <t>ホシュウ</t>
    </rPh>
    <phoneticPr fontId="1"/>
  </si>
  <si>
    <t>Ｓ工場</t>
    <phoneticPr fontId="1"/>
  </si>
  <si>
    <t>Ｓ事務所</t>
    <phoneticPr fontId="1"/>
  </si>
  <si>
    <t xml:space="preserve">  産業部門別の経済波及効果（37部門）</t>
    <rPh sb="2" eb="4">
      <t>サンギョウ</t>
    </rPh>
    <phoneticPr fontId="2"/>
  </si>
  <si>
    <t>　産業部門別の分析結果</t>
    <rPh sb="1" eb="3">
      <t>サンギョウ</t>
    </rPh>
    <rPh sb="3" eb="5">
      <t>ブモン</t>
    </rPh>
    <rPh sb="5" eb="6">
      <t>ベツ</t>
    </rPh>
    <rPh sb="7" eb="9">
      <t>ブンセキ</t>
    </rPh>
    <rPh sb="9" eb="11">
      <t>ケッカ</t>
    </rPh>
    <phoneticPr fontId="2"/>
  </si>
  <si>
    <t>産業部門</t>
    <rPh sb="0" eb="2">
      <t>サンギョウ</t>
    </rPh>
    <rPh sb="2" eb="4">
      <t>ブモン</t>
    </rPh>
    <phoneticPr fontId="2"/>
  </si>
  <si>
    <t>令和２年（2020年）</t>
    <rPh sb="0" eb="11">
      <t>２</t>
    </rPh>
    <phoneticPr fontId="2"/>
  </si>
  <si>
    <t>更新日</t>
    <rPh sb="0" eb="3">
      <t>コウシンビ</t>
    </rPh>
    <phoneticPr fontId="2"/>
  </si>
  <si>
    <t>更新内容</t>
    <rPh sb="0" eb="4">
      <t>コウシンナイヨウ</t>
    </rPh>
    <phoneticPr fontId="2"/>
  </si>
  <si>
    <t>令和２年（2020年）12月25日</t>
  </si>
  <si>
    <t>「平成23年（2011年）熊本県産業連関表」から「平成27年（2015年）熊本県産業連関表」へデータ更新</t>
  </si>
  <si>
    <t>令和３年（2021年）３月15日</t>
  </si>
  <si>
    <t>令和２年（2020年）分の消費転換係数を追加</t>
  </si>
  <si>
    <t>令和４年（2022年）12月28日</t>
  </si>
  <si>
    <t>令和３年（2021年）分の消費転換係数を追加</t>
  </si>
  <si>
    <t>令和３年（2021年）</t>
  </si>
  <si>
    <t>令和４年（2022年）分の消費転換係数を追加</t>
    <phoneticPr fontId="2"/>
  </si>
  <si>
    <t>令和６年（2024年）１月３１日</t>
    <phoneticPr fontId="2"/>
  </si>
  <si>
    <t>令和５年（2023年）</t>
  </si>
  <si>
    <t>令和７年（2025年）１月３１日</t>
    <phoneticPr fontId="2"/>
  </si>
  <si>
    <t>令和５年（2023年）分の消費転換係数を追加</t>
    <phoneticPr fontId="2"/>
  </si>
  <si>
    <t>令和４年（2022年）</t>
  </si>
  <si>
    <t>「平成27年（2015年）熊本県産業連関表」から「令和２年（2020年）熊本県産業連関表」へデータ更新</t>
    <rPh sb="25" eb="27">
      <t>レイワ</t>
    </rPh>
    <phoneticPr fontId="2"/>
  </si>
  <si>
    <t>令和７年（2025年）７月24日</t>
    <phoneticPr fontId="2"/>
  </si>
  <si>
    <t>令和６年（2024年）</t>
  </si>
  <si>
    <t>令和６年（2024年）</t>
    <phoneticPr fontId="30"/>
  </si>
  <si>
    <t>地 方 公 社 等</t>
    <rPh sb="4" eb="5">
      <t>コウ</t>
    </rPh>
    <rPh sb="6" eb="7">
      <t>シャ</t>
    </rPh>
    <rPh sb="8" eb="9">
      <t>トウ</t>
    </rPh>
    <phoneticPr fontId="2"/>
  </si>
  <si>
    <t>河 川 総 合 開 発</t>
    <rPh sb="8" eb="9">
      <t>カイ</t>
    </rPh>
    <rPh sb="10" eb="11">
      <t>ハツ</t>
    </rPh>
    <phoneticPr fontId="2"/>
  </si>
  <si>
    <t>令和2年(2020年)建設部門分析用
産業連関表（37×71部門）投入係数
（「１建設」のみ県産業連関表の投入係数）</t>
    <rPh sb="0" eb="2">
      <t>レイワ</t>
    </rPh>
    <rPh sb="3" eb="4">
      <t>ネン</t>
    </rPh>
    <rPh sb="9" eb="10">
      <t>ネン</t>
    </rPh>
    <rPh sb="30" eb="32">
      <t>ブモン</t>
    </rPh>
    <rPh sb="33" eb="35">
      <t>トウニュウ</t>
    </rPh>
    <rPh sb="35" eb="37">
      <t>ケイスウ</t>
    </rPh>
    <phoneticPr fontId="2"/>
  </si>
  <si>
    <t>平成27年(2015年)建設部門分析用産業連関表（37×71部門）の投入係数を令和2年(2020年)建設部門分析用産業連関表（37×71部門）の投入係数にデータ更新
令和６年（2024年）分の消費転換係数を追加</t>
    <rPh sb="0" eb="2">
      <t>ヘイセイ</t>
    </rPh>
    <rPh sb="80" eb="82">
      <t>コウシン</t>
    </rPh>
    <phoneticPr fontId="2"/>
  </si>
  <si>
    <t>令和８年（2026年）１月３０日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</si>
</sst>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_ "/>
    <numFmt numFmtId="177" formatCode="0_ "/>
    <numFmt numFmtId="178" formatCode="0.000000_ "/>
    <numFmt numFmtId="179" formatCode="0.000000"/>
    <numFmt numFmtId="180" formatCode="#,##0.000000"/>
    <numFmt numFmtId="181" formatCode="#,##0.000000;[Red]\-#,##0.000000"/>
    <numFmt numFmtId="182" formatCode="0_);[Red]\(0\)"/>
    <numFmt numFmtId="183" formatCode="0.0%"/>
    <numFmt numFmtId="184" formatCode="#,##0_);[Red]\(#,##0\)"/>
    <numFmt numFmtId="185" formatCode="#,##0&quot;人&quot;"/>
    <numFmt numFmtId="186" formatCode="#,##0&quot;百万円&quot;"/>
    <numFmt numFmtId="187" formatCode="0.00&quot;倍&quot;"/>
  </numFmts>
  <fonts count="3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name val="ＭＳ 明朝"/>
      <family val="1"/>
      <charset val="128"/>
    </font>
    <font>
      <sz val="12"/>
      <name val="ＭＳ ゴシック"/>
      <family val="3"/>
      <charset val="128"/>
    </font>
    <font>
      <sz val="12"/>
      <name val="ＭＳ Ｐゴシック"/>
      <family val="3"/>
      <charset val="128"/>
    </font>
    <font>
      <sz val="11"/>
      <name val="ＭＳ Ｐ明朝"/>
      <family val="1"/>
      <charset val="128"/>
    </font>
    <font>
      <b/>
      <sz val="12"/>
      <color rgb="FFFF0000"/>
      <name val="ＭＳ Ｐゴシック"/>
      <family val="3"/>
      <charset val="128"/>
    </font>
    <font>
      <sz val="11"/>
      <color rgb="FF000000"/>
      <name val="ＭＳ Ｐゴシック"/>
      <family val="3"/>
      <charset val="128"/>
    </font>
    <font>
      <sz val="9"/>
      <color indexed="81"/>
      <name val="ＭＳ Ｐゴシック"/>
      <family val="3"/>
      <charset val="128"/>
    </font>
    <font>
      <sz val="10"/>
      <color rgb="FFFF0000"/>
      <name val="ＭＳ Ｐゴシック"/>
      <family val="3"/>
      <charset val="128"/>
    </font>
    <font>
      <b/>
      <sz val="11"/>
      <color theme="9" tint="-0.249977111117893"/>
      <name val="ＭＳ Ｐゴシック"/>
      <family val="3"/>
      <charset val="128"/>
    </font>
    <font>
      <sz val="9"/>
      <name val="ＭＳ Ｐゴシック"/>
      <family val="3"/>
      <charset val="128"/>
    </font>
    <font>
      <sz val="14"/>
      <name val="ＭＳ Ｐゴシック"/>
      <family val="3"/>
      <charset val="128"/>
    </font>
    <font>
      <b/>
      <sz val="20"/>
      <color theme="0"/>
      <name val="ＭＳ Ｐゴシック"/>
      <family val="3"/>
      <charset val="128"/>
    </font>
    <font>
      <b/>
      <sz val="14"/>
      <color rgb="FF000040"/>
      <name val="ＭＳ ゴシック"/>
      <family val="3"/>
      <charset val="128"/>
    </font>
    <font>
      <sz val="16"/>
      <color theme="0"/>
      <name val="ＭＳ Ｐゴシック"/>
      <family val="3"/>
      <charset val="128"/>
    </font>
    <font>
      <sz val="20"/>
      <name val="ＭＳ Ｐゴシック"/>
      <family val="3"/>
      <charset val="128"/>
    </font>
    <font>
      <b/>
      <sz val="22"/>
      <color theme="0"/>
      <name val="ＭＳ Ｐゴシック"/>
      <family val="3"/>
      <charset val="128"/>
    </font>
    <font>
      <sz val="12"/>
      <color theme="1"/>
      <name val="ＭＳ Ｐゴシック"/>
      <family val="3"/>
      <charset val="128"/>
    </font>
    <font>
      <b/>
      <sz val="12"/>
      <color theme="0"/>
      <name val="ＭＳ Ｐゴシック"/>
      <family val="3"/>
      <charset val="128"/>
    </font>
    <font>
      <b/>
      <sz val="14"/>
      <color theme="0"/>
      <name val="ＭＳ ゴシック"/>
      <family val="3"/>
      <charset val="128"/>
    </font>
    <font>
      <b/>
      <sz val="11"/>
      <name val="ＭＳ Ｐゴシック"/>
      <family val="3"/>
      <charset val="128"/>
    </font>
    <font>
      <b/>
      <sz val="14"/>
      <name val="ＭＳ Ｐゴシック"/>
      <family val="3"/>
      <charset val="128"/>
    </font>
    <font>
      <b/>
      <sz val="11"/>
      <color theme="0"/>
      <name val="ＭＳ Ｐゴシック"/>
      <family val="3"/>
      <charset val="128"/>
    </font>
    <font>
      <b/>
      <sz val="14"/>
      <color theme="0"/>
      <name val="ＭＳ Ｐゴシック"/>
      <family val="3"/>
      <charset val="128"/>
    </font>
    <font>
      <b/>
      <sz val="12"/>
      <name val="ＭＳ Ｐゴシック"/>
      <family val="3"/>
      <charset val="128"/>
    </font>
    <font>
      <b/>
      <sz val="11"/>
      <color theme="3"/>
      <name val="ＭＳ Ｐゴシック"/>
      <family val="2"/>
      <charset val="128"/>
    </font>
    <font>
      <b/>
      <sz val="11"/>
      <color rgb="FF3F3F3F"/>
      <name val="ＭＳ Ｐゴシック"/>
      <family val="2"/>
      <charset val="128"/>
    </font>
    <font>
      <sz val="6"/>
      <name val="ＭＳ Ｐゴシック"/>
      <family val="2"/>
      <charset val="128"/>
    </font>
  </fonts>
  <fills count="1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rgb="FF99FF99"/>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rgb="FF00FF00"/>
        <bgColor indexed="64"/>
      </patternFill>
    </fill>
    <fill>
      <patternFill patternType="solid">
        <fgColor rgb="FF00FFFF"/>
        <bgColor indexed="64"/>
      </patternFill>
    </fill>
    <fill>
      <patternFill patternType="solid">
        <fgColor rgb="FF000040"/>
        <bgColor indexed="64"/>
      </patternFill>
    </fill>
    <fill>
      <gradientFill degree="180">
        <stop position="0">
          <color theme="3" tint="0.59999389629810485"/>
        </stop>
        <stop position="1">
          <color rgb="FF000040"/>
        </stop>
      </gradientFill>
    </fill>
    <fill>
      <patternFill patternType="solid">
        <fgColor rgb="FF002060"/>
        <bgColor indexed="64"/>
      </patternFill>
    </fill>
    <fill>
      <patternFill patternType="solid">
        <fgColor rgb="FFFFFF99"/>
        <bgColor indexed="64"/>
      </patternFill>
    </fill>
    <fill>
      <patternFill patternType="solid">
        <fgColor theme="0" tint="-0.249977111117893"/>
        <bgColor indexed="64"/>
      </patternFill>
    </fill>
  </fills>
  <borders count="184">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bottom/>
      <diagonal/>
    </border>
    <border>
      <left style="medium">
        <color indexed="64"/>
      </left>
      <right/>
      <top style="thin">
        <color indexed="64"/>
      </top>
      <bottom style="medium">
        <color indexed="64"/>
      </bottom>
      <diagonal/>
    </border>
    <border>
      <left style="thick">
        <color rgb="FFFF00FF"/>
      </left>
      <right style="thick">
        <color rgb="FFFF00FF"/>
      </right>
      <top style="thick">
        <color rgb="FFFF00FF"/>
      </top>
      <bottom style="thick">
        <color rgb="FFFF00FF"/>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medium">
        <color indexed="64"/>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1"/>
      </left>
      <right style="thick">
        <color rgb="FFFF00FF"/>
      </right>
      <top style="thin">
        <color theme="1"/>
      </top>
      <bottom style="medium">
        <color theme="1"/>
      </bottom>
      <diagonal/>
    </border>
    <border>
      <left style="thin">
        <color theme="1"/>
      </left>
      <right style="thin">
        <color theme="1"/>
      </right>
      <top style="thin">
        <color theme="1"/>
      </top>
      <bottom style="medium">
        <color theme="1"/>
      </bottom>
      <diagonal/>
    </border>
    <border>
      <left style="thick">
        <color rgb="FFFF00FF"/>
      </left>
      <right/>
      <top style="thick">
        <color rgb="FFFF00FF"/>
      </top>
      <bottom style="thick">
        <color rgb="FFFF00FF"/>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auto="1"/>
      </right>
      <top/>
      <bottom style="thin">
        <color indexed="64"/>
      </bottom>
      <diagonal/>
    </border>
    <border>
      <left/>
      <right/>
      <top/>
      <bottom style="double">
        <color theme="0"/>
      </bottom>
      <diagonal/>
    </border>
    <border>
      <left style="medium">
        <color indexed="64"/>
      </left>
      <right/>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dotted">
        <color auto="1"/>
      </top>
      <bottom/>
      <diagonal/>
    </border>
    <border>
      <left/>
      <right/>
      <top/>
      <bottom style="dotted">
        <color auto="1"/>
      </bottom>
      <diagonal/>
    </border>
    <border>
      <left style="thin">
        <color indexed="64"/>
      </left>
      <right style="thin">
        <color indexed="64"/>
      </right>
      <top style="medium">
        <color indexed="64"/>
      </top>
      <bottom style="thin">
        <color indexed="64"/>
      </bottom>
      <diagonal/>
    </border>
    <border>
      <left style="double">
        <color theme="0"/>
      </left>
      <right/>
      <top/>
      <bottom/>
      <diagonal/>
    </border>
    <border>
      <left style="double">
        <color theme="0"/>
      </left>
      <right/>
      <top/>
      <bottom style="double">
        <color theme="0"/>
      </bottom>
      <diagonal/>
    </border>
    <border>
      <left/>
      <right/>
      <top style="double">
        <color theme="0"/>
      </top>
      <bottom/>
      <diagonal/>
    </border>
    <border>
      <left style="thick">
        <color theme="0"/>
      </left>
      <right/>
      <top style="thick">
        <color theme="0"/>
      </top>
      <bottom style="thick">
        <color theme="0"/>
      </bottom>
      <diagonal/>
    </border>
    <border>
      <left style="thin">
        <color theme="3" tint="-0.499984740745262"/>
      </left>
      <right/>
      <top style="thin">
        <color theme="3" tint="-0.499984740745262"/>
      </top>
      <bottom/>
      <diagonal/>
    </border>
    <border>
      <left/>
      <right/>
      <top style="thin">
        <color theme="3" tint="-0.499984740745262"/>
      </top>
      <bottom/>
      <diagonal/>
    </border>
    <border>
      <left/>
      <right style="thin">
        <color theme="3" tint="-0.499984740745262"/>
      </right>
      <top style="thin">
        <color theme="3" tint="-0.499984740745262"/>
      </top>
      <bottom/>
      <diagonal/>
    </border>
    <border>
      <left style="thin">
        <color theme="3" tint="-0.499984740745262"/>
      </left>
      <right/>
      <top/>
      <bottom/>
      <diagonal/>
    </border>
    <border>
      <left/>
      <right style="thin">
        <color theme="3" tint="-0.499984740745262"/>
      </right>
      <top/>
      <bottom/>
      <diagonal/>
    </border>
    <border>
      <left style="thin">
        <color theme="3" tint="-0.499984740745262"/>
      </left>
      <right/>
      <top/>
      <bottom style="thin">
        <color theme="3" tint="-0.499984740745262"/>
      </bottom>
      <diagonal/>
    </border>
    <border>
      <left/>
      <right/>
      <top/>
      <bottom style="thin">
        <color theme="3" tint="-0.499984740745262"/>
      </bottom>
      <diagonal/>
    </border>
    <border>
      <left/>
      <right style="thin">
        <color theme="3" tint="-0.499984740745262"/>
      </right>
      <top/>
      <bottom style="thin">
        <color theme="3" tint="-0.499984740745262"/>
      </bottom>
      <diagonal/>
    </border>
    <border>
      <left style="medium">
        <color rgb="FF002060"/>
      </left>
      <right/>
      <top style="medium">
        <color rgb="FF002060"/>
      </top>
      <bottom/>
      <diagonal/>
    </border>
    <border>
      <left/>
      <right style="medium">
        <color rgb="FF002060"/>
      </right>
      <top style="medium">
        <color rgb="FF002060"/>
      </top>
      <bottom/>
      <diagonal/>
    </border>
    <border>
      <left style="double">
        <color rgb="FF00B0F0"/>
      </left>
      <right/>
      <top style="double">
        <color rgb="FF00B0F0"/>
      </top>
      <bottom/>
      <diagonal/>
    </border>
    <border>
      <left/>
      <right style="double">
        <color rgb="FF00B0F0"/>
      </right>
      <top style="double">
        <color rgb="FF00B0F0"/>
      </top>
      <bottom/>
      <diagonal/>
    </border>
    <border>
      <left style="medium">
        <color rgb="FF002060"/>
      </left>
      <right/>
      <top/>
      <bottom/>
      <diagonal/>
    </border>
    <border>
      <left/>
      <right style="medium">
        <color rgb="FF002060"/>
      </right>
      <top/>
      <bottom/>
      <diagonal/>
    </border>
    <border>
      <left style="double">
        <color rgb="FF00B0F0"/>
      </left>
      <right/>
      <top/>
      <bottom/>
      <diagonal/>
    </border>
    <border>
      <left/>
      <right style="double">
        <color rgb="FF00B0F0"/>
      </right>
      <top/>
      <bottom/>
      <diagonal/>
    </border>
    <border>
      <left style="double">
        <color rgb="FF00B0F0"/>
      </left>
      <right/>
      <top/>
      <bottom style="double">
        <color rgb="FF00B0F0"/>
      </bottom>
      <diagonal/>
    </border>
    <border>
      <left/>
      <right style="double">
        <color rgb="FF00B0F0"/>
      </right>
      <top/>
      <bottom style="double">
        <color rgb="FF00B0F0"/>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style="medium">
        <color rgb="FF002060"/>
      </top>
      <bottom/>
      <diagonal/>
    </border>
    <border>
      <left/>
      <right/>
      <top/>
      <bottom style="medium">
        <color rgb="FF002060"/>
      </bottom>
      <diagonal/>
    </border>
    <border>
      <left/>
      <right style="thick">
        <color rgb="FFFF00FF"/>
      </right>
      <top style="thin">
        <color theme="1"/>
      </top>
      <bottom style="thin">
        <color theme="1"/>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thin">
        <color indexed="64"/>
      </bottom>
      <diagonal/>
    </border>
  </borders>
  <cellStyleXfs count="3">
    <xf numFmtId="0" fontId="0" fillId="0" borderId="0"/>
    <xf numFmtId="38" fontId="1" fillId="0" borderId="0" applyFont="0" applyFill="0" applyBorder="0" applyAlignment="0" applyProtection="0"/>
    <xf numFmtId="9" fontId="1" fillId="0" borderId="0" applyFont="0" applyFill="0" applyBorder="0" applyAlignment="0" applyProtection="0">
      <alignment vertical="center"/>
    </xf>
  </cellStyleXfs>
  <cellXfs count="776">
    <xf numFmtId="0" fontId="0" fillId="0" borderId="0" xfId="0"/>
    <xf numFmtId="0" fontId="0" fillId="0" borderId="0" xfId="0" applyAlignment="1">
      <alignment wrapText="1"/>
    </xf>
    <xf numFmtId="0" fontId="3" fillId="0" borderId="0" xfId="0" applyFont="1" applyAlignment="1">
      <alignment horizontal="left" vertical="center"/>
    </xf>
    <xf numFmtId="0" fontId="0" fillId="0" borderId="0" xfId="0" applyAlignment="1">
      <alignment horizontal="right"/>
    </xf>
    <xf numFmtId="0" fontId="0" fillId="2" borderId="0" xfId="0" applyFill="1"/>
    <xf numFmtId="0" fontId="3" fillId="2" borderId="2" xfId="0" applyFont="1" applyFill="1" applyBorder="1" applyAlignment="1">
      <alignment wrapText="1"/>
    </xf>
    <xf numFmtId="178" fontId="0" fillId="0" borderId="0" xfId="0" applyNumberFormat="1"/>
    <xf numFmtId="0" fontId="7" fillId="0" borderId="0" xfId="0" applyFont="1" applyAlignment="1">
      <alignment horizontal="right"/>
    </xf>
    <xf numFmtId="0" fontId="7" fillId="0" borderId="0" xfId="0" applyFont="1"/>
    <xf numFmtId="0" fontId="7" fillId="0" borderId="0" xfId="0" applyFont="1" applyAlignment="1">
      <alignment horizontal="distributed"/>
    </xf>
    <xf numFmtId="179" fontId="0" fillId="0" borderId="0" xfId="0" applyNumberFormat="1"/>
    <xf numFmtId="49" fontId="3" fillId="0" borderId="0" xfId="0" applyNumberFormat="1" applyFont="1" applyAlignment="1">
      <alignment horizontal="left"/>
    </xf>
    <xf numFmtId="0" fontId="3" fillId="0" borderId="0" xfId="0" applyFont="1" applyAlignment="1">
      <alignment horizontal="center" vertical="center"/>
    </xf>
    <xf numFmtId="0" fontId="3" fillId="0" borderId="0" xfId="0" applyFont="1" applyAlignment="1">
      <alignment horizontal="left"/>
    </xf>
    <xf numFmtId="38" fontId="3" fillId="0" borderId="0" xfId="1" applyFont="1" applyFill="1" applyBorder="1" applyAlignment="1" applyProtection="1">
      <alignment horizontal="left" vertical="center"/>
    </xf>
    <xf numFmtId="176" fontId="0" fillId="0" borderId="0" xfId="0" applyNumberFormat="1"/>
    <xf numFmtId="0" fontId="0" fillId="2" borderId="0" xfId="0" applyFill="1" applyAlignment="1" applyProtection="1">
      <alignment horizontal="right" wrapText="1"/>
      <protection locked="0"/>
    </xf>
    <xf numFmtId="38" fontId="3" fillId="2" borderId="0" xfId="0" applyNumberFormat="1" applyFont="1" applyFill="1" applyAlignment="1">
      <alignment vertical="center"/>
    </xf>
    <xf numFmtId="38" fontId="3" fillId="2" borderId="13" xfId="0" applyNumberFormat="1" applyFont="1" applyFill="1" applyBorder="1" applyAlignment="1">
      <alignment vertical="center"/>
    </xf>
    <xf numFmtId="38" fontId="3" fillId="2" borderId="5" xfId="0" applyNumberFormat="1" applyFont="1" applyFill="1" applyBorder="1" applyAlignment="1">
      <alignment vertical="center"/>
    </xf>
    <xf numFmtId="38" fontId="3" fillId="2" borderId="3" xfId="0" applyNumberFormat="1" applyFont="1" applyFill="1" applyBorder="1" applyAlignment="1">
      <alignment vertical="center"/>
    </xf>
    <xf numFmtId="38" fontId="3" fillId="2" borderId="4" xfId="0" applyNumberFormat="1" applyFont="1" applyFill="1" applyBorder="1" applyAlignment="1">
      <alignment vertical="center"/>
    </xf>
    <xf numFmtId="38" fontId="3" fillId="2" borderId="11" xfId="0" applyNumberFormat="1" applyFont="1" applyFill="1" applyBorder="1" applyAlignment="1">
      <alignment vertical="center"/>
    </xf>
    <xf numFmtId="38" fontId="3" fillId="2" borderId="1" xfId="0" applyNumberFormat="1" applyFont="1" applyFill="1" applyBorder="1" applyAlignment="1">
      <alignment vertical="center"/>
    </xf>
    <xf numFmtId="38" fontId="3" fillId="2" borderId="9" xfId="0" applyNumberFormat="1" applyFont="1" applyFill="1" applyBorder="1" applyAlignment="1">
      <alignment vertical="center"/>
    </xf>
    <xf numFmtId="38" fontId="3" fillId="2" borderId="14" xfId="0" applyNumberFormat="1" applyFont="1" applyFill="1" applyBorder="1" applyAlignment="1">
      <alignment vertical="center"/>
    </xf>
    <xf numFmtId="0" fontId="3" fillId="2" borderId="13" xfId="0" applyFont="1" applyFill="1" applyBorder="1" applyAlignment="1">
      <alignment vertical="center"/>
    </xf>
    <xf numFmtId="0" fontId="0" fillId="2" borderId="9" xfId="0" applyFill="1" applyBorder="1" applyAlignment="1">
      <alignment vertical="center"/>
    </xf>
    <xf numFmtId="0" fontId="0" fillId="4" borderId="0" xfId="0" applyFill="1"/>
    <xf numFmtId="0" fontId="0" fillId="4" borderId="0" xfId="0" applyFill="1" applyAlignment="1">
      <alignment vertical="center"/>
    </xf>
    <xf numFmtId="0" fontId="8" fillId="4" borderId="0" xfId="0" applyFont="1" applyFill="1"/>
    <xf numFmtId="0" fontId="0" fillId="0" borderId="0" xfId="0" applyAlignment="1">
      <alignment vertical="center"/>
    </xf>
    <xf numFmtId="0" fontId="5" fillId="4" borderId="0" xfId="0" applyFont="1" applyFill="1" applyAlignment="1">
      <alignment horizontal="center" vertical="center"/>
    </xf>
    <xf numFmtId="0" fontId="5" fillId="4" borderId="0" xfId="0" applyFont="1" applyFill="1" applyAlignment="1">
      <alignment vertical="center"/>
    </xf>
    <xf numFmtId="0" fontId="1" fillId="0" borderId="15" xfId="0" applyFont="1" applyBorder="1" applyAlignment="1">
      <alignment horizontal="center" vertical="center"/>
    </xf>
    <xf numFmtId="0" fontId="1" fillId="0" borderId="36" xfId="0" applyFont="1" applyBorder="1" applyAlignment="1">
      <alignment horizontal="center" vertical="center"/>
    </xf>
    <xf numFmtId="0" fontId="0" fillId="3" borderId="27"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38" fontId="3" fillId="2" borderId="30" xfId="0" applyNumberFormat="1" applyFont="1" applyFill="1" applyBorder="1" applyAlignment="1">
      <alignment vertical="center"/>
    </xf>
    <xf numFmtId="38" fontId="3" fillId="2" borderId="22" xfId="0" applyNumberFormat="1" applyFont="1" applyFill="1" applyBorder="1" applyAlignment="1">
      <alignment vertical="center"/>
    </xf>
    <xf numFmtId="38" fontId="3" fillId="2" borderId="39" xfId="0" applyNumberFormat="1" applyFont="1" applyFill="1" applyBorder="1" applyAlignment="1">
      <alignment vertical="center"/>
    </xf>
    <xf numFmtId="38" fontId="3" fillId="2" borderId="20" xfId="0" applyNumberFormat="1" applyFont="1" applyFill="1" applyBorder="1" applyAlignment="1">
      <alignment vertical="center"/>
    </xf>
    <xf numFmtId="38" fontId="3" fillId="2" borderId="40" xfId="0" applyNumberFormat="1" applyFont="1" applyFill="1" applyBorder="1" applyAlignment="1">
      <alignment vertical="center" wrapText="1"/>
    </xf>
    <xf numFmtId="38" fontId="3" fillId="2" borderId="19" xfId="0" applyNumberFormat="1" applyFont="1" applyFill="1" applyBorder="1" applyAlignment="1">
      <alignment vertical="center"/>
    </xf>
    <xf numFmtId="38" fontId="3" fillId="2" borderId="41" xfId="0" applyNumberFormat="1" applyFont="1" applyFill="1" applyBorder="1" applyAlignment="1">
      <alignment vertical="center"/>
    </xf>
    <xf numFmtId="38" fontId="3" fillId="2" borderId="40" xfId="0" applyNumberFormat="1" applyFont="1" applyFill="1" applyBorder="1" applyAlignment="1">
      <alignment vertical="center"/>
    </xf>
    <xf numFmtId="38" fontId="3" fillId="2" borderId="19" xfId="0" applyNumberFormat="1" applyFont="1" applyFill="1" applyBorder="1" applyAlignment="1">
      <alignment vertical="center" wrapText="1"/>
    </xf>
    <xf numFmtId="38" fontId="3" fillId="2" borderId="42" xfId="0" applyNumberFormat="1" applyFont="1" applyFill="1" applyBorder="1" applyAlignment="1">
      <alignment vertical="center"/>
    </xf>
    <xf numFmtId="0" fontId="0" fillId="2" borderId="23" xfId="0" applyFill="1" applyBorder="1"/>
    <xf numFmtId="38" fontId="3" fillId="2" borderId="16" xfId="0" applyNumberFormat="1" applyFont="1" applyFill="1" applyBorder="1" applyAlignment="1">
      <alignment vertical="center"/>
    </xf>
    <xf numFmtId="38" fontId="3" fillId="2" borderId="17" xfId="0" applyNumberFormat="1" applyFont="1" applyFill="1" applyBorder="1" applyAlignment="1">
      <alignment vertical="center"/>
    </xf>
    <xf numFmtId="38" fontId="3" fillId="2" borderId="31" xfId="0" applyNumberFormat="1" applyFont="1" applyFill="1" applyBorder="1" applyAlignment="1">
      <alignment vertical="center"/>
    </xf>
    <xf numFmtId="38" fontId="3" fillId="2" borderId="43" xfId="0" applyNumberFormat="1" applyFont="1" applyFill="1" applyBorder="1" applyAlignment="1">
      <alignment vertical="center"/>
    </xf>
    <xf numFmtId="38" fontId="3" fillId="2" borderId="44" xfId="0" applyNumberFormat="1" applyFont="1" applyFill="1" applyBorder="1" applyAlignment="1">
      <alignment vertical="center"/>
    </xf>
    <xf numFmtId="38" fontId="3" fillId="2" borderId="45" xfId="0" applyNumberFormat="1" applyFont="1" applyFill="1" applyBorder="1" applyAlignment="1">
      <alignment vertical="center"/>
    </xf>
    <xf numFmtId="38" fontId="3" fillId="2" borderId="15" xfId="0" applyNumberFormat="1" applyFont="1" applyFill="1" applyBorder="1" applyAlignment="1">
      <alignment vertical="center"/>
    </xf>
    <xf numFmtId="38" fontId="3" fillId="2" borderId="21" xfId="0" applyNumberFormat="1" applyFont="1" applyFill="1" applyBorder="1" applyAlignment="1">
      <alignment vertical="center"/>
    </xf>
    <xf numFmtId="38" fontId="3" fillId="2" borderId="23" xfId="0" applyNumberFormat="1" applyFont="1" applyFill="1" applyBorder="1" applyAlignment="1">
      <alignment vertical="center"/>
    </xf>
    <xf numFmtId="0" fontId="0" fillId="0" borderId="15" xfId="0" applyBorder="1" applyAlignment="1">
      <alignment vertical="center"/>
    </xf>
    <xf numFmtId="0" fontId="1" fillId="0" borderId="50" xfId="0" applyFont="1" applyBorder="1" applyAlignment="1">
      <alignment horizontal="center" vertical="center" wrapText="1"/>
    </xf>
    <xf numFmtId="38" fontId="1" fillId="3" borderId="50" xfId="1" applyFont="1" applyFill="1" applyBorder="1" applyAlignment="1" applyProtection="1">
      <alignment horizontal="right"/>
      <protection locked="0"/>
    </xf>
    <xf numFmtId="38" fontId="1" fillId="3" borderId="53" xfId="1" applyFont="1" applyFill="1" applyBorder="1" applyAlignment="1" applyProtection="1">
      <alignment horizontal="right"/>
      <protection locked="0"/>
    </xf>
    <xf numFmtId="38" fontId="0" fillId="6" borderId="52" xfId="0" applyNumberFormat="1" applyFill="1" applyBorder="1"/>
    <xf numFmtId="38" fontId="3" fillId="0" borderId="3" xfId="0" applyNumberFormat="1" applyFont="1" applyBorder="1" applyAlignment="1">
      <alignment vertical="center"/>
    </xf>
    <xf numFmtId="38" fontId="0" fillId="6" borderId="0" xfId="0" applyNumberFormat="1" applyFill="1"/>
    <xf numFmtId="0" fontId="3" fillId="4" borderId="0" xfId="0" applyFont="1" applyFill="1"/>
    <xf numFmtId="0" fontId="9" fillId="4" borderId="0" xfId="0" applyFont="1" applyFill="1" applyAlignment="1">
      <alignment horizontal="left" vertical="center" readingOrder="2"/>
    </xf>
    <xf numFmtId="0" fontId="0" fillId="4" borderId="50" xfId="0" applyFill="1" applyBorder="1" applyAlignment="1">
      <alignment horizontal="center" vertical="center" wrapText="1"/>
    </xf>
    <xf numFmtId="0" fontId="3" fillId="2" borderId="56"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55" xfId="0" applyFont="1" applyFill="1" applyBorder="1" applyAlignment="1">
      <alignment horizontal="center" vertical="center"/>
    </xf>
    <xf numFmtId="38" fontId="3" fillId="4" borderId="53" xfId="1" applyFont="1" applyFill="1" applyBorder="1" applyAlignment="1" applyProtection="1">
      <alignment vertical="center" wrapText="1"/>
      <protection locked="0"/>
    </xf>
    <xf numFmtId="38" fontId="3" fillId="4" borderId="56" xfId="1" applyFont="1" applyFill="1" applyBorder="1" applyAlignment="1" applyProtection="1">
      <alignment vertical="center" wrapText="1"/>
      <protection locked="0"/>
    </xf>
    <xf numFmtId="38" fontId="3" fillId="4" borderId="55" xfId="1" applyFont="1" applyFill="1" applyBorder="1" applyAlignment="1" applyProtection="1">
      <alignment vertical="center" wrapText="1"/>
      <protection locked="0"/>
    </xf>
    <xf numFmtId="38" fontId="0" fillId="7" borderId="52" xfId="0" applyNumberFormat="1" applyFill="1" applyBorder="1" applyAlignment="1">
      <alignment vertical="center" wrapText="1"/>
    </xf>
    <xf numFmtId="0" fontId="1" fillId="2" borderId="7" xfId="0" applyFont="1" applyFill="1" applyBorder="1" applyAlignment="1">
      <alignment horizontal="center" vertical="center" wrapText="1"/>
    </xf>
    <xf numFmtId="180" fontId="0" fillId="6" borderId="2" xfId="0" applyNumberFormat="1" applyFill="1" applyBorder="1" applyAlignment="1">
      <alignment vertical="center"/>
    </xf>
    <xf numFmtId="49" fontId="3" fillId="0" borderId="57" xfId="0" applyNumberFormat="1" applyFont="1" applyBorder="1" applyAlignment="1">
      <alignment horizontal="center"/>
    </xf>
    <xf numFmtId="49" fontId="3" fillId="0" borderId="49" xfId="0" applyNumberFormat="1" applyFont="1" applyBorder="1" applyAlignment="1">
      <alignment horizontal="center"/>
    </xf>
    <xf numFmtId="49" fontId="3" fillId="0" borderId="20" xfId="0" applyNumberFormat="1" applyFont="1" applyBorder="1" applyAlignment="1">
      <alignment horizontal="left"/>
    </xf>
    <xf numFmtId="49" fontId="3" fillId="0" borderId="22" xfId="0" applyNumberFormat="1" applyFont="1" applyBorder="1" applyAlignment="1">
      <alignment horizontal="left"/>
    </xf>
    <xf numFmtId="49" fontId="3" fillId="0" borderId="45" xfId="0" applyNumberFormat="1" applyFont="1" applyBorder="1" applyAlignment="1">
      <alignment horizontal="left"/>
    </xf>
    <xf numFmtId="49" fontId="3" fillId="0" borderId="18" xfId="0" applyNumberFormat="1" applyFont="1" applyBorder="1" applyAlignment="1">
      <alignment horizontal="center"/>
    </xf>
    <xf numFmtId="0" fontId="3" fillId="0" borderId="22" xfId="0" applyFont="1" applyBorder="1" applyAlignment="1">
      <alignment horizontal="left"/>
    </xf>
    <xf numFmtId="49" fontId="3" fillId="0" borderId="15" xfId="0" applyNumberFormat="1" applyFont="1" applyBorder="1" applyAlignment="1">
      <alignment horizontal="center"/>
    </xf>
    <xf numFmtId="49" fontId="3" fillId="0" borderId="16" xfId="0" applyNumberFormat="1" applyFont="1" applyBorder="1" applyAlignment="1">
      <alignment horizontal="center"/>
    </xf>
    <xf numFmtId="0" fontId="3" fillId="2" borderId="57" xfId="0" applyFont="1" applyFill="1" applyBorder="1" applyAlignment="1">
      <alignment horizontal="center" vertical="center"/>
    </xf>
    <xf numFmtId="0" fontId="3" fillId="2" borderId="20" xfId="0" applyFont="1" applyFill="1" applyBorder="1" applyAlignment="1">
      <alignment horizontal="left"/>
    </xf>
    <xf numFmtId="0" fontId="3" fillId="4" borderId="57" xfId="0" applyFont="1" applyFill="1" applyBorder="1" applyAlignment="1">
      <alignment horizontal="center" vertical="center"/>
    </xf>
    <xf numFmtId="0" fontId="3" fillId="4" borderId="20" xfId="0" applyFont="1" applyFill="1" applyBorder="1"/>
    <xf numFmtId="0" fontId="3" fillId="4" borderId="18" xfId="0" applyFont="1" applyFill="1" applyBorder="1" applyAlignment="1">
      <alignment horizontal="center" vertical="center"/>
    </xf>
    <xf numFmtId="0" fontId="3" fillId="4" borderId="22" xfId="0" applyFont="1" applyFill="1" applyBorder="1"/>
    <xf numFmtId="0" fontId="3" fillId="4" borderId="57" xfId="0" applyFont="1" applyFill="1" applyBorder="1" applyAlignment="1">
      <alignment horizontal="center"/>
    </xf>
    <xf numFmtId="0" fontId="3" fillId="4" borderId="18" xfId="0" applyFont="1" applyFill="1" applyBorder="1" applyAlignment="1">
      <alignment horizontal="center"/>
    </xf>
    <xf numFmtId="0" fontId="3" fillId="4" borderId="49" xfId="0" applyFont="1" applyFill="1" applyBorder="1" applyAlignment="1">
      <alignment horizontal="center"/>
    </xf>
    <xf numFmtId="0" fontId="3" fillId="4" borderId="26" xfId="0" applyFont="1" applyFill="1" applyBorder="1"/>
    <xf numFmtId="0" fontId="3" fillId="0" borderId="57" xfId="0" applyFont="1" applyBorder="1" applyAlignment="1">
      <alignment horizontal="center" vertical="center" wrapText="1"/>
    </xf>
    <xf numFmtId="0" fontId="3" fillId="0" borderId="0" xfId="0" applyFont="1" applyAlignment="1">
      <alignment horizontal="center" vertical="center" wrapText="1"/>
    </xf>
    <xf numFmtId="0" fontId="3" fillId="0" borderId="27" xfId="0" applyFont="1" applyBorder="1" applyAlignment="1">
      <alignment horizontal="center" vertical="center"/>
    </xf>
    <xf numFmtId="0" fontId="3" fillId="0" borderId="60" xfId="0" applyFont="1" applyBorder="1" applyAlignment="1">
      <alignment horizontal="left"/>
    </xf>
    <xf numFmtId="38" fontId="0" fillId="8" borderId="61" xfId="0" applyNumberFormat="1" applyFill="1" applyBorder="1"/>
    <xf numFmtId="38" fontId="0" fillId="8" borderId="28" xfId="0" applyNumberFormat="1" applyFill="1" applyBorder="1"/>
    <xf numFmtId="38" fontId="0" fillId="8" borderId="29" xfId="0" applyNumberFormat="1" applyFill="1" applyBorder="1"/>
    <xf numFmtId="0" fontId="0" fillId="0" borderId="50" xfId="0" applyBorder="1"/>
    <xf numFmtId="0" fontId="3" fillId="0" borderId="51" xfId="0" applyFont="1" applyBorder="1" applyAlignment="1">
      <alignment horizontal="center" vertical="center" wrapText="1"/>
    </xf>
    <xf numFmtId="38" fontId="0" fillId="6" borderId="51" xfId="0" applyNumberFormat="1" applyFill="1" applyBorder="1"/>
    <xf numFmtId="38" fontId="0" fillId="6" borderId="50" xfId="0" applyNumberFormat="1" applyFill="1" applyBorder="1"/>
    <xf numFmtId="38" fontId="0" fillId="6" borderId="62" xfId="0" applyNumberFormat="1" applyFill="1" applyBorder="1"/>
    <xf numFmtId="38" fontId="0" fillId="6" borderId="32" xfId="0" applyNumberFormat="1" applyFill="1" applyBorder="1"/>
    <xf numFmtId="38" fontId="0" fillId="6" borderId="15" xfId="0" applyNumberFormat="1" applyFill="1" applyBorder="1"/>
    <xf numFmtId="38" fontId="0" fillId="6" borderId="16" xfId="0" applyNumberFormat="1" applyFill="1" applyBorder="1"/>
    <xf numFmtId="38" fontId="0" fillId="6" borderId="57" xfId="0" applyNumberFormat="1" applyFill="1" applyBorder="1"/>
    <xf numFmtId="38" fontId="0" fillId="6" borderId="18" xfId="0" applyNumberFormat="1" applyFill="1" applyBorder="1"/>
    <xf numFmtId="38" fontId="0" fillId="6" borderId="14" xfId="0" applyNumberFormat="1" applyFill="1" applyBorder="1"/>
    <xf numFmtId="38" fontId="0" fillId="6" borderId="49" xfId="0" applyNumberFormat="1" applyFill="1" applyBorder="1"/>
    <xf numFmtId="38" fontId="0" fillId="6" borderId="25" xfId="0" applyNumberFormat="1" applyFill="1" applyBorder="1"/>
    <xf numFmtId="38" fontId="0" fillId="6" borderId="1" xfId="1" applyFont="1" applyFill="1" applyBorder="1"/>
    <xf numFmtId="38" fontId="0" fillId="6" borderId="8" xfId="1" applyFont="1" applyFill="1" applyBorder="1"/>
    <xf numFmtId="38" fontId="0" fillId="6" borderId="59" xfId="1" applyFont="1" applyFill="1" applyBorder="1"/>
    <xf numFmtId="0" fontId="11" fillId="0" borderId="0" xfId="0" applyFont="1" applyAlignment="1">
      <alignment horizontal="left" vertical="center"/>
    </xf>
    <xf numFmtId="0" fontId="0" fillId="0" borderId="0" xfId="0" applyAlignment="1">
      <alignment vertical="center" wrapText="1"/>
    </xf>
    <xf numFmtId="0" fontId="0" fillId="0" borderId="0" xfId="0" applyAlignment="1">
      <alignment horizontal="center" vertical="center"/>
    </xf>
    <xf numFmtId="0" fontId="0" fillId="0" borderId="27" xfId="0" applyBorder="1"/>
    <xf numFmtId="0" fontId="3" fillId="0" borderId="29" xfId="0" applyFont="1" applyBorder="1" applyAlignment="1">
      <alignment horizontal="left"/>
    </xf>
    <xf numFmtId="0" fontId="0" fillId="8" borderId="65" xfId="0" applyFill="1" applyBorder="1" applyAlignment="1">
      <alignment horizontal="center" vertical="center"/>
    </xf>
    <xf numFmtId="0" fontId="0" fillId="8" borderId="66" xfId="0" applyFill="1" applyBorder="1" applyAlignment="1">
      <alignment horizontal="center" vertical="center"/>
    </xf>
    <xf numFmtId="181" fontId="0" fillId="6" borderId="37" xfId="0" applyNumberFormat="1" applyFill="1" applyBorder="1" applyAlignment="1">
      <alignment vertical="center"/>
    </xf>
    <xf numFmtId="181" fontId="0" fillId="0" borderId="0" xfId="0" applyNumberFormat="1" applyAlignment="1">
      <alignment vertical="center"/>
    </xf>
    <xf numFmtId="0" fontId="3" fillId="0" borderId="32" xfId="0" applyFont="1" applyBorder="1" applyAlignment="1">
      <alignment wrapText="1"/>
    </xf>
    <xf numFmtId="0" fontId="3" fillId="0" borderId="37" xfId="0" applyFont="1" applyBorder="1" applyAlignment="1">
      <alignment horizontal="center" wrapText="1"/>
    </xf>
    <xf numFmtId="0" fontId="0" fillId="0" borderId="0" xfId="0" applyAlignment="1">
      <alignment horizontal="left"/>
    </xf>
    <xf numFmtId="0" fontId="3" fillId="0" borderId="0" xfId="0" applyFont="1" applyAlignment="1">
      <alignment vertical="center"/>
    </xf>
    <xf numFmtId="38" fontId="0" fillId="6" borderId="60" xfId="1" applyFont="1" applyFill="1" applyBorder="1"/>
    <xf numFmtId="38" fontId="0" fillId="6" borderId="29" xfId="1" applyFont="1" applyFill="1" applyBorder="1"/>
    <xf numFmtId="38" fontId="0" fillId="8" borderId="32" xfId="1" applyFont="1" applyFill="1" applyBorder="1" applyAlignment="1">
      <alignment horizontal="right"/>
    </xf>
    <xf numFmtId="38" fontId="1" fillId="6" borderId="43" xfId="1" applyFill="1" applyBorder="1"/>
    <xf numFmtId="38" fontId="0" fillId="6" borderId="59" xfId="0" applyNumberFormat="1" applyFill="1" applyBorder="1"/>
    <xf numFmtId="181" fontId="0" fillId="6" borderId="65" xfId="0" applyNumberFormat="1" applyFill="1" applyBorder="1"/>
    <xf numFmtId="38" fontId="0" fillId="6" borderId="66" xfId="1" applyFont="1" applyFill="1" applyBorder="1"/>
    <xf numFmtId="38" fontId="0" fillId="6" borderId="37" xfId="1" applyFont="1" applyFill="1" applyBorder="1"/>
    <xf numFmtId="0" fontId="0" fillId="2" borderId="0" xfId="0" applyFill="1" applyAlignment="1">
      <alignment horizontal="right"/>
    </xf>
    <xf numFmtId="0" fontId="1" fillId="4" borderId="0" xfId="0" applyFont="1" applyFill="1"/>
    <xf numFmtId="0" fontId="1" fillId="4" borderId="0" xfId="0" applyFont="1" applyFill="1" applyAlignment="1">
      <alignment vertical="center"/>
    </xf>
    <xf numFmtId="0" fontId="0" fillId="4" borderId="0" xfId="0" applyFill="1" applyAlignment="1">
      <alignment horizontal="left" vertical="center"/>
    </xf>
    <xf numFmtId="0" fontId="1" fillId="4" borderId="0" xfId="0" applyFont="1" applyFill="1" applyAlignment="1">
      <alignment horizontal="left" vertical="center" wrapText="1"/>
    </xf>
    <xf numFmtId="0" fontId="1" fillId="4" borderId="0" xfId="0" applyFont="1" applyFill="1" applyProtection="1">
      <protection locked="0"/>
    </xf>
    <xf numFmtId="0" fontId="0" fillId="4" borderId="0" xfId="0" applyFill="1" applyAlignment="1" applyProtection="1">
      <alignment horizontal="right"/>
      <protection locked="0"/>
    </xf>
    <xf numFmtId="0" fontId="3" fillId="4" borderId="69" xfId="0" applyFont="1" applyFill="1" applyBorder="1" applyProtection="1">
      <protection locked="0"/>
    </xf>
    <xf numFmtId="0" fontId="3" fillId="4" borderId="70" xfId="0" applyFont="1" applyFill="1" applyBorder="1" applyAlignment="1" applyProtection="1">
      <alignment horizontal="center" vertical="center" wrapText="1"/>
      <protection locked="0"/>
    </xf>
    <xf numFmtId="0" fontId="1" fillId="4" borderId="0" xfId="0" applyFont="1" applyFill="1" applyAlignment="1" applyProtection="1">
      <alignment wrapText="1"/>
      <protection locked="0"/>
    </xf>
    <xf numFmtId="0" fontId="1" fillId="4" borderId="0" xfId="0" applyFont="1" applyFill="1" applyAlignment="1">
      <alignment wrapText="1"/>
    </xf>
    <xf numFmtId="38" fontId="1" fillId="4" borderId="0" xfId="0" applyNumberFormat="1" applyFont="1" applyFill="1" applyProtection="1">
      <protection locked="0"/>
    </xf>
    <xf numFmtId="0" fontId="1" fillId="4" borderId="0" xfId="0" applyFont="1" applyFill="1" applyAlignment="1" applyProtection="1">
      <alignment vertical="center"/>
      <protection locked="0"/>
    </xf>
    <xf numFmtId="38" fontId="0" fillId="4" borderId="0" xfId="0" applyNumberFormat="1" applyFill="1" applyAlignment="1" applyProtection="1">
      <alignment horizontal="left" vertical="center"/>
      <protection locked="0"/>
    </xf>
    <xf numFmtId="0" fontId="6" fillId="4" borderId="0" xfId="0" applyFont="1" applyFill="1" applyAlignment="1">
      <alignment vertical="center"/>
    </xf>
    <xf numFmtId="0" fontId="6" fillId="4" borderId="0" xfId="0" applyFont="1" applyFill="1" applyAlignment="1">
      <alignment horizontal="center" vertical="center"/>
    </xf>
    <xf numFmtId="38" fontId="1" fillId="6" borderId="45" xfId="1" applyFill="1" applyBorder="1"/>
    <xf numFmtId="38" fontId="1" fillId="0" borderId="60" xfId="0" applyNumberFormat="1" applyFont="1" applyBorder="1" applyProtection="1">
      <protection locked="0"/>
    </xf>
    <xf numFmtId="38" fontId="1" fillId="0" borderId="37" xfId="0" applyNumberFormat="1" applyFont="1" applyBorder="1" applyProtection="1">
      <protection locked="0"/>
    </xf>
    <xf numFmtId="0" fontId="3" fillId="4" borderId="5" xfId="0" applyFont="1" applyFill="1" applyBorder="1" applyProtection="1">
      <protection locked="0"/>
    </xf>
    <xf numFmtId="0" fontId="3" fillId="4" borderId="43" xfId="0" applyFont="1" applyFill="1" applyBorder="1" applyAlignment="1" applyProtection="1">
      <alignment horizontal="center" vertical="center" wrapText="1"/>
      <protection locked="0"/>
    </xf>
    <xf numFmtId="38" fontId="1" fillId="0" borderId="28" xfId="0" applyNumberFormat="1" applyFont="1" applyBorder="1" applyProtection="1">
      <protection locked="0"/>
    </xf>
    <xf numFmtId="38" fontId="1" fillId="0" borderId="65" xfId="0" applyNumberFormat="1" applyFont="1" applyBorder="1" applyProtection="1">
      <protection locked="0"/>
    </xf>
    <xf numFmtId="38" fontId="1" fillId="0" borderId="16" xfId="0" applyNumberFormat="1" applyFont="1" applyBorder="1" applyProtection="1">
      <protection locked="0"/>
    </xf>
    <xf numFmtId="38" fontId="1" fillId="0" borderId="38" xfId="0" applyNumberFormat="1" applyFont="1" applyBorder="1" applyProtection="1">
      <protection locked="0"/>
    </xf>
    <xf numFmtId="38" fontId="1" fillId="0" borderId="15" xfId="1" applyFont="1" applyFill="1" applyBorder="1" applyProtection="1">
      <protection locked="0"/>
    </xf>
    <xf numFmtId="38" fontId="1" fillId="0" borderId="36" xfId="0" applyNumberFormat="1" applyFont="1" applyBorder="1" applyProtection="1">
      <protection locked="0"/>
    </xf>
    <xf numFmtId="38" fontId="1" fillId="0" borderId="72" xfId="0" applyNumberFormat="1" applyFont="1" applyBorder="1" applyProtection="1">
      <protection locked="0"/>
    </xf>
    <xf numFmtId="38" fontId="1" fillId="0" borderId="73" xfId="0" applyNumberFormat="1" applyFont="1" applyBorder="1" applyProtection="1">
      <protection locked="0"/>
    </xf>
    <xf numFmtId="38" fontId="1" fillId="0" borderId="74" xfId="1" applyFont="1" applyFill="1" applyBorder="1" applyProtection="1">
      <protection locked="0"/>
    </xf>
    <xf numFmtId="38" fontId="1" fillId="0" borderId="75" xfId="0" applyNumberFormat="1" applyFont="1" applyBorder="1" applyProtection="1">
      <protection locked="0"/>
    </xf>
    <xf numFmtId="0" fontId="12" fillId="0" borderId="0" xfId="0" applyFont="1"/>
    <xf numFmtId="38" fontId="1" fillId="0" borderId="44" xfId="0" applyNumberFormat="1" applyFont="1" applyBorder="1" applyProtection="1">
      <protection locked="0"/>
    </xf>
    <xf numFmtId="38" fontId="1" fillId="0" borderId="43" xfId="0" applyNumberFormat="1" applyFont="1" applyBorder="1" applyProtection="1">
      <protection locked="0"/>
    </xf>
    <xf numFmtId="38" fontId="1" fillId="0" borderId="76" xfId="1" applyFont="1" applyFill="1" applyBorder="1" applyProtection="1">
      <protection locked="0"/>
    </xf>
    <xf numFmtId="38" fontId="1" fillId="0" borderId="77" xfId="0" applyNumberFormat="1" applyFont="1" applyBorder="1" applyProtection="1">
      <protection locked="0"/>
    </xf>
    <xf numFmtId="38" fontId="1" fillId="0" borderId="47" xfId="0" applyNumberFormat="1" applyFont="1" applyBorder="1" applyAlignment="1" applyProtection="1">
      <alignment wrapText="1"/>
      <protection locked="0"/>
    </xf>
    <xf numFmtId="38" fontId="1" fillId="0" borderId="78" xfId="0" applyNumberFormat="1" applyFont="1" applyBorder="1" applyAlignment="1" applyProtection="1">
      <alignment wrapText="1"/>
      <protection locked="0"/>
    </xf>
    <xf numFmtId="38" fontId="1" fillId="0" borderId="76" xfId="0" applyNumberFormat="1" applyFont="1" applyBorder="1" applyProtection="1">
      <protection locked="0"/>
    </xf>
    <xf numFmtId="38" fontId="1" fillId="0" borderId="81" xfId="0" applyNumberFormat="1" applyFont="1" applyBorder="1" applyAlignment="1" applyProtection="1">
      <alignment wrapText="1"/>
      <protection locked="0"/>
    </xf>
    <xf numFmtId="38" fontId="1" fillId="0" borderId="82" xfId="0" applyNumberFormat="1" applyFont="1" applyBorder="1" applyProtection="1">
      <protection locked="0"/>
    </xf>
    <xf numFmtId="38" fontId="1" fillId="0" borderId="83" xfId="0" applyNumberFormat="1" applyFont="1" applyBorder="1" applyProtection="1">
      <protection locked="0"/>
    </xf>
    <xf numFmtId="38" fontId="1" fillId="0" borderId="84" xfId="1" applyFont="1" applyFill="1" applyBorder="1" applyProtection="1">
      <protection locked="0"/>
    </xf>
    <xf numFmtId="38" fontId="1" fillId="0" borderId="85" xfId="0" applyNumberFormat="1" applyFont="1" applyBorder="1" applyProtection="1">
      <protection locked="0"/>
    </xf>
    <xf numFmtId="0" fontId="3" fillId="10" borderId="77" xfId="0" applyFont="1" applyFill="1" applyBorder="1" applyAlignment="1">
      <alignment horizontal="center" vertical="center" wrapText="1"/>
    </xf>
    <xf numFmtId="0" fontId="0" fillId="0" borderId="0" xfId="0" applyAlignment="1" applyProtection="1">
      <alignment horizontal="right"/>
      <protection locked="0"/>
    </xf>
    <xf numFmtId="182" fontId="0" fillId="5" borderId="65" xfId="0" applyNumberFormat="1" applyFill="1" applyBorder="1"/>
    <xf numFmtId="0" fontId="0" fillId="7" borderId="37" xfId="0" applyFill="1" applyBorder="1"/>
    <xf numFmtId="182" fontId="0" fillId="5" borderId="28" xfId="0" applyNumberFormat="1" applyFill="1" applyBorder="1"/>
    <xf numFmtId="0" fontId="3" fillId="9" borderId="10" xfId="0" applyFont="1" applyFill="1" applyBorder="1" applyAlignment="1">
      <alignment horizontal="center" vertical="center" wrapText="1"/>
    </xf>
    <xf numFmtId="38" fontId="1" fillId="6" borderId="89" xfId="1" applyFill="1" applyBorder="1"/>
    <xf numFmtId="38" fontId="1" fillId="6" borderId="90" xfId="1" applyFill="1" applyBorder="1"/>
    <xf numFmtId="0" fontId="3" fillId="9" borderId="86" xfId="0" applyFont="1" applyFill="1" applyBorder="1" applyAlignment="1">
      <alignment horizontal="center" vertical="center" wrapText="1"/>
    </xf>
    <xf numFmtId="0" fontId="0" fillId="7" borderId="32" xfId="0" applyFill="1" applyBorder="1"/>
    <xf numFmtId="0" fontId="0" fillId="0" borderId="65" xfId="0" applyBorder="1"/>
    <xf numFmtId="0" fontId="0" fillId="0" borderId="61" xfId="0" applyBorder="1"/>
    <xf numFmtId="0" fontId="0" fillId="4" borderId="0" xfId="0" applyFill="1" applyAlignment="1">
      <alignment horizontal="right"/>
    </xf>
    <xf numFmtId="0" fontId="13" fillId="4" borderId="0" xfId="0" applyFont="1" applyFill="1" applyAlignment="1" applyProtection="1">
      <alignment vertical="center"/>
      <protection locked="0"/>
    </xf>
    <xf numFmtId="0" fontId="0" fillId="5" borderId="65" xfId="0" applyFill="1" applyBorder="1"/>
    <xf numFmtId="0" fontId="0" fillId="5" borderId="37" xfId="0" applyFill="1" applyBorder="1"/>
    <xf numFmtId="0" fontId="0" fillId="4" borderId="79" xfId="0" applyFill="1" applyBorder="1" applyAlignment="1" applyProtection="1">
      <alignment horizontal="left"/>
      <protection locked="0"/>
    </xf>
    <xf numFmtId="0" fontId="0" fillId="4" borderId="80" xfId="0" applyFill="1" applyBorder="1" applyAlignment="1" applyProtection="1">
      <alignment horizontal="left"/>
      <protection locked="0"/>
    </xf>
    <xf numFmtId="38" fontId="0" fillId="6" borderId="91" xfId="1" applyFont="1" applyFill="1" applyBorder="1"/>
    <xf numFmtId="38" fontId="1" fillId="6" borderId="76" xfId="1" applyFill="1" applyBorder="1"/>
    <xf numFmtId="0" fontId="3" fillId="9" borderId="69" xfId="0" applyFont="1" applyFill="1" applyBorder="1" applyAlignment="1">
      <alignment horizontal="center" vertical="center" wrapText="1"/>
    </xf>
    <xf numFmtId="0" fontId="3" fillId="9" borderId="93" xfId="0" applyFont="1" applyFill="1" applyBorder="1" applyAlignment="1">
      <alignment horizontal="center" vertical="center" wrapText="1"/>
    </xf>
    <xf numFmtId="38" fontId="0" fillId="6" borderId="27" xfId="1" applyFont="1" applyFill="1" applyBorder="1"/>
    <xf numFmtId="184" fontId="0" fillId="5" borderId="65" xfId="0" applyNumberFormat="1" applyFill="1" applyBorder="1"/>
    <xf numFmtId="184" fontId="0" fillId="5" borderId="66" xfId="0" applyNumberFormat="1" applyFill="1" applyBorder="1"/>
    <xf numFmtId="184" fontId="0" fillId="5" borderId="37" xfId="0" applyNumberFormat="1" applyFill="1" applyBorder="1"/>
    <xf numFmtId="184" fontId="0" fillId="0" borderId="65" xfId="0" applyNumberFormat="1" applyBorder="1"/>
    <xf numFmtId="184" fontId="0" fillId="0" borderId="66" xfId="0" applyNumberFormat="1" applyBorder="1"/>
    <xf numFmtId="184" fontId="0" fillId="0" borderId="37" xfId="0" applyNumberFormat="1" applyBorder="1"/>
    <xf numFmtId="0" fontId="0" fillId="0" borderId="0" xfId="0" applyAlignment="1">
      <alignment horizontal="center"/>
    </xf>
    <xf numFmtId="0" fontId="3" fillId="4" borderId="69" xfId="0" applyFont="1" applyFill="1" applyBorder="1" applyAlignment="1" applyProtection="1">
      <alignment horizontal="center"/>
      <protection locked="0"/>
    </xf>
    <xf numFmtId="0" fontId="3" fillId="4" borderId="70" xfId="0" applyFont="1" applyFill="1" applyBorder="1" applyAlignment="1" applyProtection="1">
      <alignment horizontal="center"/>
      <protection locked="0"/>
    </xf>
    <xf numFmtId="0" fontId="15" fillId="11" borderId="0" xfId="0" applyFont="1" applyFill="1" applyAlignment="1">
      <alignment vertical="center"/>
    </xf>
    <xf numFmtId="0" fontId="16" fillId="4" borderId="0" xfId="0" applyFont="1" applyFill="1" applyAlignment="1" applyProtection="1">
      <alignment vertical="center"/>
      <protection locked="0"/>
    </xf>
    <xf numFmtId="0" fontId="17" fillId="4" borderId="0" xfId="0" applyFont="1" applyFill="1" applyAlignment="1">
      <alignment vertical="center"/>
    </xf>
    <xf numFmtId="0" fontId="0" fillId="4" borderId="17" xfId="0" applyFill="1" applyBorder="1" applyProtection="1">
      <protection locked="0"/>
    </xf>
    <xf numFmtId="184" fontId="0" fillId="0" borderId="99" xfId="0" applyNumberFormat="1" applyBorder="1"/>
    <xf numFmtId="184" fontId="0" fillId="0" borderId="100" xfId="2" applyNumberFormat="1" applyFont="1" applyFill="1" applyBorder="1" applyAlignment="1"/>
    <xf numFmtId="184" fontId="0" fillId="0" borderId="101" xfId="0" applyNumberFormat="1" applyBorder="1"/>
    <xf numFmtId="183" fontId="0" fillId="0" borderId="56" xfId="0" applyNumberFormat="1" applyBorder="1"/>
    <xf numFmtId="184" fontId="0" fillId="0" borderId="104" xfId="0" applyNumberFormat="1" applyBorder="1"/>
    <xf numFmtId="184" fontId="0" fillId="0" borderId="105" xfId="2" applyNumberFormat="1" applyFont="1" applyFill="1" applyBorder="1" applyAlignment="1"/>
    <xf numFmtId="184" fontId="0" fillId="0" borderId="106" xfId="0" applyNumberFormat="1" applyBorder="1"/>
    <xf numFmtId="183" fontId="0" fillId="0" borderId="53" xfId="0" applyNumberFormat="1" applyBorder="1"/>
    <xf numFmtId="184" fontId="0" fillId="0" borderId="109" xfId="0" applyNumberFormat="1" applyBorder="1"/>
    <xf numFmtId="184" fontId="0" fillId="0" borderId="110" xfId="2" applyNumberFormat="1" applyFont="1" applyFill="1" applyBorder="1" applyAlignment="1"/>
    <xf numFmtId="184" fontId="0" fillId="0" borderId="111" xfId="0" applyNumberFormat="1" applyBorder="1"/>
    <xf numFmtId="183" fontId="0" fillId="0" borderId="112" xfId="0" applyNumberFormat="1" applyBorder="1"/>
    <xf numFmtId="184" fontId="0" fillId="0" borderId="115" xfId="0" applyNumberFormat="1" applyBorder="1"/>
    <xf numFmtId="184" fontId="0" fillId="0" borderId="116" xfId="2" applyNumberFormat="1" applyFont="1" applyFill="1" applyBorder="1" applyAlignment="1"/>
    <xf numFmtId="184" fontId="0" fillId="0" borderId="117" xfId="0" applyNumberFormat="1" applyBorder="1"/>
    <xf numFmtId="183" fontId="0" fillId="0" borderId="118" xfId="0" applyNumberFormat="1" applyBorder="1"/>
    <xf numFmtId="184" fontId="0" fillId="0" borderId="121" xfId="0" applyNumberFormat="1" applyBorder="1"/>
    <xf numFmtId="184" fontId="0" fillId="0" borderId="122" xfId="2" applyNumberFormat="1" applyFont="1" applyFill="1" applyBorder="1" applyAlignment="1"/>
    <xf numFmtId="184" fontId="0" fillId="0" borderId="123" xfId="0" applyNumberFormat="1" applyBorder="1"/>
    <xf numFmtId="183" fontId="0" fillId="0" borderId="55" xfId="0" applyNumberFormat="1" applyBorder="1"/>
    <xf numFmtId="0" fontId="18" fillId="0" borderId="0" xfId="0" applyFont="1" applyAlignment="1">
      <alignment horizontal="center" vertical="center"/>
    </xf>
    <xf numFmtId="0" fontId="6" fillId="0" borderId="0" xfId="0" applyFont="1" applyAlignment="1">
      <alignment horizontal="center" vertical="center"/>
    </xf>
    <xf numFmtId="38" fontId="14" fillId="0" borderId="0" xfId="0" applyNumberFormat="1" applyFont="1" applyAlignment="1">
      <alignment horizontal="center" vertical="center"/>
    </xf>
    <xf numFmtId="0" fontId="0" fillId="0" borderId="124" xfId="0" applyBorder="1"/>
    <xf numFmtId="0" fontId="0" fillId="0" borderId="125" xfId="0" applyBorder="1"/>
    <xf numFmtId="0" fontId="3" fillId="10" borderId="20" xfId="0" applyFont="1" applyFill="1" applyBorder="1" applyAlignment="1">
      <alignment horizontal="center" vertical="center" wrapText="1"/>
    </xf>
    <xf numFmtId="0" fontId="3" fillId="10" borderId="14"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77" xfId="0" applyFont="1" applyFill="1" applyBorder="1" applyAlignment="1">
      <alignment horizontal="center" vertical="center" wrapText="1"/>
    </xf>
    <xf numFmtId="38" fontId="0" fillId="6" borderId="61" xfId="1" applyFont="1" applyFill="1" applyBorder="1"/>
    <xf numFmtId="38" fontId="0" fillId="6" borderId="65" xfId="1" applyFont="1" applyFill="1" applyBorder="1"/>
    <xf numFmtId="0" fontId="3" fillId="4" borderId="70" xfId="0" applyFont="1" applyFill="1" applyBorder="1" applyProtection="1">
      <protection locked="0"/>
    </xf>
    <xf numFmtId="0" fontId="3" fillId="4" borderId="30" xfId="0" applyFont="1" applyFill="1" applyBorder="1" applyProtection="1">
      <protection locked="0"/>
    </xf>
    <xf numFmtId="0" fontId="3" fillId="4" borderId="39" xfId="0" applyFont="1" applyFill="1" applyBorder="1" applyProtection="1">
      <protection locked="0"/>
    </xf>
    <xf numFmtId="0" fontId="0" fillId="0" borderId="77" xfId="0" applyBorder="1" applyAlignment="1">
      <alignment horizontal="center" vertical="center" wrapText="1"/>
    </xf>
    <xf numFmtId="0" fontId="0" fillId="0" borderId="43" xfId="0" applyBorder="1" applyAlignment="1">
      <alignment horizontal="center" vertical="center" wrapText="1"/>
    </xf>
    <xf numFmtId="0" fontId="6" fillId="0" borderId="0" xfId="0" applyFont="1" applyAlignment="1">
      <alignment vertical="center"/>
    </xf>
    <xf numFmtId="186" fontId="14" fillId="0" borderId="0" xfId="0" applyNumberFormat="1" applyFont="1" applyAlignment="1">
      <alignment vertical="center"/>
    </xf>
    <xf numFmtId="0" fontId="6" fillId="0" borderId="0" xfId="0" applyFont="1" applyAlignment="1">
      <alignment vertical="center" wrapText="1"/>
    </xf>
    <xf numFmtId="182" fontId="0" fillId="5" borderId="37" xfId="0" applyNumberFormat="1" applyFill="1" applyBorder="1"/>
    <xf numFmtId="182" fontId="0" fillId="5" borderId="66" xfId="0" applyNumberFormat="1" applyFill="1" applyBorder="1"/>
    <xf numFmtId="0" fontId="0" fillId="4" borderId="0" xfId="0" applyFill="1" applyAlignment="1">
      <alignment vertical="top" wrapText="1"/>
    </xf>
    <xf numFmtId="0" fontId="14" fillId="4" borderId="0" xfId="0" applyFont="1" applyFill="1" applyAlignment="1">
      <alignment horizontal="right" vertical="center"/>
    </xf>
    <xf numFmtId="0" fontId="0" fillId="11" borderId="0" xfId="0" applyFill="1" applyAlignment="1">
      <alignment vertical="center"/>
    </xf>
    <xf numFmtId="0" fontId="21" fillId="11" borderId="15" xfId="0" applyFont="1" applyFill="1" applyBorder="1" applyAlignment="1">
      <alignment horizontal="left" vertical="center" wrapText="1" indent="1"/>
    </xf>
    <xf numFmtId="0" fontId="20" fillId="4" borderId="16" xfId="0" applyFont="1" applyFill="1" applyBorder="1" applyAlignment="1">
      <alignment vertical="center"/>
    </xf>
    <xf numFmtId="0" fontId="20" fillId="4" borderId="17" xfId="0" applyFont="1" applyFill="1" applyBorder="1" applyAlignment="1">
      <alignment vertical="center"/>
    </xf>
    <xf numFmtId="0" fontId="21" fillId="11" borderId="57" xfId="0" applyFont="1" applyFill="1" applyBorder="1" applyAlignment="1">
      <alignment vertical="center"/>
    </xf>
    <xf numFmtId="0" fontId="20" fillId="4" borderId="0" xfId="0" applyFont="1" applyFill="1" applyAlignment="1">
      <alignment vertical="center"/>
    </xf>
    <xf numFmtId="0" fontId="20" fillId="4" borderId="20" xfId="0" applyFont="1" applyFill="1" applyBorder="1" applyAlignment="1">
      <alignment vertical="center"/>
    </xf>
    <xf numFmtId="0" fontId="1" fillId="0" borderId="0" xfId="0" applyFont="1" applyAlignment="1">
      <alignment vertical="center"/>
    </xf>
    <xf numFmtId="0" fontId="1" fillId="0" borderId="0" xfId="0" applyFont="1" applyAlignment="1" applyProtection="1">
      <alignment vertical="center"/>
      <protection locked="0"/>
    </xf>
    <xf numFmtId="0" fontId="22" fillId="4" borderId="0" xfId="0" applyFont="1" applyFill="1" applyAlignment="1" applyProtection="1">
      <alignment horizontal="left" vertical="center"/>
      <protection locked="0"/>
    </xf>
    <xf numFmtId="0" fontId="23" fillId="4" borderId="130" xfId="0" applyFont="1" applyFill="1" applyBorder="1" applyAlignment="1" applyProtection="1">
      <alignment horizontal="center" vertical="center"/>
      <protection locked="0"/>
    </xf>
    <xf numFmtId="176" fontId="24" fillId="0" borderId="71" xfId="0" applyNumberFormat="1" applyFont="1" applyBorder="1" applyAlignment="1" applyProtection="1">
      <alignment horizontal="center" vertical="center"/>
      <protection locked="0"/>
    </xf>
    <xf numFmtId="0" fontId="0" fillId="4" borderId="132" xfId="0" applyFill="1" applyBorder="1" applyAlignment="1">
      <alignment vertical="center" wrapText="1"/>
    </xf>
    <xf numFmtId="0" fontId="0" fillId="4" borderId="133" xfId="0" applyFill="1" applyBorder="1" applyAlignment="1">
      <alignment vertical="center" wrapText="1"/>
    </xf>
    <xf numFmtId="0" fontId="0" fillId="4" borderId="0" xfId="0" applyFill="1" applyAlignment="1">
      <alignment vertical="center" wrapText="1"/>
    </xf>
    <xf numFmtId="38" fontId="3" fillId="4" borderId="54" xfId="1" applyFont="1" applyFill="1" applyBorder="1" applyAlignment="1" applyProtection="1">
      <alignment vertical="center" wrapText="1"/>
      <protection locked="0"/>
    </xf>
    <xf numFmtId="0" fontId="3" fillId="2" borderId="54" xfId="0" applyFont="1" applyFill="1" applyBorder="1" applyAlignment="1">
      <alignment horizontal="center" vertical="center"/>
    </xf>
    <xf numFmtId="38" fontId="0" fillId="6" borderId="153" xfId="0" applyNumberFormat="1" applyFill="1" applyBorder="1"/>
    <xf numFmtId="0" fontId="0" fillId="0" borderId="43" xfId="0" applyBorder="1" applyAlignment="1">
      <alignment vertical="center"/>
    </xf>
    <xf numFmtId="0" fontId="0" fillId="0" borderId="68" xfId="0" applyBorder="1" applyAlignment="1">
      <alignment vertical="center"/>
    </xf>
    <xf numFmtId="38" fontId="1" fillId="3" borderId="55" xfId="1" applyFont="1" applyFill="1" applyBorder="1" applyAlignment="1" applyProtection="1">
      <alignment horizontal="right"/>
      <protection locked="0"/>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4" xfId="0" applyFont="1" applyBorder="1" applyAlignment="1">
      <alignment horizontal="center" vertical="center"/>
    </xf>
    <xf numFmtId="0" fontId="3" fillId="0" borderId="48" xfId="0" applyFont="1" applyBorder="1" applyAlignment="1">
      <alignment horizontal="center" vertical="center"/>
    </xf>
    <xf numFmtId="0" fontId="0" fillId="0" borderId="47" xfId="0" applyBorder="1" applyAlignment="1">
      <alignment horizontal="center"/>
    </xf>
    <xf numFmtId="0" fontId="0" fillId="0" borderId="36" xfId="0" applyBorder="1" applyAlignment="1">
      <alignment horizontal="center"/>
    </xf>
    <xf numFmtId="49" fontId="3" fillId="0" borderId="97" xfId="0" applyNumberFormat="1" applyFont="1" applyBorder="1" applyAlignment="1">
      <alignment horizontal="center"/>
    </xf>
    <xf numFmtId="0" fontId="3" fillId="0" borderId="98" xfId="0" applyFont="1" applyBorder="1" applyAlignment="1">
      <alignment horizontal="left"/>
    </xf>
    <xf numFmtId="38" fontId="1" fillId="7" borderId="154" xfId="0" applyNumberFormat="1" applyFont="1" applyFill="1" applyBorder="1" applyAlignment="1">
      <alignment horizontal="right"/>
    </xf>
    <xf numFmtId="38" fontId="1" fillId="7" borderId="154" xfId="1" applyFill="1" applyBorder="1"/>
    <xf numFmtId="38" fontId="0" fillId="6" borderId="155" xfId="1" applyFont="1" applyFill="1" applyBorder="1"/>
    <xf numFmtId="38" fontId="0" fillId="7" borderId="99" xfId="0" applyNumberFormat="1" applyFill="1" applyBorder="1"/>
    <xf numFmtId="38" fontId="1" fillId="7" borderId="101" xfId="1" applyFill="1" applyBorder="1"/>
    <xf numFmtId="49" fontId="3" fillId="0" borderId="102" xfId="0" applyNumberFormat="1" applyFont="1" applyBorder="1" applyAlignment="1">
      <alignment horizontal="center"/>
    </xf>
    <xf numFmtId="0" fontId="3" fillId="0" borderId="103" xfId="0" applyFont="1" applyBorder="1" applyAlignment="1">
      <alignment horizontal="left"/>
    </xf>
    <xf numFmtId="38" fontId="1" fillId="7" borderId="156" xfId="0" applyNumberFormat="1" applyFont="1" applyFill="1" applyBorder="1" applyAlignment="1">
      <alignment horizontal="right"/>
    </xf>
    <xf numFmtId="38" fontId="1" fillId="7" borderId="156" xfId="1" applyFill="1" applyBorder="1"/>
    <xf numFmtId="38" fontId="0" fillId="6" borderId="157" xfId="1" applyFont="1" applyFill="1" applyBorder="1"/>
    <xf numFmtId="38" fontId="0" fillId="7" borderId="104" xfId="0" applyNumberFormat="1" applyFill="1" applyBorder="1"/>
    <xf numFmtId="38" fontId="1" fillId="7" borderId="106" xfId="1" applyFill="1" applyBorder="1"/>
    <xf numFmtId="49" fontId="3" fillId="0" borderId="107" xfId="0" applyNumberFormat="1" applyFont="1" applyBorder="1" applyAlignment="1">
      <alignment horizontal="center"/>
    </xf>
    <xf numFmtId="0" fontId="3" fillId="0" borderId="108" xfId="0" applyFont="1" applyBorder="1" applyAlignment="1">
      <alignment horizontal="left"/>
    </xf>
    <xf numFmtId="38" fontId="1" fillId="7" borderId="158" xfId="0" applyNumberFormat="1" applyFont="1" applyFill="1" applyBorder="1" applyAlignment="1">
      <alignment horizontal="right"/>
    </xf>
    <xf numFmtId="38" fontId="1" fillId="7" borderId="158" xfId="1" applyFill="1" applyBorder="1"/>
    <xf numFmtId="38" fontId="0" fillId="6" borderId="159" xfId="1" applyFont="1" applyFill="1" applyBorder="1"/>
    <xf numFmtId="38" fontId="0" fillId="7" borderId="109" xfId="0" applyNumberFormat="1" applyFill="1" applyBorder="1"/>
    <xf numFmtId="38" fontId="1" fillId="7" borderId="111" xfId="1" applyFill="1" applyBorder="1"/>
    <xf numFmtId="49" fontId="3" fillId="0" borderId="113" xfId="0" applyNumberFormat="1" applyFont="1" applyBorder="1" applyAlignment="1">
      <alignment horizontal="center"/>
    </xf>
    <xf numFmtId="0" fontId="3" fillId="0" borderId="114" xfId="0" applyFont="1" applyBorder="1" applyAlignment="1">
      <alignment horizontal="left"/>
    </xf>
    <xf numFmtId="38" fontId="1" fillId="7" borderId="160" xfId="0" applyNumberFormat="1" applyFont="1" applyFill="1" applyBorder="1" applyAlignment="1">
      <alignment horizontal="right"/>
    </xf>
    <xf numFmtId="38" fontId="1" fillId="7" borderId="160" xfId="1" applyFill="1" applyBorder="1"/>
    <xf numFmtId="38" fontId="0" fillId="6" borderId="161" xfId="1" applyFont="1" applyFill="1" applyBorder="1"/>
    <xf numFmtId="38" fontId="0" fillId="7" borderId="115" xfId="0" applyNumberFormat="1" applyFill="1" applyBorder="1"/>
    <xf numFmtId="38" fontId="1" fillId="7" borderId="117" xfId="1" applyFill="1" applyBorder="1"/>
    <xf numFmtId="38" fontId="1" fillId="8" borderId="160" xfId="0" applyNumberFormat="1" applyFont="1" applyFill="1" applyBorder="1" applyAlignment="1">
      <alignment horizontal="right"/>
    </xf>
    <xf numFmtId="38" fontId="1" fillId="6" borderId="160" xfId="1" applyFill="1" applyBorder="1"/>
    <xf numFmtId="38" fontId="0" fillId="6" borderId="115" xfId="0" applyNumberFormat="1" applyFill="1" applyBorder="1"/>
    <xf numFmtId="38" fontId="1" fillId="6" borderId="117" xfId="1" applyFill="1" applyBorder="1"/>
    <xf numFmtId="49" fontId="3" fillId="0" borderId="162" xfId="0" applyNumberFormat="1" applyFont="1" applyBorder="1" applyAlignment="1">
      <alignment horizontal="center"/>
    </xf>
    <xf numFmtId="0" fontId="3" fillId="0" borderId="163" xfId="0" applyFont="1" applyBorder="1" applyAlignment="1">
      <alignment horizontal="left"/>
    </xf>
    <xf numFmtId="38" fontId="1" fillId="7" borderId="164" xfId="0" applyNumberFormat="1" applyFont="1" applyFill="1" applyBorder="1" applyAlignment="1">
      <alignment horizontal="right"/>
    </xf>
    <xf numFmtId="38" fontId="1" fillId="7" borderId="164" xfId="1" applyFill="1" applyBorder="1"/>
    <xf numFmtId="38" fontId="0" fillId="6" borderId="165" xfId="1" applyFont="1" applyFill="1" applyBorder="1"/>
    <xf numFmtId="38" fontId="0" fillId="7" borderId="166" xfId="0" applyNumberFormat="1" applyFill="1" applyBorder="1"/>
    <xf numFmtId="38" fontId="1" fillId="7" borderId="167" xfId="1" applyFill="1" applyBorder="1"/>
    <xf numFmtId="49" fontId="3" fillId="0" borderId="168" xfId="0" applyNumberFormat="1" applyFont="1" applyBorder="1" applyAlignment="1">
      <alignment horizontal="center"/>
    </xf>
    <xf numFmtId="0" fontId="3" fillId="0" borderId="169" xfId="0" applyFont="1" applyBorder="1" applyAlignment="1">
      <alignment horizontal="left"/>
    </xf>
    <xf numFmtId="38" fontId="1" fillId="8" borderId="170" xfId="0" applyNumberFormat="1" applyFont="1" applyFill="1" applyBorder="1" applyAlignment="1">
      <alignment horizontal="right"/>
    </xf>
    <xf numFmtId="38" fontId="0" fillId="6" borderId="171" xfId="1" applyFont="1" applyFill="1" applyBorder="1"/>
    <xf numFmtId="38" fontId="0" fillId="6" borderId="172" xfId="1" applyFont="1" applyFill="1" applyBorder="1"/>
    <xf numFmtId="38" fontId="0" fillId="0" borderId="173" xfId="1" applyFont="1" applyFill="1" applyBorder="1"/>
    <xf numFmtId="177" fontId="0" fillId="15" borderId="174" xfId="0" applyNumberFormat="1" applyFill="1" applyBorder="1"/>
    <xf numFmtId="177" fontId="0" fillId="15" borderId="173" xfId="0" applyNumberFormat="1" applyFill="1" applyBorder="1"/>
    <xf numFmtId="38" fontId="0" fillId="6" borderId="116" xfId="1" applyFont="1" applyFill="1" applyBorder="1"/>
    <xf numFmtId="0" fontId="0" fillId="0" borderId="173" xfId="0" applyBorder="1"/>
    <xf numFmtId="38" fontId="0" fillId="6" borderId="174" xfId="0" applyNumberFormat="1" applyFill="1" applyBorder="1"/>
    <xf numFmtId="38" fontId="0" fillId="6" borderId="175" xfId="0" applyNumberFormat="1" applyFill="1" applyBorder="1"/>
    <xf numFmtId="0" fontId="0" fillId="6" borderId="100" xfId="0" applyFill="1" applyBorder="1"/>
    <xf numFmtId="38" fontId="0" fillId="6" borderId="171" xfId="0" applyNumberFormat="1" applyFill="1" applyBorder="1"/>
    <xf numFmtId="38" fontId="0" fillId="6" borderId="170" xfId="1" applyFont="1" applyFill="1" applyBorder="1"/>
    <xf numFmtId="182" fontId="0" fillId="5" borderId="99" xfId="0" applyNumberFormat="1" applyFill="1" applyBorder="1"/>
    <xf numFmtId="182" fontId="0" fillId="5" borderId="100" xfId="0" applyNumberFormat="1" applyFill="1" applyBorder="1"/>
    <xf numFmtId="182" fontId="0" fillId="5" borderId="101" xfId="0" applyNumberFormat="1" applyFill="1" applyBorder="1"/>
    <xf numFmtId="0" fontId="0" fillId="5" borderId="98" xfId="0" applyFill="1" applyBorder="1"/>
    <xf numFmtId="0" fontId="0" fillId="0" borderId="99" xfId="0" applyBorder="1"/>
    <xf numFmtId="0" fontId="0" fillId="5" borderId="155" xfId="0" applyFill="1" applyBorder="1"/>
    <xf numFmtId="184" fontId="0" fillId="5" borderId="99" xfId="0" applyNumberFormat="1" applyFill="1" applyBorder="1"/>
    <xf numFmtId="184" fontId="0" fillId="5" borderId="100" xfId="2" applyNumberFormat="1" applyFont="1" applyFill="1" applyBorder="1" applyAlignment="1"/>
    <xf numFmtId="184" fontId="0" fillId="5" borderId="101" xfId="0" applyNumberFormat="1" applyFill="1" applyBorder="1"/>
    <xf numFmtId="183" fontId="0" fillId="5" borderId="56" xfId="0" applyNumberFormat="1" applyFill="1" applyBorder="1"/>
    <xf numFmtId="38" fontId="1" fillId="8" borderId="157" xfId="0" applyNumberFormat="1" applyFont="1" applyFill="1" applyBorder="1" applyAlignment="1">
      <alignment horizontal="right"/>
    </xf>
    <xf numFmtId="38" fontId="0" fillId="6" borderId="105" xfId="1" applyFont="1" applyFill="1" applyBorder="1"/>
    <xf numFmtId="38" fontId="0" fillId="6" borderId="106" xfId="1" applyFont="1" applyFill="1" applyBorder="1"/>
    <xf numFmtId="38" fontId="0" fillId="0" borderId="176" xfId="1" applyFont="1" applyFill="1" applyBorder="1"/>
    <xf numFmtId="177" fontId="0" fillId="15" borderId="104" xfId="0" applyNumberFormat="1" applyFill="1" applyBorder="1"/>
    <xf numFmtId="177" fontId="0" fillId="15" borderId="176" xfId="0" applyNumberFormat="1" applyFill="1" applyBorder="1"/>
    <xf numFmtId="0" fontId="0" fillId="0" borderId="176" xfId="0" applyBorder="1"/>
    <xf numFmtId="38" fontId="0" fillId="6" borderId="104" xfId="0" applyNumberFormat="1" applyFill="1" applyBorder="1"/>
    <xf numFmtId="38" fontId="0" fillId="6" borderId="156" xfId="0" applyNumberFormat="1" applyFill="1" applyBorder="1"/>
    <xf numFmtId="0" fontId="0" fillId="6" borderId="156" xfId="0" applyFill="1" applyBorder="1"/>
    <xf numFmtId="0" fontId="0" fillId="6" borderId="105" xfId="0" applyFill="1" applyBorder="1"/>
    <xf numFmtId="182" fontId="0" fillId="5" borderId="104" xfId="0" applyNumberFormat="1" applyFill="1" applyBorder="1"/>
    <xf numFmtId="182" fontId="0" fillId="5" borderId="105" xfId="0" applyNumberFormat="1" applyFill="1" applyBorder="1"/>
    <xf numFmtId="182" fontId="0" fillId="5" borderId="106" xfId="0" applyNumberFormat="1" applyFill="1" applyBorder="1"/>
    <xf numFmtId="0" fontId="0" fillId="5" borderId="103" xfId="0" applyFill="1" applyBorder="1"/>
    <xf numFmtId="0" fontId="0" fillId="0" borderId="104" xfId="0" applyBorder="1"/>
    <xf numFmtId="0" fontId="0" fillId="5" borderId="157" xfId="0" applyFill="1" applyBorder="1"/>
    <xf numFmtId="184" fontId="0" fillId="5" borderId="104" xfId="0" applyNumberFormat="1" applyFill="1" applyBorder="1"/>
    <xf numFmtId="184" fontId="0" fillId="5" borderId="105" xfId="2" applyNumberFormat="1" applyFont="1" applyFill="1" applyBorder="1" applyAlignment="1"/>
    <xf numFmtId="184" fontId="0" fillId="5" borderId="106" xfId="0" applyNumberFormat="1" applyFill="1" applyBorder="1"/>
    <xf numFmtId="183" fontId="0" fillId="5" borderId="53" xfId="0" applyNumberFormat="1" applyFill="1" applyBorder="1"/>
    <xf numFmtId="38" fontId="1" fillId="8" borderId="159" xfId="0" applyNumberFormat="1" applyFont="1" applyFill="1" applyBorder="1" applyAlignment="1">
      <alignment horizontal="right"/>
    </xf>
    <xf numFmtId="38" fontId="0" fillId="6" borderId="110" xfId="1" applyFont="1" applyFill="1" applyBorder="1"/>
    <xf numFmtId="38" fontId="0" fillId="6" borderId="111" xfId="1" applyFont="1" applyFill="1" applyBorder="1"/>
    <xf numFmtId="38" fontId="0" fillId="0" borderId="177" xfId="1" applyFont="1" applyFill="1" applyBorder="1"/>
    <xf numFmtId="177" fontId="0" fillId="15" borderId="109" xfId="0" applyNumberFormat="1" applyFill="1" applyBorder="1"/>
    <xf numFmtId="177" fontId="0" fillId="15" borderId="177" xfId="0" applyNumberFormat="1" applyFill="1" applyBorder="1"/>
    <xf numFmtId="0" fontId="0" fillId="0" borderId="177" xfId="0" applyBorder="1"/>
    <xf numFmtId="38" fontId="0" fillId="6" borderId="109" xfId="0" applyNumberFormat="1" applyFill="1" applyBorder="1"/>
    <xf numFmtId="38" fontId="0" fillId="6" borderId="158" xfId="0" applyNumberFormat="1" applyFill="1" applyBorder="1"/>
    <xf numFmtId="0" fontId="0" fillId="6" borderId="158" xfId="0" applyFill="1" applyBorder="1"/>
    <xf numFmtId="0" fontId="0" fillId="6" borderId="110" xfId="0" applyFill="1" applyBorder="1"/>
    <xf numFmtId="182" fontId="0" fillId="5" borderId="109" xfId="0" applyNumberFormat="1" applyFill="1" applyBorder="1"/>
    <xf numFmtId="182" fontId="0" fillId="5" borderId="110" xfId="0" applyNumberFormat="1" applyFill="1" applyBorder="1"/>
    <xf numFmtId="182" fontId="0" fillId="5" borderId="111" xfId="0" applyNumberFormat="1" applyFill="1" applyBorder="1"/>
    <xf numFmtId="0" fontId="0" fillId="5" borderId="108" xfId="0" applyFill="1" applyBorder="1"/>
    <xf numFmtId="0" fontId="0" fillId="0" borderId="109" xfId="0" applyBorder="1"/>
    <xf numFmtId="0" fontId="0" fillId="5" borderId="159" xfId="0" applyFill="1" applyBorder="1"/>
    <xf numFmtId="184" fontId="0" fillId="5" borderId="109" xfId="0" applyNumberFormat="1" applyFill="1" applyBorder="1"/>
    <xf numFmtId="184" fontId="0" fillId="5" borderId="110" xfId="2" applyNumberFormat="1" applyFont="1" applyFill="1" applyBorder="1" applyAlignment="1"/>
    <xf numFmtId="184" fontId="0" fillId="5" borderId="111" xfId="0" applyNumberFormat="1" applyFill="1" applyBorder="1"/>
    <xf numFmtId="183" fontId="0" fillId="5" borderId="112" xfId="0" applyNumberFormat="1" applyFill="1" applyBorder="1"/>
    <xf numFmtId="38" fontId="1" fillId="8" borderId="161" xfId="0" applyNumberFormat="1" applyFont="1" applyFill="1" applyBorder="1" applyAlignment="1">
      <alignment horizontal="right"/>
    </xf>
    <xf numFmtId="38" fontId="0" fillId="6" borderId="117" xfId="1" applyFont="1" applyFill="1" applyBorder="1"/>
    <xf numFmtId="38" fontId="0" fillId="0" borderId="178" xfId="1" applyFont="1" applyFill="1" applyBorder="1"/>
    <xf numFmtId="177" fontId="0" fillId="15" borderId="115" xfId="0" applyNumberFormat="1" applyFill="1" applyBorder="1"/>
    <xf numFmtId="177" fontId="0" fillId="15" borderId="178" xfId="0" applyNumberFormat="1" applyFill="1" applyBorder="1"/>
    <xf numFmtId="0" fontId="0" fillId="0" borderId="178" xfId="0" applyBorder="1"/>
    <xf numFmtId="38" fontId="0" fillId="6" borderId="160" xfId="0" applyNumberFormat="1" applyFill="1" applyBorder="1"/>
    <xf numFmtId="0" fontId="0" fillId="6" borderId="160" xfId="0" applyFill="1" applyBorder="1"/>
    <xf numFmtId="0" fontId="0" fillId="6" borderId="116" xfId="0" applyFill="1" applyBorder="1"/>
    <xf numFmtId="182" fontId="0" fillId="5" borderId="115" xfId="0" applyNumberFormat="1" applyFill="1" applyBorder="1"/>
    <xf numFmtId="182" fontId="0" fillId="5" borderId="116" xfId="0" applyNumberFormat="1" applyFill="1" applyBorder="1"/>
    <xf numFmtId="182" fontId="0" fillId="5" borderId="117" xfId="0" applyNumberFormat="1" applyFill="1" applyBorder="1"/>
    <xf numFmtId="0" fontId="0" fillId="5" borderId="114" xfId="0" applyFill="1" applyBorder="1"/>
    <xf numFmtId="0" fontId="0" fillId="0" borderId="115" xfId="0" applyBorder="1"/>
    <xf numFmtId="0" fontId="0" fillId="5" borderId="161" xfId="0" applyFill="1" applyBorder="1"/>
    <xf numFmtId="184" fontId="0" fillId="5" borderId="115" xfId="0" applyNumberFormat="1" applyFill="1" applyBorder="1"/>
    <xf numFmtId="184" fontId="0" fillId="5" borderId="116" xfId="2" applyNumberFormat="1" applyFont="1" applyFill="1" applyBorder="1" applyAlignment="1"/>
    <xf numFmtId="184" fontId="0" fillId="5" borderId="117" xfId="0" applyNumberFormat="1" applyFill="1" applyBorder="1"/>
    <xf numFmtId="183" fontId="0" fillId="5" borderId="118" xfId="0" applyNumberFormat="1" applyFill="1" applyBorder="1"/>
    <xf numFmtId="38" fontId="0" fillId="0" borderId="178" xfId="1" applyFont="1" applyFill="1" applyBorder="1" applyAlignment="1">
      <alignment horizontal="right"/>
    </xf>
    <xf numFmtId="38" fontId="1" fillId="8" borderId="165" xfId="0" applyNumberFormat="1" applyFont="1" applyFill="1" applyBorder="1" applyAlignment="1">
      <alignment horizontal="right"/>
    </xf>
    <xf numFmtId="38" fontId="0" fillId="6" borderId="179" xfId="1" applyFont="1" applyFill="1" applyBorder="1"/>
    <xf numFmtId="38" fontId="0" fillId="6" borderId="167" xfId="1" applyFont="1" applyFill="1" applyBorder="1"/>
    <xf numFmtId="38" fontId="0" fillId="0" borderId="180" xfId="0" applyNumberFormat="1" applyBorder="1"/>
    <xf numFmtId="177" fontId="0" fillId="15" borderId="166" xfId="0" applyNumberFormat="1" applyFill="1" applyBorder="1"/>
    <xf numFmtId="177" fontId="0" fillId="15" borderId="180" xfId="0" applyNumberFormat="1" applyFill="1" applyBorder="1"/>
    <xf numFmtId="0" fontId="0" fillId="0" borderId="180" xfId="0" applyBorder="1"/>
    <xf numFmtId="38" fontId="0" fillId="6" borderId="121" xfId="0" applyNumberFormat="1" applyFill="1" applyBorder="1"/>
    <xf numFmtId="38" fontId="0" fillId="6" borderId="181" xfId="0" applyNumberFormat="1" applyFill="1" applyBorder="1"/>
    <xf numFmtId="0" fontId="0" fillId="6" borderId="164" xfId="0" applyFill="1" applyBorder="1"/>
    <xf numFmtId="0" fontId="0" fillId="6" borderId="179" xfId="0" applyFill="1" applyBorder="1"/>
    <xf numFmtId="182" fontId="0" fillId="5" borderId="121" xfId="0" applyNumberFormat="1" applyFill="1" applyBorder="1"/>
    <xf numFmtId="182" fontId="0" fillId="5" borderId="122" xfId="0" applyNumberFormat="1" applyFill="1" applyBorder="1"/>
    <xf numFmtId="182" fontId="0" fillId="5" borderId="123" xfId="0" applyNumberFormat="1" applyFill="1" applyBorder="1"/>
    <xf numFmtId="0" fontId="0" fillId="5" borderId="120" xfId="0" applyFill="1" applyBorder="1"/>
    <xf numFmtId="0" fontId="0" fillId="0" borderId="121" xfId="0" applyBorder="1"/>
    <xf numFmtId="0" fontId="0" fillId="5" borderId="182" xfId="0" applyFill="1" applyBorder="1"/>
    <xf numFmtId="184" fontId="0" fillId="5" borderId="121" xfId="0" applyNumberFormat="1" applyFill="1" applyBorder="1"/>
    <xf numFmtId="184" fontId="0" fillId="5" borderId="122" xfId="2" applyNumberFormat="1" applyFont="1" applyFill="1" applyBorder="1" applyAlignment="1"/>
    <xf numFmtId="184" fontId="0" fillId="5" borderId="123" xfId="0" applyNumberFormat="1" applyFill="1" applyBorder="1"/>
    <xf numFmtId="183" fontId="0" fillId="5" borderId="55" xfId="0" applyNumberFormat="1" applyFill="1" applyBorder="1"/>
    <xf numFmtId="182" fontId="0" fillId="5" borderId="166" xfId="0" applyNumberFormat="1" applyFill="1" applyBorder="1"/>
    <xf numFmtId="182" fontId="0" fillId="5" borderId="167" xfId="0" applyNumberFormat="1" applyFill="1" applyBorder="1"/>
    <xf numFmtId="0" fontId="3" fillId="0" borderId="99" xfId="0" applyFont="1" applyBorder="1" applyAlignment="1">
      <alignment horizontal="center"/>
    </xf>
    <xf numFmtId="181" fontId="0" fillId="0" borderId="100" xfId="0" applyNumberFormat="1" applyBorder="1"/>
    <xf numFmtId="181" fontId="0" fillId="0" borderId="155" xfId="0" applyNumberFormat="1" applyBorder="1"/>
    <xf numFmtId="181" fontId="0" fillId="0" borderId="101" xfId="0" applyNumberFormat="1" applyBorder="1"/>
    <xf numFmtId="0" fontId="3" fillId="0" borderId="104" xfId="0" applyFont="1" applyBorder="1" applyAlignment="1">
      <alignment horizontal="center"/>
    </xf>
    <xf numFmtId="181" fontId="0" fillId="0" borderId="105" xfId="0" applyNumberFormat="1" applyBorder="1"/>
    <xf numFmtId="181" fontId="0" fillId="0" borderId="157" xfId="0" applyNumberFormat="1" applyBorder="1"/>
    <xf numFmtId="181" fontId="0" fillId="0" borderId="106" xfId="0" applyNumberFormat="1" applyBorder="1"/>
    <xf numFmtId="0" fontId="3" fillId="0" borderId="109" xfId="0" applyFont="1" applyBorder="1" applyAlignment="1">
      <alignment horizontal="center"/>
    </xf>
    <xf numFmtId="181" fontId="0" fillId="0" borderId="110" xfId="0" applyNumberFormat="1" applyBorder="1"/>
    <xf numFmtId="181" fontId="0" fillId="0" borderId="159" xfId="0" applyNumberFormat="1" applyBorder="1"/>
    <xf numFmtId="181" fontId="0" fillId="0" borderId="111" xfId="0" applyNumberFormat="1" applyBorder="1"/>
    <xf numFmtId="0" fontId="3" fillId="0" borderId="115" xfId="0" applyFont="1" applyBorder="1" applyAlignment="1">
      <alignment horizontal="center"/>
    </xf>
    <xf numFmtId="181" fontId="0" fillId="0" borderId="116" xfId="0" applyNumberFormat="1" applyBorder="1"/>
    <xf numFmtId="181" fontId="0" fillId="0" borderId="161" xfId="0" applyNumberFormat="1" applyBorder="1"/>
    <xf numFmtId="181" fontId="0" fillId="0" borderId="117" xfId="0" applyNumberFormat="1" applyBorder="1"/>
    <xf numFmtId="181" fontId="0" fillId="0" borderId="109" xfId="0" applyNumberFormat="1" applyBorder="1"/>
    <xf numFmtId="181" fontId="0" fillId="0" borderId="115" xfId="0" applyNumberFormat="1" applyBorder="1"/>
    <xf numFmtId="0" fontId="3" fillId="0" borderId="121" xfId="0" applyFont="1" applyBorder="1" applyAlignment="1">
      <alignment horizontal="center"/>
    </xf>
    <xf numFmtId="0" fontId="3" fillId="0" borderId="120" xfId="0" applyFont="1" applyBorder="1" applyAlignment="1">
      <alignment horizontal="left"/>
    </xf>
    <xf numFmtId="181" fontId="0" fillId="0" borderId="121" xfId="0" applyNumberFormat="1" applyBorder="1"/>
    <xf numFmtId="181" fontId="0" fillId="0" borderId="122" xfId="0" applyNumberFormat="1" applyBorder="1"/>
    <xf numFmtId="181" fontId="0" fillId="0" borderId="123" xfId="0" applyNumberFormat="1" applyBorder="1"/>
    <xf numFmtId="0" fontId="0" fillId="0" borderId="56" xfId="0" applyBorder="1" applyAlignment="1">
      <alignment wrapText="1"/>
    </xf>
    <xf numFmtId="181" fontId="0" fillId="6" borderId="101" xfId="0" applyNumberFormat="1" applyFill="1" applyBorder="1"/>
    <xf numFmtId="0" fontId="0" fillId="0" borderId="53" xfId="0" applyBorder="1" applyAlignment="1">
      <alignment wrapText="1"/>
    </xf>
    <xf numFmtId="181" fontId="0" fillId="6" borderId="106" xfId="0" applyNumberFormat="1" applyFill="1" applyBorder="1"/>
    <xf numFmtId="0" fontId="0" fillId="0" borderId="53" xfId="0" applyBorder="1"/>
    <xf numFmtId="0" fontId="0" fillId="0" borderId="53" xfId="0" applyBorder="1" applyAlignment="1">
      <alignment horizontal="left"/>
    </xf>
    <xf numFmtId="0" fontId="0" fillId="0" borderId="55" xfId="0" applyBorder="1" applyAlignment="1">
      <alignment horizontal="left"/>
    </xf>
    <xf numFmtId="181" fontId="0" fillId="6" borderId="123" xfId="0" applyNumberFormat="1" applyFill="1" applyBorder="1"/>
    <xf numFmtId="0" fontId="0" fillId="0" borderId="113" xfId="0" applyBorder="1"/>
    <xf numFmtId="38" fontId="0" fillId="0" borderId="117" xfId="0" applyNumberFormat="1" applyBorder="1"/>
    <xf numFmtId="0" fontId="0" fillId="0" borderId="102" xfId="0" applyBorder="1"/>
    <xf numFmtId="38" fontId="0" fillId="0" borderId="106" xfId="0" applyNumberFormat="1" applyBorder="1"/>
    <xf numFmtId="0" fontId="0" fillId="0" borderId="119" xfId="0" applyBorder="1"/>
    <xf numFmtId="38" fontId="0" fillId="0" borderId="123" xfId="0" applyNumberFormat="1" applyBorder="1"/>
    <xf numFmtId="0" fontId="3" fillId="0" borderId="97" xfId="0" applyFont="1" applyBorder="1" applyAlignment="1">
      <alignment horizontal="center"/>
    </xf>
    <xf numFmtId="0" fontId="3" fillId="0" borderId="102" xfId="0" applyFont="1" applyBorder="1" applyAlignment="1">
      <alignment horizontal="center"/>
    </xf>
    <xf numFmtId="0" fontId="3" fillId="0" borderId="107" xfId="0" applyFont="1" applyBorder="1" applyAlignment="1">
      <alignment horizontal="center"/>
    </xf>
    <xf numFmtId="0" fontId="3" fillId="0" borderId="113" xfId="0" applyFont="1" applyBorder="1" applyAlignment="1">
      <alignment horizontal="center"/>
    </xf>
    <xf numFmtId="0" fontId="3" fillId="0" borderId="108" xfId="0" applyFont="1" applyBorder="1"/>
    <xf numFmtId="0" fontId="3" fillId="0" borderId="114" xfId="0" applyFont="1" applyBorder="1"/>
    <xf numFmtId="0" fontId="3" fillId="0" borderId="119" xfId="0" applyFont="1" applyBorder="1" applyAlignment="1">
      <alignment horizontal="center"/>
    </xf>
    <xf numFmtId="0" fontId="3" fillId="0" borderId="120" xfId="0" applyFont="1" applyBorder="1"/>
    <xf numFmtId="0" fontId="3" fillId="0" borderId="47" xfId="0" applyFont="1" applyBorder="1" applyAlignment="1">
      <alignment horizontal="center" vertical="center"/>
    </xf>
    <xf numFmtId="0" fontId="3" fillId="0" borderId="46" xfId="0" applyFont="1" applyBorder="1" applyAlignment="1">
      <alignment horizontal="center" vertical="center"/>
    </xf>
    <xf numFmtId="0" fontId="3" fillId="0" borderId="36" xfId="0" applyFont="1" applyBorder="1" applyAlignment="1">
      <alignment horizontal="center" vertical="center"/>
    </xf>
    <xf numFmtId="181" fontId="0" fillId="0" borderId="99" xfId="0" applyNumberFormat="1" applyBorder="1"/>
    <xf numFmtId="181" fontId="0" fillId="0" borderId="104" xfId="0" applyNumberFormat="1" applyBorder="1"/>
    <xf numFmtId="0" fontId="3" fillId="0" borderId="61" xfId="0" applyFont="1" applyBorder="1" applyAlignment="1">
      <alignment horizontal="center" wrapText="1"/>
    </xf>
    <xf numFmtId="181" fontId="0" fillId="6" borderId="155" xfId="0" applyNumberFormat="1" applyFill="1" applyBorder="1"/>
    <xf numFmtId="181" fontId="0" fillId="6" borderId="157" xfId="0" applyNumberFormat="1" applyFill="1" applyBorder="1"/>
    <xf numFmtId="181" fontId="0" fillId="6" borderId="182" xfId="0" applyNumberFormat="1" applyFill="1" applyBorder="1"/>
    <xf numFmtId="0" fontId="0" fillId="0" borderId="183" xfId="0" applyBorder="1"/>
    <xf numFmtId="38" fontId="0" fillId="0" borderId="115" xfId="0" applyNumberFormat="1" applyBorder="1"/>
    <xf numFmtId="38" fontId="0" fillId="0" borderId="104" xfId="0" applyNumberFormat="1" applyBorder="1"/>
    <xf numFmtId="38" fontId="0" fillId="0" borderId="121" xfId="0" applyNumberFormat="1" applyBorder="1"/>
    <xf numFmtId="0" fontId="0" fillId="4" borderId="161" xfId="0" applyFill="1" applyBorder="1" applyAlignment="1">
      <alignment vertical="center"/>
    </xf>
    <xf numFmtId="180" fontId="0" fillId="8" borderId="116" xfId="0" applyNumberFormat="1" applyFill="1" applyBorder="1" applyAlignment="1">
      <alignment vertical="center"/>
    </xf>
    <xf numFmtId="0" fontId="0" fillId="4" borderId="157" xfId="0" applyFill="1" applyBorder="1" applyAlignment="1">
      <alignment vertical="center" wrapText="1"/>
    </xf>
    <xf numFmtId="180" fontId="0" fillId="8" borderId="105" xfId="0" applyNumberFormat="1" applyFill="1" applyBorder="1" applyAlignment="1">
      <alignment vertical="center"/>
    </xf>
    <xf numFmtId="0" fontId="0" fillId="4" borderId="157" xfId="0" applyFill="1" applyBorder="1" applyAlignment="1">
      <alignment vertical="center"/>
    </xf>
    <xf numFmtId="0" fontId="0" fillId="4" borderId="159" xfId="0" applyFill="1" applyBorder="1" applyAlignment="1">
      <alignment vertical="center"/>
    </xf>
    <xf numFmtId="180" fontId="0" fillId="8" borderId="110" xfId="0" applyNumberFormat="1" applyFill="1" applyBorder="1" applyAlignment="1">
      <alignment vertical="center"/>
    </xf>
    <xf numFmtId="0" fontId="0" fillId="0" borderId="67" xfId="0" applyBorder="1" applyAlignment="1">
      <alignment vertical="center"/>
    </xf>
    <xf numFmtId="0" fontId="0" fillId="0" borderId="87" xfId="0" applyBorder="1" applyAlignment="1">
      <alignment vertical="center"/>
    </xf>
    <xf numFmtId="0" fontId="0" fillId="0" borderId="88" xfId="0" applyBorder="1" applyAlignment="1">
      <alignment vertical="center"/>
    </xf>
    <xf numFmtId="0" fontId="0" fillId="0" borderId="19" xfId="0" applyBorder="1" applyAlignment="1">
      <alignment vertical="center"/>
    </xf>
    <xf numFmtId="0" fontId="0" fillId="0" borderId="76" xfId="0" applyBorder="1" applyAlignment="1">
      <alignment vertical="center"/>
    </xf>
    <xf numFmtId="0" fontId="0" fillId="0" borderId="77" xfId="0" applyBorder="1" applyAlignment="1">
      <alignment vertical="center"/>
    </xf>
    <xf numFmtId="0" fontId="0" fillId="5" borderId="65" xfId="0" applyFill="1" applyBorder="1" applyAlignment="1">
      <alignment horizontal="center" vertical="center"/>
    </xf>
    <xf numFmtId="0" fontId="0" fillId="5" borderId="29" xfId="0" applyFill="1" applyBorder="1" applyAlignment="1">
      <alignment horizontal="center" vertical="center"/>
    </xf>
    <xf numFmtId="49" fontId="3" fillId="0" borderId="17" xfId="0" applyNumberFormat="1" applyFont="1" applyBorder="1" applyAlignment="1">
      <alignment horizontal="center"/>
    </xf>
    <xf numFmtId="0" fontId="3" fillId="0" borderId="4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2" borderId="0" xfId="0" applyFont="1" applyFill="1" applyAlignment="1">
      <alignment horizontal="left"/>
    </xf>
    <xf numFmtId="181" fontId="0" fillId="0" borderId="15" xfId="0" applyNumberFormat="1" applyBorder="1"/>
    <xf numFmtId="181" fontId="0" fillId="0" borderId="16" xfId="0" applyNumberFormat="1" applyBorder="1"/>
    <xf numFmtId="181" fontId="0" fillId="0" borderId="17" xfId="0" applyNumberFormat="1" applyBorder="1"/>
    <xf numFmtId="181" fontId="0" fillId="0" borderId="57" xfId="0" applyNumberFormat="1" applyBorder="1"/>
    <xf numFmtId="181" fontId="0" fillId="0" borderId="0" xfId="0" applyNumberFormat="1"/>
    <xf numFmtId="181" fontId="0" fillId="0" borderId="20" xfId="0" applyNumberFormat="1" applyBorder="1"/>
    <xf numFmtId="0" fontId="3" fillId="4" borderId="14" xfId="0" applyFont="1" applyFill="1" applyBorder="1"/>
    <xf numFmtId="181" fontId="0" fillId="0" borderId="18" xfId="0" applyNumberFormat="1" applyBorder="1"/>
    <xf numFmtId="181" fontId="0" fillId="0" borderId="14" xfId="0" applyNumberFormat="1" applyBorder="1"/>
    <xf numFmtId="181" fontId="0" fillId="0" borderId="22" xfId="0" applyNumberFormat="1" applyBorder="1"/>
    <xf numFmtId="0" fontId="3" fillId="4" borderId="25" xfId="0" applyFont="1" applyFill="1" applyBorder="1"/>
    <xf numFmtId="181" fontId="0" fillId="0" borderId="49" xfId="0" applyNumberFormat="1" applyBorder="1"/>
    <xf numFmtId="181" fontId="0" fillId="0" borderId="25" xfId="0" applyNumberFormat="1" applyBorder="1"/>
    <xf numFmtId="181" fontId="0" fillId="0" borderId="26" xfId="0" applyNumberFormat="1" applyBorder="1"/>
    <xf numFmtId="0" fontId="0" fillId="0" borderId="19" xfId="0" applyBorder="1" applyAlignment="1">
      <alignment vertical="center" wrapText="1"/>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0" fillId="2" borderId="27" xfId="0" applyFill="1" applyBorder="1" applyAlignment="1">
      <alignment vertical="center"/>
    </xf>
    <xf numFmtId="0" fontId="0" fillId="2" borderId="28" xfId="0" applyFill="1" applyBorder="1" applyAlignment="1">
      <alignment vertical="center"/>
    </xf>
    <xf numFmtId="0" fontId="0" fillId="2" borderId="29" xfId="0" applyFill="1" applyBorder="1" applyAlignment="1">
      <alignment vertical="center"/>
    </xf>
    <xf numFmtId="38" fontId="3" fillId="2" borderId="7" xfId="0" applyNumberFormat="1" applyFont="1" applyFill="1" applyBorder="1" applyAlignment="1">
      <alignment vertical="top" textRotation="255" shrinkToFit="1"/>
    </xf>
    <xf numFmtId="0" fontId="0" fillId="0" borderId="1" xfId="0" applyBorder="1" applyAlignment="1">
      <alignment vertical="top" textRotation="255" shrinkToFit="1"/>
    </xf>
    <xf numFmtId="0" fontId="0" fillId="0" borderId="24" xfId="0" applyBorder="1" applyAlignment="1">
      <alignment vertical="top" textRotation="255" shrinkToFi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2" borderId="0" xfId="0" applyFill="1" applyAlignment="1" applyProtection="1">
      <alignment horizontal="right"/>
      <protection locked="0"/>
    </xf>
    <xf numFmtId="0" fontId="0" fillId="0" borderId="0" xfId="0" applyAlignment="1">
      <alignment horizontal="right"/>
    </xf>
    <xf numFmtId="0" fontId="6" fillId="4" borderId="0" xfId="0" applyFont="1" applyFill="1" applyAlignment="1">
      <alignment horizontal="left" vertical="top" wrapText="1"/>
    </xf>
    <xf numFmtId="0" fontId="0" fillId="4" borderId="134" xfId="0" applyFill="1" applyBorder="1" applyAlignment="1">
      <alignment horizontal="left" vertical="center" wrapText="1"/>
    </xf>
    <xf numFmtId="0" fontId="0" fillId="4" borderId="0" xfId="0" applyFill="1" applyAlignment="1">
      <alignment horizontal="left" vertical="center" wrapText="1"/>
    </xf>
    <xf numFmtId="0" fontId="0" fillId="4" borderId="135" xfId="0" applyFill="1" applyBorder="1" applyAlignment="1">
      <alignment horizontal="left" vertical="center" wrapText="1"/>
    </xf>
    <xf numFmtId="0" fontId="0" fillId="4" borderId="136" xfId="0" applyFill="1" applyBorder="1" applyAlignment="1">
      <alignment horizontal="left" vertical="center" wrapText="1"/>
    </xf>
    <xf numFmtId="0" fontId="0" fillId="4" borderId="137" xfId="0" applyFill="1" applyBorder="1" applyAlignment="1">
      <alignment horizontal="left" vertical="center" wrapText="1"/>
    </xf>
    <xf numFmtId="0" fontId="0" fillId="4" borderId="138" xfId="0" applyFill="1" applyBorder="1" applyAlignment="1">
      <alignment horizontal="left" vertical="center" wrapText="1"/>
    </xf>
    <xf numFmtId="0" fontId="0" fillId="4" borderId="15" xfId="0" applyFill="1" applyBorder="1" applyAlignment="1" applyProtection="1">
      <alignment horizontal="left" vertical="center"/>
      <protection locked="0"/>
    </xf>
    <xf numFmtId="0" fontId="0" fillId="4" borderId="57" xfId="0" applyFill="1" applyBorder="1" applyAlignment="1" applyProtection="1">
      <alignment horizontal="left" vertical="center"/>
      <protection locked="0"/>
    </xf>
    <xf numFmtId="0" fontId="0" fillId="4" borderId="96" xfId="0" applyFill="1" applyBorder="1" applyAlignment="1" applyProtection="1">
      <alignment horizontal="left" vertical="center"/>
      <protection locked="0"/>
    </xf>
    <xf numFmtId="0" fontId="22" fillId="12" borderId="0" xfId="0" applyFont="1" applyFill="1" applyAlignment="1" applyProtection="1">
      <alignment horizontal="left" vertical="center"/>
      <protection locked="0"/>
    </xf>
    <xf numFmtId="0" fontId="0" fillId="0" borderId="27" xfId="0" applyBorder="1" applyAlignment="1">
      <alignment horizontal="left"/>
    </xf>
    <xf numFmtId="0" fontId="0" fillId="0" borderId="29" xfId="0" applyBorder="1" applyAlignment="1">
      <alignment horizontal="left"/>
    </xf>
    <xf numFmtId="0" fontId="0" fillId="0" borderId="102" xfId="0" applyBorder="1" applyAlignment="1">
      <alignment shrinkToFit="1"/>
    </xf>
    <xf numFmtId="0" fontId="0" fillId="0" borderId="103" xfId="0" applyBorder="1" applyAlignment="1">
      <alignment shrinkToFit="1"/>
    </xf>
    <xf numFmtId="0" fontId="0" fillId="0" borderId="107" xfId="0" applyBorder="1" applyAlignment="1">
      <alignment shrinkToFit="1"/>
    </xf>
    <xf numFmtId="0" fontId="0" fillId="0" borderId="108" xfId="0" applyBorder="1" applyAlignment="1">
      <alignment shrinkToFit="1"/>
    </xf>
    <xf numFmtId="0" fontId="0" fillId="0" borderId="113" xfId="0" applyBorder="1" applyAlignment="1">
      <alignment shrinkToFit="1"/>
    </xf>
    <xf numFmtId="0" fontId="0" fillId="0" borderId="114" xfId="0" applyBorder="1" applyAlignment="1">
      <alignment shrinkToFit="1"/>
    </xf>
    <xf numFmtId="0" fontId="0" fillId="0" borderId="119" xfId="0" applyBorder="1" applyAlignment="1">
      <alignment shrinkToFit="1"/>
    </xf>
    <xf numFmtId="0" fontId="0" fillId="0" borderId="120" xfId="0" applyBorder="1" applyAlignment="1">
      <alignment shrinkToFit="1"/>
    </xf>
    <xf numFmtId="0" fontId="0" fillId="4" borderId="0" xfId="0" applyFill="1" applyAlignment="1">
      <alignment horizontal="center"/>
    </xf>
    <xf numFmtId="0" fontId="3" fillId="4" borderId="15" xfId="0" applyFont="1" applyFill="1" applyBorder="1" applyAlignment="1" applyProtection="1">
      <alignment horizontal="center" vertical="center" wrapText="1"/>
      <protection locked="0"/>
    </xf>
    <xf numFmtId="0" fontId="3" fillId="4" borderId="2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3" fillId="4" borderId="31" xfId="0" applyFont="1" applyFill="1" applyBorder="1" applyAlignment="1" applyProtection="1">
      <alignment horizontal="center" vertical="center" wrapText="1"/>
      <protection locked="0"/>
    </xf>
    <xf numFmtId="0" fontId="3" fillId="4" borderId="40" xfId="0" applyFont="1" applyFill="1" applyBorder="1" applyAlignment="1" applyProtection="1">
      <alignment horizontal="center" vertical="center" wrapText="1"/>
      <protection locked="0"/>
    </xf>
    <xf numFmtId="0" fontId="3" fillId="4" borderId="48" xfId="0" applyFont="1" applyFill="1" applyBorder="1" applyAlignment="1" applyProtection="1">
      <alignment horizontal="center" vertical="center" wrapText="1"/>
      <protection locked="0"/>
    </xf>
    <xf numFmtId="0" fontId="3" fillId="4" borderId="57" xfId="0" applyFont="1" applyFill="1" applyBorder="1" applyAlignment="1" applyProtection="1">
      <alignment horizontal="center" vertical="center" wrapText="1"/>
      <protection locked="0"/>
    </xf>
    <xf numFmtId="0" fontId="3" fillId="4" borderId="49" xfId="0" applyFont="1" applyFill="1" applyBorder="1" applyAlignment="1" applyProtection="1">
      <alignment horizontal="center" vertical="center" wrapText="1"/>
      <protection locked="0"/>
    </xf>
    <xf numFmtId="0" fontId="0" fillId="0" borderId="57" xfId="0" applyBorder="1" applyAlignment="1">
      <alignment horizontal="center" vertical="center"/>
    </xf>
    <xf numFmtId="0" fontId="0" fillId="0" borderId="20" xfId="0" applyBorder="1" applyAlignment="1">
      <alignment horizontal="center" vertical="center"/>
    </xf>
    <xf numFmtId="0" fontId="0" fillId="0" borderId="49" xfId="0" applyBorder="1" applyAlignment="1">
      <alignment horizontal="center" vertical="center"/>
    </xf>
    <xf numFmtId="0" fontId="0" fillId="0" borderId="26" xfId="0" applyBorder="1" applyAlignment="1">
      <alignment horizontal="center" vertical="center"/>
    </xf>
    <xf numFmtId="0" fontId="0" fillId="0" borderId="97" xfId="0" applyBorder="1" applyAlignment="1">
      <alignment horizontal="left" shrinkToFit="1"/>
    </xf>
    <xf numFmtId="0" fontId="0" fillId="0" borderId="98" xfId="0" applyBorder="1" applyAlignment="1">
      <alignment horizontal="left" shrinkToFit="1"/>
    </xf>
    <xf numFmtId="0" fontId="3" fillId="0" borderId="50" xfId="0" applyFont="1" applyBorder="1" applyAlignment="1">
      <alignment horizontal="center" vertical="center" wrapText="1"/>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19" fillId="12" borderId="127" xfId="0" applyFont="1" applyFill="1" applyBorder="1" applyAlignment="1">
      <alignment horizontal="left" vertical="center" indent="1"/>
    </xf>
    <xf numFmtId="0" fontId="19" fillId="12" borderId="0" xfId="0" applyFont="1" applyFill="1" applyAlignment="1">
      <alignment horizontal="left" vertical="center" indent="1"/>
    </xf>
    <xf numFmtId="0" fontId="19" fillId="12" borderId="128" xfId="0" applyFont="1" applyFill="1" applyBorder="1" applyAlignment="1">
      <alignment horizontal="left" vertical="center" indent="1"/>
    </xf>
    <xf numFmtId="0" fontId="19" fillId="12" borderId="95" xfId="0" applyFont="1" applyFill="1" applyBorder="1" applyAlignment="1">
      <alignment horizontal="left" vertical="center" indent="1"/>
    </xf>
    <xf numFmtId="0" fontId="0" fillId="12" borderId="129" xfId="0" applyFill="1" applyBorder="1" applyAlignment="1">
      <alignment horizontal="center" vertical="center"/>
    </xf>
    <xf numFmtId="0" fontId="20" fillId="4" borderId="15" xfId="0" applyFont="1" applyFill="1" applyBorder="1" applyAlignment="1">
      <alignment horizontal="left" vertical="top" wrapText="1"/>
    </xf>
    <xf numFmtId="0" fontId="20" fillId="4" borderId="16" xfId="0" applyFont="1" applyFill="1" applyBorder="1" applyAlignment="1">
      <alignment horizontal="left" vertical="top" wrapText="1"/>
    </xf>
    <xf numFmtId="0" fontId="20" fillId="4" borderId="17" xfId="0" applyFont="1" applyFill="1" applyBorder="1" applyAlignment="1">
      <alignment horizontal="left" vertical="top" wrapText="1"/>
    </xf>
    <xf numFmtId="0" fontId="20" fillId="4" borderId="57" xfId="0" applyFont="1" applyFill="1" applyBorder="1" applyAlignment="1">
      <alignment horizontal="left" vertical="top" wrapText="1"/>
    </xf>
    <xf numFmtId="0" fontId="20" fillId="4" borderId="0" xfId="0" applyFont="1" applyFill="1" applyAlignment="1">
      <alignment horizontal="left" vertical="top" wrapText="1"/>
    </xf>
    <xf numFmtId="0" fontId="20" fillId="4" borderId="20" xfId="0" applyFont="1" applyFill="1" applyBorder="1" applyAlignment="1">
      <alignment horizontal="left" vertical="top" wrapText="1"/>
    </xf>
    <xf numFmtId="0" fontId="20" fillId="4" borderId="49" xfId="0" applyFont="1" applyFill="1" applyBorder="1" applyAlignment="1">
      <alignment horizontal="left" vertical="top" wrapText="1"/>
    </xf>
    <xf numFmtId="0" fontId="20" fillId="4" borderId="25" xfId="0" applyFont="1" applyFill="1" applyBorder="1" applyAlignment="1">
      <alignment horizontal="left" vertical="top" wrapText="1"/>
    </xf>
    <xf numFmtId="0" fontId="20" fillId="4" borderId="26" xfId="0" applyFont="1" applyFill="1" applyBorder="1" applyAlignment="1">
      <alignment horizontal="left" vertical="top" wrapText="1"/>
    </xf>
    <xf numFmtId="0" fontId="6" fillId="4" borderId="0" xfId="0" quotePrefix="1" applyFont="1" applyFill="1" applyAlignment="1">
      <alignment horizontal="right" vertical="top" shrinkToFit="1"/>
    </xf>
    <xf numFmtId="0" fontId="25" fillId="11" borderId="131" xfId="0" applyFont="1" applyFill="1" applyBorder="1" applyAlignment="1">
      <alignment horizontal="left" vertical="center" indent="1"/>
    </xf>
    <xf numFmtId="0" fontId="25" fillId="11" borderId="132" xfId="0" applyFont="1" applyFill="1" applyBorder="1" applyAlignment="1">
      <alignment horizontal="left" vertical="center" indent="1"/>
    </xf>
    <xf numFmtId="0" fontId="1" fillId="4" borderId="27" xfId="0" applyFont="1" applyFill="1" applyBorder="1" applyAlignment="1" applyProtection="1">
      <alignment horizontal="left"/>
      <protection locked="0"/>
    </xf>
    <xf numFmtId="0" fontId="1" fillId="4" borderId="29" xfId="0" applyFont="1" applyFill="1" applyBorder="1" applyAlignment="1" applyProtection="1">
      <alignment horizontal="left"/>
      <protection locked="0"/>
    </xf>
    <xf numFmtId="0" fontId="1" fillId="4" borderId="58" xfId="0" applyFont="1" applyFill="1" applyBorder="1" applyAlignment="1" applyProtection="1">
      <alignment horizontal="left"/>
      <protection locked="0"/>
    </xf>
    <xf numFmtId="0" fontId="1" fillId="4" borderId="45" xfId="0" applyFont="1" applyFill="1" applyBorder="1" applyAlignment="1" applyProtection="1">
      <alignment horizontal="left"/>
      <protection locked="0"/>
    </xf>
    <xf numFmtId="0" fontId="4" fillId="4" borderId="15" xfId="0" applyFont="1" applyFill="1" applyBorder="1" applyAlignment="1" applyProtection="1">
      <alignment horizontal="center" vertical="center"/>
      <protection locked="0"/>
    </xf>
    <xf numFmtId="0" fontId="4" fillId="4" borderId="17" xfId="0" applyFont="1" applyFill="1" applyBorder="1" applyAlignment="1" applyProtection="1">
      <alignment horizontal="center" vertical="center"/>
      <protection locked="0"/>
    </xf>
    <xf numFmtId="0" fontId="4" fillId="4" borderId="57"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4" fillId="4" borderId="49" xfId="0" applyFont="1" applyFill="1" applyBorder="1" applyAlignment="1" applyProtection="1">
      <alignment horizontal="center" vertical="center"/>
      <protection locked="0"/>
    </xf>
    <xf numFmtId="0" fontId="4" fillId="4" borderId="26" xfId="0" applyFont="1" applyFill="1" applyBorder="1" applyAlignment="1" applyProtection="1">
      <alignment horizontal="center" vertical="center"/>
      <protection locked="0"/>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185" fontId="14" fillId="0" borderId="147" xfId="0" applyNumberFormat="1" applyFont="1" applyBorder="1" applyAlignment="1">
      <alignment horizontal="center" shrinkToFit="1"/>
    </xf>
    <xf numFmtId="185" fontId="14" fillId="0" borderId="148" xfId="0" applyNumberFormat="1" applyFont="1" applyBorder="1" applyAlignment="1">
      <alignment horizontal="center" shrinkToFit="1"/>
    </xf>
    <xf numFmtId="185" fontId="14" fillId="14" borderId="149" xfId="0" applyNumberFormat="1" applyFont="1" applyFill="1" applyBorder="1" applyAlignment="1">
      <alignment horizontal="center" vertical="center" shrinkToFit="1"/>
    </xf>
    <xf numFmtId="185" fontId="14" fillId="14" borderId="150" xfId="0" applyNumberFormat="1" applyFont="1" applyFill="1" applyBorder="1" applyAlignment="1">
      <alignment horizontal="center" vertical="center" shrinkToFit="1"/>
    </xf>
    <xf numFmtId="186" fontId="14" fillId="14" borderId="149" xfId="0" applyNumberFormat="1" applyFont="1" applyFill="1" applyBorder="1" applyAlignment="1">
      <alignment horizontal="center" vertical="center" shrinkToFit="1"/>
    </xf>
    <xf numFmtId="186" fontId="14" fillId="14" borderId="150" xfId="0" applyNumberFormat="1" applyFont="1" applyFill="1" applyBorder="1" applyAlignment="1">
      <alignment horizontal="center" vertical="center" shrinkToFit="1"/>
    </xf>
    <xf numFmtId="186" fontId="14" fillId="0" borderId="147" xfId="0" applyNumberFormat="1" applyFont="1" applyBorder="1" applyAlignment="1">
      <alignment horizontal="center" shrinkToFit="1"/>
    </xf>
    <xf numFmtId="186" fontId="14" fillId="0" borderId="148" xfId="0" applyNumberFormat="1" applyFont="1" applyBorder="1" applyAlignment="1">
      <alignment horizontal="center" shrinkToFit="1"/>
    </xf>
    <xf numFmtId="0" fontId="6" fillId="0" borderId="141" xfId="0" applyFont="1" applyBorder="1" applyAlignment="1">
      <alignment horizontal="center" vertical="center"/>
    </xf>
    <xf numFmtId="0" fontId="6" fillId="0" borderId="142" xfId="0" applyFont="1" applyBorder="1" applyAlignment="1">
      <alignment horizontal="center" vertical="center"/>
    </xf>
    <xf numFmtId="0" fontId="6" fillId="0" borderId="145" xfId="0" applyFont="1" applyBorder="1" applyAlignment="1">
      <alignment horizontal="center" vertical="center"/>
    </xf>
    <xf numFmtId="0" fontId="6" fillId="0" borderId="146" xfId="0" applyFont="1" applyBorder="1" applyAlignment="1">
      <alignment horizontal="center" vertical="center"/>
    </xf>
    <xf numFmtId="0" fontId="27" fillId="14" borderId="139" xfId="0" applyFont="1" applyFill="1" applyBorder="1" applyAlignment="1">
      <alignment horizontal="center" vertical="center" wrapText="1"/>
    </xf>
    <xf numFmtId="0" fontId="27" fillId="14" borderId="151" xfId="0" applyFont="1" applyFill="1" applyBorder="1" applyAlignment="1">
      <alignment horizontal="center" vertical="center" wrapText="1"/>
    </xf>
    <xf numFmtId="0" fontId="27" fillId="14" borderId="140" xfId="0" applyFont="1" applyFill="1" applyBorder="1" applyAlignment="1">
      <alignment horizontal="center" vertical="center" wrapText="1"/>
    </xf>
    <xf numFmtId="0" fontId="27" fillId="14" borderId="143" xfId="0" applyFont="1" applyFill="1" applyBorder="1" applyAlignment="1">
      <alignment horizontal="center" vertical="center" wrapText="1"/>
    </xf>
    <xf numFmtId="0" fontId="27" fillId="14" borderId="0" xfId="0" applyFont="1" applyFill="1" applyAlignment="1">
      <alignment horizontal="center" vertical="center" wrapText="1"/>
    </xf>
    <xf numFmtId="0" fontId="27" fillId="14" borderId="144" xfId="0" applyFont="1" applyFill="1" applyBorder="1" applyAlignment="1">
      <alignment horizontal="center" vertical="center" wrapText="1"/>
    </xf>
    <xf numFmtId="187" fontId="14" fillId="14" borderId="149" xfId="0" applyNumberFormat="1" applyFont="1" applyFill="1" applyBorder="1" applyAlignment="1">
      <alignment horizontal="center" vertical="center" shrinkToFit="1"/>
    </xf>
    <xf numFmtId="187" fontId="14" fillId="14" borderId="152" xfId="0" applyNumberFormat="1" applyFont="1" applyFill="1" applyBorder="1" applyAlignment="1">
      <alignment horizontal="center" vertical="center" shrinkToFit="1"/>
    </xf>
    <xf numFmtId="187" fontId="14" fillId="14" borderId="150" xfId="0" applyNumberFormat="1" applyFont="1" applyFill="1" applyBorder="1" applyAlignment="1">
      <alignment horizontal="center" vertical="center" shrinkToFi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94" xfId="0" applyFont="1" applyBorder="1" applyAlignment="1">
      <alignment horizontal="center" vertical="center"/>
    </xf>
    <xf numFmtId="0" fontId="6" fillId="14" borderId="139" xfId="0" applyFont="1" applyFill="1" applyBorder="1" applyAlignment="1">
      <alignment horizontal="center" vertical="center" wrapText="1"/>
    </xf>
    <xf numFmtId="0" fontId="6" fillId="14" borderId="140" xfId="0" applyFont="1" applyFill="1" applyBorder="1" applyAlignment="1">
      <alignment horizontal="center" vertical="center" wrapText="1"/>
    </xf>
    <xf numFmtId="0" fontId="6" fillId="14" borderId="143" xfId="0" applyFont="1" applyFill="1" applyBorder="1" applyAlignment="1">
      <alignment horizontal="center" vertical="center" wrapText="1"/>
    </xf>
    <xf numFmtId="0" fontId="6" fillId="14" borderId="144" xfId="0" applyFont="1" applyFill="1" applyBorder="1" applyAlignment="1">
      <alignment horizontal="center" vertical="center" wrapText="1"/>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2" xfId="0" applyBorder="1" applyAlignment="1">
      <alignment horizontal="center" vertical="center"/>
    </xf>
    <xf numFmtId="185" fontId="14" fillId="0" borderId="4" xfId="0" applyNumberFormat="1" applyFont="1" applyBorder="1" applyAlignment="1">
      <alignment horizontal="center" shrinkToFit="1"/>
    </xf>
    <xf numFmtId="185" fontId="14" fillId="0" borderId="94" xfId="0" applyNumberFormat="1" applyFont="1" applyBorder="1" applyAlignment="1">
      <alignment horizontal="center" shrinkToFit="1"/>
    </xf>
    <xf numFmtId="186" fontId="14" fillId="0" borderId="4" xfId="0" applyNumberFormat="1" applyFont="1" applyBorder="1" applyAlignment="1">
      <alignment horizontal="center" shrinkToFit="1"/>
    </xf>
    <xf numFmtId="186" fontId="14" fillId="0" borderId="94" xfId="0" applyNumberFormat="1" applyFont="1" applyBorder="1" applyAlignment="1">
      <alignment horizontal="center" shrinkToFit="1"/>
    </xf>
    <xf numFmtId="0" fontId="6" fillId="0" borderId="13" xfId="0" applyFont="1" applyBorder="1" applyAlignment="1">
      <alignment horizontal="center" vertical="center" wrapText="1"/>
    </xf>
    <xf numFmtId="186" fontId="14" fillId="0" borderId="4" xfId="0" applyNumberFormat="1" applyFont="1" applyBorder="1" applyAlignment="1">
      <alignment horizontal="center" vertical="center" shrinkToFit="1"/>
    </xf>
    <xf numFmtId="186" fontId="14" fillId="0" borderId="94" xfId="0" applyNumberFormat="1" applyFont="1" applyBorder="1" applyAlignment="1">
      <alignment horizontal="center" vertical="center" shrinkToFit="1"/>
    </xf>
    <xf numFmtId="0" fontId="6" fillId="0" borderId="5" xfId="0" applyFont="1" applyBorder="1" applyAlignment="1">
      <alignment horizontal="center" vertical="center"/>
    </xf>
    <xf numFmtId="0" fontId="6" fillId="0" borderId="11" xfId="0" applyFont="1" applyBorder="1" applyAlignment="1">
      <alignment horizontal="center" vertical="center"/>
    </xf>
    <xf numFmtId="186" fontId="14" fillId="14" borderId="149" xfId="0" applyNumberFormat="1" applyFont="1" applyFill="1" applyBorder="1" applyAlignment="1">
      <alignment horizontal="center" vertical="center"/>
    </xf>
    <xf numFmtId="186" fontId="14" fillId="14" borderId="150" xfId="0" applyNumberFormat="1" applyFont="1" applyFill="1" applyBorder="1" applyAlignment="1">
      <alignment horizontal="center" vertical="center"/>
    </xf>
    <xf numFmtId="186" fontId="26" fillId="13" borderId="0" xfId="0" applyNumberFormat="1" applyFont="1" applyFill="1" applyAlignment="1">
      <alignment horizontal="center" vertical="center" shrinkToFit="1"/>
    </xf>
    <xf numFmtId="0" fontId="26" fillId="13" borderId="0" xfId="0" applyFont="1" applyFill="1" applyAlignment="1">
      <alignment horizontal="center" vertical="center" wrapText="1"/>
    </xf>
    <xf numFmtId="0" fontId="15" fillId="12" borderId="0" xfId="0" applyFont="1" applyFill="1" applyAlignment="1">
      <alignment horizontal="center" vertical="center"/>
    </xf>
    <xf numFmtId="0" fontId="0" fillId="0" borderId="13"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94" xfId="0" applyBorder="1" applyAlignment="1">
      <alignment horizontal="center" vertical="center" wrapText="1"/>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8" xfId="0" applyBorder="1" applyAlignment="1">
      <alignment horizontal="center" vertical="center"/>
    </xf>
    <xf numFmtId="0" fontId="3" fillId="9" borderId="47"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3" fillId="9" borderId="36" xfId="0" applyFont="1" applyFill="1" applyBorder="1" applyAlignment="1">
      <alignment horizontal="center" vertical="center" wrapText="1"/>
    </xf>
    <xf numFmtId="0" fontId="3" fillId="9" borderId="67" xfId="0" applyFont="1" applyFill="1" applyBorder="1" applyAlignment="1">
      <alignment horizontal="center" vertical="center" wrapText="1"/>
    </xf>
    <xf numFmtId="0" fontId="3" fillId="9" borderId="88" xfId="0" applyFont="1" applyFill="1" applyBorder="1" applyAlignment="1">
      <alignment horizontal="center" vertical="center" wrapText="1"/>
    </xf>
    <xf numFmtId="0" fontId="3" fillId="9" borderId="76" xfId="0" applyFont="1" applyFill="1" applyBorder="1" applyAlignment="1">
      <alignment horizontal="center" vertical="center" wrapText="1"/>
    </xf>
    <xf numFmtId="0" fontId="3" fillId="9" borderId="9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86"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0" fillId="9" borderId="92" xfId="0" applyFill="1" applyBorder="1" applyAlignment="1">
      <alignment horizontal="center" vertical="center" wrapText="1"/>
    </xf>
    <xf numFmtId="0" fontId="0" fillId="9" borderId="9" xfId="0" applyFill="1" applyBorder="1" applyAlignment="1">
      <alignment horizontal="center" vertical="center" wrapText="1"/>
    </xf>
    <xf numFmtId="0" fontId="0" fillId="9" borderId="43" xfId="0" applyFill="1" applyBorder="1" applyAlignment="1">
      <alignment horizontal="center" vertical="center" wrapText="1"/>
    </xf>
    <xf numFmtId="0" fontId="0" fillId="9" borderId="87" xfId="0" applyFill="1" applyBorder="1" applyAlignment="1">
      <alignment horizontal="center" vertical="center" wrapText="1"/>
    </xf>
    <xf numFmtId="0" fontId="0" fillId="9" borderId="19" xfId="0" applyFill="1" applyBorder="1" applyAlignment="1">
      <alignment horizontal="center" vertical="center" wrapText="1"/>
    </xf>
    <xf numFmtId="0" fontId="0" fillId="9" borderId="77" xfId="0"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86" xfId="0" applyFont="1" applyFill="1" applyBorder="1" applyAlignment="1">
      <alignment horizontal="center" vertical="center" wrapText="1"/>
    </xf>
    <xf numFmtId="0" fontId="0" fillId="0" borderId="5" xfId="0" applyBorder="1" applyAlignment="1">
      <alignment horizontal="center" vertical="center"/>
    </xf>
    <xf numFmtId="0" fontId="3" fillId="5" borderId="36"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5" borderId="46"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3" fillId="5" borderId="38"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24" xfId="0" applyFont="1" applyFill="1" applyBorder="1" applyAlignment="1">
      <alignment horizontal="center" vertical="center" wrapText="1"/>
    </xf>
    <xf numFmtId="0" fontId="3" fillId="10" borderId="0" xfId="0" applyFont="1" applyFill="1" applyAlignment="1">
      <alignment horizontal="center" vertical="center" wrapText="1"/>
    </xf>
    <xf numFmtId="0" fontId="3" fillId="10" borderId="25"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10" borderId="67" xfId="0" applyFont="1" applyFill="1" applyBorder="1" applyAlignment="1">
      <alignment horizontal="center" vertical="center" wrapText="1"/>
    </xf>
    <xf numFmtId="0" fontId="3" fillId="10" borderId="126" xfId="0" applyFont="1" applyFill="1" applyBorder="1" applyAlignment="1">
      <alignment horizontal="center" vertical="center" wrapText="1"/>
    </xf>
    <xf numFmtId="0" fontId="3" fillId="10" borderId="88" xfId="0" applyFont="1" applyFill="1" applyBorder="1" applyAlignment="1">
      <alignment horizontal="center" vertical="center" wrapText="1"/>
    </xf>
    <xf numFmtId="0" fontId="3" fillId="10" borderId="76" xfId="0" applyFont="1" applyFill="1" applyBorder="1" applyAlignment="1">
      <alignment horizontal="center" vertical="center" wrapText="1"/>
    </xf>
    <xf numFmtId="0" fontId="3" fillId="0" borderId="4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3" fillId="10" borderId="92" xfId="0" applyFont="1" applyFill="1" applyBorder="1" applyAlignment="1">
      <alignment horizontal="center" vertical="center" wrapText="1"/>
    </xf>
    <xf numFmtId="0" fontId="3" fillId="10" borderId="69" xfId="0" applyFont="1" applyFill="1" applyBorder="1" applyAlignment="1">
      <alignment horizontal="center" vertical="center" wrapText="1"/>
    </xf>
    <xf numFmtId="0" fontId="3" fillId="10" borderId="70" xfId="0" applyFont="1" applyFill="1" applyBorder="1" applyAlignment="1">
      <alignment horizontal="center" vertical="center" wrapText="1"/>
    </xf>
    <xf numFmtId="0" fontId="3" fillId="10" borderId="46"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9" borderId="57" xfId="0" applyFont="1" applyFill="1" applyBorder="1" applyAlignment="1">
      <alignment horizontal="center" vertical="center" wrapText="1"/>
    </xf>
    <xf numFmtId="0" fontId="3" fillId="9" borderId="49" xfId="0" applyFont="1" applyFill="1" applyBorder="1" applyAlignment="1">
      <alignment horizontal="center" vertical="center" wrapText="1"/>
    </xf>
    <xf numFmtId="0" fontId="3" fillId="0" borderId="6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64" xfId="0" applyFont="1" applyBorder="1" applyAlignment="1">
      <alignment horizontal="center" vertical="center" wrapText="1"/>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47"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36" xfId="0" applyBorder="1" applyAlignment="1">
      <alignment horizontal="center" vertical="center"/>
    </xf>
    <xf numFmtId="0" fontId="0" fillId="0" borderId="41" xfId="0" applyBorder="1" applyAlignment="1">
      <alignment horizontal="center" vertical="center"/>
    </xf>
    <xf numFmtId="0" fontId="0" fillId="0" borderId="48" xfId="0" applyBorder="1" applyAlignment="1">
      <alignment horizontal="center" vertical="center"/>
    </xf>
    <xf numFmtId="0" fontId="3" fillId="4" borderId="50" xfId="0" applyFont="1" applyFill="1" applyBorder="1" applyAlignment="1" applyProtection="1">
      <alignment horizontal="center" vertical="center" wrapText="1"/>
      <protection locked="0"/>
    </xf>
    <xf numFmtId="0" fontId="3" fillId="4" borderId="51" xfId="0" applyFont="1" applyFill="1" applyBorder="1" applyAlignment="1" applyProtection="1">
      <alignment horizontal="center" vertical="center" wrapText="1"/>
      <protection locked="0"/>
    </xf>
    <xf numFmtId="0" fontId="3" fillId="4" borderId="52" xfId="0" applyFont="1" applyFill="1" applyBorder="1" applyAlignment="1" applyProtection="1">
      <alignment horizontal="center" vertical="center" wrapText="1"/>
      <protection locked="0"/>
    </xf>
    <xf numFmtId="0" fontId="0" fillId="0" borderId="31"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8" xfId="0" applyBorder="1" applyAlignment="1">
      <alignment horizontal="center" vertical="center" wrapText="1"/>
    </xf>
    <xf numFmtId="0" fontId="0" fillId="0" borderId="15" xfId="0" applyBorder="1" applyAlignment="1">
      <alignment horizontal="center" vertical="center" wrapText="1"/>
    </xf>
    <xf numFmtId="0" fontId="0" fillId="0" borderId="25" xfId="0" applyBorder="1" applyAlignment="1">
      <alignment horizontal="center" vertical="center"/>
    </xf>
    <xf numFmtId="0" fontId="3" fillId="0" borderId="15" xfId="0" applyFont="1" applyBorder="1" applyAlignment="1">
      <alignment horizontal="center"/>
    </xf>
    <xf numFmtId="0" fontId="3" fillId="0" borderId="17" xfId="0" applyFont="1" applyBorder="1" applyAlignment="1">
      <alignment horizontal="center"/>
    </xf>
    <xf numFmtId="0" fontId="3" fillId="0" borderId="49" xfId="0" applyFont="1" applyBorder="1" applyAlignment="1">
      <alignment horizontal="center"/>
    </xf>
    <xf numFmtId="0" fontId="3" fillId="0" borderId="26" xfId="0" applyFont="1" applyBorder="1" applyAlignment="1">
      <alignment horizontal="center"/>
    </xf>
    <xf numFmtId="0" fontId="0" fillId="0" borderId="15" xfId="0" applyBorder="1" applyAlignment="1">
      <alignment horizontal="left" vertical="center"/>
    </xf>
    <xf numFmtId="0" fontId="1" fillId="0" borderId="17" xfId="0" applyFont="1" applyBorder="1" applyAlignment="1">
      <alignment horizontal="left" vertical="center"/>
    </xf>
    <xf numFmtId="0" fontId="1" fillId="0" borderId="49" xfId="0" applyFont="1" applyBorder="1" applyAlignment="1">
      <alignment horizontal="left" vertical="center"/>
    </xf>
    <xf numFmtId="0" fontId="1" fillId="0" borderId="26" xfId="0" applyFont="1" applyBorder="1" applyAlignment="1">
      <alignment horizontal="left" vertical="center"/>
    </xf>
    <xf numFmtId="0" fontId="0" fillId="0" borderId="47" xfId="0" applyBorder="1" applyAlignment="1">
      <alignment horizontal="center"/>
    </xf>
    <xf numFmtId="0" fontId="0" fillId="0" borderId="23" xfId="0" applyBorder="1" applyAlignment="1">
      <alignment horizontal="center"/>
    </xf>
    <xf numFmtId="0" fontId="0" fillId="0" borderId="36" xfId="0" applyBorder="1" applyAlignment="1">
      <alignment horizontal="center"/>
    </xf>
    <xf numFmtId="0" fontId="0" fillId="0" borderId="48" xfId="0" applyBorder="1" applyAlignment="1">
      <alignment horizontal="center"/>
    </xf>
    <xf numFmtId="0" fontId="3" fillId="0" borderId="4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46" xfId="0" applyFont="1" applyBorder="1" applyAlignment="1">
      <alignment horizontal="center" vertical="center"/>
    </xf>
    <xf numFmtId="0" fontId="3" fillId="0" borderId="24" xfId="0" applyFont="1" applyBorder="1" applyAlignment="1">
      <alignment horizontal="center" vertical="center"/>
    </xf>
    <xf numFmtId="0" fontId="3" fillId="0" borderId="36" xfId="0" applyFont="1" applyBorder="1" applyAlignment="1">
      <alignment horizontal="center" vertical="center"/>
    </xf>
    <xf numFmtId="0" fontId="3" fillId="0" borderId="48" xfId="0" applyFont="1"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9" defaultPivotStyle="PivotStyleLight16"/>
  <colors>
    <mruColors>
      <color rgb="FF0000FF"/>
      <color rgb="FF000040"/>
      <color rgb="FF99FF99"/>
      <color rgb="FFFF00FF"/>
      <color rgb="FF00FF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0590953201441"/>
          <c:y val="7.9325907432302653E-2"/>
          <c:w val="0.81957525238646423"/>
          <c:h val="0.55485863047606854"/>
        </c:manualLayout>
      </c:layout>
      <c:barChart>
        <c:barDir val="col"/>
        <c:grouping val="clustered"/>
        <c:varyColors val="0"/>
        <c:ser>
          <c:idx val="0"/>
          <c:order val="0"/>
          <c:tx>
            <c:strRef>
              <c:f>'計算シート 2'!$AJ$4</c:f>
              <c:strCache>
                <c:ptCount val="1"/>
                <c:pt idx="0">
                  <c:v>生産誘発額</c:v>
                </c:pt>
              </c:strCache>
            </c:strRef>
          </c:tx>
          <c:spPr>
            <a:solidFill>
              <a:schemeClr val="accent1"/>
            </a:solidFill>
            <a:ln>
              <a:noFill/>
            </a:ln>
            <a:effectLst/>
          </c:spPr>
          <c:invertIfNegative val="0"/>
          <c:cat>
            <c:strRef>
              <c:f>'計算シート 2'!$AI$8:$AI$44</c:f>
              <c:strCache>
                <c:ptCount val="37"/>
                <c:pt idx="0">
                  <c:v>農林漁業</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strCache>
            </c:strRef>
          </c:cat>
          <c:val>
            <c:numRef>
              <c:f>'計算シート 2'!$AJ$8:$AJ$44</c:f>
              <c:numCache>
                <c:formatCode>#,##0_);[Red]\(#,##0\)</c:formatCode>
                <c:ptCount val="37"/>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val>
          <c:extLst>
            <c:ext xmlns:c16="http://schemas.microsoft.com/office/drawing/2014/chart" uri="{C3380CC4-5D6E-409C-BE32-E72D297353CC}">
              <c16:uniqueId val="{00000000-8664-435E-9C8E-53353E8240CA}"/>
            </c:ext>
          </c:extLst>
        </c:ser>
        <c:dLbls>
          <c:showLegendKey val="0"/>
          <c:showVal val="0"/>
          <c:showCatName val="0"/>
          <c:showSerName val="0"/>
          <c:showPercent val="0"/>
          <c:showBubbleSize val="0"/>
        </c:dLbls>
        <c:gapWidth val="150"/>
        <c:axId val="450094944"/>
        <c:axId val="450088384"/>
      </c:barChart>
      <c:lineChart>
        <c:grouping val="standard"/>
        <c:varyColors val="0"/>
        <c:ser>
          <c:idx val="1"/>
          <c:order val="1"/>
          <c:tx>
            <c:strRef>
              <c:f>'計算シート 2'!$AM$4</c:f>
              <c:strCache>
                <c:ptCount val="1"/>
                <c:pt idx="0">
                  <c:v>生産誘発額の
累積比率</c:v>
                </c:pt>
              </c:strCache>
            </c:strRef>
          </c:tx>
          <c:spPr>
            <a:ln w="28575" cap="rnd">
              <a:solidFill>
                <a:schemeClr val="accent2"/>
              </a:solidFill>
              <a:round/>
            </a:ln>
            <a:effectLst/>
          </c:spPr>
          <c:marker>
            <c:symbol val="diamond"/>
            <c:size val="5"/>
            <c:spPr>
              <a:solidFill>
                <a:schemeClr val="accent2"/>
              </a:solidFill>
              <a:ln w="9525">
                <a:solidFill>
                  <a:schemeClr val="accent2"/>
                </a:solidFill>
              </a:ln>
              <a:effectLst/>
            </c:spPr>
          </c:marker>
          <c:cat>
            <c:strRef>
              <c:f>'計算シート 2'!$AI$8:$AI$44</c:f>
              <c:strCache>
                <c:ptCount val="37"/>
                <c:pt idx="0">
                  <c:v>農林漁業</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strCache>
            </c:strRef>
          </c:cat>
          <c:val>
            <c:numRef>
              <c:f>'計算シート 2'!$AM$8:$AM$44</c:f>
              <c:numCache>
                <c:formatCode>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val>
          <c:smooth val="0"/>
          <c:extLst>
            <c:ext xmlns:c16="http://schemas.microsoft.com/office/drawing/2014/chart" uri="{C3380CC4-5D6E-409C-BE32-E72D297353CC}">
              <c16:uniqueId val="{00000001-8664-435E-9C8E-53353E8240CA}"/>
            </c:ext>
          </c:extLst>
        </c:ser>
        <c:dLbls>
          <c:showLegendKey val="0"/>
          <c:showVal val="0"/>
          <c:showCatName val="0"/>
          <c:showSerName val="0"/>
          <c:showPercent val="0"/>
          <c:showBubbleSize val="0"/>
        </c:dLbls>
        <c:marker val="1"/>
        <c:smooth val="0"/>
        <c:axId val="450086088"/>
        <c:axId val="450085760"/>
      </c:lineChart>
      <c:catAx>
        <c:axId val="450094944"/>
        <c:scaling>
          <c:orientation val="minMax"/>
        </c:scaling>
        <c:delete val="0"/>
        <c:axPos val="b"/>
        <c:majorGridlines>
          <c:spPr>
            <a:ln w="12700" cap="flat" cmpd="sng" algn="ctr">
              <a:solidFill>
                <a:schemeClr val="accent5">
                  <a:lumMod val="40000"/>
                  <a:lumOff val="60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50088384"/>
        <c:crosses val="autoZero"/>
        <c:auto val="1"/>
        <c:lblAlgn val="ctr"/>
        <c:lblOffset val="100"/>
        <c:noMultiLvlLbl val="0"/>
      </c:catAx>
      <c:valAx>
        <c:axId val="450088384"/>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生産誘発額</a:t>
                </a:r>
              </a:p>
            </c:rich>
          </c:tx>
          <c:layout>
            <c:manualLayout>
              <c:xMode val="edge"/>
              <c:yMode val="edge"/>
              <c:x val="9.6164500357272566E-3"/>
              <c:y val="0.2709222948438634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0_ " sourceLinked="0"/>
        <c:majorTickMark val="in"/>
        <c:minorTickMark val="none"/>
        <c:tickLblPos val="nextTo"/>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450094944"/>
        <c:crosses val="autoZero"/>
        <c:crossBetween val="between"/>
      </c:valAx>
      <c:valAx>
        <c:axId val="450085760"/>
        <c:scaling>
          <c:orientation val="minMax"/>
          <c:max val="1"/>
        </c:scaling>
        <c:delete val="0"/>
        <c:axPos val="r"/>
        <c:numFmt formatCode="0%" sourceLinked="0"/>
        <c:majorTickMark val="in"/>
        <c:minorTickMark val="none"/>
        <c:tickLblPos val="nextTo"/>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450086088"/>
        <c:crosses val="max"/>
        <c:crossBetween val="between"/>
      </c:valAx>
      <c:catAx>
        <c:axId val="450086088"/>
        <c:scaling>
          <c:orientation val="minMax"/>
        </c:scaling>
        <c:delete val="1"/>
        <c:axPos val="b"/>
        <c:numFmt formatCode="General" sourceLinked="1"/>
        <c:majorTickMark val="none"/>
        <c:minorTickMark val="none"/>
        <c:tickLblPos val="nextTo"/>
        <c:crossAx val="450085760"/>
        <c:crosses val="autoZero"/>
        <c:auto val="1"/>
        <c:lblAlgn val="ctr"/>
        <c:lblOffset val="100"/>
        <c:noMultiLvlLbl val="0"/>
      </c:catAx>
      <c:spPr>
        <a:noFill/>
        <a:ln>
          <a:noFill/>
        </a:ln>
        <a:effectLst/>
      </c:spPr>
    </c:plotArea>
    <c:legend>
      <c:legendPos val="b"/>
      <c:layout>
        <c:manualLayout>
          <c:xMode val="edge"/>
          <c:yMode val="edge"/>
          <c:x val="0.69530146199560883"/>
          <c:y val="0.15512984657405629"/>
          <c:w val="0.1808769559943437"/>
          <c:h val="0.18844592807084207"/>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35433070866141736" l="0.51181102362204722" r="0.47244094488188981" t="0.51181102362204722" header="0.27559055118110237" footer="0.19685039370078741"/>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105833</xdr:colOff>
          <xdr:row>3</xdr:row>
          <xdr:rowOff>69850</xdr:rowOff>
        </xdr:from>
        <xdr:to>
          <xdr:col>10</xdr:col>
          <xdr:colOff>548217</xdr:colOff>
          <xdr:row>62</xdr:row>
          <xdr:rowOff>22225</xdr:rowOff>
        </xdr:to>
        <xdr:sp macro="" textlink="">
          <xdr:nvSpPr>
            <xdr:cNvPr id="12292" name="Object 4" hidden="1">
              <a:extLst>
                <a:ext uri="{63B3BB69-23CF-44E3-9099-C40C66FF867C}">
                  <a14:compatExt spid="_x0000_s12292"/>
                </a:ext>
                <a:ext uri="{FF2B5EF4-FFF2-40B4-BE49-F238E27FC236}">
                  <a16:creationId xmlns:a16="http://schemas.microsoft.com/office/drawing/2014/main" id="{00000000-0008-0000-0000-0000043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48</xdr:row>
          <xdr:rowOff>123825</xdr:rowOff>
        </xdr:from>
        <xdr:to>
          <xdr:col>10</xdr:col>
          <xdr:colOff>523875</xdr:colOff>
          <xdr:row>94</xdr:row>
          <xdr:rowOff>38100</xdr:rowOff>
        </xdr:to>
        <xdr:sp macro="" textlink="">
          <xdr:nvSpPr>
            <xdr:cNvPr id="12293" name="Object 5" hidden="1">
              <a:extLst>
                <a:ext uri="{63B3BB69-23CF-44E3-9099-C40C66FF867C}">
                  <a14:compatExt spid="_x0000_s12293"/>
                </a:ext>
                <a:ext uri="{FF2B5EF4-FFF2-40B4-BE49-F238E27FC236}">
                  <a16:creationId xmlns:a16="http://schemas.microsoft.com/office/drawing/2014/main" id="{00000000-0008-0000-0000-0000053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85</xdr:row>
          <xdr:rowOff>28575</xdr:rowOff>
        </xdr:from>
        <xdr:to>
          <xdr:col>10</xdr:col>
          <xdr:colOff>542925</xdr:colOff>
          <xdr:row>141</xdr:row>
          <xdr:rowOff>38100</xdr:rowOff>
        </xdr:to>
        <xdr:sp macro="" textlink="">
          <xdr:nvSpPr>
            <xdr:cNvPr id="12294" name="Object 6" hidden="1">
              <a:extLst>
                <a:ext uri="{63B3BB69-23CF-44E3-9099-C40C66FF867C}">
                  <a14:compatExt spid="_x0000_s12294"/>
                </a:ext>
                <a:ext uri="{FF2B5EF4-FFF2-40B4-BE49-F238E27FC236}">
                  <a16:creationId xmlns:a16="http://schemas.microsoft.com/office/drawing/2014/main" id="{00000000-0008-0000-0000-0000063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5</xdr:col>
      <xdr:colOff>161925</xdr:colOff>
      <xdr:row>19</xdr:row>
      <xdr:rowOff>19050</xdr:rowOff>
    </xdr:to>
    <xdr:sp macro="" textlink="">
      <xdr:nvSpPr>
        <xdr:cNvPr id="1346" name="AutoShape 1">
          <a:extLst>
            <a:ext uri="{FF2B5EF4-FFF2-40B4-BE49-F238E27FC236}">
              <a16:creationId xmlns:a16="http://schemas.microsoft.com/office/drawing/2014/main" id="{00000000-0008-0000-0100-000042050000}"/>
            </a:ext>
          </a:extLst>
        </xdr:cNvPr>
        <xdr:cNvSpPr>
          <a:spLocks noChangeAspect="1" noChangeArrowheads="1"/>
        </xdr:cNvSpPr>
      </xdr:nvSpPr>
      <xdr:spPr bwMode="auto">
        <a:xfrm>
          <a:off x="3876675" y="46863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xdr:from>
      <xdr:col>15</xdr:col>
      <xdr:colOff>9525</xdr:colOff>
      <xdr:row>4</xdr:row>
      <xdr:rowOff>0</xdr:rowOff>
    </xdr:from>
    <xdr:to>
      <xdr:col>15</xdr:col>
      <xdr:colOff>361950</xdr:colOff>
      <xdr:row>4</xdr:row>
      <xdr:rowOff>0</xdr:rowOff>
    </xdr:to>
    <xdr:sp macro="" textlink="">
      <xdr:nvSpPr>
        <xdr:cNvPr id="1349" name="Line 37">
          <a:extLst>
            <a:ext uri="{FF2B5EF4-FFF2-40B4-BE49-F238E27FC236}">
              <a16:creationId xmlns:a16="http://schemas.microsoft.com/office/drawing/2014/main" id="{00000000-0008-0000-0100-000045050000}"/>
            </a:ext>
          </a:extLst>
        </xdr:cNvPr>
        <xdr:cNvSpPr>
          <a:spLocks noChangeShapeType="1"/>
        </xdr:cNvSpPr>
      </xdr:nvSpPr>
      <xdr:spPr bwMode="auto">
        <a:xfrm flipH="1">
          <a:off x="10287000" y="1666875"/>
          <a:ext cx="3524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0</xdr:colOff>
      <xdr:row>18</xdr:row>
      <xdr:rowOff>0</xdr:rowOff>
    </xdr:from>
    <xdr:to>
      <xdr:col>5</xdr:col>
      <xdr:colOff>161925</xdr:colOff>
      <xdr:row>19</xdr:row>
      <xdr:rowOff>266700</xdr:rowOff>
    </xdr:to>
    <xdr:sp macro="" textlink="">
      <xdr:nvSpPr>
        <xdr:cNvPr id="1350" name="AutoShape 59">
          <a:extLst>
            <a:ext uri="{FF2B5EF4-FFF2-40B4-BE49-F238E27FC236}">
              <a16:creationId xmlns:a16="http://schemas.microsoft.com/office/drawing/2014/main" id="{00000000-0008-0000-0100-000046050000}"/>
            </a:ext>
          </a:extLst>
        </xdr:cNvPr>
        <xdr:cNvSpPr>
          <a:spLocks noChangeAspect="1" noChangeArrowheads="1"/>
        </xdr:cNvSpPr>
      </xdr:nvSpPr>
      <xdr:spPr bwMode="auto">
        <a:xfrm>
          <a:off x="3876675" y="49339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21</xdr:row>
      <xdr:rowOff>0</xdr:rowOff>
    </xdr:from>
    <xdr:to>
      <xdr:col>5</xdr:col>
      <xdr:colOff>161925</xdr:colOff>
      <xdr:row>22</xdr:row>
      <xdr:rowOff>95250</xdr:rowOff>
    </xdr:to>
    <xdr:sp macro="" textlink="">
      <xdr:nvSpPr>
        <xdr:cNvPr id="1351" name="AutoShape 60">
          <a:extLst>
            <a:ext uri="{FF2B5EF4-FFF2-40B4-BE49-F238E27FC236}">
              <a16:creationId xmlns:a16="http://schemas.microsoft.com/office/drawing/2014/main" id="{00000000-0008-0000-0100-000047050000}"/>
            </a:ext>
          </a:extLst>
        </xdr:cNvPr>
        <xdr:cNvSpPr>
          <a:spLocks noChangeAspect="1" noChangeArrowheads="1"/>
        </xdr:cNvSpPr>
      </xdr:nvSpPr>
      <xdr:spPr bwMode="auto">
        <a:xfrm>
          <a:off x="3876675" y="56769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22</xdr:row>
      <xdr:rowOff>0</xdr:rowOff>
    </xdr:from>
    <xdr:to>
      <xdr:col>5</xdr:col>
      <xdr:colOff>161925</xdr:colOff>
      <xdr:row>23</xdr:row>
      <xdr:rowOff>114300</xdr:rowOff>
    </xdr:to>
    <xdr:sp macro="" textlink="">
      <xdr:nvSpPr>
        <xdr:cNvPr id="1352" name="AutoShape 61">
          <a:extLst>
            <a:ext uri="{FF2B5EF4-FFF2-40B4-BE49-F238E27FC236}">
              <a16:creationId xmlns:a16="http://schemas.microsoft.com/office/drawing/2014/main" id="{00000000-0008-0000-0100-000048050000}"/>
            </a:ext>
          </a:extLst>
        </xdr:cNvPr>
        <xdr:cNvSpPr>
          <a:spLocks noChangeAspect="1" noChangeArrowheads="1"/>
        </xdr:cNvSpPr>
      </xdr:nvSpPr>
      <xdr:spPr bwMode="auto">
        <a:xfrm>
          <a:off x="3876675" y="59245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13</xdr:col>
      <xdr:colOff>333375</xdr:colOff>
      <xdr:row>76</xdr:row>
      <xdr:rowOff>19050</xdr:rowOff>
    </xdr:from>
    <xdr:to>
      <xdr:col>13</xdr:col>
      <xdr:colOff>409575</xdr:colOff>
      <xdr:row>76</xdr:row>
      <xdr:rowOff>228600</xdr:rowOff>
    </xdr:to>
    <xdr:sp macro="" textlink="">
      <xdr:nvSpPr>
        <xdr:cNvPr id="1354" name="Text Box 65">
          <a:extLst>
            <a:ext uri="{FF2B5EF4-FFF2-40B4-BE49-F238E27FC236}">
              <a16:creationId xmlns:a16="http://schemas.microsoft.com/office/drawing/2014/main" id="{00000000-0008-0000-0100-00004A050000}"/>
            </a:ext>
          </a:extLst>
        </xdr:cNvPr>
        <xdr:cNvSpPr txBox="1">
          <a:spLocks noChangeArrowheads="1"/>
        </xdr:cNvSpPr>
      </xdr:nvSpPr>
      <xdr:spPr bwMode="auto">
        <a:xfrm>
          <a:off x="8734425" y="19983450"/>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14</xdr:col>
      <xdr:colOff>581025</xdr:colOff>
      <xdr:row>70</xdr:row>
      <xdr:rowOff>238125</xdr:rowOff>
    </xdr:from>
    <xdr:to>
      <xdr:col>14</xdr:col>
      <xdr:colOff>657225</xdr:colOff>
      <xdr:row>70</xdr:row>
      <xdr:rowOff>447675</xdr:rowOff>
    </xdr:to>
    <xdr:sp macro="" textlink="">
      <xdr:nvSpPr>
        <xdr:cNvPr id="1355" name="Text Box 66">
          <a:extLst>
            <a:ext uri="{FF2B5EF4-FFF2-40B4-BE49-F238E27FC236}">
              <a16:creationId xmlns:a16="http://schemas.microsoft.com/office/drawing/2014/main" id="{00000000-0008-0000-0100-00004B050000}"/>
            </a:ext>
          </a:extLst>
        </xdr:cNvPr>
        <xdr:cNvSpPr txBox="1">
          <a:spLocks noChangeArrowheads="1"/>
        </xdr:cNvSpPr>
      </xdr:nvSpPr>
      <xdr:spPr bwMode="auto">
        <a:xfrm>
          <a:off x="9944100" y="18716625"/>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13</xdr:col>
      <xdr:colOff>771525</xdr:colOff>
      <xdr:row>5</xdr:row>
      <xdr:rowOff>200025</xdr:rowOff>
    </xdr:from>
    <xdr:to>
      <xdr:col>14</xdr:col>
      <xdr:colOff>171450</xdr:colOff>
      <xdr:row>8</xdr:row>
      <xdr:rowOff>285750</xdr:rowOff>
    </xdr:to>
    <xdr:sp macro="" textlink="">
      <xdr:nvSpPr>
        <xdr:cNvPr id="16" name="AutoShape 35">
          <a:extLst>
            <a:ext uri="{FF2B5EF4-FFF2-40B4-BE49-F238E27FC236}">
              <a16:creationId xmlns:a16="http://schemas.microsoft.com/office/drawing/2014/main" id="{00000000-0008-0000-0100-000010000000}"/>
            </a:ext>
          </a:extLst>
        </xdr:cNvPr>
        <xdr:cNvSpPr>
          <a:spLocks noChangeArrowheads="1"/>
        </xdr:cNvSpPr>
      </xdr:nvSpPr>
      <xdr:spPr bwMode="auto">
        <a:xfrm>
          <a:off x="9372600" y="1828800"/>
          <a:ext cx="361950" cy="828675"/>
        </a:xfrm>
        <a:prstGeom prst="upArrow">
          <a:avLst>
            <a:gd name="adj1" fmla="val 50000"/>
            <a:gd name="adj2" fmla="val 25000"/>
          </a:avLst>
        </a:prstGeom>
        <a:solidFill>
          <a:srgbClr val="C0C0C0"/>
        </a:solidFill>
        <a:ln w="9525">
          <a:solidFill>
            <a:srgbClr val="000000"/>
          </a:solidFill>
          <a:miter lim="800000"/>
          <a:headEnd/>
          <a:tailEnd/>
        </a:ln>
      </xdr:spPr>
    </xdr:sp>
    <xdr:clientData/>
  </xdr:twoCellAnchor>
  <xdr:oneCellAnchor>
    <xdr:from>
      <xdr:col>15</xdr:col>
      <xdr:colOff>249822</xdr:colOff>
      <xdr:row>3</xdr:row>
      <xdr:rowOff>40105</xdr:rowOff>
    </xdr:from>
    <xdr:ext cx="1447800" cy="466725"/>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10981322" y="992605"/>
          <a:ext cx="1447800" cy="4667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プルダウンで以下</a:t>
          </a:r>
          <a:endParaRPr kumimoji="1" lang="en-US" altLang="ja-JP" sz="1100"/>
        </a:p>
        <a:p>
          <a:r>
            <a:rPr kumimoji="1" lang="ja-JP" altLang="en-US" sz="1100"/>
            <a:t>のリストから選択</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10272</xdr:colOff>
      <xdr:row>34</xdr:row>
      <xdr:rowOff>47626</xdr:rowOff>
    </xdr:from>
    <xdr:to>
      <xdr:col>10</xdr:col>
      <xdr:colOff>95250</xdr:colOff>
      <xdr:row>61</xdr:row>
      <xdr:rowOff>104776</xdr:rowOff>
    </xdr:to>
    <xdr:graphicFrame macro="">
      <xdr:nvGraphicFramePr>
        <xdr:cNvPr id="3" name="グラフ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178546</xdr:colOff>
      <xdr:row>34</xdr:row>
      <xdr:rowOff>69103</xdr:rowOff>
    </xdr:from>
    <xdr:to>
      <xdr:col>3</xdr:col>
      <xdr:colOff>990600</xdr:colOff>
      <xdr:row>36</xdr:row>
      <xdr:rowOff>38101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940546" y="7851028"/>
          <a:ext cx="812054" cy="311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（百万円）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702624</xdr:colOff>
      <xdr:row>16</xdr:row>
      <xdr:rowOff>69275</xdr:rowOff>
    </xdr:from>
    <xdr:to>
      <xdr:col>25</xdr:col>
      <xdr:colOff>121227</xdr:colOff>
      <xdr:row>16</xdr:row>
      <xdr:rowOff>69276</xdr:rowOff>
    </xdr:to>
    <xdr:cxnSp macro="">
      <xdr:nvCxnSpPr>
        <xdr:cNvPr id="2" name="直線矢印コネクタ 1">
          <a:extLst>
            <a:ext uri="{FF2B5EF4-FFF2-40B4-BE49-F238E27FC236}">
              <a16:creationId xmlns:a16="http://schemas.microsoft.com/office/drawing/2014/main" id="{00000000-0008-0000-0400-000018000000}"/>
            </a:ext>
          </a:extLst>
        </xdr:cNvPr>
        <xdr:cNvCxnSpPr/>
      </xdr:nvCxnSpPr>
      <xdr:spPr>
        <a:xfrm>
          <a:off x="9794669" y="2753593"/>
          <a:ext cx="3938649"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25</xdr:row>
      <xdr:rowOff>0</xdr:rowOff>
    </xdr:from>
    <xdr:to>
      <xdr:col>18</xdr:col>
      <xdr:colOff>9525</xdr:colOff>
      <xdr:row>27</xdr:row>
      <xdr:rowOff>0</xdr:rowOff>
    </xdr:to>
    <xdr:cxnSp macro="">
      <xdr:nvCxnSpPr>
        <xdr:cNvPr id="3" name="直線矢印コネクタ 2">
          <a:extLst>
            <a:ext uri="{FF2B5EF4-FFF2-40B4-BE49-F238E27FC236}">
              <a16:creationId xmlns:a16="http://schemas.microsoft.com/office/drawing/2014/main" id="{00000000-0008-0000-0300-000003000000}"/>
            </a:ext>
          </a:extLst>
        </xdr:cNvPr>
        <xdr:cNvCxnSpPr/>
      </xdr:nvCxnSpPr>
      <xdr:spPr bwMode="auto">
        <a:xfrm>
          <a:off x="9753600" y="4295775"/>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6163</xdr:colOff>
      <xdr:row>13</xdr:row>
      <xdr:rowOff>11207</xdr:rowOff>
    </xdr:from>
    <xdr:to>
      <xdr:col>23</xdr:col>
      <xdr:colOff>6163</xdr:colOff>
      <xdr:row>16</xdr:row>
      <xdr:rowOff>81642</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bwMode="auto">
        <a:xfrm flipV="1">
          <a:off x="12048484" y="2201957"/>
          <a:ext cx="0" cy="60111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12224</xdr:colOff>
      <xdr:row>13</xdr:row>
      <xdr:rowOff>6494</xdr:rowOff>
    </xdr:from>
    <xdr:to>
      <xdr:col>30</xdr:col>
      <xdr:colOff>11206</xdr:colOff>
      <xdr:row>13</xdr:row>
      <xdr:rowOff>6494</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bwMode="auto">
        <a:xfrm>
          <a:off x="12108974" y="2159144"/>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15</xdr:col>
      <xdr:colOff>0</xdr:colOff>
      <xdr:row>35</xdr:row>
      <xdr:rowOff>2</xdr:rowOff>
    </xdr:from>
    <xdr:to>
      <xdr:col>26</xdr:col>
      <xdr:colOff>0</xdr:colOff>
      <xdr:row>35</xdr:row>
      <xdr:rowOff>3</xdr:rowOff>
    </xdr:to>
    <xdr:cxnSp macro="">
      <xdr:nvCxnSpPr>
        <xdr:cNvPr id="6" name="直線矢印コネクタ 5">
          <a:extLst>
            <a:ext uri="{FF2B5EF4-FFF2-40B4-BE49-F238E27FC236}">
              <a16:creationId xmlns:a16="http://schemas.microsoft.com/office/drawing/2014/main" id="{00000000-0008-0000-0400-000018000000}"/>
            </a:ext>
          </a:extLst>
        </xdr:cNvPr>
        <xdr:cNvCxnSpPr/>
      </xdr:nvCxnSpPr>
      <xdr:spPr>
        <a:xfrm flipV="1">
          <a:off x="7972425" y="6096002"/>
          <a:ext cx="5772150"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4082</xdr:colOff>
      <xdr:row>17</xdr:row>
      <xdr:rowOff>0</xdr:rowOff>
    </xdr:from>
    <xdr:to>
      <xdr:col>32</xdr:col>
      <xdr:colOff>4082</xdr:colOff>
      <xdr:row>42</xdr:row>
      <xdr:rowOff>13607</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bwMode="auto">
        <a:xfrm>
          <a:off x="17368157" y="2838450"/>
          <a:ext cx="0" cy="45951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19</xdr:col>
      <xdr:colOff>0</xdr:colOff>
      <xdr:row>42</xdr:row>
      <xdr:rowOff>13607</xdr:rowOff>
    </xdr:from>
    <xdr:to>
      <xdr:col>32</xdr:col>
      <xdr:colOff>0</xdr:colOff>
      <xdr:row>42</xdr:row>
      <xdr:rowOff>13607</xdr:rowOff>
    </xdr:to>
    <xdr:cxnSp macro="">
      <xdr:nvCxnSpPr>
        <xdr:cNvPr id="8" name="直線矢印コネクタ 7">
          <a:extLst>
            <a:ext uri="{FF2B5EF4-FFF2-40B4-BE49-F238E27FC236}">
              <a16:creationId xmlns:a16="http://schemas.microsoft.com/office/drawing/2014/main" id="{00000000-0008-0000-0300-000008000000}"/>
            </a:ext>
          </a:extLst>
        </xdr:cNvPr>
        <xdr:cNvCxnSpPr/>
      </xdr:nvCxnSpPr>
      <xdr:spPr bwMode="auto">
        <a:xfrm flipH="1">
          <a:off x="10477500" y="7433582"/>
          <a:ext cx="68865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31</xdr:col>
      <xdr:colOff>11206</xdr:colOff>
      <xdr:row>17</xdr:row>
      <xdr:rowOff>1681</xdr:rowOff>
    </xdr:from>
    <xdr:to>
      <xdr:col>32</xdr:col>
      <xdr:colOff>0</xdr:colOff>
      <xdr:row>17</xdr:row>
      <xdr:rowOff>1681</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bwMode="auto">
        <a:xfrm>
          <a:off x="17003806" y="2840131"/>
          <a:ext cx="36026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43</xdr:row>
      <xdr:rowOff>0</xdr:rowOff>
    </xdr:from>
    <xdr:to>
      <xdr:col>18</xdr:col>
      <xdr:colOff>0</xdr:colOff>
      <xdr:row>45</xdr:row>
      <xdr:rowOff>0</xdr:rowOff>
    </xdr:to>
    <xdr:cxnSp macro="">
      <xdr:nvCxnSpPr>
        <xdr:cNvPr id="10" name="直線矢印コネクタ 9">
          <a:extLst>
            <a:ext uri="{FF2B5EF4-FFF2-40B4-BE49-F238E27FC236}">
              <a16:creationId xmlns:a16="http://schemas.microsoft.com/office/drawing/2014/main" id="{00000000-0008-0000-0300-00000A000000}"/>
            </a:ext>
          </a:extLst>
        </xdr:cNvPr>
        <xdr:cNvCxnSpPr/>
      </xdr:nvCxnSpPr>
      <xdr:spPr bwMode="auto">
        <a:xfrm>
          <a:off x="9744075" y="7639050"/>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5953</xdr:colOff>
      <xdr:row>16</xdr:row>
      <xdr:rowOff>172640</xdr:rowOff>
    </xdr:from>
    <xdr:to>
      <xdr:col>15</xdr:col>
      <xdr:colOff>258536</xdr:colOff>
      <xdr:row>16</xdr:row>
      <xdr:rowOff>172640</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bwMode="auto">
        <a:xfrm flipH="1">
          <a:off x="4632382" y="2894069"/>
          <a:ext cx="3545511"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9</xdr:col>
      <xdr:colOff>672353</xdr:colOff>
      <xdr:row>13</xdr:row>
      <xdr:rowOff>0</xdr:rowOff>
    </xdr:from>
    <xdr:to>
      <xdr:col>9</xdr:col>
      <xdr:colOff>672353</xdr:colOff>
      <xdr:row>17</xdr:row>
      <xdr:rowOff>0</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bwMode="auto">
        <a:xfrm>
          <a:off x="5587253" y="2152650"/>
          <a:ext cx="0" cy="68580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11206</xdr:colOff>
      <xdr:row>13</xdr:row>
      <xdr:rowOff>0</xdr:rowOff>
    </xdr:from>
    <xdr:to>
      <xdr:col>4</xdr:col>
      <xdr:colOff>13610</xdr:colOff>
      <xdr:row>14</xdr:row>
      <xdr:rowOff>163286</xdr:rowOff>
    </xdr:to>
    <xdr:cxnSp macro="">
      <xdr:nvCxnSpPr>
        <xdr:cNvPr id="13" name="直線矢印コネクタ 12">
          <a:extLst>
            <a:ext uri="{FF2B5EF4-FFF2-40B4-BE49-F238E27FC236}">
              <a16:creationId xmlns:a16="http://schemas.microsoft.com/office/drawing/2014/main" id="{00000000-0008-0000-0300-00000D000000}"/>
            </a:ext>
          </a:extLst>
        </xdr:cNvPr>
        <xdr:cNvCxnSpPr/>
      </xdr:nvCxnSpPr>
      <xdr:spPr bwMode="auto">
        <a:xfrm>
          <a:off x="2325781" y="2152650"/>
          <a:ext cx="2404" cy="334736"/>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9525</xdr:colOff>
      <xdr:row>35</xdr:row>
      <xdr:rowOff>0</xdr:rowOff>
    </xdr:from>
    <xdr:to>
      <xdr:col>12</xdr:col>
      <xdr:colOff>672354</xdr:colOff>
      <xdr:row>35</xdr:row>
      <xdr:rowOff>0</xdr:rowOff>
    </xdr:to>
    <xdr:cxnSp macro="">
      <xdr:nvCxnSpPr>
        <xdr:cNvPr id="14" name="直線矢印コネクタ 13">
          <a:extLst>
            <a:ext uri="{FF2B5EF4-FFF2-40B4-BE49-F238E27FC236}">
              <a16:creationId xmlns:a16="http://schemas.microsoft.com/office/drawing/2014/main" id="{00000000-0008-0000-0300-00000E000000}"/>
            </a:ext>
          </a:extLst>
        </xdr:cNvPr>
        <xdr:cNvCxnSpPr/>
      </xdr:nvCxnSpPr>
      <xdr:spPr bwMode="auto">
        <a:xfrm flipH="1">
          <a:off x="4667250" y="6096000"/>
          <a:ext cx="1929654"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9525</xdr:colOff>
      <xdr:row>53</xdr:row>
      <xdr:rowOff>0</xdr:rowOff>
    </xdr:from>
    <xdr:to>
      <xdr:col>12</xdr:col>
      <xdr:colOff>672354</xdr:colOff>
      <xdr:row>53</xdr:row>
      <xdr:rowOff>0</xdr:rowOff>
    </xdr:to>
    <xdr:cxnSp macro="">
      <xdr:nvCxnSpPr>
        <xdr:cNvPr id="15" name="直線矢印コネクタ 14">
          <a:extLst>
            <a:ext uri="{FF2B5EF4-FFF2-40B4-BE49-F238E27FC236}">
              <a16:creationId xmlns:a16="http://schemas.microsoft.com/office/drawing/2014/main" id="{00000000-0008-0000-0300-00000F000000}"/>
            </a:ext>
          </a:extLst>
        </xdr:cNvPr>
        <xdr:cNvCxnSpPr/>
      </xdr:nvCxnSpPr>
      <xdr:spPr bwMode="auto">
        <a:xfrm flipH="1">
          <a:off x="4667250" y="9429750"/>
          <a:ext cx="1929654"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30</xdr:col>
      <xdr:colOff>0</xdr:colOff>
      <xdr:row>36</xdr:row>
      <xdr:rowOff>23812</xdr:rowOff>
    </xdr:from>
    <xdr:to>
      <xdr:col>30</xdr:col>
      <xdr:colOff>0</xdr:colOff>
      <xdr:row>42</xdr:row>
      <xdr:rowOff>13608</xdr:rowOff>
    </xdr:to>
    <xdr:cxnSp macro="">
      <xdr:nvCxnSpPr>
        <xdr:cNvPr id="16" name="直線コネクタ 15">
          <a:extLst>
            <a:ext uri="{FF2B5EF4-FFF2-40B4-BE49-F238E27FC236}">
              <a16:creationId xmlns:a16="http://schemas.microsoft.com/office/drawing/2014/main" id="{00000000-0008-0000-0300-000010000000}"/>
            </a:ext>
          </a:extLst>
        </xdr:cNvPr>
        <xdr:cNvCxnSpPr/>
      </xdr:nvCxnSpPr>
      <xdr:spPr bwMode="auto">
        <a:xfrm>
          <a:off x="16259175" y="6348412"/>
          <a:ext cx="0" cy="108517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15</xdr:col>
      <xdr:colOff>9525</xdr:colOff>
      <xdr:row>53</xdr:row>
      <xdr:rowOff>1</xdr:rowOff>
    </xdr:from>
    <xdr:to>
      <xdr:col>26</xdr:col>
      <xdr:colOff>-1</xdr:colOff>
      <xdr:row>53</xdr:row>
      <xdr:rowOff>2</xdr:rowOff>
    </xdr:to>
    <xdr:cxnSp macro="">
      <xdr:nvCxnSpPr>
        <xdr:cNvPr id="17" name="直線矢印コネクタ 16">
          <a:extLst>
            <a:ext uri="{FF2B5EF4-FFF2-40B4-BE49-F238E27FC236}">
              <a16:creationId xmlns:a16="http://schemas.microsoft.com/office/drawing/2014/main" id="{00000000-0008-0000-0400-000018000000}"/>
            </a:ext>
          </a:extLst>
        </xdr:cNvPr>
        <xdr:cNvCxnSpPr/>
      </xdr:nvCxnSpPr>
      <xdr:spPr>
        <a:xfrm flipV="1">
          <a:off x="7981950" y="9429751"/>
          <a:ext cx="5762624"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352425</xdr:colOff>
      <xdr:row>17</xdr:row>
      <xdr:rowOff>1</xdr:rowOff>
    </xdr:from>
    <xdr:to>
      <xdr:col>9</xdr:col>
      <xdr:colOff>352425</xdr:colOff>
      <xdr:row>18</xdr:row>
      <xdr:rowOff>0</xdr:rowOff>
    </xdr:to>
    <xdr:cxnSp macro="">
      <xdr:nvCxnSpPr>
        <xdr:cNvPr id="24" name="直線矢印コネクタ 23">
          <a:extLst>
            <a:ext uri="{FF2B5EF4-FFF2-40B4-BE49-F238E27FC236}">
              <a16:creationId xmlns:a16="http://schemas.microsoft.com/office/drawing/2014/main" id="{00000000-0008-0000-0300-000018000000}"/>
            </a:ext>
          </a:extLst>
        </xdr:cNvPr>
        <xdr:cNvCxnSpPr/>
      </xdr:nvCxnSpPr>
      <xdr:spPr bwMode="auto">
        <a:xfrm flipV="1">
          <a:off x="5267325" y="283845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18</xdr:col>
      <xdr:colOff>11207</xdr:colOff>
      <xdr:row>26</xdr:row>
      <xdr:rowOff>0</xdr:rowOff>
    </xdr:from>
    <xdr:to>
      <xdr:col>19</xdr:col>
      <xdr:colOff>149678</xdr:colOff>
      <xdr:row>26</xdr:row>
      <xdr:rowOff>0</xdr:rowOff>
    </xdr:to>
    <xdr:cxnSp macro="">
      <xdr:nvCxnSpPr>
        <xdr:cNvPr id="25" name="直線矢印コネクタ 24">
          <a:extLst>
            <a:ext uri="{FF2B5EF4-FFF2-40B4-BE49-F238E27FC236}">
              <a16:creationId xmlns:a16="http://schemas.microsoft.com/office/drawing/2014/main" id="{00000000-0008-0000-0300-000019000000}"/>
            </a:ext>
          </a:extLst>
        </xdr:cNvPr>
        <xdr:cNvCxnSpPr/>
      </xdr:nvCxnSpPr>
      <xdr:spPr bwMode="auto">
        <a:xfrm flipH="1">
          <a:off x="9755282" y="4467225"/>
          <a:ext cx="871896"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18</xdr:col>
      <xdr:colOff>11207</xdr:colOff>
      <xdr:row>44</xdr:row>
      <xdr:rowOff>0</xdr:rowOff>
    </xdr:from>
    <xdr:to>
      <xdr:col>20</xdr:col>
      <xdr:colOff>0</xdr:colOff>
      <xdr:row>44</xdr:row>
      <xdr:rowOff>0</xdr:rowOff>
    </xdr:to>
    <xdr:cxnSp macro="">
      <xdr:nvCxnSpPr>
        <xdr:cNvPr id="26" name="直線矢印コネクタ 25">
          <a:extLst>
            <a:ext uri="{FF2B5EF4-FFF2-40B4-BE49-F238E27FC236}">
              <a16:creationId xmlns:a16="http://schemas.microsoft.com/office/drawing/2014/main" id="{00000000-0008-0000-0300-00001A000000}"/>
            </a:ext>
          </a:extLst>
        </xdr:cNvPr>
        <xdr:cNvCxnSpPr/>
      </xdr:nvCxnSpPr>
      <xdr:spPr bwMode="auto">
        <a:xfrm flipH="1">
          <a:off x="9755282" y="7810500"/>
          <a:ext cx="884143"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35</xdr:row>
      <xdr:rowOff>0</xdr:rowOff>
    </xdr:from>
    <xdr:to>
      <xdr:col>24</xdr:col>
      <xdr:colOff>0</xdr:colOff>
      <xdr:row>35</xdr:row>
      <xdr:rowOff>190500</xdr:rowOff>
    </xdr:to>
    <xdr:cxnSp macro="">
      <xdr:nvCxnSpPr>
        <xdr:cNvPr id="29" name="直線矢印コネクタ 28">
          <a:extLst>
            <a:ext uri="{FF2B5EF4-FFF2-40B4-BE49-F238E27FC236}">
              <a16:creationId xmlns:a16="http://schemas.microsoft.com/office/drawing/2014/main" id="{00000000-0008-0000-0300-00001D000000}"/>
            </a:ext>
          </a:extLst>
        </xdr:cNvPr>
        <xdr:cNvCxnSpPr/>
      </xdr:nvCxnSpPr>
      <xdr:spPr bwMode="auto">
        <a:xfrm flipV="1">
          <a:off x="12830175" y="609600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27</xdr:col>
      <xdr:colOff>17322</xdr:colOff>
      <xdr:row>30</xdr:row>
      <xdr:rowOff>0</xdr:rowOff>
    </xdr:from>
    <xdr:to>
      <xdr:col>27</xdr:col>
      <xdr:colOff>17322</xdr:colOff>
      <xdr:row>31</xdr:row>
      <xdr:rowOff>11206</xdr:rowOff>
    </xdr:to>
    <xdr:cxnSp macro="">
      <xdr:nvCxnSpPr>
        <xdr:cNvPr id="30" name="直線矢印コネクタ 29">
          <a:extLst>
            <a:ext uri="{FF2B5EF4-FFF2-40B4-BE49-F238E27FC236}">
              <a16:creationId xmlns:a16="http://schemas.microsoft.com/office/drawing/2014/main" id="{00000000-0008-0000-0300-00001E000000}"/>
            </a:ext>
          </a:extLst>
        </xdr:cNvPr>
        <xdr:cNvCxnSpPr/>
      </xdr:nvCxnSpPr>
      <xdr:spPr bwMode="auto">
        <a:xfrm>
          <a:off x="14495322" y="5219700"/>
          <a:ext cx="0" cy="182656"/>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26</xdr:col>
      <xdr:colOff>727362</xdr:colOff>
      <xdr:row>48</xdr:row>
      <xdr:rowOff>0</xdr:rowOff>
    </xdr:from>
    <xdr:to>
      <xdr:col>26</xdr:col>
      <xdr:colOff>727362</xdr:colOff>
      <xdr:row>49</xdr:row>
      <xdr:rowOff>11206</xdr:rowOff>
    </xdr:to>
    <xdr:cxnSp macro="">
      <xdr:nvCxnSpPr>
        <xdr:cNvPr id="31" name="直線矢印コネクタ 30">
          <a:extLst>
            <a:ext uri="{FF2B5EF4-FFF2-40B4-BE49-F238E27FC236}">
              <a16:creationId xmlns:a16="http://schemas.microsoft.com/office/drawing/2014/main" id="{00000000-0008-0000-0300-00001F000000}"/>
            </a:ext>
          </a:extLst>
        </xdr:cNvPr>
        <xdr:cNvCxnSpPr/>
      </xdr:nvCxnSpPr>
      <xdr:spPr bwMode="auto">
        <a:xfrm>
          <a:off x="14471937" y="8543925"/>
          <a:ext cx="0" cy="182656"/>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352425</xdr:colOff>
      <xdr:row>35</xdr:row>
      <xdr:rowOff>1</xdr:rowOff>
    </xdr:from>
    <xdr:to>
      <xdr:col>9</xdr:col>
      <xdr:colOff>352425</xdr:colOff>
      <xdr:row>36</xdr:row>
      <xdr:rowOff>0</xdr:rowOff>
    </xdr:to>
    <xdr:cxnSp macro="">
      <xdr:nvCxnSpPr>
        <xdr:cNvPr id="32" name="直線矢印コネクタ 31">
          <a:extLst>
            <a:ext uri="{FF2B5EF4-FFF2-40B4-BE49-F238E27FC236}">
              <a16:creationId xmlns:a16="http://schemas.microsoft.com/office/drawing/2014/main" id="{00000000-0008-0000-0300-000020000000}"/>
            </a:ext>
          </a:extLst>
        </xdr:cNvPr>
        <xdr:cNvCxnSpPr/>
      </xdr:nvCxnSpPr>
      <xdr:spPr bwMode="auto">
        <a:xfrm flipV="1">
          <a:off x="5267325" y="609600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352425</xdr:colOff>
      <xdr:row>53</xdr:row>
      <xdr:rowOff>1</xdr:rowOff>
    </xdr:from>
    <xdr:to>
      <xdr:col>9</xdr:col>
      <xdr:colOff>352425</xdr:colOff>
      <xdr:row>54</xdr:row>
      <xdr:rowOff>0</xdr:rowOff>
    </xdr:to>
    <xdr:cxnSp macro="">
      <xdr:nvCxnSpPr>
        <xdr:cNvPr id="33" name="直線矢印コネクタ 32">
          <a:extLst>
            <a:ext uri="{FF2B5EF4-FFF2-40B4-BE49-F238E27FC236}">
              <a16:creationId xmlns:a16="http://schemas.microsoft.com/office/drawing/2014/main" id="{00000000-0008-0000-0300-000021000000}"/>
            </a:ext>
          </a:extLst>
        </xdr:cNvPr>
        <xdr:cNvCxnSpPr/>
      </xdr:nvCxnSpPr>
      <xdr:spPr bwMode="auto">
        <a:xfrm flipV="1">
          <a:off x="5267325" y="942975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4</xdr:col>
      <xdr:colOff>22412</xdr:colOff>
      <xdr:row>13</xdr:row>
      <xdr:rowOff>0</xdr:rowOff>
    </xdr:from>
    <xdr:to>
      <xdr:col>10</xdr:col>
      <xdr:colOff>0</xdr:colOff>
      <xdr:row>13</xdr:row>
      <xdr:rowOff>0</xdr:rowOff>
    </xdr:to>
    <xdr:cxnSp macro="">
      <xdr:nvCxnSpPr>
        <xdr:cNvPr id="34" name="直線コネクタ 33">
          <a:extLst>
            <a:ext uri="{FF2B5EF4-FFF2-40B4-BE49-F238E27FC236}">
              <a16:creationId xmlns:a16="http://schemas.microsoft.com/office/drawing/2014/main" id="{00000000-0008-0000-0300-000022000000}"/>
            </a:ext>
          </a:extLst>
        </xdr:cNvPr>
        <xdr:cNvCxnSpPr/>
      </xdr:nvCxnSpPr>
      <xdr:spPr bwMode="auto">
        <a:xfrm>
          <a:off x="2336987" y="2152650"/>
          <a:ext cx="3263713"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24</xdr:col>
      <xdr:colOff>0</xdr:colOff>
      <xdr:row>42</xdr:row>
      <xdr:rowOff>0</xdr:rowOff>
    </xdr:from>
    <xdr:to>
      <xdr:col>24</xdr:col>
      <xdr:colOff>0</xdr:colOff>
      <xdr:row>42</xdr:row>
      <xdr:rowOff>190500</xdr:rowOff>
    </xdr:to>
    <xdr:cxnSp macro="">
      <xdr:nvCxnSpPr>
        <xdr:cNvPr id="36" name="直線矢印コネクタ 35">
          <a:extLst>
            <a:ext uri="{FF2B5EF4-FFF2-40B4-BE49-F238E27FC236}">
              <a16:creationId xmlns:a16="http://schemas.microsoft.com/office/drawing/2014/main" id="{00000000-0008-0000-0300-000024000000}"/>
            </a:ext>
          </a:extLst>
        </xdr:cNvPr>
        <xdr:cNvCxnSpPr/>
      </xdr:nvCxnSpPr>
      <xdr:spPr bwMode="auto">
        <a:xfrm flipV="1">
          <a:off x="12830175" y="7419975"/>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17</xdr:row>
      <xdr:rowOff>0</xdr:rowOff>
    </xdr:from>
    <xdr:to>
      <xdr:col>24</xdr:col>
      <xdr:colOff>0</xdr:colOff>
      <xdr:row>17</xdr:row>
      <xdr:rowOff>190500</xdr:rowOff>
    </xdr:to>
    <xdr:cxnSp macro="">
      <xdr:nvCxnSpPr>
        <xdr:cNvPr id="37" name="直線矢印コネクタ 36">
          <a:extLst>
            <a:ext uri="{FF2B5EF4-FFF2-40B4-BE49-F238E27FC236}">
              <a16:creationId xmlns:a16="http://schemas.microsoft.com/office/drawing/2014/main" id="{00000000-0008-0000-0300-000025000000}"/>
            </a:ext>
          </a:extLst>
        </xdr:cNvPr>
        <xdr:cNvCxnSpPr/>
      </xdr:nvCxnSpPr>
      <xdr:spPr bwMode="auto">
        <a:xfrm flipV="1">
          <a:off x="12830175" y="283845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53</xdr:row>
      <xdr:rowOff>0</xdr:rowOff>
    </xdr:from>
    <xdr:to>
      <xdr:col>24</xdr:col>
      <xdr:colOff>0</xdr:colOff>
      <xdr:row>53</xdr:row>
      <xdr:rowOff>190500</xdr:rowOff>
    </xdr:to>
    <xdr:cxnSp macro="">
      <xdr:nvCxnSpPr>
        <xdr:cNvPr id="38" name="直線矢印コネクタ 37">
          <a:extLst>
            <a:ext uri="{FF2B5EF4-FFF2-40B4-BE49-F238E27FC236}">
              <a16:creationId xmlns:a16="http://schemas.microsoft.com/office/drawing/2014/main" id="{00000000-0008-0000-0300-000026000000}"/>
            </a:ext>
          </a:extLst>
        </xdr:cNvPr>
        <xdr:cNvCxnSpPr/>
      </xdr:nvCxnSpPr>
      <xdr:spPr bwMode="auto">
        <a:xfrm flipV="1">
          <a:off x="12830175" y="942975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353785</xdr:colOff>
      <xdr:row>30</xdr:row>
      <xdr:rowOff>0</xdr:rowOff>
    </xdr:from>
    <xdr:to>
      <xdr:col>6</xdr:col>
      <xdr:colOff>353785</xdr:colOff>
      <xdr:row>31</xdr:row>
      <xdr:rowOff>0</xdr:rowOff>
    </xdr:to>
    <xdr:cxnSp macro="">
      <xdr:nvCxnSpPr>
        <xdr:cNvPr id="39" name="直線矢印コネクタ 38">
          <a:extLst>
            <a:ext uri="{FF2B5EF4-FFF2-40B4-BE49-F238E27FC236}">
              <a16:creationId xmlns:a16="http://schemas.microsoft.com/office/drawing/2014/main" id="{00000000-0008-0000-0300-000027000000}"/>
            </a:ext>
          </a:extLst>
        </xdr:cNvPr>
        <xdr:cNvCxnSpPr/>
      </xdr:nvCxnSpPr>
      <xdr:spPr bwMode="auto">
        <a:xfrm>
          <a:off x="3639910" y="5219700"/>
          <a:ext cx="0" cy="1714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353785</xdr:colOff>
      <xdr:row>48</xdr:row>
      <xdr:rowOff>0</xdr:rowOff>
    </xdr:from>
    <xdr:to>
      <xdr:col>6</xdr:col>
      <xdr:colOff>353785</xdr:colOff>
      <xdr:row>49</xdr:row>
      <xdr:rowOff>0</xdr:rowOff>
    </xdr:to>
    <xdr:cxnSp macro="">
      <xdr:nvCxnSpPr>
        <xdr:cNvPr id="40" name="直線矢印コネクタ 39">
          <a:extLst>
            <a:ext uri="{FF2B5EF4-FFF2-40B4-BE49-F238E27FC236}">
              <a16:creationId xmlns:a16="http://schemas.microsoft.com/office/drawing/2014/main" id="{00000000-0008-0000-0300-000028000000}"/>
            </a:ext>
          </a:extLst>
        </xdr:cNvPr>
        <xdr:cNvCxnSpPr/>
      </xdr:nvCxnSpPr>
      <xdr:spPr bwMode="auto">
        <a:xfrm>
          <a:off x="3639910" y="8543925"/>
          <a:ext cx="0" cy="1714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678465</xdr:colOff>
      <xdr:row>31</xdr:row>
      <xdr:rowOff>16300</xdr:rowOff>
    </xdr:from>
    <xdr:to>
      <xdr:col>9</xdr:col>
      <xdr:colOff>678465</xdr:colOff>
      <xdr:row>35</xdr:row>
      <xdr:rowOff>16300</xdr:rowOff>
    </xdr:to>
    <xdr:cxnSp macro="">
      <xdr:nvCxnSpPr>
        <xdr:cNvPr id="41" name="直線コネクタ 40">
          <a:extLst>
            <a:ext uri="{FF2B5EF4-FFF2-40B4-BE49-F238E27FC236}">
              <a16:creationId xmlns:a16="http://schemas.microsoft.com/office/drawing/2014/main" id="{00000000-0008-0000-0300-000029000000}"/>
            </a:ext>
          </a:extLst>
        </xdr:cNvPr>
        <xdr:cNvCxnSpPr/>
      </xdr:nvCxnSpPr>
      <xdr:spPr bwMode="auto">
        <a:xfrm>
          <a:off x="5593365" y="5407450"/>
          <a:ext cx="0" cy="7048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0</xdr:colOff>
      <xdr:row>31</xdr:row>
      <xdr:rowOff>0</xdr:rowOff>
    </xdr:from>
    <xdr:to>
      <xdr:col>4</xdr:col>
      <xdr:colOff>2404</xdr:colOff>
      <xdr:row>33</xdr:row>
      <xdr:rowOff>6404</xdr:rowOff>
    </xdr:to>
    <xdr:cxnSp macro="">
      <xdr:nvCxnSpPr>
        <xdr:cNvPr id="42" name="直線矢印コネクタ 41">
          <a:extLst>
            <a:ext uri="{FF2B5EF4-FFF2-40B4-BE49-F238E27FC236}">
              <a16:creationId xmlns:a16="http://schemas.microsoft.com/office/drawing/2014/main" id="{00000000-0008-0000-0300-00002A000000}"/>
            </a:ext>
          </a:extLst>
        </xdr:cNvPr>
        <xdr:cNvCxnSpPr/>
      </xdr:nvCxnSpPr>
      <xdr:spPr bwMode="auto">
        <a:xfrm>
          <a:off x="2314575" y="5391150"/>
          <a:ext cx="2404" cy="358829"/>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4</xdr:col>
      <xdr:colOff>11206</xdr:colOff>
      <xdr:row>31</xdr:row>
      <xdr:rowOff>16300</xdr:rowOff>
    </xdr:from>
    <xdr:to>
      <xdr:col>9</xdr:col>
      <xdr:colOff>681522</xdr:colOff>
      <xdr:row>31</xdr:row>
      <xdr:rowOff>16300</xdr:rowOff>
    </xdr:to>
    <xdr:cxnSp macro="">
      <xdr:nvCxnSpPr>
        <xdr:cNvPr id="43" name="直線コネクタ 42">
          <a:extLst>
            <a:ext uri="{FF2B5EF4-FFF2-40B4-BE49-F238E27FC236}">
              <a16:creationId xmlns:a16="http://schemas.microsoft.com/office/drawing/2014/main" id="{00000000-0008-0000-0300-00002B000000}"/>
            </a:ext>
          </a:extLst>
        </xdr:cNvPr>
        <xdr:cNvCxnSpPr/>
      </xdr:nvCxnSpPr>
      <xdr:spPr bwMode="auto">
        <a:xfrm>
          <a:off x="2325781" y="5407450"/>
          <a:ext cx="327064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9</xdr:col>
      <xdr:colOff>661147</xdr:colOff>
      <xdr:row>49</xdr:row>
      <xdr:rowOff>16300</xdr:rowOff>
    </xdr:from>
    <xdr:to>
      <xdr:col>9</xdr:col>
      <xdr:colOff>661147</xdr:colOff>
      <xdr:row>53</xdr:row>
      <xdr:rowOff>16300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bwMode="auto">
        <a:xfrm>
          <a:off x="5576047" y="8731675"/>
          <a:ext cx="0" cy="71437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0</xdr:colOff>
      <xdr:row>49</xdr:row>
      <xdr:rowOff>0</xdr:rowOff>
    </xdr:from>
    <xdr:to>
      <xdr:col>4</xdr:col>
      <xdr:colOff>2404</xdr:colOff>
      <xdr:row>51</xdr:row>
      <xdr:rowOff>6404</xdr:rowOff>
    </xdr:to>
    <xdr:cxnSp macro="">
      <xdr:nvCxnSpPr>
        <xdr:cNvPr id="45" name="直線矢印コネクタ 44">
          <a:extLst>
            <a:ext uri="{FF2B5EF4-FFF2-40B4-BE49-F238E27FC236}">
              <a16:creationId xmlns:a16="http://schemas.microsoft.com/office/drawing/2014/main" id="{00000000-0008-0000-0300-00002D000000}"/>
            </a:ext>
          </a:extLst>
        </xdr:cNvPr>
        <xdr:cNvCxnSpPr/>
      </xdr:nvCxnSpPr>
      <xdr:spPr bwMode="auto">
        <a:xfrm>
          <a:off x="2314575" y="8715375"/>
          <a:ext cx="2404" cy="368354"/>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4</xdr:col>
      <xdr:colOff>11206</xdr:colOff>
      <xdr:row>49</xdr:row>
      <xdr:rowOff>16300</xdr:rowOff>
    </xdr:from>
    <xdr:to>
      <xdr:col>9</xdr:col>
      <xdr:colOff>681522</xdr:colOff>
      <xdr:row>49</xdr:row>
      <xdr:rowOff>16300</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bwMode="auto">
        <a:xfrm>
          <a:off x="2325781" y="8731675"/>
          <a:ext cx="327064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9525</xdr:colOff>
      <xdr:row>13</xdr:row>
      <xdr:rowOff>9525</xdr:rowOff>
    </xdr:from>
    <xdr:to>
      <xdr:col>30</xdr:col>
      <xdr:colOff>9525</xdr:colOff>
      <xdr:row>15</xdr:row>
      <xdr:rowOff>9525</xdr:rowOff>
    </xdr:to>
    <xdr:cxnSp macro="">
      <xdr:nvCxnSpPr>
        <xdr:cNvPr id="47" name="直線矢印コネクタ 46">
          <a:extLst>
            <a:ext uri="{FF2B5EF4-FFF2-40B4-BE49-F238E27FC236}">
              <a16:creationId xmlns:a16="http://schemas.microsoft.com/office/drawing/2014/main" id="{00000000-0008-0000-0300-00002F000000}"/>
            </a:ext>
          </a:extLst>
        </xdr:cNvPr>
        <xdr:cNvCxnSpPr/>
      </xdr:nvCxnSpPr>
      <xdr:spPr bwMode="auto">
        <a:xfrm>
          <a:off x="16268700" y="2162175"/>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0</xdr:colOff>
      <xdr:row>31</xdr:row>
      <xdr:rowOff>4713</xdr:rowOff>
    </xdr:from>
    <xdr:to>
      <xdr:col>23</xdr:col>
      <xdr:colOff>0</xdr:colOff>
      <xdr:row>35</xdr:row>
      <xdr:rowOff>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bwMode="auto">
        <a:xfrm flipV="1">
          <a:off x="12096750" y="5395863"/>
          <a:ext cx="0" cy="70013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6061</xdr:colOff>
      <xdr:row>31</xdr:row>
      <xdr:rowOff>0</xdr:rowOff>
    </xdr:from>
    <xdr:to>
      <xdr:col>30</xdr:col>
      <xdr:colOff>5043</xdr:colOff>
      <xdr:row>31</xdr:row>
      <xdr:rowOff>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bwMode="auto">
        <a:xfrm>
          <a:off x="12102811" y="5391150"/>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3362</xdr:colOff>
      <xdr:row>31</xdr:row>
      <xdr:rowOff>3031</xdr:rowOff>
    </xdr:from>
    <xdr:to>
      <xdr:col>30</xdr:col>
      <xdr:colOff>3362</xdr:colOff>
      <xdr:row>32</xdr:row>
      <xdr:rowOff>164956</xdr:rowOff>
    </xdr:to>
    <xdr:cxnSp macro="">
      <xdr:nvCxnSpPr>
        <xdr:cNvPr id="50" name="直線矢印コネクタ 49">
          <a:extLst>
            <a:ext uri="{FF2B5EF4-FFF2-40B4-BE49-F238E27FC236}">
              <a16:creationId xmlns:a16="http://schemas.microsoft.com/office/drawing/2014/main" id="{00000000-0008-0000-0300-000032000000}"/>
            </a:ext>
          </a:extLst>
        </xdr:cNvPr>
        <xdr:cNvCxnSpPr/>
      </xdr:nvCxnSpPr>
      <xdr:spPr bwMode="auto">
        <a:xfrm>
          <a:off x="16262537" y="5394181"/>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0</xdr:colOff>
      <xdr:row>49</xdr:row>
      <xdr:rowOff>4712</xdr:rowOff>
    </xdr:from>
    <xdr:to>
      <xdr:col>23</xdr:col>
      <xdr:colOff>0</xdr:colOff>
      <xdr:row>53</xdr:row>
      <xdr:rowOff>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bwMode="auto">
        <a:xfrm flipV="1">
          <a:off x="12096750" y="8720087"/>
          <a:ext cx="0" cy="70966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6061</xdr:colOff>
      <xdr:row>49</xdr:row>
      <xdr:rowOff>0</xdr:rowOff>
    </xdr:from>
    <xdr:to>
      <xdr:col>30</xdr:col>
      <xdr:colOff>5043</xdr:colOff>
      <xdr:row>49</xdr:row>
      <xdr:rowOff>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bwMode="auto">
        <a:xfrm>
          <a:off x="12102811" y="8715375"/>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3362</xdr:colOff>
      <xdr:row>49</xdr:row>
      <xdr:rowOff>3031</xdr:rowOff>
    </xdr:from>
    <xdr:to>
      <xdr:col>30</xdr:col>
      <xdr:colOff>3362</xdr:colOff>
      <xdr:row>50</xdr:row>
      <xdr:rowOff>164956</xdr:rowOff>
    </xdr:to>
    <xdr:cxnSp macro="">
      <xdr:nvCxnSpPr>
        <xdr:cNvPr id="53" name="直線矢印コネクタ 52">
          <a:extLst>
            <a:ext uri="{FF2B5EF4-FFF2-40B4-BE49-F238E27FC236}">
              <a16:creationId xmlns:a16="http://schemas.microsoft.com/office/drawing/2014/main" id="{00000000-0008-0000-0300-000035000000}"/>
            </a:ext>
          </a:extLst>
        </xdr:cNvPr>
        <xdr:cNvCxnSpPr/>
      </xdr:nvCxnSpPr>
      <xdr:spPr bwMode="auto">
        <a:xfrm>
          <a:off x="16262537" y="8718406"/>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0</xdr:colOff>
      <xdr:row>18</xdr:row>
      <xdr:rowOff>0</xdr:rowOff>
    </xdr:from>
    <xdr:to>
      <xdr:col>17</xdr:col>
      <xdr:colOff>0</xdr:colOff>
      <xdr:row>21</xdr:row>
      <xdr:rowOff>11206</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bwMode="auto">
        <a:xfrm>
          <a:off x="8953500" y="3129643"/>
          <a:ext cx="0" cy="55549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17</xdr:col>
      <xdr:colOff>13607</xdr:colOff>
      <xdr:row>21</xdr:row>
      <xdr:rowOff>1730</xdr:rowOff>
    </xdr:from>
    <xdr:to>
      <xdr:col>18</xdr:col>
      <xdr:colOff>0</xdr:colOff>
      <xdr:row>21</xdr:row>
      <xdr:rowOff>1730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bwMode="auto">
        <a:xfrm flipH="1">
          <a:off x="8967107" y="3675659"/>
          <a:ext cx="7211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21</xdr:row>
      <xdr:rowOff>11206</xdr:rowOff>
    </xdr:from>
    <xdr:to>
      <xdr:col>18</xdr:col>
      <xdr:colOff>0</xdr:colOff>
      <xdr:row>22</xdr:row>
      <xdr:rowOff>0</xdr:rowOff>
    </xdr:to>
    <xdr:cxnSp macro="">
      <xdr:nvCxnSpPr>
        <xdr:cNvPr id="59" name="直線矢印コネクタ 58">
          <a:extLst>
            <a:ext uri="{FF2B5EF4-FFF2-40B4-BE49-F238E27FC236}">
              <a16:creationId xmlns:a16="http://schemas.microsoft.com/office/drawing/2014/main" id="{00000000-0008-0000-0300-00003B000000}"/>
            </a:ext>
          </a:extLst>
        </xdr:cNvPr>
        <xdr:cNvCxnSpPr/>
      </xdr:nvCxnSpPr>
      <xdr:spPr bwMode="auto">
        <a:xfrm>
          <a:off x="9744075" y="3611656"/>
          <a:ext cx="0" cy="160244"/>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14</xdr:col>
      <xdr:colOff>0</xdr:colOff>
      <xdr:row>31</xdr:row>
      <xdr:rowOff>0</xdr:rowOff>
    </xdr:from>
    <xdr:to>
      <xdr:col>18</xdr:col>
      <xdr:colOff>0</xdr:colOff>
      <xdr:row>31</xdr:row>
      <xdr:rowOff>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bwMode="auto">
        <a:xfrm flipH="1">
          <a:off x="7286625" y="5391150"/>
          <a:ext cx="24574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30</xdr:row>
      <xdr:rowOff>0</xdr:rowOff>
    </xdr:from>
    <xdr:to>
      <xdr:col>18</xdr:col>
      <xdr:colOff>0</xdr:colOff>
      <xdr:row>31</xdr:row>
      <xdr:rowOff>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bwMode="auto">
        <a:xfrm>
          <a:off x="9744075" y="5219700"/>
          <a:ext cx="0" cy="1714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14</xdr:col>
      <xdr:colOff>0</xdr:colOff>
      <xdr:row>31</xdr:row>
      <xdr:rowOff>0</xdr:rowOff>
    </xdr:from>
    <xdr:to>
      <xdr:col>14</xdr:col>
      <xdr:colOff>0</xdr:colOff>
      <xdr:row>31</xdr:row>
      <xdr:rowOff>156883</xdr:rowOff>
    </xdr:to>
    <xdr:cxnSp macro="">
      <xdr:nvCxnSpPr>
        <xdr:cNvPr id="62" name="直線矢印コネクタ 61">
          <a:extLst>
            <a:ext uri="{FF2B5EF4-FFF2-40B4-BE49-F238E27FC236}">
              <a16:creationId xmlns:a16="http://schemas.microsoft.com/office/drawing/2014/main" id="{00000000-0008-0000-0300-00003E000000}"/>
            </a:ext>
          </a:extLst>
        </xdr:cNvPr>
        <xdr:cNvCxnSpPr/>
      </xdr:nvCxnSpPr>
      <xdr:spPr bwMode="auto">
        <a:xfrm>
          <a:off x="7286625" y="5391150"/>
          <a:ext cx="0" cy="156883"/>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0</xdr:colOff>
      <xdr:row>33</xdr:row>
      <xdr:rowOff>13607</xdr:rowOff>
    </xdr:from>
    <xdr:to>
      <xdr:col>18</xdr:col>
      <xdr:colOff>0</xdr:colOff>
      <xdr:row>33</xdr:row>
      <xdr:rowOff>13607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bwMode="auto">
        <a:xfrm>
          <a:off x="9010650" y="5757182"/>
          <a:ext cx="7334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16</xdr:col>
      <xdr:colOff>721179</xdr:colOff>
      <xdr:row>31</xdr:row>
      <xdr:rowOff>13607</xdr:rowOff>
    </xdr:from>
    <xdr:to>
      <xdr:col>16</xdr:col>
      <xdr:colOff>721179</xdr:colOff>
      <xdr:row>33</xdr:row>
      <xdr:rowOff>13607</xdr:rowOff>
    </xdr:to>
    <xdr:cxnSp macro="">
      <xdr:nvCxnSpPr>
        <xdr:cNvPr id="64" name="直線矢印コネクタ 63">
          <a:extLst>
            <a:ext uri="{FF2B5EF4-FFF2-40B4-BE49-F238E27FC236}">
              <a16:creationId xmlns:a16="http://schemas.microsoft.com/office/drawing/2014/main" id="{00000000-0008-0000-0300-000040000000}"/>
            </a:ext>
          </a:extLst>
        </xdr:cNvPr>
        <xdr:cNvCxnSpPr/>
      </xdr:nvCxnSpPr>
      <xdr:spPr bwMode="auto">
        <a:xfrm flipV="1">
          <a:off x="8998404" y="5404757"/>
          <a:ext cx="0" cy="352425"/>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14</xdr:col>
      <xdr:colOff>0</xdr:colOff>
      <xdr:row>49</xdr:row>
      <xdr:rowOff>0</xdr:rowOff>
    </xdr:from>
    <xdr:to>
      <xdr:col>18</xdr:col>
      <xdr:colOff>0</xdr:colOff>
      <xdr:row>49</xdr:row>
      <xdr:rowOff>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bwMode="auto">
        <a:xfrm flipH="1">
          <a:off x="7286625" y="8715375"/>
          <a:ext cx="24574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48</xdr:row>
      <xdr:rowOff>0</xdr:rowOff>
    </xdr:from>
    <xdr:to>
      <xdr:col>18</xdr:col>
      <xdr:colOff>0</xdr:colOff>
      <xdr:row>49</xdr:row>
      <xdr:rowOff>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bwMode="auto">
        <a:xfrm>
          <a:off x="9744075" y="8543925"/>
          <a:ext cx="0" cy="1714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14</xdr:col>
      <xdr:colOff>0</xdr:colOff>
      <xdr:row>49</xdr:row>
      <xdr:rowOff>0</xdr:rowOff>
    </xdr:from>
    <xdr:to>
      <xdr:col>14</xdr:col>
      <xdr:colOff>0</xdr:colOff>
      <xdr:row>49</xdr:row>
      <xdr:rowOff>156883</xdr:rowOff>
    </xdr:to>
    <xdr:cxnSp macro="">
      <xdr:nvCxnSpPr>
        <xdr:cNvPr id="67" name="直線矢印コネクタ 66">
          <a:extLst>
            <a:ext uri="{FF2B5EF4-FFF2-40B4-BE49-F238E27FC236}">
              <a16:creationId xmlns:a16="http://schemas.microsoft.com/office/drawing/2014/main" id="{00000000-0008-0000-0300-000043000000}"/>
            </a:ext>
          </a:extLst>
        </xdr:cNvPr>
        <xdr:cNvCxnSpPr/>
      </xdr:nvCxnSpPr>
      <xdr:spPr bwMode="auto">
        <a:xfrm>
          <a:off x="7286625" y="8715375"/>
          <a:ext cx="0" cy="156883"/>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13607</xdr:colOff>
      <xdr:row>51</xdr:row>
      <xdr:rowOff>0</xdr:rowOff>
    </xdr:from>
    <xdr:to>
      <xdr:col>18</xdr:col>
      <xdr:colOff>13607</xdr:colOff>
      <xdr:row>51</xdr:row>
      <xdr:rowOff>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bwMode="auto">
        <a:xfrm>
          <a:off x="9024257" y="9077325"/>
          <a:ext cx="7334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17</xdr:col>
      <xdr:colOff>0</xdr:colOff>
      <xdr:row>49</xdr:row>
      <xdr:rowOff>0</xdr:rowOff>
    </xdr:from>
    <xdr:to>
      <xdr:col>17</xdr:col>
      <xdr:colOff>0</xdr:colOff>
      <xdr:row>51</xdr:row>
      <xdr:rowOff>0</xdr:rowOff>
    </xdr:to>
    <xdr:cxnSp macro="">
      <xdr:nvCxnSpPr>
        <xdr:cNvPr id="69" name="直線矢印コネクタ 68">
          <a:extLst>
            <a:ext uri="{FF2B5EF4-FFF2-40B4-BE49-F238E27FC236}">
              <a16:creationId xmlns:a16="http://schemas.microsoft.com/office/drawing/2014/main" id="{00000000-0008-0000-0300-000045000000}"/>
            </a:ext>
          </a:extLst>
        </xdr:cNvPr>
        <xdr:cNvCxnSpPr/>
      </xdr:nvCxnSpPr>
      <xdr:spPr bwMode="auto">
        <a:xfrm flipV="1">
          <a:off x="9010650" y="8715375"/>
          <a:ext cx="0" cy="3619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358584</xdr:colOff>
      <xdr:row>12</xdr:row>
      <xdr:rowOff>0</xdr:rowOff>
    </xdr:from>
    <xdr:to>
      <xdr:col>6</xdr:col>
      <xdr:colOff>358584</xdr:colOff>
      <xdr:row>12</xdr:row>
      <xdr:rowOff>145677</xdr:rowOff>
    </xdr:to>
    <xdr:cxnSp macro="">
      <xdr:nvCxnSpPr>
        <xdr:cNvPr id="71" name="直線矢印コネクタ 70">
          <a:extLst>
            <a:ext uri="{FF2B5EF4-FFF2-40B4-BE49-F238E27FC236}">
              <a16:creationId xmlns:a16="http://schemas.microsoft.com/office/drawing/2014/main" id="{00000000-0008-0000-0300-000047000000}"/>
            </a:ext>
          </a:extLst>
        </xdr:cNvPr>
        <xdr:cNvCxnSpPr/>
      </xdr:nvCxnSpPr>
      <xdr:spPr bwMode="auto">
        <a:xfrm>
          <a:off x="3644709" y="1981200"/>
          <a:ext cx="0" cy="145677"/>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27</xdr:col>
      <xdr:colOff>0</xdr:colOff>
      <xdr:row>12</xdr:row>
      <xdr:rowOff>0</xdr:rowOff>
    </xdr:from>
    <xdr:to>
      <xdr:col>27</xdr:col>
      <xdr:colOff>0</xdr:colOff>
      <xdr:row>12</xdr:row>
      <xdr:rowOff>145677</xdr:rowOff>
    </xdr:to>
    <xdr:cxnSp macro="">
      <xdr:nvCxnSpPr>
        <xdr:cNvPr id="72" name="直線矢印コネクタ 71">
          <a:extLst>
            <a:ext uri="{FF2B5EF4-FFF2-40B4-BE49-F238E27FC236}">
              <a16:creationId xmlns:a16="http://schemas.microsoft.com/office/drawing/2014/main" id="{00000000-0008-0000-0300-000048000000}"/>
            </a:ext>
          </a:extLst>
        </xdr:cNvPr>
        <xdr:cNvCxnSpPr/>
      </xdr:nvCxnSpPr>
      <xdr:spPr bwMode="auto">
        <a:xfrm>
          <a:off x="14478000" y="1981200"/>
          <a:ext cx="0" cy="145677"/>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4</xdr:col>
      <xdr:colOff>679174</xdr:colOff>
      <xdr:row>14</xdr:row>
      <xdr:rowOff>0</xdr:rowOff>
    </xdr:from>
    <xdr:to>
      <xdr:col>6</xdr:col>
      <xdr:colOff>0</xdr:colOff>
      <xdr:row>15</xdr:row>
      <xdr:rowOff>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bwMode="auto">
        <a:xfrm flipV="1">
          <a:off x="2993749" y="232410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8283</xdr:colOff>
      <xdr:row>18</xdr:row>
      <xdr:rowOff>0</xdr:rowOff>
    </xdr:from>
    <xdr:to>
      <xdr:col>6</xdr:col>
      <xdr:colOff>8283</xdr:colOff>
      <xdr:row>18</xdr:row>
      <xdr:rowOff>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bwMode="auto">
        <a:xfrm>
          <a:off x="3008658" y="306705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32</xdr:row>
      <xdr:rowOff>0</xdr:rowOff>
    </xdr:from>
    <xdr:to>
      <xdr:col>6</xdr:col>
      <xdr:colOff>6626</xdr:colOff>
      <xdr:row>33</xdr:row>
      <xdr:rowOff>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bwMode="auto">
        <a:xfrm flipV="1">
          <a:off x="3000375" y="5572125"/>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4</xdr:col>
      <xdr:colOff>672134</xdr:colOff>
      <xdr:row>36</xdr:row>
      <xdr:rowOff>0</xdr:rowOff>
    </xdr:from>
    <xdr:to>
      <xdr:col>5</xdr:col>
      <xdr:colOff>272084</xdr:colOff>
      <xdr:row>36</xdr:row>
      <xdr:rowOff>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bwMode="auto">
        <a:xfrm>
          <a:off x="2986709" y="632460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50</xdr:row>
      <xdr:rowOff>0</xdr:rowOff>
    </xdr:from>
    <xdr:to>
      <xdr:col>6</xdr:col>
      <xdr:colOff>6626</xdr:colOff>
      <xdr:row>50</xdr:row>
      <xdr:rowOff>171450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bwMode="auto">
        <a:xfrm flipV="1">
          <a:off x="3000375" y="889635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4</xdr:col>
      <xdr:colOff>672134</xdr:colOff>
      <xdr:row>54</xdr:row>
      <xdr:rowOff>0</xdr:rowOff>
    </xdr:from>
    <xdr:to>
      <xdr:col>5</xdr:col>
      <xdr:colOff>272084</xdr:colOff>
      <xdr:row>54</xdr:row>
      <xdr:rowOff>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bwMode="auto">
        <a:xfrm>
          <a:off x="2986709" y="965835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13666</xdr:colOff>
      <xdr:row>61</xdr:row>
      <xdr:rowOff>0</xdr:rowOff>
    </xdr:from>
    <xdr:to>
      <xdr:col>6</xdr:col>
      <xdr:colOff>20292</xdr:colOff>
      <xdr:row>61</xdr:row>
      <xdr:rowOff>171450</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bwMode="auto">
        <a:xfrm flipV="1">
          <a:off x="3014041" y="1089660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65</xdr:row>
      <xdr:rowOff>0</xdr:rowOff>
    </xdr:from>
    <xdr:to>
      <xdr:col>6</xdr:col>
      <xdr:colOff>0</xdr:colOff>
      <xdr:row>65</xdr:row>
      <xdr:rowOff>0</xdr:rowOff>
    </xdr:to>
    <xdr:cxnSp macro="">
      <xdr:nvCxnSpPr>
        <xdr:cNvPr id="83" name="直線コネクタ 82">
          <a:extLst>
            <a:ext uri="{FF2B5EF4-FFF2-40B4-BE49-F238E27FC236}">
              <a16:creationId xmlns:a16="http://schemas.microsoft.com/office/drawing/2014/main" id="{00000000-0008-0000-0300-000053000000}"/>
            </a:ext>
          </a:extLst>
        </xdr:cNvPr>
        <xdr:cNvCxnSpPr/>
      </xdr:nvCxnSpPr>
      <xdr:spPr bwMode="auto">
        <a:xfrm>
          <a:off x="3000375" y="1165860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14</xdr:row>
      <xdr:rowOff>0</xdr:rowOff>
    </xdr:from>
    <xdr:to>
      <xdr:col>29</xdr:col>
      <xdr:colOff>0</xdr:colOff>
      <xdr:row>15</xdr:row>
      <xdr:rowOff>9525</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bwMode="auto">
        <a:xfrm>
          <a:off x="15211425" y="2324100"/>
          <a:ext cx="314325" cy="180975"/>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18</xdr:row>
      <xdr:rowOff>0</xdr:rowOff>
    </xdr:from>
    <xdr:to>
      <xdr:col>29</xdr:col>
      <xdr:colOff>9525</xdr:colOff>
      <xdr:row>18</xdr:row>
      <xdr:rowOff>0</xdr:rowOff>
    </xdr:to>
    <xdr:cxnSp macro="">
      <xdr:nvCxnSpPr>
        <xdr:cNvPr id="85" name="直線コネクタ 84">
          <a:extLst>
            <a:ext uri="{FF2B5EF4-FFF2-40B4-BE49-F238E27FC236}">
              <a16:creationId xmlns:a16="http://schemas.microsoft.com/office/drawing/2014/main" id="{00000000-0008-0000-0300-000055000000}"/>
            </a:ext>
          </a:extLst>
        </xdr:cNvPr>
        <xdr:cNvCxnSpPr/>
      </xdr:nvCxnSpPr>
      <xdr:spPr bwMode="auto">
        <a:xfrm>
          <a:off x="15220950" y="3067050"/>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32</xdr:row>
      <xdr:rowOff>0</xdr:rowOff>
    </xdr:from>
    <xdr:to>
      <xdr:col>29</xdr:col>
      <xdr:colOff>0</xdr:colOff>
      <xdr:row>33</xdr:row>
      <xdr:rowOff>9525</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bwMode="auto">
        <a:xfrm>
          <a:off x="15211425" y="5572125"/>
          <a:ext cx="314325" cy="180975"/>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35</xdr:row>
      <xdr:rowOff>223630</xdr:rowOff>
    </xdr:from>
    <xdr:to>
      <xdr:col>29</xdr:col>
      <xdr:colOff>9525</xdr:colOff>
      <xdr:row>35</xdr:row>
      <xdr:rowOff>223630</xdr:rowOff>
    </xdr:to>
    <xdr:cxnSp macro="">
      <xdr:nvCxnSpPr>
        <xdr:cNvPr id="87" name="直線コネクタ 86">
          <a:extLst>
            <a:ext uri="{FF2B5EF4-FFF2-40B4-BE49-F238E27FC236}">
              <a16:creationId xmlns:a16="http://schemas.microsoft.com/office/drawing/2014/main" id="{00000000-0008-0000-0300-000057000000}"/>
            </a:ext>
          </a:extLst>
        </xdr:cNvPr>
        <xdr:cNvCxnSpPr/>
      </xdr:nvCxnSpPr>
      <xdr:spPr bwMode="auto">
        <a:xfrm>
          <a:off x="15220950" y="6319630"/>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50</xdr:row>
      <xdr:rowOff>0</xdr:rowOff>
    </xdr:from>
    <xdr:to>
      <xdr:col>29</xdr:col>
      <xdr:colOff>0</xdr:colOff>
      <xdr:row>51</xdr:row>
      <xdr:rowOff>1243</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bwMode="auto">
        <a:xfrm>
          <a:off x="15211425" y="8896350"/>
          <a:ext cx="314325" cy="182218"/>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54</xdr:row>
      <xdr:rowOff>1035</xdr:rowOff>
    </xdr:from>
    <xdr:to>
      <xdr:col>29</xdr:col>
      <xdr:colOff>9525</xdr:colOff>
      <xdr:row>54</xdr:row>
      <xdr:rowOff>1035</xdr:rowOff>
    </xdr:to>
    <xdr:cxnSp macro="">
      <xdr:nvCxnSpPr>
        <xdr:cNvPr id="89" name="直線コネクタ 88">
          <a:extLst>
            <a:ext uri="{FF2B5EF4-FFF2-40B4-BE49-F238E27FC236}">
              <a16:creationId xmlns:a16="http://schemas.microsoft.com/office/drawing/2014/main" id="{00000000-0008-0000-0300-000059000000}"/>
            </a:ext>
          </a:extLst>
        </xdr:cNvPr>
        <xdr:cNvCxnSpPr/>
      </xdr:nvCxnSpPr>
      <xdr:spPr bwMode="auto">
        <a:xfrm>
          <a:off x="15220950" y="9659385"/>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61</xdr:row>
      <xdr:rowOff>0</xdr:rowOff>
    </xdr:from>
    <xdr:to>
      <xdr:col>29</xdr:col>
      <xdr:colOff>0</xdr:colOff>
      <xdr:row>62</xdr:row>
      <xdr:rowOff>1242</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bwMode="auto">
        <a:xfrm>
          <a:off x="15211425" y="10896600"/>
          <a:ext cx="314325" cy="182217"/>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65</xdr:row>
      <xdr:rowOff>1034</xdr:rowOff>
    </xdr:from>
    <xdr:to>
      <xdr:col>29</xdr:col>
      <xdr:colOff>9525</xdr:colOff>
      <xdr:row>65</xdr:row>
      <xdr:rowOff>1034</xdr:rowOff>
    </xdr:to>
    <xdr:cxnSp macro="">
      <xdr:nvCxnSpPr>
        <xdr:cNvPr id="91" name="直線コネクタ 90">
          <a:extLst>
            <a:ext uri="{FF2B5EF4-FFF2-40B4-BE49-F238E27FC236}">
              <a16:creationId xmlns:a16="http://schemas.microsoft.com/office/drawing/2014/main" id="{00000000-0008-0000-0300-00005B000000}"/>
            </a:ext>
          </a:extLst>
        </xdr:cNvPr>
        <xdr:cNvCxnSpPr/>
      </xdr:nvCxnSpPr>
      <xdr:spPr bwMode="auto">
        <a:xfrm>
          <a:off x="15220950" y="11659634"/>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15</xdr:col>
      <xdr:colOff>0</xdr:colOff>
      <xdr:row>19</xdr:row>
      <xdr:rowOff>13607</xdr:rowOff>
    </xdr:from>
    <xdr:to>
      <xdr:col>17</xdr:col>
      <xdr:colOff>0</xdr:colOff>
      <xdr:row>19</xdr:row>
      <xdr:rowOff>13607</xdr:rowOff>
    </xdr:to>
    <xdr:cxnSp macro="">
      <xdr:nvCxnSpPr>
        <xdr:cNvPr id="97" name="直線矢印コネクタ 96">
          <a:extLst>
            <a:ext uri="{FF2B5EF4-FFF2-40B4-BE49-F238E27FC236}">
              <a16:creationId xmlns:a16="http://schemas.microsoft.com/office/drawing/2014/main" id="{00000000-0008-0000-0300-000061000000}"/>
            </a:ext>
          </a:extLst>
        </xdr:cNvPr>
        <xdr:cNvCxnSpPr/>
      </xdr:nvCxnSpPr>
      <xdr:spPr bwMode="auto">
        <a:xfrm>
          <a:off x="7919357" y="3333750"/>
          <a:ext cx="1034143"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xdr:col>
      <xdr:colOff>17318</xdr:colOff>
      <xdr:row>5</xdr:row>
      <xdr:rowOff>138545</xdr:rowOff>
    </xdr:from>
    <xdr:to>
      <xdr:col>11</xdr:col>
      <xdr:colOff>41130</xdr:colOff>
      <xdr:row>57</xdr:row>
      <xdr:rowOff>155863</xdr:rowOff>
    </xdr:to>
    <xdr:sp macro="" textlink="">
      <xdr:nvSpPr>
        <xdr:cNvPr id="93" name="角丸四角形 92">
          <a:extLst>
            <a:ext uri="{FF2B5EF4-FFF2-40B4-BE49-F238E27FC236}">
              <a16:creationId xmlns:a16="http://schemas.microsoft.com/office/drawing/2014/main" id="{00000000-0008-0000-0300-00005D000000}"/>
            </a:ext>
          </a:extLst>
        </xdr:cNvPr>
        <xdr:cNvSpPr/>
      </xdr:nvSpPr>
      <xdr:spPr bwMode="auto">
        <a:xfrm>
          <a:off x="1402773" y="1004454"/>
          <a:ext cx="4543857" cy="9317182"/>
        </a:xfrm>
        <a:prstGeom prst="roundRect">
          <a:avLst/>
        </a:prstGeom>
        <a:noFill/>
        <a:ln w="571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588818</xdr:colOff>
      <xdr:row>4</xdr:row>
      <xdr:rowOff>0</xdr:rowOff>
    </xdr:from>
    <xdr:to>
      <xdr:col>7</xdr:col>
      <xdr:colOff>395081</xdr:colOff>
      <xdr:row>7</xdr:row>
      <xdr:rowOff>69375</xdr:rowOff>
    </xdr:to>
    <xdr:sp macro="" textlink="">
      <xdr:nvSpPr>
        <xdr:cNvPr id="94" name="角丸四角形 93">
          <a:extLst>
            <a:ext uri="{FF2B5EF4-FFF2-40B4-BE49-F238E27FC236}">
              <a16:creationId xmlns:a16="http://schemas.microsoft.com/office/drawing/2014/main" id="{00000000-0008-0000-0300-00005E000000}"/>
            </a:ext>
          </a:extLst>
        </xdr:cNvPr>
        <xdr:cNvSpPr/>
      </xdr:nvSpPr>
      <xdr:spPr bwMode="auto">
        <a:xfrm>
          <a:off x="2926773" y="692727"/>
          <a:ext cx="1486126" cy="588921"/>
        </a:xfrm>
        <a:prstGeom prst="roundRect">
          <a:avLst>
            <a:gd name="adj" fmla="val 26232"/>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rPr>
            <a:t>雇　用</a:t>
          </a:r>
        </a:p>
      </xdr:txBody>
    </xdr:sp>
    <xdr:clientData/>
  </xdr:twoCellAnchor>
  <xdr:twoCellAnchor>
    <xdr:from>
      <xdr:col>16</xdr:col>
      <xdr:colOff>54429</xdr:colOff>
      <xdr:row>8</xdr:row>
      <xdr:rowOff>0</xdr:rowOff>
    </xdr:from>
    <xdr:to>
      <xdr:col>17</xdr:col>
      <xdr:colOff>686915</xdr:colOff>
      <xdr:row>11</xdr:row>
      <xdr:rowOff>79653</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bwMode="auto">
        <a:xfrm>
          <a:off x="8273143" y="1374321"/>
          <a:ext cx="1367272" cy="542296"/>
        </a:xfrm>
        <a:prstGeom prst="rect">
          <a:avLst/>
        </a:prstGeom>
        <a:solidFill>
          <a:srgbClr val="FFFF99"/>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前提条件</a:t>
          </a:r>
        </a:p>
      </xdr:txBody>
    </xdr:sp>
    <xdr:clientData/>
  </xdr:twoCellAnchor>
  <xdr:twoCellAnchor>
    <xdr:from>
      <xdr:col>12</xdr:col>
      <xdr:colOff>27215</xdr:colOff>
      <xdr:row>5</xdr:row>
      <xdr:rowOff>149678</xdr:rowOff>
    </xdr:from>
    <xdr:to>
      <xdr:col>21</xdr:col>
      <xdr:colOff>0</xdr:colOff>
      <xdr:row>57</xdr:row>
      <xdr:rowOff>136071</xdr:rowOff>
    </xdr:to>
    <xdr:sp macro="" textlink="">
      <xdr:nvSpPr>
        <xdr:cNvPr id="96" name="L 字 95">
          <a:extLst>
            <a:ext uri="{FF2B5EF4-FFF2-40B4-BE49-F238E27FC236}">
              <a16:creationId xmlns:a16="http://schemas.microsoft.com/office/drawing/2014/main" id="{00000000-0008-0000-0300-000060000000}"/>
            </a:ext>
          </a:extLst>
        </xdr:cNvPr>
        <xdr:cNvSpPr/>
      </xdr:nvSpPr>
      <xdr:spPr>
        <a:xfrm flipV="1">
          <a:off x="6286501" y="1034142"/>
          <a:ext cx="5034642" cy="9388929"/>
        </a:xfrm>
        <a:prstGeom prst="corner">
          <a:avLst>
            <a:gd name="adj1" fmla="val 48187"/>
            <a:gd name="adj2" fmla="val 42673"/>
          </a:avLst>
        </a:prstGeom>
        <a:no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228537</xdr:colOff>
      <xdr:row>3</xdr:row>
      <xdr:rowOff>140753</xdr:rowOff>
    </xdr:from>
    <xdr:to>
      <xdr:col>17</xdr:col>
      <xdr:colOff>735711</xdr:colOff>
      <xdr:row>7</xdr:row>
      <xdr:rowOff>37276</xdr:rowOff>
    </xdr:to>
    <xdr:sp macro="" textlink="">
      <xdr:nvSpPr>
        <xdr:cNvPr id="98" name="角丸四角形 97">
          <a:extLst>
            <a:ext uri="{FF2B5EF4-FFF2-40B4-BE49-F238E27FC236}">
              <a16:creationId xmlns:a16="http://schemas.microsoft.com/office/drawing/2014/main" id="{00000000-0008-0000-0300-000062000000}"/>
            </a:ext>
          </a:extLst>
        </xdr:cNvPr>
        <xdr:cNvSpPr/>
      </xdr:nvSpPr>
      <xdr:spPr bwMode="auto">
        <a:xfrm>
          <a:off x="8253350" y="640816"/>
          <a:ext cx="1554924" cy="587085"/>
        </a:xfrm>
        <a:prstGeom prst="roundRect">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生産誘発額</a:t>
          </a:r>
        </a:p>
      </xdr:txBody>
    </xdr:sp>
    <xdr:clientData/>
  </xdr:twoCellAnchor>
  <xdr:twoCellAnchor>
    <xdr:from>
      <xdr:col>22</xdr:col>
      <xdr:colOff>68035</xdr:colOff>
      <xdr:row>5</xdr:row>
      <xdr:rowOff>154627</xdr:rowOff>
    </xdr:from>
    <xdr:to>
      <xdr:col>33</xdr:col>
      <xdr:colOff>19790</xdr:colOff>
      <xdr:row>58</xdr:row>
      <xdr:rowOff>27213</xdr:rowOff>
    </xdr:to>
    <xdr:sp macro="" textlink="">
      <xdr:nvSpPr>
        <xdr:cNvPr id="99" name="角丸四角形 98">
          <a:extLst>
            <a:ext uri="{FF2B5EF4-FFF2-40B4-BE49-F238E27FC236}">
              <a16:creationId xmlns:a16="http://schemas.microsoft.com/office/drawing/2014/main" id="{00000000-0008-0000-0300-000063000000}"/>
            </a:ext>
          </a:extLst>
        </xdr:cNvPr>
        <xdr:cNvSpPr/>
      </xdr:nvSpPr>
      <xdr:spPr bwMode="auto">
        <a:xfrm>
          <a:off x="11620499" y="1039091"/>
          <a:ext cx="6061362" cy="9452015"/>
        </a:xfrm>
        <a:prstGeom prst="roundRect">
          <a:avLst/>
        </a:prstGeom>
        <a:noFill/>
        <a:ln w="571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332755</xdr:colOff>
      <xdr:row>4</xdr:row>
      <xdr:rowOff>54429</xdr:rowOff>
    </xdr:from>
    <xdr:to>
      <xdr:col>29</xdr:col>
      <xdr:colOff>599950</xdr:colOff>
      <xdr:row>7</xdr:row>
      <xdr:rowOff>131637</xdr:rowOff>
    </xdr:to>
    <xdr:sp macro="" textlink="">
      <xdr:nvSpPr>
        <xdr:cNvPr id="100" name="角丸四角形 99">
          <a:extLst>
            <a:ext uri="{FF2B5EF4-FFF2-40B4-BE49-F238E27FC236}">
              <a16:creationId xmlns:a16="http://schemas.microsoft.com/office/drawing/2014/main" id="{00000000-0008-0000-0300-000064000000}"/>
            </a:ext>
          </a:extLst>
        </xdr:cNvPr>
        <xdr:cNvSpPr/>
      </xdr:nvSpPr>
      <xdr:spPr bwMode="auto">
        <a:xfrm>
          <a:off x="13109862" y="762000"/>
          <a:ext cx="2961409" cy="607887"/>
        </a:xfrm>
        <a:prstGeom prst="roundRect">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粗付加価値額</a:t>
          </a:r>
        </a:p>
      </xdr:txBody>
    </xdr:sp>
    <xdr:clientData/>
  </xdr:twoCellAnchor>
  <xdr:twoCellAnchor>
    <xdr:from>
      <xdr:col>0</xdr:col>
      <xdr:colOff>309563</xdr:colOff>
      <xdr:row>5</xdr:row>
      <xdr:rowOff>95250</xdr:rowOff>
    </xdr:from>
    <xdr:to>
      <xdr:col>1</xdr:col>
      <xdr:colOff>478414</xdr:colOff>
      <xdr:row>33</xdr:row>
      <xdr:rowOff>155863</xdr:rowOff>
    </xdr:to>
    <xdr:sp macro="" textlink="">
      <xdr:nvSpPr>
        <xdr:cNvPr id="101" name="フローチャート: 代替処理 100">
          <a:extLst>
            <a:ext uri="{FF2B5EF4-FFF2-40B4-BE49-F238E27FC236}">
              <a16:creationId xmlns:a16="http://schemas.microsoft.com/office/drawing/2014/main" id="{00000000-0008-0000-0300-000065000000}"/>
            </a:ext>
          </a:extLst>
        </xdr:cNvPr>
        <xdr:cNvSpPr/>
      </xdr:nvSpPr>
      <xdr:spPr bwMode="auto">
        <a:xfrm>
          <a:off x="309563" y="928688"/>
          <a:ext cx="859414" cy="4918363"/>
        </a:xfrm>
        <a:prstGeom prst="flowChartAlternateProcess">
          <a:avLst/>
        </a:prstGeom>
        <a:solidFill>
          <a:schemeClr val="tx2">
            <a:lumMod val="75000"/>
          </a:schemeClr>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algn="ctr"/>
          <a:r>
            <a:rPr kumimoji="1" lang="ja-JP" altLang="en-US" sz="2000" b="1">
              <a:solidFill>
                <a:sysClr val="windowText" lastClr="000000"/>
              </a:solidFill>
            </a:rPr>
            <a:t>第１次波及効果</a:t>
          </a:r>
        </a:p>
      </xdr:txBody>
    </xdr:sp>
    <xdr:clientData/>
  </xdr:twoCellAnchor>
  <xdr:twoCellAnchor>
    <xdr:from>
      <xdr:col>0</xdr:col>
      <xdr:colOff>309562</xdr:colOff>
      <xdr:row>40</xdr:row>
      <xdr:rowOff>71437</xdr:rowOff>
    </xdr:from>
    <xdr:to>
      <xdr:col>1</xdr:col>
      <xdr:colOff>478413</xdr:colOff>
      <xdr:row>57</xdr:row>
      <xdr:rowOff>99580</xdr:rowOff>
    </xdr:to>
    <xdr:sp macro="" textlink="">
      <xdr:nvSpPr>
        <xdr:cNvPr id="102" name="角丸四角形 101">
          <a:extLst>
            <a:ext uri="{FF2B5EF4-FFF2-40B4-BE49-F238E27FC236}">
              <a16:creationId xmlns:a16="http://schemas.microsoft.com/office/drawing/2014/main" id="{00000000-0008-0000-0300-000066000000}"/>
            </a:ext>
          </a:extLst>
        </xdr:cNvPr>
        <xdr:cNvSpPr/>
      </xdr:nvSpPr>
      <xdr:spPr bwMode="auto">
        <a:xfrm>
          <a:off x="309562" y="7096125"/>
          <a:ext cx="859414" cy="3219018"/>
        </a:xfrm>
        <a:prstGeom prst="roundRect">
          <a:avLst/>
        </a:prstGeom>
        <a:solidFill>
          <a:srgbClr val="00B0F0"/>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marL="0" indent="0" algn="ctr"/>
          <a:r>
            <a:rPr kumimoji="1" lang="ja-JP" altLang="en-US" sz="2000" b="1">
              <a:solidFill>
                <a:sysClr val="windowText" lastClr="000000"/>
              </a:solidFill>
              <a:latin typeface="+mn-lt"/>
              <a:ea typeface="+mn-ea"/>
              <a:cs typeface="+mn-cs"/>
            </a:rPr>
            <a:t>第２次波及効果</a:t>
          </a:r>
        </a:p>
      </xdr:txBody>
    </xdr:sp>
    <xdr:clientData/>
  </xdr:twoCellAnchor>
  <xdr:twoCellAnchor>
    <xdr:from>
      <xdr:col>0</xdr:col>
      <xdr:colOff>309563</xdr:colOff>
      <xdr:row>60</xdr:row>
      <xdr:rowOff>23813</xdr:rowOff>
    </xdr:from>
    <xdr:to>
      <xdr:col>1</xdr:col>
      <xdr:colOff>478414</xdr:colOff>
      <xdr:row>65</xdr:row>
      <xdr:rowOff>98713</xdr:rowOff>
    </xdr:to>
    <xdr:sp macro="" textlink="">
      <xdr:nvSpPr>
        <xdr:cNvPr id="103" name="角丸四角形 102">
          <a:extLst>
            <a:ext uri="{FF2B5EF4-FFF2-40B4-BE49-F238E27FC236}">
              <a16:creationId xmlns:a16="http://schemas.microsoft.com/office/drawing/2014/main" id="{00000000-0008-0000-0300-000067000000}"/>
            </a:ext>
          </a:extLst>
        </xdr:cNvPr>
        <xdr:cNvSpPr/>
      </xdr:nvSpPr>
      <xdr:spPr bwMode="auto">
        <a:xfrm>
          <a:off x="309563" y="10739438"/>
          <a:ext cx="859414" cy="1051213"/>
        </a:xfrm>
        <a:prstGeom prst="roundRect">
          <a:avLst/>
        </a:prstGeom>
        <a:solidFill>
          <a:srgbClr val="92D050"/>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marL="0" indent="0" algn="ctr"/>
          <a:r>
            <a:rPr kumimoji="1" lang="ja-JP" altLang="en-US" sz="2000" b="1">
              <a:solidFill>
                <a:sysClr val="windowText" lastClr="000000"/>
              </a:solidFill>
              <a:latin typeface="+mn-lt"/>
              <a:ea typeface="+mn-ea"/>
              <a:cs typeface="+mn-cs"/>
            </a:rPr>
            <a:t>合計</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285750</xdr:colOff>
          <xdr:row>1</xdr:row>
          <xdr:rowOff>228600</xdr:rowOff>
        </xdr:from>
        <xdr:to>
          <xdr:col>15</xdr:col>
          <xdr:colOff>1009650</xdr:colOff>
          <xdr:row>2</xdr:row>
          <xdr:rowOff>247650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285750</xdr:colOff>
          <xdr:row>1</xdr:row>
          <xdr:rowOff>228600</xdr:rowOff>
        </xdr:from>
        <xdr:to>
          <xdr:col>15</xdr:col>
          <xdr:colOff>1009650</xdr:colOff>
          <xdr:row>2</xdr:row>
          <xdr:rowOff>247650</xdr:rowOff>
        </xdr:to>
        <xdr:sp macro="" textlink="">
          <xdr:nvSpPr>
            <xdr:cNvPr id="21506" name="Object 2"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107763" dir="18900000" algn="ctr" rotWithShape="0">
            <a:srgbClr val="808080">
              <a:alpha val="50000"/>
            </a:srgbClr>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107763" dir="18900000" algn="ctr" rotWithShape="0">
            <a:srgbClr val="808080">
              <a:alpha val="50000"/>
            </a:srgbClr>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2.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Word_Document1.docx"/><Relationship Id="rId5" Type="http://schemas.openxmlformats.org/officeDocument/2006/relationships/image" Target="../media/image1.emf"/><Relationship Id="rId4" Type="http://schemas.openxmlformats.org/officeDocument/2006/relationships/package" Target="../embeddings/Microsoft_Word_Document.docx"/><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oleObject" Target="../embeddings/oleObject2.bin"/><Relationship Id="rId5" Type="http://schemas.openxmlformats.org/officeDocument/2006/relationships/image" Target="../media/image4.w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3"/>
  <sheetViews>
    <sheetView showGridLines="0" tabSelected="1" zoomScale="90" zoomScaleNormal="90" workbookViewId="0">
      <selection activeCell="N23" sqref="N23"/>
    </sheetView>
  </sheetViews>
  <sheetFormatPr defaultColWidth="18.625" defaultRowHeight="13.15" customHeight="1"/>
  <cols>
    <col min="1" max="1" width="2.625" style="28" customWidth="1"/>
    <col min="2" max="9" width="9" style="28" customWidth="1"/>
    <col min="10" max="10" width="10.875" style="28" customWidth="1"/>
    <col min="11" max="11" width="9" style="28" customWidth="1"/>
    <col min="12" max="16384" width="18.625" style="28"/>
  </cols>
  <sheetData>
    <row r="1" spans="2:11" ht="18" customHeight="1"/>
    <row r="2" spans="2:11" ht="18" customHeight="1">
      <c r="B2" s="30" t="s">
        <v>242</v>
      </c>
      <c r="C2" s="30"/>
      <c r="D2" s="30"/>
      <c r="E2" s="30"/>
      <c r="F2" s="30"/>
      <c r="G2" s="30"/>
      <c r="H2" s="30"/>
      <c r="I2" s="30"/>
      <c r="J2" s="30"/>
      <c r="K2" s="30"/>
    </row>
    <row r="3" spans="2:11" ht="18" customHeight="1"/>
  </sheetData>
  <phoneticPr fontId="2"/>
  <pageMargins left="0.78700000000000003" right="0.78700000000000003" top="0.98399999999999999" bottom="0.98399999999999999" header="0.51200000000000001" footer="0.51200000000000001"/>
  <pageSetup paperSize="9" scale="94" fitToHeight="0" orientation="portrait" r:id="rId1"/>
  <headerFooter alignWithMargins="0"/>
  <rowBreaks count="2" manualBreakCount="2">
    <brk id="52" max="10" man="1"/>
    <brk id="91" max="10" man="1"/>
  </rowBreaks>
  <drawing r:id="rId2"/>
  <legacyDrawing r:id="rId3"/>
  <oleObjects>
    <mc:AlternateContent xmlns:mc="http://schemas.openxmlformats.org/markup-compatibility/2006">
      <mc:Choice Requires="x14">
        <oleObject progId="文書" shapeId="12292" r:id="rId4">
          <objectPr defaultSize="0" autoPict="0" r:id="rId5">
            <anchor moveWithCells="1">
              <from>
                <xdr:col>1</xdr:col>
                <xdr:colOff>104775</xdr:colOff>
                <xdr:row>3</xdr:row>
                <xdr:rowOff>57150</xdr:rowOff>
              </from>
              <to>
                <xdr:col>10</xdr:col>
                <xdr:colOff>533400</xdr:colOff>
                <xdr:row>63</xdr:row>
                <xdr:rowOff>38100</xdr:rowOff>
              </to>
            </anchor>
          </objectPr>
        </oleObject>
      </mc:Choice>
      <mc:Fallback>
        <oleObject progId="文書" shapeId="12292" r:id="rId4"/>
      </mc:Fallback>
    </mc:AlternateContent>
    <mc:AlternateContent xmlns:mc="http://schemas.openxmlformats.org/markup-compatibility/2006">
      <mc:Choice Requires="x14">
        <oleObject progId="文書" shapeId="12293" r:id="rId6">
          <objectPr defaultSize="0" autoPict="0" r:id="rId7">
            <anchor moveWithCells="1">
              <from>
                <xdr:col>1</xdr:col>
                <xdr:colOff>123825</xdr:colOff>
                <xdr:row>48</xdr:row>
                <xdr:rowOff>123825</xdr:rowOff>
              </from>
              <to>
                <xdr:col>10</xdr:col>
                <xdr:colOff>523875</xdr:colOff>
                <xdr:row>94</xdr:row>
                <xdr:rowOff>38100</xdr:rowOff>
              </to>
            </anchor>
          </objectPr>
        </oleObject>
      </mc:Choice>
      <mc:Fallback>
        <oleObject progId="文書" shapeId="12293" r:id="rId6"/>
      </mc:Fallback>
    </mc:AlternateContent>
    <mc:AlternateContent xmlns:mc="http://schemas.openxmlformats.org/markup-compatibility/2006">
      <mc:Choice Requires="x14">
        <oleObject progId="文書" shapeId="12294" r:id="rId8">
          <objectPr defaultSize="0" autoPict="0" r:id="rId9">
            <anchor moveWithCells="1">
              <from>
                <xdr:col>1</xdr:col>
                <xdr:colOff>180975</xdr:colOff>
                <xdr:row>85</xdr:row>
                <xdr:rowOff>28575</xdr:rowOff>
              </from>
              <to>
                <xdr:col>10</xdr:col>
                <xdr:colOff>542925</xdr:colOff>
                <xdr:row>141</xdr:row>
                <xdr:rowOff>38100</xdr:rowOff>
              </to>
            </anchor>
          </objectPr>
        </oleObject>
      </mc:Choice>
      <mc:Fallback>
        <oleObject progId="文書" shapeId="12294" r:id="rId8"/>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Q77"/>
  <sheetViews>
    <sheetView showGridLines="0" zoomScaleNormal="100" workbookViewId="0">
      <pane ySplit="5" topLeftCell="A6" activePane="bottomLeft" state="frozen"/>
      <selection pane="bottomLeft" activeCell="L4" sqref="L4"/>
    </sheetView>
  </sheetViews>
  <sheetFormatPr defaultColWidth="18.625" defaultRowHeight="12.75" customHeight="1"/>
  <cols>
    <col min="1" max="1" width="2.625" style="4" customWidth="1"/>
    <col min="2" max="2" width="4.625" style="4" customWidth="1"/>
    <col min="3" max="9" width="2.625" style="4" customWidth="1"/>
    <col min="10" max="10" width="22.125" style="4" customWidth="1"/>
    <col min="11" max="11" width="18.125" style="4" customWidth="1"/>
    <col min="12" max="12" width="45.75" style="28" customWidth="1"/>
    <col min="13" max="13" width="8.125" style="28" customWidth="1"/>
    <col min="14" max="14" width="20" style="4" bestFit="1" customWidth="1"/>
    <col min="15" max="15" width="12" style="4" customWidth="1"/>
    <col min="16" max="16" width="12.125" style="4" customWidth="1"/>
    <col min="17" max="17" width="11.875" style="4" customWidth="1"/>
    <col min="18" max="16384" width="18.625" style="4"/>
  </cols>
  <sheetData>
    <row r="1" spans="2:17" ht="15" customHeight="1" thickBot="1"/>
    <row r="2" spans="2:17" ht="30" customHeight="1" thickBot="1">
      <c r="B2" s="536" t="s">
        <v>298</v>
      </c>
      <c r="C2" s="537"/>
      <c r="D2" s="537"/>
      <c r="E2" s="537"/>
      <c r="F2" s="537"/>
      <c r="G2" s="537"/>
      <c r="H2" s="537"/>
      <c r="I2" s="537"/>
      <c r="J2" s="537"/>
      <c r="K2" s="538"/>
      <c r="L2" s="32"/>
      <c r="M2" s="32"/>
      <c r="N2" s="536" t="s">
        <v>299</v>
      </c>
      <c r="O2" s="537"/>
      <c r="P2" s="537"/>
      <c r="Q2" s="538"/>
    </row>
    <row r="3" spans="2:17" s="28" customFormat="1" ht="30" customHeight="1" thickBot="1">
      <c r="B3" s="32"/>
      <c r="C3" s="32"/>
      <c r="D3" s="32"/>
      <c r="E3" s="32"/>
      <c r="F3" s="32"/>
      <c r="G3" s="29"/>
      <c r="H3" s="29"/>
      <c r="I3" s="29"/>
      <c r="J3" s="29"/>
      <c r="K3" s="32"/>
      <c r="L3" s="32"/>
      <c r="M3" s="32"/>
      <c r="N3" s="33"/>
      <c r="O3" s="32"/>
    </row>
    <row r="4" spans="2:17" ht="19.5" customHeight="1" thickBot="1">
      <c r="D4" s="16"/>
      <c r="E4" s="16"/>
      <c r="F4" s="16"/>
      <c r="G4" s="548"/>
      <c r="H4" s="549"/>
      <c r="I4" s="549"/>
      <c r="J4" s="549"/>
      <c r="K4" s="140" t="s">
        <v>341</v>
      </c>
      <c r="N4" s="34" t="s">
        <v>70</v>
      </c>
      <c r="O4" s="35" t="s">
        <v>71</v>
      </c>
    </row>
    <row r="5" spans="2:17" ht="26.25" customHeight="1" thickBot="1">
      <c r="B5" s="58"/>
      <c r="C5" s="545" t="s">
        <v>129</v>
      </c>
      <c r="D5" s="546"/>
      <c r="E5" s="546"/>
      <c r="F5" s="546"/>
      <c r="G5" s="546"/>
      <c r="H5" s="546"/>
      <c r="I5" s="546"/>
      <c r="J5" s="547"/>
      <c r="K5" s="59" t="s">
        <v>74</v>
      </c>
      <c r="L5" s="67" t="s">
        <v>248</v>
      </c>
      <c r="N5" s="36" t="s">
        <v>485</v>
      </c>
      <c r="O5" s="37" t="s">
        <v>65</v>
      </c>
    </row>
    <row r="6" spans="2:17" ht="19.5" customHeight="1">
      <c r="B6" s="68" t="s">
        <v>0</v>
      </c>
      <c r="C6" s="55" t="s">
        <v>143</v>
      </c>
      <c r="D6" s="49"/>
      <c r="E6" s="49"/>
      <c r="F6" s="49"/>
      <c r="G6" s="49"/>
      <c r="H6" s="49"/>
      <c r="I6" s="49"/>
      <c r="J6" s="50"/>
      <c r="K6" s="60"/>
      <c r="L6" s="72"/>
    </row>
    <row r="7" spans="2:17" ht="19.5" customHeight="1">
      <c r="B7" s="69" t="s">
        <v>2</v>
      </c>
      <c r="C7" s="56"/>
      <c r="D7" s="18" t="s">
        <v>144</v>
      </c>
      <c r="E7" s="19"/>
      <c r="F7" s="19"/>
      <c r="G7" s="19"/>
      <c r="H7" s="19"/>
      <c r="I7" s="19"/>
      <c r="J7" s="38"/>
      <c r="K7" s="61"/>
      <c r="L7" s="71"/>
    </row>
    <row r="8" spans="2:17" ht="19.5" customHeight="1">
      <c r="B8" s="69" t="s">
        <v>4</v>
      </c>
      <c r="C8" s="56"/>
      <c r="D8" s="20"/>
      <c r="E8" s="18" t="s">
        <v>145</v>
      </c>
      <c r="F8" s="19"/>
      <c r="G8" s="19"/>
      <c r="H8" s="19"/>
      <c r="I8" s="19"/>
      <c r="J8" s="38"/>
      <c r="K8" s="61"/>
      <c r="L8" s="71"/>
    </row>
    <row r="9" spans="2:17" ht="52.5" customHeight="1">
      <c r="B9" s="69" t="s">
        <v>5</v>
      </c>
      <c r="C9" s="56"/>
      <c r="D9" s="20"/>
      <c r="E9" s="20"/>
      <c r="F9" s="26" t="s">
        <v>135</v>
      </c>
      <c r="G9" s="19"/>
      <c r="H9" s="19"/>
      <c r="I9" s="19"/>
      <c r="J9" s="38"/>
      <c r="K9" s="61"/>
      <c r="L9" s="71" t="s">
        <v>249</v>
      </c>
      <c r="N9" s="4" t="s">
        <v>260</v>
      </c>
    </row>
    <row r="10" spans="2:17" ht="19.5" customHeight="1">
      <c r="B10" s="69" t="s">
        <v>7</v>
      </c>
      <c r="C10" s="56"/>
      <c r="D10" s="20"/>
      <c r="E10" s="23"/>
      <c r="F10" s="20"/>
      <c r="G10" s="24" t="s">
        <v>132</v>
      </c>
      <c r="H10" s="25"/>
      <c r="I10" s="25"/>
      <c r="J10" s="39"/>
      <c r="K10" s="61"/>
      <c r="L10" s="71" t="s">
        <v>250</v>
      </c>
      <c r="N10" s="5"/>
      <c r="O10" s="75" t="s">
        <v>59</v>
      </c>
      <c r="P10" s="75" t="s">
        <v>65</v>
      </c>
    </row>
    <row r="11" spans="2:17" ht="19.5" customHeight="1">
      <c r="B11" s="69" t="s">
        <v>9</v>
      </c>
      <c r="C11" s="56"/>
      <c r="D11" s="20"/>
      <c r="E11" s="20"/>
      <c r="F11" s="21"/>
      <c r="G11" s="21" t="s">
        <v>133</v>
      </c>
      <c r="H11" s="22"/>
      <c r="I11" s="22"/>
      <c r="J11" s="40"/>
      <c r="K11" s="61"/>
      <c r="L11" s="71" t="s">
        <v>300</v>
      </c>
      <c r="N11" s="501" t="str">
        <f>IF(ISBLANK(関係係数シート!K7),"",関係係数シート!K7)</f>
        <v>令和２年（2020年）</v>
      </c>
      <c r="O11" s="502">
        <f>IF(ISBLANK(関係係数シート!L7),"",関係係数シート!L7)</f>
        <v>0.53516732899992814</v>
      </c>
      <c r="P11" s="502">
        <f>IF(ISBLANK(関係係数シート!M7),"",関係係数シート!M7)</f>
        <v>0.56758391640723727</v>
      </c>
    </row>
    <row r="12" spans="2:17" ht="33" customHeight="1">
      <c r="B12" s="283" t="s">
        <v>11</v>
      </c>
      <c r="C12" s="56"/>
      <c r="D12" s="20"/>
      <c r="E12" s="20"/>
      <c r="F12" s="18" t="s">
        <v>134</v>
      </c>
      <c r="G12" s="19"/>
      <c r="H12" s="19"/>
      <c r="I12" s="19"/>
      <c r="J12" s="38"/>
      <c r="K12" s="61"/>
      <c r="L12" s="282" t="s">
        <v>251</v>
      </c>
      <c r="N12" s="503" t="str">
        <f>IF(ISBLANK(関係係数シート!K8),"",関係係数シート!K8)</f>
        <v>令和３年（2021年）</v>
      </c>
      <c r="O12" s="504">
        <f>IF(ISBLANK(関係係数シート!L8),"",関係係数シート!L8)</f>
        <v>0.51510149141910211</v>
      </c>
      <c r="P12" s="504">
        <f>IF(ISBLANK(関係係数シート!M8),"",関係係数シート!M8)</f>
        <v>0.55742170177227612</v>
      </c>
    </row>
    <row r="13" spans="2:17" ht="19.5" customHeight="1">
      <c r="B13" s="69" t="s">
        <v>13</v>
      </c>
      <c r="C13" s="56"/>
      <c r="D13" s="20"/>
      <c r="E13" s="20"/>
      <c r="F13" s="20" t="s">
        <v>136</v>
      </c>
      <c r="G13" s="18" t="s">
        <v>81</v>
      </c>
      <c r="H13" s="19"/>
      <c r="I13" s="19"/>
      <c r="J13" s="38"/>
      <c r="K13" s="61"/>
      <c r="L13" s="71" t="s">
        <v>252</v>
      </c>
      <c r="N13" s="505" t="str">
        <f>IF(ISBLANK(関係係数シート!K9),"",関係係数シート!K9)</f>
        <v>令和４年（2022年）</v>
      </c>
      <c r="O13" s="504">
        <f>IF(ISBLANK(関係係数シート!L9),"",関係係数シート!L9)</f>
        <v>0.52065488066092258</v>
      </c>
      <c r="P13" s="504">
        <f>IF(ISBLANK(関係係数シート!M9),"",関係係数シート!M9)</f>
        <v>0.53412627708601101</v>
      </c>
    </row>
    <row r="14" spans="2:17" ht="19.5" customHeight="1">
      <c r="B14" s="69" t="s">
        <v>15</v>
      </c>
      <c r="C14" s="56"/>
      <c r="D14" s="20"/>
      <c r="E14" s="20"/>
      <c r="F14" s="20" t="s">
        <v>136</v>
      </c>
      <c r="G14" s="18" t="s">
        <v>137</v>
      </c>
      <c r="H14" s="19"/>
      <c r="I14" s="19"/>
      <c r="J14" s="38"/>
      <c r="K14" s="61"/>
      <c r="L14" s="71" t="s">
        <v>253</v>
      </c>
      <c r="N14" s="503" t="str">
        <f>IF(ISBLANK(関係係数シート!K10),"",関係係数シート!K10)</f>
        <v>令和５年（2023年）</v>
      </c>
      <c r="O14" s="504">
        <f>IF(ISBLANK(関係係数シート!L10),"",関係係数シート!L10)</f>
        <v>0.54715948066986786</v>
      </c>
      <c r="P14" s="504">
        <f>IF(ISBLANK(関係係数シート!M10),"",関係係数シート!M10)</f>
        <v>0.5960677179768451</v>
      </c>
    </row>
    <row r="15" spans="2:17" ht="19.5" customHeight="1">
      <c r="B15" s="69" t="s">
        <v>17</v>
      </c>
      <c r="C15" s="56"/>
      <c r="D15" s="20"/>
      <c r="E15" s="20"/>
      <c r="F15" s="20"/>
      <c r="G15" s="20"/>
      <c r="H15" s="24" t="s">
        <v>138</v>
      </c>
      <c r="I15" s="25"/>
      <c r="J15" s="39"/>
      <c r="K15" s="61"/>
      <c r="L15" s="71" t="s">
        <v>254</v>
      </c>
      <c r="N15" s="505" t="str">
        <f>IF(ISBLANK(関係係数シート!K11),"",関係係数シート!K11)</f>
        <v>令和６年（2024年）</v>
      </c>
      <c r="O15" s="504">
        <f>IF(ISBLANK(関係係数シート!L11),"",関係係数シート!L11)</f>
        <v>0.54435289444561274</v>
      </c>
      <c r="P15" s="504">
        <f>IF(ISBLANK(関係係数シート!M11),"",関係係数シート!M11)</f>
        <v>0.57137298099833567</v>
      </c>
    </row>
    <row r="16" spans="2:17" ht="19.5" customHeight="1">
      <c r="B16" s="69" t="s">
        <v>19</v>
      </c>
      <c r="C16" s="56"/>
      <c r="D16" s="20"/>
      <c r="E16" s="20"/>
      <c r="F16" s="20"/>
      <c r="G16" s="21"/>
      <c r="H16" s="21" t="s">
        <v>139</v>
      </c>
      <c r="I16" s="22"/>
      <c r="J16" s="40"/>
      <c r="K16" s="61"/>
      <c r="L16" s="71" t="s">
        <v>255</v>
      </c>
      <c r="N16" s="503" t="str">
        <f>IF(ISBLANK(関係係数シート!K12),"",関係係数シート!K12)</f>
        <v/>
      </c>
      <c r="O16" s="504" t="str">
        <f>IF(ISBLANK(関係係数シート!L12),"",関係係数シート!L12)</f>
        <v/>
      </c>
      <c r="P16" s="504" t="str">
        <f>IF(ISBLANK(関係係数シート!M12),"",関係係数シート!M12)</f>
        <v/>
      </c>
    </row>
    <row r="17" spans="2:16" ht="19.5" customHeight="1">
      <c r="B17" s="69" t="s">
        <v>21</v>
      </c>
      <c r="C17" s="56"/>
      <c r="D17" s="20"/>
      <c r="E17" s="20"/>
      <c r="F17" s="20"/>
      <c r="G17" s="18" t="s">
        <v>140</v>
      </c>
      <c r="H17" s="19"/>
      <c r="I17" s="19"/>
      <c r="J17" s="38"/>
      <c r="K17" s="61"/>
      <c r="L17" s="71" t="s">
        <v>256</v>
      </c>
      <c r="N17" s="505" t="str">
        <f>IF(ISBLANK(関係係数シート!K13),"",関係係数シート!K13)</f>
        <v/>
      </c>
      <c r="O17" s="504" t="str">
        <f>IF(ISBLANK(関係係数シート!L13),"",関係係数シート!L13)</f>
        <v/>
      </c>
      <c r="P17" s="504" t="str">
        <f>IF(ISBLANK(関係係数シート!M13),"",関係係数シート!M13)</f>
        <v/>
      </c>
    </row>
    <row r="18" spans="2:16" ht="19.5" customHeight="1">
      <c r="B18" s="69" t="s">
        <v>22</v>
      </c>
      <c r="C18" s="56"/>
      <c r="D18" s="20"/>
      <c r="E18" s="20"/>
      <c r="F18" s="20"/>
      <c r="G18" s="20"/>
      <c r="H18" s="24" t="s">
        <v>82</v>
      </c>
      <c r="I18" s="25"/>
      <c r="J18" s="39"/>
      <c r="K18" s="61"/>
      <c r="L18" s="71" t="s">
        <v>257</v>
      </c>
      <c r="N18" s="503" t="str">
        <f>IF(ISBLANK(関係係数シート!K14),"",関係係数シート!K14)</f>
        <v/>
      </c>
      <c r="O18" s="504" t="str">
        <f>IF(ISBLANK(関係係数シート!L14),"",関係係数シート!L14)</f>
        <v/>
      </c>
      <c r="P18" s="504" t="str">
        <f>IF(ISBLANK(関係係数シート!M14),"",関係係数シート!M14)</f>
        <v/>
      </c>
    </row>
    <row r="19" spans="2:16" ht="19.5" customHeight="1">
      <c r="B19" s="69" t="s">
        <v>24</v>
      </c>
      <c r="C19" s="56"/>
      <c r="D19" s="20"/>
      <c r="E19" s="20"/>
      <c r="F19" s="20"/>
      <c r="G19" s="21"/>
      <c r="H19" s="21" t="s">
        <v>142</v>
      </c>
      <c r="I19" s="22"/>
      <c r="J19" s="40"/>
      <c r="K19" s="61"/>
      <c r="L19" s="71" t="s">
        <v>258</v>
      </c>
      <c r="M19" s="65"/>
      <c r="N19" s="506" t="str">
        <f>IF(ISBLANK(関係係数シート!K15),"",関係係数シート!K15)</f>
        <v/>
      </c>
      <c r="O19" s="507" t="str">
        <f>IF(ISBLANK(関係係数シート!L15),"",関係係数シート!L15)</f>
        <v/>
      </c>
      <c r="P19" s="507" t="str">
        <f>IF(ISBLANK(関係係数シート!M15),"",関係係数シート!M15)</f>
        <v/>
      </c>
    </row>
    <row r="20" spans="2:16" ht="33.75" customHeight="1">
      <c r="B20" s="69" t="s">
        <v>26</v>
      </c>
      <c r="C20" s="56"/>
      <c r="D20" s="20"/>
      <c r="E20" s="21"/>
      <c r="F20" s="21"/>
      <c r="G20" s="21" t="s">
        <v>141</v>
      </c>
      <c r="H20" s="22"/>
      <c r="I20" s="22"/>
      <c r="J20" s="40"/>
      <c r="K20" s="61"/>
      <c r="L20" s="71" t="s">
        <v>259</v>
      </c>
      <c r="M20" s="65"/>
      <c r="N20" s="27" t="s">
        <v>261</v>
      </c>
      <c r="O20" s="76">
        <f>AVERAGE(O11:O19)</f>
        <v>0.53248721523908671</v>
      </c>
      <c r="P20" s="76">
        <f>AVERAGE(P11:P19)</f>
        <v>0.56531451884814099</v>
      </c>
    </row>
    <row r="21" spans="2:16" ht="31.5" customHeight="1">
      <c r="B21" s="69" t="s">
        <v>27</v>
      </c>
      <c r="C21" s="56"/>
      <c r="D21" s="20"/>
      <c r="E21" s="18" t="s">
        <v>146</v>
      </c>
      <c r="F21" s="19"/>
      <c r="G21" s="19"/>
      <c r="H21" s="19"/>
      <c r="I21" s="19"/>
      <c r="J21" s="38"/>
      <c r="K21" s="61"/>
      <c r="L21" s="71"/>
      <c r="M21" s="65"/>
    </row>
    <row r="22" spans="2:16" ht="33" customHeight="1">
      <c r="B22" s="69" t="s">
        <v>29</v>
      </c>
      <c r="C22" s="56"/>
      <c r="D22" s="20"/>
      <c r="E22" s="20"/>
      <c r="F22" s="18" t="s">
        <v>147</v>
      </c>
      <c r="G22" s="19"/>
      <c r="H22" s="19"/>
      <c r="I22" s="19"/>
      <c r="J22" s="38"/>
      <c r="K22" s="61"/>
      <c r="L22" s="71" t="s">
        <v>262</v>
      </c>
      <c r="M22" s="65"/>
    </row>
    <row r="23" spans="2:16" ht="31.5" customHeight="1">
      <c r="B23" s="69" t="s">
        <v>31</v>
      </c>
      <c r="C23" s="56"/>
      <c r="D23" s="20"/>
      <c r="E23" s="20"/>
      <c r="F23" s="20"/>
      <c r="G23" s="24" t="s">
        <v>148</v>
      </c>
      <c r="H23" s="25"/>
      <c r="I23" s="25"/>
      <c r="J23" s="39"/>
      <c r="K23" s="61"/>
      <c r="L23" s="71" t="s">
        <v>263</v>
      </c>
    </row>
    <row r="24" spans="2:16" ht="19.5" customHeight="1">
      <c r="B24" s="69" t="s">
        <v>33</v>
      </c>
      <c r="C24" s="56"/>
      <c r="D24" s="20"/>
      <c r="E24" s="20"/>
      <c r="F24" s="20"/>
      <c r="G24" s="20" t="s">
        <v>85</v>
      </c>
      <c r="H24" s="17"/>
      <c r="I24" s="17"/>
      <c r="J24" s="41"/>
      <c r="K24" s="61"/>
      <c r="L24" s="71" t="s">
        <v>264</v>
      </c>
    </row>
    <row r="25" spans="2:16" ht="33" customHeight="1">
      <c r="B25" s="69" t="s">
        <v>34</v>
      </c>
      <c r="C25" s="56"/>
      <c r="D25" s="20"/>
      <c r="E25" s="20"/>
      <c r="F25" s="18" t="s">
        <v>149</v>
      </c>
      <c r="G25" s="19"/>
      <c r="H25" s="19"/>
      <c r="I25" s="19"/>
      <c r="J25" s="38"/>
      <c r="K25" s="61"/>
      <c r="L25" s="71" t="s">
        <v>265</v>
      </c>
    </row>
    <row r="26" spans="2:16" ht="33" customHeight="1">
      <c r="B26" s="69" t="s">
        <v>36</v>
      </c>
      <c r="C26" s="56"/>
      <c r="D26" s="20"/>
      <c r="E26" s="20"/>
      <c r="F26" s="20"/>
      <c r="G26" s="24" t="s">
        <v>86</v>
      </c>
      <c r="H26" s="25"/>
      <c r="I26" s="25"/>
      <c r="J26" s="39"/>
      <c r="K26" s="61"/>
      <c r="L26" s="71" t="s">
        <v>266</v>
      </c>
      <c r="N26" s="4" t="s">
        <v>185</v>
      </c>
    </row>
    <row r="27" spans="2:16" ht="28.5" customHeight="1">
      <c r="B27" s="69" t="s">
        <v>38</v>
      </c>
      <c r="C27" s="56"/>
      <c r="D27" s="20"/>
      <c r="E27" s="20"/>
      <c r="F27" s="20"/>
      <c r="G27" s="20" t="s">
        <v>150</v>
      </c>
      <c r="H27" s="17"/>
      <c r="I27" s="17"/>
      <c r="J27" s="41"/>
      <c r="K27" s="61"/>
      <c r="L27" s="71" t="s">
        <v>267</v>
      </c>
    </row>
    <row r="28" spans="2:16" ht="28.5" customHeight="1">
      <c r="B28" s="69" t="s">
        <v>40</v>
      </c>
      <c r="C28" s="56"/>
      <c r="D28" s="20"/>
      <c r="E28" s="20"/>
      <c r="F28" s="20"/>
      <c r="G28" s="24" t="s">
        <v>151</v>
      </c>
      <c r="H28" s="25"/>
      <c r="I28" s="25"/>
      <c r="J28" s="39"/>
      <c r="K28" s="61"/>
      <c r="L28" s="71" t="s">
        <v>268</v>
      </c>
    </row>
    <row r="29" spans="2:16" ht="19.5" customHeight="1">
      <c r="B29" s="69" t="s">
        <v>41</v>
      </c>
      <c r="C29" s="56"/>
      <c r="D29" s="20"/>
      <c r="E29" s="20"/>
      <c r="F29" s="20"/>
      <c r="G29" s="20" t="s">
        <v>152</v>
      </c>
      <c r="H29" s="17"/>
      <c r="I29" s="17"/>
      <c r="J29" s="41"/>
      <c r="K29" s="61"/>
      <c r="L29" s="71" t="s">
        <v>269</v>
      </c>
    </row>
    <row r="30" spans="2:16" ht="33" customHeight="1">
      <c r="B30" s="69" t="s">
        <v>42</v>
      </c>
      <c r="C30" s="56"/>
      <c r="D30" s="20"/>
      <c r="E30" s="20"/>
      <c r="F30" s="20"/>
      <c r="G30" s="24" t="s">
        <v>87</v>
      </c>
      <c r="H30" s="25"/>
      <c r="I30" s="25"/>
      <c r="J30" s="39"/>
      <c r="K30" s="61"/>
      <c r="L30" s="71" t="s">
        <v>301</v>
      </c>
    </row>
    <row r="31" spans="2:16" ht="28.5" customHeight="1">
      <c r="B31" s="69" t="s">
        <v>44</v>
      </c>
      <c r="C31" s="56"/>
      <c r="D31" s="20"/>
      <c r="E31" s="20"/>
      <c r="F31" s="20"/>
      <c r="G31" s="20" t="s">
        <v>462</v>
      </c>
      <c r="H31" s="17"/>
      <c r="I31" s="17"/>
      <c r="J31" s="41"/>
      <c r="K31" s="61"/>
      <c r="L31" s="71" t="s">
        <v>270</v>
      </c>
    </row>
    <row r="32" spans="2:16" ht="31.5" customHeight="1">
      <c r="B32" s="69" t="s">
        <v>46</v>
      </c>
      <c r="C32" s="56"/>
      <c r="D32" s="20"/>
      <c r="E32" s="20"/>
      <c r="F32" s="20"/>
      <c r="G32" s="24" t="s">
        <v>463</v>
      </c>
      <c r="H32" s="25"/>
      <c r="I32" s="25"/>
      <c r="J32" s="39"/>
      <c r="K32" s="61"/>
      <c r="L32" s="71" t="s">
        <v>271</v>
      </c>
    </row>
    <row r="33" spans="2:13" ht="31.5" customHeight="1">
      <c r="B33" s="69" t="s">
        <v>47</v>
      </c>
      <c r="C33" s="56"/>
      <c r="D33" s="21"/>
      <c r="E33" s="21"/>
      <c r="F33" s="21"/>
      <c r="G33" s="21" t="s">
        <v>88</v>
      </c>
      <c r="H33" s="22"/>
      <c r="I33" s="22"/>
      <c r="J33" s="40"/>
      <c r="K33" s="61"/>
      <c r="L33" s="71" t="s">
        <v>455</v>
      </c>
    </row>
    <row r="34" spans="2:13" ht="31.5" customHeight="1">
      <c r="B34" s="69">
        <v>71</v>
      </c>
      <c r="C34" s="56"/>
      <c r="D34" s="20" t="s">
        <v>453</v>
      </c>
      <c r="E34" s="17"/>
      <c r="F34" s="25"/>
      <c r="G34" s="24" t="s">
        <v>461</v>
      </c>
      <c r="H34" s="17"/>
      <c r="I34" s="17"/>
      <c r="J34" s="41"/>
      <c r="K34" s="61"/>
      <c r="L34" s="71" t="s">
        <v>454</v>
      </c>
    </row>
    <row r="35" spans="2:13" ht="13.5">
      <c r="B35" s="69" t="s">
        <v>48</v>
      </c>
      <c r="C35" s="56"/>
      <c r="D35" s="18" t="s">
        <v>246</v>
      </c>
      <c r="E35" s="19"/>
      <c r="F35" s="19"/>
      <c r="G35" s="19"/>
      <c r="H35" s="19"/>
      <c r="I35" s="19"/>
      <c r="J35" s="38"/>
      <c r="K35" s="61"/>
      <c r="L35" s="71"/>
      <c r="M35" s="66"/>
    </row>
    <row r="36" spans="2:13" ht="19.5" customHeight="1">
      <c r="B36" s="69" t="s">
        <v>50</v>
      </c>
      <c r="C36" s="56"/>
      <c r="D36" s="20"/>
      <c r="E36" s="18" t="s">
        <v>154</v>
      </c>
      <c r="F36" s="19"/>
      <c r="G36" s="19"/>
      <c r="H36" s="19"/>
      <c r="I36" s="19"/>
      <c r="J36" s="38"/>
      <c r="K36" s="61"/>
      <c r="L36" s="71" t="s">
        <v>272</v>
      </c>
      <c r="M36" s="66"/>
    </row>
    <row r="37" spans="2:13" ht="19.5" customHeight="1">
      <c r="B37" s="69" t="s">
        <v>52</v>
      </c>
      <c r="C37" s="56"/>
      <c r="D37" s="20"/>
      <c r="E37" s="20"/>
      <c r="F37" s="18" t="s">
        <v>153</v>
      </c>
      <c r="G37" s="19"/>
      <c r="H37" s="19"/>
      <c r="I37" s="19"/>
      <c r="J37" s="38"/>
      <c r="K37" s="61"/>
      <c r="L37" s="71"/>
      <c r="M37" s="66"/>
    </row>
    <row r="38" spans="2:13" ht="19.5" customHeight="1">
      <c r="B38" s="69" t="s">
        <v>54</v>
      </c>
      <c r="C38" s="56"/>
      <c r="D38" s="20"/>
      <c r="E38" s="20"/>
      <c r="F38" s="20"/>
      <c r="G38" s="18" t="s">
        <v>155</v>
      </c>
      <c r="H38" s="19"/>
      <c r="I38" s="19"/>
      <c r="J38" s="38"/>
      <c r="K38" s="61"/>
      <c r="L38" s="71"/>
      <c r="M38" s="66"/>
    </row>
    <row r="39" spans="2:13" ht="19.5" customHeight="1">
      <c r="B39" s="69" t="s">
        <v>80</v>
      </c>
      <c r="C39" s="56"/>
      <c r="D39" s="20"/>
      <c r="E39" s="20"/>
      <c r="F39" s="20"/>
      <c r="G39" s="20"/>
      <c r="H39" s="18" t="s">
        <v>156</v>
      </c>
      <c r="I39" s="19"/>
      <c r="J39" s="38"/>
      <c r="K39" s="61"/>
      <c r="L39" s="71"/>
    </row>
    <row r="40" spans="2:13" ht="19.5" customHeight="1">
      <c r="B40" s="69" t="s">
        <v>90</v>
      </c>
      <c r="C40" s="56"/>
      <c r="D40" s="20"/>
      <c r="E40" s="20"/>
      <c r="F40" s="20"/>
      <c r="G40" s="20"/>
      <c r="H40" s="20"/>
      <c r="I40" s="18" t="s">
        <v>157</v>
      </c>
      <c r="J40" s="38"/>
      <c r="K40" s="61"/>
      <c r="L40" s="71" t="s">
        <v>273</v>
      </c>
    </row>
    <row r="41" spans="2:13" ht="19.5" customHeight="1">
      <c r="B41" s="69" t="s">
        <v>91</v>
      </c>
      <c r="C41" s="56"/>
      <c r="D41" s="20"/>
      <c r="E41" s="20"/>
      <c r="F41" s="20"/>
      <c r="G41" s="20"/>
      <c r="H41" s="20"/>
      <c r="I41" s="24" t="s">
        <v>158</v>
      </c>
      <c r="J41" s="39"/>
      <c r="K41" s="61"/>
      <c r="L41" s="71" t="s">
        <v>274</v>
      </c>
    </row>
    <row r="42" spans="2:13" ht="19.5" customHeight="1">
      <c r="B42" s="69" t="s">
        <v>92</v>
      </c>
      <c r="C42" s="56"/>
      <c r="D42" s="20"/>
      <c r="E42" s="20"/>
      <c r="F42" s="20"/>
      <c r="G42" s="20"/>
      <c r="H42" s="20"/>
      <c r="I42" s="20" t="s">
        <v>159</v>
      </c>
      <c r="J42" s="41"/>
      <c r="K42" s="61"/>
      <c r="L42" s="71" t="s">
        <v>275</v>
      </c>
    </row>
    <row r="43" spans="2:13" ht="19.5" customHeight="1">
      <c r="B43" s="69" t="s">
        <v>93</v>
      </c>
      <c r="C43" s="56"/>
      <c r="D43" s="20"/>
      <c r="E43" s="20"/>
      <c r="F43" s="20"/>
      <c r="G43" s="20"/>
      <c r="H43" s="20"/>
      <c r="I43" s="24" t="s">
        <v>160</v>
      </c>
      <c r="J43" s="39"/>
      <c r="K43" s="61"/>
      <c r="L43" s="71" t="s">
        <v>276</v>
      </c>
    </row>
    <row r="44" spans="2:13" ht="19.5" customHeight="1">
      <c r="B44" s="69" t="s">
        <v>94</v>
      </c>
      <c r="C44" s="56"/>
      <c r="D44" s="20"/>
      <c r="E44" s="20"/>
      <c r="F44" s="20"/>
      <c r="G44" s="20"/>
      <c r="H44" s="20"/>
      <c r="I44" s="20" t="s">
        <v>161</v>
      </c>
      <c r="J44" s="41"/>
      <c r="K44" s="61"/>
      <c r="L44" s="71" t="s">
        <v>277</v>
      </c>
    </row>
    <row r="45" spans="2:13" ht="19.5" customHeight="1">
      <c r="B45" s="69" t="s">
        <v>95</v>
      </c>
      <c r="C45" s="56"/>
      <c r="D45" s="20"/>
      <c r="E45" s="20"/>
      <c r="F45" s="20"/>
      <c r="G45" s="20"/>
      <c r="H45" s="20"/>
      <c r="I45" s="24" t="s">
        <v>162</v>
      </c>
      <c r="J45" s="39"/>
      <c r="K45" s="61"/>
      <c r="L45" s="71" t="s">
        <v>278</v>
      </c>
    </row>
    <row r="46" spans="2:13" ht="19.5" customHeight="1">
      <c r="B46" s="69" t="s">
        <v>96</v>
      </c>
      <c r="C46" s="56"/>
      <c r="D46" s="20"/>
      <c r="E46" s="20"/>
      <c r="F46" s="20"/>
      <c r="G46" s="20"/>
      <c r="H46" s="21"/>
      <c r="I46" s="21" t="s">
        <v>163</v>
      </c>
      <c r="J46" s="40"/>
      <c r="K46" s="61"/>
      <c r="L46" s="71" t="s">
        <v>279</v>
      </c>
    </row>
    <row r="47" spans="2:13" ht="19.5" customHeight="1">
      <c r="B47" s="69" t="s">
        <v>97</v>
      </c>
      <c r="C47" s="56"/>
      <c r="D47" s="20"/>
      <c r="E47" s="20"/>
      <c r="F47" s="20"/>
      <c r="G47" s="20"/>
      <c r="H47" s="18" t="s">
        <v>184</v>
      </c>
      <c r="I47" s="19"/>
      <c r="J47" s="38"/>
      <c r="K47" s="61"/>
      <c r="L47" s="71"/>
    </row>
    <row r="48" spans="2:13" ht="31.5" customHeight="1">
      <c r="B48" s="69" t="s">
        <v>98</v>
      </c>
      <c r="C48" s="56"/>
      <c r="D48" s="20"/>
      <c r="E48" s="20"/>
      <c r="F48" s="20"/>
      <c r="G48" s="20"/>
      <c r="H48" s="20"/>
      <c r="I48" s="18" t="s">
        <v>164</v>
      </c>
      <c r="J48" s="38"/>
      <c r="K48" s="61"/>
      <c r="L48" s="71" t="s">
        <v>280</v>
      </c>
    </row>
    <row r="49" spans="2:12" ht="45" customHeight="1">
      <c r="B49" s="69" t="s">
        <v>99</v>
      </c>
      <c r="C49" s="56"/>
      <c r="D49" s="20"/>
      <c r="E49" s="20"/>
      <c r="F49" s="20"/>
      <c r="G49" s="20"/>
      <c r="H49" s="20"/>
      <c r="I49" s="20"/>
      <c r="J49" s="42" t="s">
        <v>186</v>
      </c>
      <c r="K49" s="61"/>
      <c r="L49" s="71"/>
    </row>
    <row r="50" spans="2:12" ht="36.75" customHeight="1">
      <c r="B50" s="69" t="s">
        <v>100</v>
      </c>
      <c r="C50" s="56"/>
      <c r="D50" s="20"/>
      <c r="E50" s="20"/>
      <c r="F50" s="20"/>
      <c r="G50" s="20"/>
      <c r="H50" s="20"/>
      <c r="I50" s="20"/>
      <c r="J50" s="43" t="s">
        <v>187</v>
      </c>
      <c r="K50" s="61"/>
      <c r="L50" s="71"/>
    </row>
    <row r="51" spans="2:12" ht="19.5" customHeight="1">
      <c r="B51" s="69" t="s">
        <v>101</v>
      </c>
      <c r="C51" s="56"/>
      <c r="D51" s="20"/>
      <c r="E51" s="20"/>
      <c r="F51" s="20"/>
      <c r="G51" s="20"/>
      <c r="H51" s="20"/>
      <c r="I51" s="20"/>
      <c r="J51" s="44" t="s">
        <v>188</v>
      </c>
      <c r="K51" s="61"/>
      <c r="L51" s="71"/>
    </row>
    <row r="52" spans="2:12" ht="19.5" customHeight="1">
      <c r="B52" s="69" t="s">
        <v>102</v>
      </c>
      <c r="C52" s="56"/>
      <c r="D52" s="20"/>
      <c r="E52" s="20"/>
      <c r="F52" s="20"/>
      <c r="G52" s="20"/>
      <c r="H52" s="20"/>
      <c r="I52" s="20"/>
      <c r="J52" s="45" t="s">
        <v>189</v>
      </c>
      <c r="K52" s="61"/>
      <c r="L52" s="71"/>
    </row>
    <row r="53" spans="2:12" ht="19.5" customHeight="1">
      <c r="B53" s="69" t="s">
        <v>103</v>
      </c>
      <c r="C53" s="56"/>
      <c r="D53" s="20"/>
      <c r="E53" s="20"/>
      <c r="F53" s="20"/>
      <c r="G53" s="20"/>
      <c r="H53" s="20"/>
      <c r="I53" s="18" t="s">
        <v>190</v>
      </c>
      <c r="J53" s="38"/>
      <c r="K53" s="61"/>
      <c r="L53" s="71"/>
    </row>
    <row r="54" spans="2:12" ht="45" customHeight="1">
      <c r="B54" s="69" t="s">
        <v>104</v>
      </c>
      <c r="C54" s="56"/>
      <c r="D54" s="20"/>
      <c r="E54" s="20"/>
      <c r="F54" s="20"/>
      <c r="G54" s="20"/>
      <c r="H54" s="20"/>
      <c r="I54" s="20"/>
      <c r="J54" s="46" t="s">
        <v>186</v>
      </c>
      <c r="K54" s="61"/>
      <c r="L54" s="71" t="s">
        <v>281</v>
      </c>
    </row>
    <row r="55" spans="2:12" ht="31.5" customHeight="1">
      <c r="B55" s="69" t="s">
        <v>105</v>
      </c>
      <c r="C55" s="56"/>
      <c r="D55" s="20"/>
      <c r="E55" s="20"/>
      <c r="F55" s="20"/>
      <c r="G55" s="21"/>
      <c r="H55" s="21"/>
      <c r="I55" s="21"/>
      <c r="J55" s="47" t="s">
        <v>191</v>
      </c>
      <c r="K55" s="61"/>
      <c r="L55" s="71" t="s">
        <v>282</v>
      </c>
    </row>
    <row r="56" spans="2:12" ht="19.5" customHeight="1">
      <c r="B56" s="69" t="s">
        <v>106</v>
      </c>
      <c r="C56" s="56"/>
      <c r="D56" s="20"/>
      <c r="E56" s="20"/>
      <c r="F56" s="21"/>
      <c r="G56" s="24" t="s">
        <v>165</v>
      </c>
      <c r="H56" s="25"/>
      <c r="I56" s="25"/>
      <c r="J56" s="39"/>
      <c r="K56" s="61"/>
      <c r="L56" s="71" t="s">
        <v>283</v>
      </c>
    </row>
    <row r="57" spans="2:12" ht="19.5" customHeight="1">
      <c r="B57" s="69" t="s">
        <v>107</v>
      </c>
      <c r="C57" s="56"/>
      <c r="D57" s="20"/>
      <c r="E57" s="20"/>
      <c r="F57" s="18" t="s">
        <v>166</v>
      </c>
      <c r="G57" s="19"/>
      <c r="H57" s="19"/>
      <c r="I57" s="19"/>
      <c r="J57" s="38"/>
      <c r="K57" s="61"/>
      <c r="L57" s="71"/>
    </row>
    <row r="58" spans="2:12" ht="19.5" customHeight="1">
      <c r="B58" s="69" t="s">
        <v>108</v>
      </c>
      <c r="C58" s="56"/>
      <c r="D58" s="20"/>
      <c r="E58" s="20"/>
      <c r="F58" s="20"/>
      <c r="G58" s="18" t="s">
        <v>170</v>
      </c>
      <c r="H58" s="19"/>
      <c r="I58" s="19"/>
      <c r="J58" s="38"/>
      <c r="K58" s="61"/>
      <c r="L58" s="71"/>
    </row>
    <row r="59" spans="2:12" ht="19.5" customHeight="1">
      <c r="B59" s="69" t="s">
        <v>109</v>
      </c>
      <c r="C59" s="56"/>
      <c r="D59" s="20"/>
      <c r="E59" s="20"/>
      <c r="F59" s="20"/>
      <c r="G59" s="20"/>
      <c r="H59" s="18" t="s">
        <v>167</v>
      </c>
      <c r="I59" s="19"/>
      <c r="J59" s="38"/>
      <c r="K59" s="61"/>
      <c r="L59" s="71" t="s">
        <v>284</v>
      </c>
    </row>
    <row r="60" spans="2:12" ht="31.5" customHeight="1">
      <c r="B60" s="69" t="s">
        <v>110</v>
      </c>
      <c r="C60" s="56"/>
      <c r="D60" s="20"/>
      <c r="E60" s="20"/>
      <c r="F60" s="20"/>
      <c r="G60" s="20"/>
      <c r="H60" s="24" t="s">
        <v>456</v>
      </c>
      <c r="I60" s="25"/>
      <c r="J60" s="39"/>
      <c r="K60" s="61"/>
      <c r="L60" s="71" t="s">
        <v>285</v>
      </c>
    </row>
    <row r="61" spans="2:12" ht="19.5" customHeight="1">
      <c r="B61" s="69" t="s">
        <v>111</v>
      </c>
      <c r="C61" s="56"/>
      <c r="D61" s="20"/>
      <c r="E61" s="20"/>
      <c r="F61" s="20"/>
      <c r="G61" s="20"/>
      <c r="H61" s="20" t="s">
        <v>168</v>
      </c>
      <c r="I61" s="17"/>
      <c r="J61" s="41"/>
      <c r="K61" s="61"/>
      <c r="L61" s="71" t="s">
        <v>286</v>
      </c>
    </row>
    <row r="62" spans="2:12" ht="31.5" customHeight="1">
      <c r="B62" s="69" t="s">
        <v>112</v>
      </c>
      <c r="C62" s="56"/>
      <c r="D62" s="20"/>
      <c r="E62" s="20"/>
      <c r="F62" s="20"/>
      <c r="G62" s="20"/>
      <c r="H62" s="18" t="s">
        <v>169</v>
      </c>
      <c r="I62" s="19"/>
      <c r="J62" s="38"/>
      <c r="K62" s="61"/>
      <c r="L62" s="71" t="s">
        <v>287</v>
      </c>
    </row>
    <row r="63" spans="2:12" ht="31.5" customHeight="1">
      <c r="B63" s="69" t="s">
        <v>113</v>
      </c>
      <c r="C63" s="56"/>
      <c r="D63" s="20"/>
      <c r="E63" s="20"/>
      <c r="F63" s="20"/>
      <c r="G63" s="24" t="s">
        <v>171</v>
      </c>
      <c r="H63" s="25"/>
      <c r="I63" s="25"/>
      <c r="J63" s="39"/>
      <c r="K63" s="61"/>
      <c r="L63" s="71" t="s">
        <v>288</v>
      </c>
    </row>
    <row r="64" spans="2:12" ht="31.5" customHeight="1">
      <c r="B64" s="69" t="s">
        <v>114</v>
      </c>
      <c r="C64" s="56"/>
      <c r="D64" s="20"/>
      <c r="E64" s="20"/>
      <c r="F64" s="20"/>
      <c r="G64" s="20" t="s">
        <v>172</v>
      </c>
      <c r="H64" s="17"/>
      <c r="I64" s="17"/>
      <c r="J64" s="41"/>
      <c r="K64" s="61"/>
      <c r="L64" s="71" t="s">
        <v>289</v>
      </c>
    </row>
    <row r="65" spans="2:12" ht="45" customHeight="1">
      <c r="B65" s="69" t="s">
        <v>115</v>
      </c>
      <c r="C65" s="56"/>
      <c r="D65" s="20"/>
      <c r="E65" s="20"/>
      <c r="F65" s="20"/>
      <c r="G65" s="24" t="s">
        <v>182</v>
      </c>
      <c r="H65" s="25"/>
      <c r="I65" s="25"/>
      <c r="J65" s="39"/>
      <c r="K65" s="61"/>
      <c r="L65" s="71" t="s">
        <v>290</v>
      </c>
    </row>
    <row r="66" spans="2:12" ht="19.5" customHeight="1">
      <c r="B66" s="69" t="s">
        <v>116</v>
      </c>
      <c r="C66" s="56"/>
      <c r="D66" s="20"/>
      <c r="E66" s="20"/>
      <c r="F66" s="20"/>
      <c r="G66" s="63" t="s">
        <v>457</v>
      </c>
      <c r="H66" s="17"/>
      <c r="I66" s="17"/>
      <c r="J66" s="41"/>
      <c r="K66" s="61"/>
      <c r="L66" s="71" t="s">
        <v>291</v>
      </c>
    </row>
    <row r="67" spans="2:12" ht="19.5" customHeight="1">
      <c r="B67" s="69" t="s">
        <v>117</v>
      </c>
      <c r="C67" s="56"/>
      <c r="D67" s="20"/>
      <c r="E67" s="20"/>
      <c r="F67" s="20"/>
      <c r="G67" s="24" t="s">
        <v>183</v>
      </c>
      <c r="H67" s="25"/>
      <c r="I67" s="25"/>
      <c r="J67" s="39"/>
      <c r="K67" s="61"/>
      <c r="L67" s="71" t="s">
        <v>292</v>
      </c>
    </row>
    <row r="68" spans="2:12" ht="31.5" customHeight="1">
      <c r="B68" s="69" t="s">
        <v>118</v>
      </c>
      <c r="C68" s="56"/>
      <c r="D68" s="20"/>
      <c r="E68" s="20"/>
      <c r="F68" s="20"/>
      <c r="G68" s="21" t="s">
        <v>173</v>
      </c>
      <c r="H68" s="22"/>
      <c r="I68" s="22"/>
      <c r="J68" s="40"/>
      <c r="K68" s="61"/>
      <c r="L68" s="71" t="s">
        <v>293</v>
      </c>
    </row>
    <row r="69" spans="2:12" ht="31.5" customHeight="1">
      <c r="B69" s="69" t="s">
        <v>119</v>
      </c>
      <c r="C69" s="56"/>
      <c r="D69" s="20"/>
      <c r="E69" s="21"/>
      <c r="F69" s="24" t="s">
        <v>174</v>
      </c>
      <c r="G69" s="25"/>
      <c r="H69" s="25"/>
      <c r="I69" s="25"/>
      <c r="J69" s="39"/>
      <c r="K69" s="61"/>
      <c r="L69" s="71" t="s">
        <v>294</v>
      </c>
    </row>
    <row r="70" spans="2:12" ht="19.5" customHeight="1">
      <c r="B70" s="69" t="s">
        <v>120</v>
      </c>
      <c r="C70" s="56"/>
      <c r="D70" s="20"/>
      <c r="E70" s="18" t="s">
        <v>175</v>
      </c>
      <c r="F70" s="19"/>
      <c r="G70" s="19"/>
      <c r="H70" s="19"/>
      <c r="I70" s="19"/>
      <c r="J70" s="38"/>
      <c r="K70" s="61"/>
      <c r="L70" s="71"/>
    </row>
    <row r="71" spans="2:12" ht="52.5" customHeight="1">
      <c r="B71" s="69" t="s">
        <v>121</v>
      </c>
      <c r="C71" s="56"/>
      <c r="D71" s="20"/>
      <c r="E71" s="20"/>
      <c r="F71" s="18" t="s">
        <v>176</v>
      </c>
      <c r="G71" s="19"/>
      <c r="H71" s="19"/>
      <c r="I71" s="19"/>
      <c r="J71" s="38"/>
      <c r="K71" s="61"/>
      <c r="L71" s="71" t="s">
        <v>295</v>
      </c>
    </row>
    <row r="72" spans="2:12" ht="52.5" customHeight="1">
      <c r="B72" s="69" t="s">
        <v>122</v>
      </c>
      <c r="C72" s="56"/>
      <c r="D72" s="20"/>
      <c r="E72" s="20"/>
      <c r="F72" s="24" t="s">
        <v>177</v>
      </c>
      <c r="G72" s="25"/>
      <c r="H72" s="25"/>
      <c r="I72" s="25"/>
      <c r="J72" s="39"/>
      <c r="K72" s="61"/>
      <c r="L72" s="71" t="s">
        <v>458</v>
      </c>
    </row>
    <row r="73" spans="2:12" ht="31.5" customHeight="1">
      <c r="B73" s="69" t="s">
        <v>123</v>
      </c>
      <c r="C73" s="56"/>
      <c r="D73" s="20"/>
      <c r="E73" s="20"/>
      <c r="F73" s="24" t="s">
        <v>178</v>
      </c>
      <c r="G73" s="25"/>
      <c r="H73" s="25"/>
      <c r="I73" s="25"/>
      <c r="J73" s="39"/>
      <c r="K73" s="61"/>
      <c r="L73" s="71" t="s">
        <v>459</v>
      </c>
    </row>
    <row r="74" spans="2:12" ht="31.5" customHeight="1">
      <c r="B74" s="69" t="s">
        <v>124</v>
      </c>
      <c r="C74" s="56"/>
      <c r="D74" s="20"/>
      <c r="E74" s="20"/>
      <c r="F74" s="542"/>
      <c r="G74" s="24" t="s">
        <v>179</v>
      </c>
      <c r="H74" s="25"/>
      <c r="I74" s="25"/>
      <c r="J74" s="39"/>
      <c r="K74" s="61"/>
      <c r="L74" s="71" t="s">
        <v>296</v>
      </c>
    </row>
    <row r="75" spans="2:12" ht="31.5" customHeight="1">
      <c r="B75" s="69" t="s">
        <v>125</v>
      </c>
      <c r="C75" s="56"/>
      <c r="D75" s="20"/>
      <c r="E75" s="20"/>
      <c r="F75" s="543"/>
      <c r="G75" s="24" t="s">
        <v>180</v>
      </c>
      <c r="H75" s="25"/>
      <c r="I75" s="25"/>
      <c r="J75" s="39"/>
      <c r="K75" s="61"/>
      <c r="L75" s="71" t="s">
        <v>297</v>
      </c>
    </row>
    <row r="76" spans="2:12" ht="52.5" customHeight="1" thickBot="1">
      <c r="B76" s="70" t="s">
        <v>126</v>
      </c>
      <c r="C76" s="57"/>
      <c r="D76" s="51"/>
      <c r="E76" s="51"/>
      <c r="F76" s="544"/>
      <c r="G76" s="52" t="s">
        <v>181</v>
      </c>
      <c r="H76" s="53"/>
      <c r="I76" s="53"/>
      <c r="J76" s="54"/>
      <c r="K76" s="287"/>
      <c r="L76" s="73" t="s">
        <v>460</v>
      </c>
    </row>
    <row r="77" spans="2:12" ht="19.5" customHeight="1" thickBot="1">
      <c r="B77" s="48"/>
      <c r="C77" s="539" t="s">
        <v>247</v>
      </c>
      <c r="D77" s="540"/>
      <c r="E77" s="540"/>
      <c r="F77" s="540"/>
      <c r="G77" s="540"/>
      <c r="H77" s="540"/>
      <c r="I77" s="540"/>
      <c r="J77" s="541"/>
      <c r="K77" s="62">
        <f>SUM(K6:K76)</f>
        <v>0</v>
      </c>
      <c r="L77" s="74"/>
    </row>
  </sheetData>
  <mergeCells count="6">
    <mergeCell ref="N2:Q2"/>
    <mergeCell ref="C77:J77"/>
    <mergeCell ref="B2:K2"/>
    <mergeCell ref="F74:F76"/>
    <mergeCell ref="C5:J5"/>
    <mergeCell ref="G4:J4"/>
  </mergeCells>
  <phoneticPr fontId="1"/>
  <dataValidations count="2">
    <dataValidation type="list" allowBlank="1" showInputMessage="1" showErrorMessage="1" sqref="N5" xr:uid="{00000000-0002-0000-0100-000000000000}">
      <formula1>$N$11:$N$20</formula1>
    </dataValidation>
    <dataValidation type="list" allowBlank="1" showInputMessage="1" showErrorMessage="1" sqref="O5" xr:uid="{00000000-0002-0000-0100-000001000000}">
      <formula1>$O$10:$P$10</formula1>
    </dataValidation>
  </dataValidations>
  <pageMargins left="1.0629921259842521" right="0.59055118110236227" top="0.86614173228346458" bottom="0.47244094488188981" header="0.51181102362204722" footer="0.51181102362204722"/>
  <pageSetup paperSize="9" scale="48" fitToHeight="0" orientation="portrait" r:id="rId1"/>
  <headerFooter alignWithMargins="0"/>
  <ignoredErrors>
    <ignoredError sqref="B35:B77 B6:B12 B13:B33" numberStoredAsText="1"/>
    <ignoredError sqref="P20"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FF"/>
    <pageSetUpPr fitToPage="1"/>
  </sheetPr>
  <dimension ref="B1:K138"/>
  <sheetViews>
    <sheetView showGridLines="0" topLeftCell="A14" zoomScaleNormal="100" zoomScaleSheetLayoutView="100" workbookViewId="0">
      <selection activeCell="F31" sqref="F31"/>
    </sheetView>
  </sheetViews>
  <sheetFormatPr defaultColWidth="18.625" defaultRowHeight="13.15" customHeight="1"/>
  <cols>
    <col min="1" max="1" width="4.5" style="28" customWidth="1"/>
    <col min="2" max="2" width="1.25" style="28" customWidth="1"/>
    <col min="3" max="3" width="4.25" style="28" customWidth="1"/>
    <col min="4" max="4" width="15.625" style="28" customWidth="1"/>
    <col min="5" max="10" width="14.625" style="28" customWidth="1"/>
    <col min="11" max="11" width="1.5" style="28" customWidth="1"/>
    <col min="12" max="16384" width="18.625" style="28"/>
  </cols>
  <sheetData>
    <row r="1" spans="2:11" s="29" customFormat="1" ht="18.75" customHeight="1">
      <c r="J1" s="266" t="s">
        <v>371</v>
      </c>
    </row>
    <row r="2" spans="2:11" s="142" customFormat="1" ht="25.15" customHeight="1">
      <c r="B2" s="29"/>
      <c r="C2" s="216"/>
      <c r="D2" s="590" t="s">
        <v>372</v>
      </c>
      <c r="E2" s="591"/>
      <c r="F2" s="591"/>
      <c r="G2" s="591"/>
      <c r="H2" s="591"/>
      <c r="I2" s="591"/>
      <c r="J2" s="591"/>
    </row>
    <row r="3" spans="2:11" s="142" customFormat="1" ht="25.15" customHeight="1" thickBot="1">
      <c r="B3" s="29"/>
      <c r="C3" s="216"/>
      <c r="D3" s="592"/>
      <c r="E3" s="593"/>
      <c r="F3" s="593"/>
      <c r="G3" s="593"/>
      <c r="H3" s="593"/>
      <c r="I3" s="593"/>
      <c r="J3" s="593"/>
      <c r="K3" s="144"/>
    </row>
    <row r="4" spans="2:11" s="142" customFormat="1" ht="10.15" customHeight="1" thickTop="1">
      <c r="B4" s="29"/>
      <c r="C4" s="267"/>
      <c r="D4" s="594"/>
      <c r="E4" s="594"/>
      <c r="F4" s="594"/>
      <c r="G4" s="594"/>
      <c r="H4" s="594"/>
      <c r="I4" s="594"/>
      <c r="J4" s="594"/>
      <c r="K4" s="144"/>
    </row>
    <row r="5" spans="2:11" s="141" customFormat="1" ht="6.75" customHeight="1">
      <c r="C5" s="143"/>
      <c r="D5" s="143"/>
      <c r="E5" s="144"/>
      <c r="F5" s="144"/>
      <c r="G5" s="144"/>
      <c r="H5" s="144"/>
      <c r="I5" s="144"/>
      <c r="J5" s="144"/>
      <c r="K5" s="144"/>
    </row>
    <row r="6" spans="2:11" s="141" customFormat="1" ht="18.75" customHeight="1" thickBot="1">
      <c r="C6" s="217" t="s">
        <v>373</v>
      </c>
      <c r="D6" s="218"/>
      <c r="E6" s="218"/>
      <c r="F6" s="218"/>
      <c r="G6" s="218"/>
      <c r="H6" s="218"/>
      <c r="I6" s="218"/>
      <c r="J6" s="218"/>
      <c r="K6" s="144"/>
    </row>
    <row r="7" spans="2:11" s="141" customFormat="1" ht="25.15" customHeight="1">
      <c r="C7" s="29"/>
      <c r="D7" s="595"/>
      <c r="E7" s="596"/>
      <c r="F7" s="596"/>
      <c r="G7" s="596"/>
      <c r="H7" s="596"/>
      <c r="I7" s="596"/>
      <c r="J7" s="597"/>
      <c r="K7" s="144"/>
    </row>
    <row r="8" spans="2:11" s="141" customFormat="1" ht="25.15" customHeight="1">
      <c r="C8" s="29"/>
      <c r="D8" s="598"/>
      <c r="E8" s="599"/>
      <c r="F8" s="599"/>
      <c r="G8" s="599"/>
      <c r="H8" s="599"/>
      <c r="I8" s="599"/>
      <c r="J8" s="600"/>
      <c r="K8" s="144"/>
    </row>
    <row r="9" spans="2:11" s="141" customFormat="1" ht="25.15" customHeight="1" thickBot="1">
      <c r="C9" s="29"/>
      <c r="D9" s="601"/>
      <c r="E9" s="602"/>
      <c r="F9" s="602"/>
      <c r="G9" s="602"/>
      <c r="H9" s="602"/>
      <c r="I9" s="602"/>
      <c r="J9" s="603"/>
      <c r="K9" s="144"/>
    </row>
    <row r="10" spans="2:11" s="141" customFormat="1" ht="6" customHeight="1">
      <c r="C10" s="29"/>
      <c r="D10" s="218"/>
      <c r="E10" s="218"/>
      <c r="F10" s="218"/>
      <c r="G10" s="218"/>
      <c r="H10" s="218"/>
      <c r="I10" s="218"/>
      <c r="J10" s="218"/>
      <c r="K10" s="144"/>
    </row>
    <row r="11" spans="2:11" s="141" customFormat="1" ht="18.75" customHeight="1" thickBot="1">
      <c r="C11" s="217" t="s">
        <v>398</v>
      </c>
      <c r="D11" s="218"/>
      <c r="E11" s="218"/>
      <c r="F11" s="218"/>
      <c r="G11" s="218"/>
      <c r="H11" s="218"/>
      <c r="I11" s="218"/>
      <c r="J11" s="218"/>
      <c r="K11" s="144"/>
    </row>
    <row r="12" spans="2:11" s="141" customFormat="1" ht="18.75" customHeight="1">
      <c r="C12" s="29"/>
      <c r="D12" s="268" t="s">
        <v>399</v>
      </c>
      <c r="E12" s="269"/>
      <c r="F12" s="269"/>
      <c r="G12" s="269"/>
      <c r="H12" s="269"/>
      <c r="I12" s="269"/>
      <c r="J12" s="270"/>
      <c r="K12" s="144"/>
    </row>
    <row r="13" spans="2:11" s="141" customFormat="1" ht="25.15" customHeight="1">
      <c r="C13" s="29"/>
      <c r="D13" s="598"/>
      <c r="E13" s="599"/>
      <c r="F13" s="599"/>
      <c r="G13" s="599"/>
      <c r="H13" s="599"/>
      <c r="I13" s="599"/>
      <c r="J13" s="600"/>
      <c r="K13" s="144"/>
    </row>
    <row r="14" spans="2:11" s="141" customFormat="1" ht="25.15" customHeight="1">
      <c r="C14" s="29"/>
      <c r="D14" s="598"/>
      <c r="E14" s="599"/>
      <c r="F14" s="599"/>
      <c r="G14" s="599"/>
      <c r="H14" s="599"/>
      <c r="I14" s="599"/>
      <c r="J14" s="600"/>
      <c r="K14" s="144"/>
    </row>
    <row r="15" spans="2:11" s="141" customFormat="1" ht="18.75" customHeight="1">
      <c r="C15" s="29"/>
      <c r="D15" s="271" t="s">
        <v>405</v>
      </c>
      <c r="E15" s="272"/>
      <c r="F15" s="272"/>
      <c r="G15" s="272"/>
      <c r="H15" s="272"/>
      <c r="I15" s="272"/>
      <c r="J15" s="273"/>
      <c r="K15" s="144"/>
    </row>
    <row r="16" spans="2:11" s="141" customFormat="1" ht="25.15" customHeight="1">
      <c r="C16" s="29"/>
      <c r="D16" s="598"/>
      <c r="E16" s="599"/>
      <c r="F16" s="599"/>
      <c r="G16" s="599"/>
      <c r="H16" s="599"/>
      <c r="I16" s="599"/>
      <c r="J16" s="600"/>
      <c r="K16" s="144"/>
    </row>
    <row r="17" spans="2:11" s="141" customFormat="1" ht="25.15" customHeight="1" thickBot="1">
      <c r="C17" s="29"/>
      <c r="D17" s="601"/>
      <c r="E17" s="602"/>
      <c r="F17" s="602"/>
      <c r="G17" s="602"/>
      <c r="H17" s="602"/>
      <c r="I17" s="602"/>
      <c r="J17" s="603"/>
      <c r="K17" s="144"/>
    </row>
    <row r="18" spans="2:11" s="141" customFormat="1" ht="10.5" customHeight="1">
      <c r="C18" s="29"/>
      <c r="D18" s="29"/>
      <c r="E18" s="29"/>
      <c r="F18" s="29"/>
      <c r="G18" s="29"/>
      <c r="H18" s="29"/>
      <c r="I18" s="29"/>
      <c r="J18" s="29"/>
      <c r="K18" s="144"/>
    </row>
    <row r="19" spans="2:11" s="142" customFormat="1" ht="22.5" customHeight="1">
      <c r="B19" s="152"/>
      <c r="C19" s="560" t="s">
        <v>400</v>
      </c>
      <c r="D19" s="560"/>
      <c r="E19" s="560"/>
      <c r="F19" s="560"/>
      <c r="G19" s="560"/>
      <c r="H19" s="560"/>
      <c r="I19" s="560"/>
      <c r="J19" s="560"/>
      <c r="K19" s="152"/>
    </row>
    <row r="20" spans="2:11" s="274" customFormat="1" ht="9.75" customHeight="1">
      <c r="B20" s="275"/>
      <c r="C20" s="276"/>
      <c r="D20" s="276"/>
      <c r="E20" s="276"/>
      <c r="F20" s="276"/>
      <c r="G20" s="276"/>
      <c r="H20" s="276"/>
      <c r="I20" s="276"/>
      <c r="J20" s="276"/>
      <c r="K20" s="275"/>
    </row>
    <row r="21" spans="2:11" s="141" customFormat="1" ht="13.5" customHeight="1" thickBot="1">
      <c r="B21" s="145"/>
      <c r="C21" s="145"/>
      <c r="D21" s="145"/>
      <c r="E21" s="145"/>
      <c r="F21" s="145"/>
      <c r="G21" s="145"/>
      <c r="H21" s="146" t="s">
        <v>243</v>
      </c>
      <c r="I21" s="145"/>
      <c r="J21" s="146" t="s">
        <v>318</v>
      </c>
      <c r="K21" s="145"/>
    </row>
    <row r="22" spans="2:11" s="141" customFormat="1" ht="6" customHeight="1">
      <c r="B22" s="145"/>
      <c r="C22" s="145"/>
      <c r="D22" s="611"/>
      <c r="E22" s="612"/>
      <c r="F22" s="572" t="s">
        <v>67</v>
      </c>
      <c r="G22" s="147"/>
      <c r="H22" s="147"/>
      <c r="I22" s="572" t="s">
        <v>68</v>
      </c>
      <c r="J22" s="148"/>
      <c r="K22" s="145"/>
    </row>
    <row r="23" spans="2:11" s="141" customFormat="1" ht="6" customHeight="1">
      <c r="B23" s="145"/>
      <c r="C23" s="145"/>
      <c r="D23" s="613"/>
      <c r="E23" s="614"/>
      <c r="F23" s="579"/>
      <c r="G23" s="575" t="s">
        <v>342</v>
      </c>
      <c r="H23" s="159"/>
      <c r="I23" s="579"/>
      <c r="J23" s="577" t="s">
        <v>69</v>
      </c>
      <c r="K23" s="145"/>
    </row>
    <row r="24" spans="2:11" s="150" customFormat="1" ht="30" customHeight="1" thickBot="1">
      <c r="B24" s="149"/>
      <c r="C24" s="149"/>
      <c r="D24" s="615"/>
      <c r="E24" s="616"/>
      <c r="F24" s="580"/>
      <c r="G24" s="576"/>
      <c r="H24" s="160" t="s">
        <v>343</v>
      </c>
      <c r="I24" s="580"/>
      <c r="J24" s="578"/>
      <c r="K24" s="149"/>
    </row>
    <row r="25" spans="2:11" s="141" customFormat="1" ht="20.100000000000001" customHeight="1">
      <c r="B25" s="145"/>
      <c r="C25" s="145"/>
      <c r="D25" s="557" t="s">
        <v>344</v>
      </c>
      <c r="E25" s="219"/>
      <c r="F25" s="176">
        <f>F26+F27</f>
        <v>0</v>
      </c>
      <c r="G25" s="163">
        <f>G26+G27</f>
        <v>0</v>
      </c>
      <c r="H25" s="164">
        <f>H26+H27</f>
        <v>0</v>
      </c>
      <c r="I25" s="165">
        <f>I26+I27</f>
        <v>0</v>
      </c>
      <c r="J25" s="166">
        <f>J26+J27</f>
        <v>0</v>
      </c>
      <c r="K25" s="145"/>
    </row>
    <row r="26" spans="2:11" s="141" customFormat="1" ht="20.100000000000001" customHeight="1">
      <c r="B26" s="145"/>
      <c r="C26" s="145"/>
      <c r="D26" s="558"/>
      <c r="E26" s="200" t="s">
        <v>375</v>
      </c>
      <c r="F26" s="177">
        <f>計算シート1!E45</f>
        <v>0</v>
      </c>
      <c r="G26" s="167">
        <f>計算シート1!H52</f>
        <v>0</v>
      </c>
      <c r="H26" s="168">
        <f>計算シート1!H47</f>
        <v>0</v>
      </c>
      <c r="I26" s="169">
        <f>計算シート1!I45</f>
        <v>0</v>
      </c>
      <c r="J26" s="170">
        <f>計算シート1!J45</f>
        <v>0</v>
      </c>
      <c r="K26" s="145"/>
    </row>
    <row r="27" spans="2:11" s="141" customFormat="1" ht="20.100000000000001" customHeight="1">
      <c r="B27" s="145"/>
      <c r="C27" s="145"/>
      <c r="D27" s="559"/>
      <c r="E27" s="201" t="s">
        <v>376</v>
      </c>
      <c r="F27" s="179">
        <f>'計算シート 2'!F45</f>
        <v>0</v>
      </c>
      <c r="G27" s="180">
        <f>'計算シート 2'!G45</f>
        <v>0</v>
      </c>
      <c r="H27" s="181">
        <f>'計算シート 2'!H45</f>
        <v>0</v>
      </c>
      <c r="I27" s="182">
        <f>'計算シート 2'!S45</f>
        <v>0</v>
      </c>
      <c r="J27" s="183">
        <f>'計算シート 2'!W45</f>
        <v>0</v>
      </c>
      <c r="K27" s="145"/>
    </row>
    <row r="28" spans="2:11" s="141" customFormat="1" ht="20.100000000000001" customHeight="1" thickBot="1">
      <c r="B28" s="145"/>
      <c r="C28" s="145"/>
      <c r="D28" s="609" t="s">
        <v>345</v>
      </c>
      <c r="E28" s="610"/>
      <c r="F28" s="178">
        <f>'計算シート 2'!N45</f>
        <v>0</v>
      </c>
      <c r="G28" s="172">
        <f>'計算シート 2'!O45</f>
        <v>0</v>
      </c>
      <c r="H28" s="173">
        <f>'計算シート 2'!P45</f>
        <v>0</v>
      </c>
      <c r="I28" s="174">
        <f>'計算シート 2'!U45</f>
        <v>0</v>
      </c>
      <c r="J28" s="175">
        <f>'計算シート 2'!Y45</f>
        <v>0</v>
      </c>
      <c r="K28" s="145"/>
    </row>
    <row r="29" spans="2:11" s="141" customFormat="1" ht="20.100000000000001" customHeight="1" thickBot="1">
      <c r="B29" s="145"/>
      <c r="C29" s="145"/>
      <c r="D29" s="607" t="s">
        <v>62</v>
      </c>
      <c r="E29" s="608"/>
      <c r="F29" s="162">
        <f>F25+F28</f>
        <v>0</v>
      </c>
      <c r="G29" s="157">
        <f>G25+G28</f>
        <v>0</v>
      </c>
      <c r="H29" s="161">
        <f>H25+H28</f>
        <v>0</v>
      </c>
      <c r="I29" s="162">
        <f>I25+I28</f>
        <v>0</v>
      </c>
      <c r="J29" s="158">
        <f>J25+J28</f>
        <v>0</v>
      </c>
      <c r="K29" s="145"/>
    </row>
    <row r="30" spans="2:11" s="141" customFormat="1" ht="15.75" customHeight="1">
      <c r="B30" s="145"/>
      <c r="C30" s="145"/>
      <c r="D30" s="197" t="s">
        <v>374</v>
      </c>
      <c r="E30" s="145"/>
      <c r="F30" s="151"/>
      <c r="G30" s="151"/>
      <c r="H30" s="151"/>
      <c r="I30" s="145"/>
      <c r="J30" s="145"/>
      <c r="K30" s="145"/>
    </row>
    <row r="31" spans="2:11" s="141" customFormat="1" ht="6" customHeight="1" thickBot="1">
      <c r="B31" s="145"/>
      <c r="C31" s="145"/>
      <c r="D31" s="197"/>
      <c r="E31" s="145"/>
      <c r="F31" s="151"/>
      <c r="G31" s="151"/>
      <c r="H31" s="151"/>
      <c r="I31" s="145"/>
      <c r="J31" s="145"/>
      <c r="K31" s="145"/>
    </row>
    <row r="32" spans="2:11" s="142" customFormat="1" ht="20.100000000000001" customHeight="1" thickTop="1" thickBot="1">
      <c r="B32" s="152"/>
      <c r="C32" s="152"/>
      <c r="D32" s="277" t="s">
        <v>75</v>
      </c>
      <c r="E32" s="278">
        <f>IFERROR(F29/計算シート1!D45,0)</f>
        <v>0</v>
      </c>
      <c r="F32" s="153" t="s">
        <v>346</v>
      </c>
      <c r="G32" s="152"/>
      <c r="H32" s="152"/>
      <c r="I32" s="152"/>
    </row>
    <row r="33" spans="2:11" s="141" customFormat="1" ht="8.25" customHeight="1" thickTop="1">
      <c r="B33" s="145"/>
      <c r="C33" s="145"/>
      <c r="D33" s="145"/>
      <c r="E33" s="145"/>
      <c r="F33" s="145"/>
      <c r="G33" s="145"/>
      <c r="H33" s="145"/>
      <c r="I33" s="145"/>
      <c r="J33" s="145"/>
      <c r="K33" s="145"/>
    </row>
    <row r="34" spans="2:11" s="142" customFormat="1" ht="22.5" customHeight="1">
      <c r="B34" s="152"/>
      <c r="C34" s="560" t="s">
        <v>464</v>
      </c>
      <c r="D34" s="560"/>
      <c r="E34" s="560"/>
      <c r="F34" s="560"/>
      <c r="G34" s="560"/>
      <c r="H34" s="560"/>
      <c r="I34" s="560"/>
      <c r="J34" s="560"/>
    </row>
    <row r="35" spans="2:11" s="141" customFormat="1" ht="13.5" customHeight="1">
      <c r="C35" s="154"/>
      <c r="D35" s="154"/>
      <c r="E35" s="154"/>
      <c r="F35" s="154"/>
    </row>
    <row r="36" spans="2:11" s="141" customFormat="1" ht="13.5" customHeight="1">
      <c r="C36" s="155"/>
      <c r="D36" s="155"/>
      <c r="E36" s="155"/>
      <c r="F36" s="155"/>
    </row>
    <row r="37" spans="2:11" s="141" customFormat="1" ht="13.5" customHeight="1"/>
    <row r="38" spans="2:11" s="141" customFormat="1" ht="13.5"/>
    <row r="39" spans="2:11" s="141" customFormat="1" ht="13.5"/>
    <row r="40" spans="2:11" s="141" customFormat="1" ht="13.5"/>
    <row r="41" spans="2:11" s="141" customFormat="1" ht="13.5"/>
    <row r="42" spans="2:11" s="141" customFormat="1" ht="13.5"/>
    <row r="63" spans="3:10" s="29" customFormat="1" ht="22.5" customHeight="1">
      <c r="C63" s="560" t="s">
        <v>465</v>
      </c>
      <c r="D63" s="560"/>
      <c r="E63" s="560"/>
      <c r="F63" s="560"/>
      <c r="G63" s="560"/>
      <c r="H63" s="560"/>
      <c r="I63" s="560"/>
      <c r="J63" s="560"/>
    </row>
    <row r="64" spans="3:10" ht="12.75" customHeight="1">
      <c r="G64" s="196"/>
      <c r="H64" s="196"/>
      <c r="I64" s="196"/>
      <c r="J64" s="196"/>
    </row>
    <row r="65" spans="3:10" ht="12.75" customHeight="1" thickBot="1">
      <c r="G65" s="196" t="s">
        <v>243</v>
      </c>
      <c r="H65" s="196" t="s">
        <v>365</v>
      </c>
      <c r="I65" s="196"/>
      <c r="J65" s="196" t="s">
        <v>318</v>
      </c>
    </row>
    <row r="66" spans="3:10" ht="6.75" customHeight="1">
      <c r="C66" s="545" t="s">
        <v>466</v>
      </c>
      <c r="D66" s="547"/>
      <c r="E66" s="572" t="s">
        <v>67</v>
      </c>
      <c r="F66" s="147"/>
      <c r="G66" s="147"/>
      <c r="H66" s="587" t="s">
        <v>364</v>
      </c>
      <c r="I66" s="572" t="s">
        <v>68</v>
      </c>
      <c r="J66" s="148"/>
    </row>
    <row r="67" spans="3:10" ht="6.75" customHeight="1">
      <c r="C67" s="581"/>
      <c r="D67" s="582"/>
      <c r="E67" s="579"/>
      <c r="F67" s="575" t="s">
        <v>342</v>
      </c>
      <c r="G67" s="159"/>
      <c r="H67" s="588"/>
      <c r="I67" s="573"/>
      <c r="J67" s="577" t="s">
        <v>69</v>
      </c>
    </row>
    <row r="68" spans="3:10" ht="24.75" thickBot="1">
      <c r="C68" s="583"/>
      <c r="D68" s="584"/>
      <c r="E68" s="580"/>
      <c r="F68" s="576"/>
      <c r="G68" s="160" t="s">
        <v>343</v>
      </c>
      <c r="H68" s="589"/>
      <c r="I68" s="574"/>
      <c r="J68" s="578"/>
    </row>
    <row r="69" spans="3:10" ht="13.5">
      <c r="C69" s="585" t="str">
        <f>'計算シート 2'!AI8</f>
        <v>農林漁業</v>
      </c>
      <c r="D69" s="586"/>
      <c r="E69" s="220">
        <f>'計算シート 2'!AJ8</f>
        <v>0</v>
      </c>
      <c r="F69" s="221">
        <f>'計算シート 2'!AK8</f>
        <v>0</v>
      </c>
      <c r="G69" s="222">
        <f>'計算シート 2'!AL8</f>
        <v>0</v>
      </c>
      <c r="H69" s="223" t="e">
        <f>'計算シート 2'!AM8</f>
        <v>#N/A</v>
      </c>
      <c r="I69" s="220">
        <f>'計算シート 2'!AN8</f>
        <v>0</v>
      </c>
      <c r="J69" s="222">
        <f>'計算シート 2'!AO8</f>
        <v>0</v>
      </c>
    </row>
    <row r="70" spans="3:10" ht="13.5">
      <c r="C70" s="563" t="e">
        <f>'計算シート 2'!AI9</f>
        <v>#N/A</v>
      </c>
      <c r="D70" s="564"/>
      <c r="E70" s="224" t="e">
        <f>'計算シート 2'!AJ9</f>
        <v>#N/A</v>
      </c>
      <c r="F70" s="225" t="e">
        <f>'計算シート 2'!AK9</f>
        <v>#N/A</v>
      </c>
      <c r="G70" s="226" t="e">
        <f>'計算シート 2'!AL9</f>
        <v>#N/A</v>
      </c>
      <c r="H70" s="227" t="e">
        <f>'計算シート 2'!AM9</f>
        <v>#N/A</v>
      </c>
      <c r="I70" s="224" t="e">
        <f>'計算シート 2'!AN9</f>
        <v>#N/A</v>
      </c>
      <c r="J70" s="226" t="e">
        <f>'計算シート 2'!AO9</f>
        <v>#N/A</v>
      </c>
    </row>
    <row r="71" spans="3:10" ht="13.5">
      <c r="C71" s="563" t="e">
        <f>'計算シート 2'!AI10</f>
        <v>#N/A</v>
      </c>
      <c r="D71" s="564"/>
      <c r="E71" s="224" t="e">
        <f>'計算シート 2'!AJ10</f>
        <v>#N/A</v>
      </c>
      <c r="F71" s="225" t="e">
        <f>'計算シート 2'!AK10</f>
        <v>#N/A</v>
      </c>
      <c r="G71" s="226" t="e">
        <f>'計算シート 2'!AL10</f>
        <v>#N/A</v>
      </c>
      <c r="H71" s="227" t="e">
        <f>'計算シート 2'!AM10</f>
        <v>#N/A</v>
      </c>
      <c r="I71" s="224" t="e">
        <f>'計算シート 2'!AN10</f>
        <v>#N/A</v>
      </c>
      <c r="J71" s="226" t="e">
        <f>'計算シート 2'!AO10</f>
        <v>#N/A</v>
      </c>
    </row>
    <row r="72" spans="3:10" ht="13.5">
      <c r="C72" s="563" t="e">
        <f>'計算シート 2'!AI11</f>
        <v>#N/A</v>
      </c>
      <c r="D72" s="564"/>
      <c r="E72" s="224" t="e">
        <f>'計算シート 2'!AJ11</f>
        <v>#N/A</v>
      </c>
      <c r="F72" s="225" t="e">
        <f>'計算シート 2'!AK11</f>
        <v>#N/A</v>
      </c>
      <c r="G72" s="226" t="e">
        <f>'計算シート 2'!AL11</f>
        <v>#N/A</v>
      </c>
      <c r="H72" s="227" t="e">
        <f>'計算シート 2'!AM11</f>
        <v>#N/A</v>
      </c>
      <c r="I72" s="224" t="e">
        <f>'計算シート 2'!AN11</f>
        <v>#N/A</v>
      </c>
      <c r="J72" s="226" t="e">
        <f>'計算シート 2'!AO11</f>
        <v>#N/A</v>
      </c>
    </row>
    <row r="73" spans="3:10" ht="13.5">
      <c r="C73" s="565" t="e">
        <f>'計算シート 2'!AI12</f>
        <v>#N/A</v>
      </c>
      <c r="D73" s="566"/>
      <c r="E73" s="228" t="e">
        <f>'計算シート 2'!AJ12</f>
        <v>#N/A</v>
      </c>
      <c r="F73" s="229" t="e">
        <f>'計算シート 2'!AK12</f>
        <v>#N/A</v>
      </c>
      <c r="G73" s="230" t="e">
        <f>'計算シート 2'!AL12</f>
        <v>#N/A</v>
      </c>
      <c r="H73" s="231" t="e">
        <f>'計算シート 2'!AM12</f>
        <v>#N/A</v>
      </c>
      <c r="I73" s="228" t="e">
        <f>'計算シート 2'!AN12</f>
        <v>#N/A</v>
      </c>
      <c r="J73" s="230" t="e">
        <f>'計算シート 2'!AO12</f>
        <v>#N/A</v>
      </c>
    </row>
    <row r="74" spans="3:10" ht="13.5">
      <c r="C74" s="567" t="e">
        <f>'計算シート 2'!AI13</f>
        <v>#N/A</v>
      </c>
      <c r="D74" s="568"/>
      <c r="E74" s="232" t="e">
        <f>'計算シート 2'!AJ13</f>
        <v>#N/A</v>
      </c>
      <c r="F74" s="233" t="e">
        <f>'計算シート 2'!AK13</f>
        <v>#N/A</v>
      </c>
      <c r="G74" s="234" t="e">
        <f>'計算シート 2'!AL13</f>
        <v>#N/A</v>
      </c>
      <c r="H74" s="235" t="e">
        <f>'計算シート 2'!AM13</f>
        <v>#N/A</v>
      </c>
      <c r="I74" s="232" t="e">
        <f>'計算シート 2'!AN13</f>
        <v>#N/A</v>
      </c>
      <c r="J74" s="234" t="e">
        <f>'計算シート 2'!AO13</f>
        <v>#N/A</v>
      </c>
    </row>
    <row r="75" spans="3:10" ht="13.5">
      <c r="C75" s="563" t="e">
        <f>'計算シート 2'!AI14</f>
        <v>#N/A</v>
      </c>
      <c r="D75" s="564"/>
      <c r="E75" s="224" t="e">
        <f>'計算シート 2'!AJ14</f>
        <v>#N/A</v>
      </c>
      <c r="F75" s="225" t="e">
        <f>'計算シート 2'!AK14</f>
        <v>#N/A</v>
      </c>
      <c r="G75" s="226" t="e">
        <f>'計算シート 2'!AL14</f>
        <v>#N/A</v>
      </c>
      <c r="H75" s="227" t="e">
        <f>'計算シート 2'!AM14</f>
        <v>#N/A</v>
      </c>
      <c r="I75" s="224" t="e">
        <f>'計算シート 2'!AN14</f>
        <v>#N/A</v>
      </c>
      <c r="J75" s="226" t="e">
        <f>'計算シート 2'!AO14</f>
        <v>#N/A</v>
      </c>
    </row>
    <row r="76" spans="3:10" ht="13.5">
      <c r="C76" s="563" t="e">
        <f>'計算シート 2'!AI15</f>
        <v>#N/A</v>
      </c>
      <c r="D76" s="564"/>
      <c r="E76" s="224" t="e">
        <f>'計算シート 2'!AJ15</f>
        <v>#N/A</v>
      </c>
      <c r="F76" s="225" t="e">
        <f>'計算シート 2'!AK15</f>
        <v>#N/A</v>
      </c>
      <c r="G76" s="226" t="e">
        <f>'計算シート 2'!AL15</f>
        <v>#N/A</v>
      </c>
      <c r="H76" s="227" t="e">
        <f>'計算シート 2'!AM15</f>
        <v>#N/A</v>
      </c>
      <c r="I76" s="224" t="e">
        <f>'計算シート 2'!AN15</f>
        <v>#N/A</v>
      </c>
      <c r="J76" s="226" t="e">
        <f>'計算シート 2'!AO15</f>
        <v>#N/A</v>
      </c>
    </row>
    <row r="77" spans="3:10" ht="13.5">
      <c r="C77" s="563" t="e">
        <f>'計算シート 2'!AI16</f>
        <v>#N/A</v>
      </c>
      <c r="D77" s="564"/>
      <c r="E77" s="224" t="e">
        <f>'計算シート 2'!AJ16</f>
        <v>#N/A</v>
      </c>
      <c r="F77" s="225" t="e">
        <f>'計算シート 2'!AK16</f>
        <v>#N/A</v>
      </c>
      <c r="G77" s="226" t="e">
        <f>'計算シート 2'!AL16</f>
        <v>#N/A</v>
      </c>
      <c r="H77" s="227" t="e">
        <f>'計算シート 2'!AM16</f>
        <v>#N/A</v>
      </c>
      <c r="I77" s="224" t="e">
        <f>'計算シート 2'!AN16</f>
        <v>#N/A</v>
      </c>
      <c r="J77" s="226" t="e">
        <f>'計算シート 2'!AO16</f>
        <v>#N/A</v>
      </c>
    </row>
    <row r="78" spans="3:10" ht="13.5">
      <c r="C78" s="565" t="e">
        <f>'計算シート 2'!AI17</f>
        <v>#N/A</v>
      </c>
      <c r="D78" s="566"/>
      <c r="E78" s="228" t="e">
        <f>'計算シート 2'!AJ17</f>
        <v>#N/A</v>
      </c>
      <c r="F78" s="229" t="e">
        <f>'計算シート 2'!AK17</f>
        <v>#N/A</v>
      </c>
      <c r="G78" s="230" t="e">
        <f>'計算シート 2'!AL17</f>
        <v>#N/A</v>
      </c>
      <c r="H78" s="231" t="e">
        <f>'計算シート 2'!AM17</f>
        <v>#N/A</v>
      </c>
      <c r="I78" s="228" t="e">
        <f>'計算シート 2'!AN17</f>
        <v>#N/A</v>
      </c>
      <c r="J78" s="230" t="e">
        <f>'計算シート 2'!AO17</f>
        <v>#N/A</v>
      </c>
    </row>
    <row r="79" spans="3:10" ht="13.5">
      <c r="C79" s="567" t="e">
        <f>'計算シート 2'!AI18</f>
        <v>#N/A</v>
      </c>
      <c r="D79" s="568"/>
      <c r="E79" s="232" t="e">
        <f>'計算シート 2'!AJ18</f>
        <v>#N/A</v>
      </c>
      <c r="F79" s="233" t="e">
        <f>'計算シート 2'!AK18</f>
        <v>#N/A</v>
      </c>
      <c r="G79" s="234" t="e">
        <f>'計算シート 2'!AL18</f>
        <v>#N/A</v>
      </c>
      <c r="H79" s="235" t="e">
        <f>'計算シート 2'!AM18</f>
        <v>#N/A</v>
      </c>
      <c r="I79" s="232" t="e">
        <f>'計算シート 2'!AN18</f>
        <v>#N/A</v>
      </c>
      <c r="J79" s="234" t="e">
        <f>'計算シート 2'!AO18</f>
        <v>#N/A</v>
      </c>
    </row>
    <row r="80" spans="3:10" ht="13.5">
      <c r="C80" s="563" t="e">
        <f>'計算シート 2'!AI19</f>
        <v>#N/A</v>
      </c>
      <c r="D80" s="564"/>
      <c r="E80" s="224" t="e">
        <f>'計算シート 2'!AJ19</f>
        <v>#N/A</v>
      </c>
      <c r="F80" s="225" t="e">
        <f>'計算シート 2'!AK19</f>
        <v>#N/A</v>
      </c>
      <c r="G80" s="226" t="e">
        <f>'計算シート 2'!AL19</f>
        <v>#N/A</v>
      </c>
      <c r="H80" s="227" t="e">
        <f>'計算シート 2'!AM19</f>
        <v>#N/A</v>
      </c>
      <c r="I80" s="224" t="e">
        <f>'計算シート 2'!AN19</f>
        <v>#N/A</v>
      </c>
      <c r="J80" s="226" t="e">
        <f>'計算シート 2'!AO19</f>
        <v>#N/A</v>
      </c>
    </row>
    <row r="81" spans="3:10" ht="13.5">
      <c r="C81" s="563" t="e">
        <f>'計算シート 2'!AI20</f>
        <v>#N/A</v>
      </c>
      <c r="D81" s="564"/>
      <c r="E81" s="224" t="e">
        <f>'計算シート 2'!AJ20</f>
        <v>#N/A</v>
      </c>
      <c r="F81" s="225" t="e">
        <f>'計算シート 2'!AK20</f>
        <v>#N/A</v>
      </c>
      <c r="G81" s="226" t="e">
        <f>'計算シート 2'!AL20</f>
        <v>#N/A</v>
      </c>
      <c r="H81" s="227" t="e">
        <f>'計算シート 2'!AM20</f>
        <v>#N/A</v>
      </c>
      <c r="I81" s="224" t="e">
        <f>'計算シート 2'!AN20</f>
        <v>#N/A</v>
      </c>
      <c r="J81" s="226" t="e">
        <f>'計算シート 2'!AO20</f>
        <v>#N/A</v>
      </c>
    </row>
    <row r="82" spans="3:10" ht="13.5">
      <c r="C82" s="563" t="e">
        <f>'計算シート 2'!AI21</f>
        <v>#N/A</v>
      </c>
      <c r="D82" s="564"/>
      <c r="E82" s="224" t="e">
        <f>'計算シート 2'!AJ21</f>
        <v>#N/A</v>
      </c>
      <c r="F82" s="225" t="e">
        <f>'計算シート 2'!AK21</f>
        <v>#N/A</v>
      </c>
      <c r="G82" s="226" t="e">
        <f>'計算シート 2'!AL21</f>
        <v>#N/A</v>
      </c>
      <c r="H82" s="227" t="e">
        <f>'計算シート 2'!AM21</f>
        <v>#N/A</v>
      </c>
      <c r="I82" s="224" t="e">
        <f>'計算シート 2'!AN21</f>
        <v>#N/A</v>
      </c>
      <c r="J82" s="226" t="e">
        <f>'計算シート 2'!AO21</f>
        <v>#N/A</v>
      </c>
    </row>
    <row r="83" spans="3:10" ht="13.5">
      <c r="C83" s="565" t="e">
        <f>'計算シート 2'!AI22</f>
        <v>#N/A</v>
      </c>
      <c r="D83" s="566"/>
      <c r="E83" s="228" t="e">
        <f>'計算シート 2'!AJ22</f>
        <v>#N/A</v>
      </c>
      <c r="F83" s="229" t="e">
        <f>'計算シート 2'!AK22</f>
        <v>#N/A</v>
      </c>
      <c r="G83" s="230" t="e">
        <f>'計算シート 2'!AL22</f>
        <v>#N/A</v>
      </c>
      <c r="H83" s="231" t="e">
        <f>'計算シート 2'!AM22</f>
        <v>#N/A</v>
      </c>
      <c r="I83" s="228" t="e">
        <f>'計算シート 2'!AN22</f>
        <v>#N/A</v>
      </c>
      <c r="J83" s="230" t="e">
        <f>'計算シート 2'!AO22</f>
        <v>#N/A</v>
      </c>
    </row>
    <row r="84" spans="3:10" ht="13.5">
      <c r="C84" s="567" t="e">
        <f>'計算シート 2'!AI23</f>
        <v>#N/A</v>
      </c>
      <c r="D84" s="568"/>
      <c r="E84" s="232" t="e">
        <f>'計算シート 2'!AJ23</f>
        <v>#N/A</v>
      </c>
      <c r="F84" s="233" t="e">
        <f>'計算シート 2'!AK23</f>
        <v>#N/A</v>
      </c>
      <c r="G84" s="234" t="e">
        <f>'計算シート 2'!AL23</f>
        <v>#N/A</v>
      </c>
      <c r="H84" s="235" t="e">
        <f>'計算シート 2'!AM23</f>
        <v>#N/A</v>
      </c>
      <c r="I84" s="232" t="e">
        <f>'計算シート 2'!AN23</f>
        <v>#N/A</v>
      </c>
      <c r="J84" s="234" t="e">
        <f>'計算シート 2'!AO23</f>
        <v>#N/A</v>
      </c>
    </row>
    <row r="85" spans="3:10" ht="13.5">
      <c r="C85" s="563" t="e">
        <f>'計算シート 2'!AI24</f>
        <v>#N/A</v>
      </c>
      <c r="D85" s="564"/>
      <c r="E85" s="224" t="e">
        <f>'計算シート 2'!AJ24</f>
        <v>#N/A</v>
      </c>
      <c r="F85" s="225" t="e">
        <f>'計算シート 2'!AK24</f>
        <v>#N/A</v>
      </c>
      <c r="G85" s="226" t="e">
        <f>'計算シート 2'!AL24</f>
        <v>#N/A</v>
      </c>
      <c r="H85" s="227" t="e">
        <f>'計算シート 2'!AM24</f>
        <v>#N/A</v>
      </c>
      <c r="I85" s="224" t="e">
        <f>'計算シート 2'!AN24</f>
        <v>#N/A</v>
      </c>
      <c r="J85" s="226" t="e">
        <f>'計算シート 2'!AO24</f>
        <v>#N/A</v>
      </c>
    </row>
    <row r="86" spans="3:10" ht="13.5">
      <c r="C86" s="563" t="e">
        <f>'計算シート 2'!AI25</f>
        <v>#N/A</v>
      </c>
      <c r="D86" s="564"/>
      <c r="E86" s="224" t="e">
        <f>'計算シート 2'!AJ25</f>
        <v>#N/A</v>
      </c>
      <c r="F86" s="225" t="e">
        <f>'計算シート 2'!AK25</f>
        <v>#N/A</v>
      </c>
      <c r="G86" s="226" t="e">
        <f>'計算シート 2'!AL25</f>
        <v>#N/A</v>
      </c>
      <c r="H86" s="227" t="e">
        <f>'計算シート 2'!AM25</f>
        <v>#N/A</v>
      </c>
      <c r="I86" s="224" t="e">
        <f>'計算シート 2'!AN25</f>
        <v>#N/A</v>
      </c>
      <c r="J86" s="226" t="e">
        <f>'計算シート 2'!AO25</f>
        <v>#N/A</v>
      </c>
    </row>
    <row r="87" spans="3:10" ht="13.5">
      <c r="C87" s="563" t="e">
        <f>'計算シート 2'!AI26</f>
        <v>#N/A</v>
      </c>
      <c r="D87" s="564"/>
      <c r="E87" s="224" t="e">
        <f>'計算シート 2'!AJ26</f>
        <v>#N/A</v>
      </c>
      <c r="F87" s="225" t="e">
        <f>'計算シート 2'!AK26</f>
        <v>#N/A</v>
      </c>
      <c r="G87" s="226" t="e">
        <f>'計算シート 2'!AL26</f>
        <v>#N/A</v>
      </c>
      <c r="H87" s="227" t="e">
        <f>'計算シート 2'!AM26</f>
        <v>#N/A</v>
      </c>
      <c r="I87" s="224" t="e">
        <f>'計算シート 2'!AN26</f>
        <v>#N/A</v>
      </c>
      <c r="J87" s="226" t="e">
        <f>'計算シート 2'!AO26</f>
        <v>#N/A</v>
      </c>
    </row>
    <row r="88" spans="3:10" ht="13.5">
      <c r="C88" s="565" t="e">
        <f>'計算シート 2'!AI27</f>
        <v>#N/A</v>
      </c>
      <c r="D88" s="566"/>
      <c r="E88" s="228" t="e">
        <f>'計算シート 2'!AJ27</f>
        <v>#N/A</v>
      </c>
      <c r="F88" s="229" t="e">
        <f>'計算シート 2'!AK27</f>
        <v>#N/A</v>
      </c>
      <c r="G88" s="230" t="e">
        <f>'計算シート 2'!AL27</f>
        <v>#N/A</v>
      </c>
      <c r="H88" s="231" t="e">
        <f>'計算シート 2'!AM27</f>
        <v>#N/A</v>
      </c>
      <c r="I88" s="228" t="e">
        <f>'計算シート 2'!AN27</f>
        <v>#N/A</v>
      </c>
      <c r="J88" s="230" t="e">
        <f>'計算シート 2'!AO27</f>
        <v>#N/A</v>
      </c>
    </row>
    <row r="89" spans="3:10" ht="13.5">
      <c r="C89" s="567" t="e">
        <f>'計算シート 2'!AI28</f>
        <v>#N/A</v>
      </c>
      <c r="D89" s="568"/>
      <c r="E89" s="232" t="e">
        <f>'計算シート 2'!AJ28</f>
        <v>#N/A</v>
      </c>
      <c r="F89" s="233" t="e">
        <f>'計算シート 2'!AK28</f>
        <v>#N/A</v>
      </c>
      <c r="G89" s="234" t="e">
        <f>'計算シート 2'!AL28</f>
        <v>#N/A</v>
      </c>
      <c r="H89" s="235" t="e">
        <f>'計算シート 2'!AM28</f>
        <v>#N/A</v>
      </c>
      <c r="I89" s="232" t="e">
        <f>'計算シート 2'!AN28</f>
        <v>#N/A</v>
      </c>
      <c r="J89" s="234" t="e">
        <f>'計算シート 2'!AO28</f>
        <v>#N/A</v>
      </c>
    </row>
    <row r="90" spans="3:10" ht="13.5">
      <c r="C90" s="563" t="e">
        <f>'計算シート 2'!AI29</f>
        <v>#N/A</v>
      </c>
      <c r="D90" s="564"/>
      <c r="E90" s="224" t="e">
        <f>'計算シート 2'!AJ29</f>
        <v>#N/A</v>
      </c>
      <c r="F90" s="225" t="e">
        <f>'計算シート 2'!AK29</f>
        <v>#N/A</v>
      </c>
      <c r="G90" s="226" t="e">
        <f>'計算シート 2'!AL29</f>
        <v>#N/A</v>
      </c>
      <c r="H90" s="227" t="e">
        <f>'計算シート 2'!AM29</f>
        <v>#N/A</v>
      </c>
      <c r="I90" s="224" t="e">
        <f>'計算シート 2'!AN29</f>
        <v>#N/A</v>
      </c>
      <c r="J90" s="226" t="e">
        <f>'計算シート 2'!AO29</f>
        <v>#N/A</v>
      </c>
    </row>
    <row r="91" spans="3:10" ht="13.5">
      <c r="C91" s="563" t="e">
        <f>'計算シート 2'!AI30</f>
        <v>#N/A</v>
      </c>
      <c r="D91" s="564"/>
      <c r="E91" s="224" t="e">
        <f>'計算シート 2'!AJ30</f>
        <v>#N/A</v>
      </c>
      <c r="F91" s="225" t="e">
        <f>'計算シート 2'!AK30</f>
        <v>#N/A</v>
      </c>
      <c r="G91" s="226" t="e">
        <f>'計算シート 2'!AL30</f>
        <v>#N/A</v>
      </c>
      <c r="H91" s="227" t="e">
        <f>'計算シート 2'!AM30</f>
        <v>#N/A</v>
      </c>
      <c r="I91" s="224" t="e">
        <f>'計算シート 2'!AN30</f>
        <v>#N/A</v>
      </c>
      <c r="J91" s="226" t="e">
        <f>'計算シート 2'!AO30</f>
        <v>#N/A</v>
      </c>
    </row>
    <row r="92" spans="3:10" ht="13.5">
      <c r="C92" s="563" t="e">
        <f>'計算シート 2'!AI31</f>
        <v>#N/A</v>
      </c>
      <c r="D92" s="564"/>
      <c r="E92" s="224" t="e">
        <f>'計算シート 2'!AJ31</f>
        <v>#N/A</v>
      </c>
      <c r="F92" s="225" t="e">
        <f>'計算シート 2'!AK31</f>
        <v>#N/A</v>
      </c>
      <c r="G92" s="226" t="e">
        <f>'計算シート 2'!AL31</f>
        <v>#N/A</v>
      </c>
      <c r="H92" s="227" t="e">
        <f>'計算シート 2'!AM31</f>
        <v>#N/A</v>
      </c>
      <c r="I92" s="224" t="e">
        <f>'計算シート 2'!AN31</f>
        <v>#N/A</v>
      </c>
      <c r="J92" s="226" t="e">
        <f>'計算シート 2'!AO31</f>
        <v>#N/A</v>
      </c>
    </row>
    <row r="93" spans="3:10" ht="13.5">
      <c r="C93" s="565" t="e">
        <f>'計算シート 2'!AI32</f>
        <v>#N/A</v>
      </c>
      <c r="D93" s="566"/>
      <c r="E93" s="228" t="e">
        <f>'計算シート 2'!AJ32</f>
        <v>#N/A</v>
      </c>
      <c r="F93" s="229" t="e">
        <f>'計算シート 2'!AK32</f>
        <v>#N/A</v>
      </c>
      <c r="G93" s="230" t="e">
        <f>'計算シート 2'!AL32</f>
        <v>#N/A</v>
      </c>
      <c r="H93" s="231" t="e">
        <f>'計算シート 2'!AM32</f>
        <v>#N/A</v>
      </c>
      <c r="I93" s="228" t="e">
        <f>'計算シート 2'!AN32</f>
        <v>#N/A</v>
      </c>
      <c r="J93" s="230" t="e">
        <f>'計算シート 2'!AO32</f>
        <v>#N/A</v>
      </c>
    </row>
    <row r="94" spans="3:10" ht="13.5">
      <c r="C94" s="567" t="e">
        <f>'計算シート 2'!AI33</f>
        <v>#N/A</v>
      </c>
      <c r="D94" s="568"/>
      <c r="E94" s="232" t="e">
        <f>'計算シート 2'!AJ33</f>
        <v>#N/A</v>
      </c>
      <c r="F94" s="233" t="e">
        <f>'計算シート 2'!AK33</f>
        <v>#N/A</v>
      </c>
      <c r="G94" s="234" t="e">
        <f>'計算シート 2'!AL33</f>
        <v>#N/A</v>
      </c>
      <c r="H94" s="235" t="e">
        <f>'計算シート 2'!AM33</f>
        <v>#N/A</v>
      </c>
      <c r="I94" s="232" t="e">
        <f>'計算シート 2'!AN33</f>
        <v>#N/A</v>
      </c>
      <c r="J94" s="234" t="e">
        <f>'計算シート 2'!AO33</f>
        <v>#N/A</v>
      </c>
    </row>
    <row r="95" spans="3:10" ht="13.5">
      <c r="C95" s="563" t="e">
        <f>'計算シート 2'!AI34</f>
        <v>#N/A</v>
      </c>
      <c r="D95" s="564"/>
      <c r="E95" s="224" t="e">
        <f>'計算シート 2'!AJ34</f>
        <v>#N/A</v>
      </c>
      <c r="F95" s="225" t="e">
        <f>'計算シート 2'!AK34</f>
        <v>#N/A</v>
      </c>
      <c r="G95" s="226" t="e">
        <f>'計算シート 2'!AL34</f>
        <v>#N/A</v>
      </c>
      <c r="H95" s="227" t="e">
        <f>'計算シート 2'!AM34</f>
        <v>#N/A</v>
      </c>
      <c r="I95" s="224" t="e">
        <f>'計算シート 2'!AN34</f>
        <v>#N/A</v>
      </c>
      <c r="J95" s="226" t="e">
        <f>'計算シート 2'!AO34</f>
        <v>#N/A</v>
      </c>
    </row>
    <row r="96" spans="3:10" ht="13.5">
      <c r="C96" s="563" t="e">
        <f>'計算シート 2'!AI35</f>
        <v>#N/A</v>
      </c>
      <c r="D96" s="564"/>
      <c r="E96" s="224" t="e">
        <f>'計算シート 2'!AJ35</f>
        <v>#N/A</v>
      </c>
      <c r="F96" s="225" t="e">
        <f>'計算シート 2'!AK35</f>
        <v>#N/A</v>
      </c>
      <c r="G96" s="226" t="e">
        <f>'計算シート 2'!AL35</f>
        <v>#N/A</v>
      </c>
      <c r="H96" s="227" t="e">
        <f>'計算シート 2'!AM35</f>
        <v>#N/A</v>
      </c>
      <c r="I96" s="224" t="e">
        <f>'計算シート 2'!AN35</f>
        <v>#N/A</v>
      </c>
      <c r="J96" s="226" t="e">
        <f>'計算シート 2'!AO35</f>
        <v>#N/A</v>
      </c>
    </row>
    <row r="97" spans="3:10" ht="13.5">
      <c r="C97" s="563" t="e">
        <f>'計算シート 2'!AI36</f>
        <v>#N/A</v>
      </c>
      <c r="D97" s="564"/>
      <c r="E97" s="224" t="e">
        <f>'計算シート 2'!AJ36</f>
        <v>#N/A</v>
      </c>
      <c r="F97" s="225" t="e">
        <f>'計算シート 2'!AK36</f>
        <v>#N/A</v>
      </c>
      <c r="G97" s="226" t="e">
        <f>'計算シート 2'!AL36</f>
        <v>#N/A</v>
      </c>
      <c r="H97" s="227" t="e">
        <f>'計算シート 2'!AM36</f>
        <v>#N/A</v>
      </c>
      <c r="I97" s="224" t="e">
        <f>'計算シート 2'!AN36</f>
        <v>#N/A</v>
      </c>
      <c r="J97" s="226" t="e">
        <f>'計算シート 2'!AO36</f>
        <v>#N/A</v>
      </c>
    </row>
    <row r="98" spans="3:10" ht="13.5">
      <c r="C98" s="565" t="e">
        <f>'計算シート 2'!AI37</f>
        <v>#N/A</v>
      </c>
      <c r="D98" s="566"/>
      <c r="E98" s="228" t="e">
        <f>'計算シート 2'!AJ37</f>
        <v>#N/A</v>
      </c>
      <c r="F98" s="229" t="e">
        <f>'計算シート 2'!AK37</f>
        <v>#N/A</v>
      </c>
      <c r="G98" s="230" t="e">
        <f>'計算シート 2'!AL37</f>
        <v>#N/A</v>
      </c>
      <c r="H98" s="231" t="e">
        <f>'計算シート 2'!AM37</f>
        <v>#N/A</v>
      </c>
      <c r="I98" s="228" t="e">
        <f>'計算シート 2'!AN37</f>
        <v>#N/A</v>
      </c>
      <c r="J98" s="230" t="e">
        <f>'計算シート 2'!AO37</f>
        <v>#N/A</v>
      </c>
    </row>
    <row r="99" spans="3:10" ht="13.5">
      <c r="C99" s="567" t="e">
        <f>'計算シート 2'!AI38</f>
        <v>#N/A</v>
      </c>
      <c r="D99" s="568"/>
      <c r="E99" s="232" t="e">
        <f>'計算シート 2'!AJ38</f>
        <v>#N/A</v>
      </c>
      <c r="F99" s="233" t="e">
        <f>'計算シート 2'!AK38</f>
        <v>#N/A</v>
      </c>
      <c r="G99" s="234" t="e">
        <f>'計算シート 2'!AL38</f>
        <v>#N/A</v>
      </c>
      <c r="H99" s="235" t="e">
        <f>'計算シート 2'!AM38</f>
        <v>#N/A</v>
      </c>
      <c r="I99" s="232" t="e">
        <f>'計算シート 2'!AN38</f>
        <v>#N/A</v>
      </c>
      <c r="J99" s="234" t="e">
        <f>'計算シート 2'!AO38</f>
        <v>#N/A</v>
      </c>
    </row>
    <row r="100" spans="3:10" ht="13.5">
      <c r="C100" s="563" t="e">
        <f>'計算シート 2'!AI39</f>
        <v>#N/A</v>
      </c>
      <c r="D100" s="564"/>
      <c r="E100" s="224" t="e">
        <f>'計算シート 2'!AJ39</f>
        <v>#N/A</v>
      </c>
      <c r="F100" s="225" t="e">
        <f>'計算シート 2'!AK39</f>
        <v>#N/A</v>
      </c>
      <c r="G100" s="226" t="e">
        <f>'計算シート 2'!AL39</f>
        <v>#N/A</v>
      </c>
      <c r="H100" s="227" t="e">
        <f>'計算シート 2'!AM39</f>
        <v>#N/A</v>
      </c>
      <c r="I100" s="224" t="e">
        <f>'計算シート 2'!AN39</f>
        <v>#N/A</v>
      </c>
      <c r="J100" s="226" t="e">
        <f>'計算シート 2'!AO39</f>
        <v>#N/A</v>
      </c>
    </row>
    <row r="101" spans="3:10" ht="13.5">
      <c r="C101" s="563" t="e">
        <f>'計算シート 2'!AI40</f>
        <v>#N/A</v>
      </c>
      <c r="D101" s="564"/>
      <c r="E101" s="224" t="e">
        <f>'計算シート 2'!AJ40</f>
        <v>#N/A</v>
      </c>
      <c r="F101" s="225" t="e">
        <f>'計算シート 2'!AK40</f>
        <v>#N/A</v>
      </c>
      <c r="G101" s="226" t="e">
        <f>'計算シート 2'!AL40</f>
        <v>#N/A</v>
      </c>
      <c r="H101" s="227" t="e">
        <f>'計算シート 2'!AM40</f>
        <v>#N/A</v>
      </c>
      <c r="I101" s="224" t="e">
        <f>'計算シート 2'!AN40</f>
        <v>#N/A</v>
      </c>
      <c r="J101" s="226" t="e">
        <f>'計算シート 2'!AO40</f>
        <v>#N/A</v>
      </c>
    </row>
    <row r="102" spans="3:10" ht="13.5">
      <c r="C102" s="563" t="e">
        <f>'計算シート 2'!AI41</f>
        <v>#N/A</v>
      </c>
      <c r="D102" s="564"/>
      <c r="E102" s="224" t="e">
        <f>'計算シート 2'!AJ41</f>
        <v>#N/A</v>
      </c>
      <c r="F102" s="225" t="e">
        <f>'計算シート 2'!AK41</f>
        <v>#N/A</v>
      </c>
      <c r="G102" s="226" t="e">
        <f>'計算シート 2'!AL41</f>
        <v>#N/A</v>
      </c>
      <c r="H102" s="227" t="e">
        <f>'計算シート 2'!AM41</f>
        <v>#N/A</v>
      </c>
      <c r="I102" s="224" t="e">
        <f>'計算シート 2'!AN41</f>
        <v>#N/A</v>
      </c>
      <c r="J102" s="226" t="e">
        <f>'計算シート 2'!AO41</f>
        <v>#N/A</v>
      </c>
    </row>
    <row r="103" spans="3:10" ht="13.5">
      <c r="C103" s="565" t="e">
        <f>'計算シート 2'!AI42</f>
        <v>#N/A</v>
      </c>
      <c r="D103" s="566"/>
      <c r="E103" s="228" t="e">
        <f>'計算シート 2'!AJ42</f>
        <v>#N/A</v>
      </c>
      <c r="F103" s="229" t="e">
        <f>'計算シート 2'!AK42</f>
        <v>#N/A</v>
      </c>
      <c r="G103" s="230" t="e">
        <f>'計算シート 2'!AL42</f>
        <v>#N/A</v>
      </c>
      <c r="H103" s="231" t="e">
        <f>'計算シート 2'!AM42</f>
        <v>#N/A</v>
      </c>
      <c r="I103" s="228" t="e">
        <f>'計算シート 2'!AN42</f>
        <v>#N/A</v>
      </c>
      <c r="J103" s="230" t="e">
        <f>'計算シート 2'!AO42</f>
        <v>#N/A</v>
      </c>
    </row>
    <row r="104" spans="3:10" ht="13.5">
      <c r="C104" s="567" t="e">
        <f>'計算シート 2'!AI43</f>
        <v>#N/A</v>
      </c>
      <c r="D104" s="568"/>
      <c r="E104" s="232" t="e">
        <f>'計算シート 2'!AJ43</f>
        <v>#N/A</v>
      </c>
      <c r="F104" s="233" t="e">
        <f>'計算シート 2'!AK43</f>
        <v>#N/A</v>
      </c>
      <c r="G104" s="234" t="e">
        <f>'計算シート 2'!AL43</f>
        <v>#N/A</v>
      </c>
      <c r="H104" s="235" t="e">
        <f>'計算シート 2'!AM43</f>
        <v>#N/A</v>
      </c>
      <c r="I104" s="232" t="e">
        <f>'計算シート 2'!AN43</f>
        <v>#N/A</v>
      </c>
      <c r="J104" s="234" t="e">
        <f>'計算シート 2'!AO43</f>
        <v>#N/A</v>
      </c>
    </row>
    <row r="105" spans="3:10" ht="14.25" thickBot="1">
      <c r="C105" s="569" t="e">
        <f>'計算シート 2'!AI44</f>
        <v>#N/A</v>
      </c>
      <c r="D105" s="570"/>
      <c r="E105" s="236" t="e">
        <f>'計算シート 2'!AJ44</f>
        <v>#N/A</v>
      </c>
      <c r="F105" s="237" t="e">
        <f>'計算シート 2'!AK44</f>
        <v>#N/A</v>
      </c>
      <c r="G105" s="238" t="e">
        <f>'計算シート 2'!AL44</f>
        <v>#N/A</v>
      </c>
      <c r="H105" s="239" t="e">
        <f>'計算シート 2'!AM44</f>
        <v>#N/A</v>
      </c>
      <c r="I105" s="236" t="e">
        <f>'計算シート 2'!AN44</f>
        <v>#N/A</v>
      </c>
      <c r="J105" s="238" t="e">
        <f>'計算シート 2'!AO44</f>
        <v>#N/A</v>
      </c>
    </row>
    <row r="106" spans="3:10" ht="14.25" thickBot="1">
      <c r="C106" s="561" t="str">
        <f>'計算シート 2'!AI45</f>
        <v>合計</v>
      </c>
      <c r="D106" s="562"/>
      <c r="E106" s="210" t="e">
        <f>'計算シート 2'!AJ45</f>
        <v>#N/A</v>
      </c>
      <c r="F106" s="211" t="e">
        <f>'計算シート 2'!AK45</f>
        <v>#N/A</v>
      </c>
      <c r="G106" s="212" t="e">
        <f>'計算シート 2'!AL45</f>
        <v>#N/A</v>
      </c>
      <c r="H106" s="193"/>
      <c r="I106" s="210" t="e">
        <f>'計算シート 2'!AN45</f>
        <v>#N/A</v>
      </c>
      <c r="J106" s="212" t="e">
        <f>'計算シート 2'!AO45</f>
        <v>#N/A</v>
      </c>
    </row>
    <row r="107" spans="3:10" ht="13.5">
      <c r="C107" s="197" t="s">
        <v>374</v>
      </c>
    </row>
    <row r="108" spans="3:10" ht="12.75" customHeight="1"/>
    <row r="109" spans="3:10" ht="17.25">
      <c r="C109" s="560" t="s">
        <v>401</v>
      </c>
      <c r="D109" s="560"/>
      <c r="E109" s="560"/>
      <c r="F109" s="560"/>
      <c r="G109" s="560"/>
      <c r="H109" s="560"/>
      <c r="I109" s="560"/>
      <c r="J109" s="560"/>
    </row>
    <row r="110" spans="3:10" ht="12.75" customHeight="1">
      <c r="C110" s="29"/>
      <c r="D110" s="29"/>
      <c r="E110" s="29"/>
      <c r="F110" s="29"/>
      <c r="G110" s="29"/>
      <c r="H110" s="29"/>
      <c r="I110" s="29"/>
      <c r="J110" s="29"/>
    </row>
    <row r="111" spans="3:10" ht="12.75" customHeight="1">
      <c r="C111" s="604" t="s">
        <v>396</v>
      </c>
      <c r="D111" s="550" t="s">
        <v>397</v>
      </c>
      <c r="E111" s="550"/>
      <c r="F111" s="550"/>
      <c r="G111" s="550"/>
      <c r="H111" s="550"/>
      <c r="I111" s="550"/>
      <c r="J111" s="550"/>
    </row>
    <row r="112" spans="3:10" ht="12.75" customHeight="1">
      <c r="C112" s="604"/>
      <c r="D112" s="550"/>
      <c r="E112" s="550"/>
      <c r="F112" s="550"/>
      <c r="G112" s="550"/>
      <c r="H112" s="550"/>
      <c r="I112" s="550"/>
      <c r="J112" s="550"/>
    </row>
    <row r="113" spans="3:10" ht="12.75" customHeight="1">
      <c r="C113" s="604"/>
      <c r="D113" s="550"/>
      <c r="E113" s="550"/>
      <c r="F113" s="550"/>
      <c r="G113" s="550"/>
      <c r="H113" s="550"/>
      <c r="I113" s="550"/>
      <c r="J113" s="550"/>
    </row>
    <row r="114" spans="3:10" ht="12.75" customHeight="1">
      <c r="C114" s="29"/>
      <c r="D114" s="605" t="s">
        <v>402</v>
      </c>
      <c r="E114" s="606"/>
      <c r="F114" s="279"/>
      <c r="G114" s="279"/>
      <c r="H114" s="279"/>
      <c r="I114" s="279"/>
      <c r="J114" s="280"/>
    </row>
    <row r="115" spans="3:10" ht="12.75" customHeight="1">
      <c r="C115" s="29"/>
      <c r="D115" s="551" t="s">
        <v>403</v>
      </c>
      <c r="E115" s="552"/>
      <c r="F115" s="552"/>
      <c r="G115" s="552"/>
      <c r="H115" s="552"/>
      <c r="I115" s="552"/>
      <c r="J115" s="553"/>
    </row>
    <row r="116" spans="3:10" ht="12.75" customHeight="1">
      <c r="C116" s="29"/>
      <c r="D116" s="551"/>
      <c r="E116" s="552"/>
      <c r="F116" s="552"/>
      <c r="G116" s="552"/>
      <c r="H116" s="552"/>
      <c r="I116" s="552"/>
      <c r="J116" s="553"/>
    </row>
    <row r="117" spans="3:10" ht="12.75" customHeight="1">
      <c r="C117" s="29"/>
      <c r="D117" s="551"/>
      <c r="E117" s="552"/>
      <c r="F117" s="552"/>
      <c r="G117" s="552"/>
      <c r="H117" s="552"/>
      <c r="I117" s="552"/>
      <c r="J117" s="553"/>
    </row>
    <row r="118" spans="3:10" ht="12.75" customHeight="1">
      <c r="C118" s="29"/>
      <c r="D118" s="551"/>
      <c r="E118" s="552"/>
      <c r="F118" s="552"/>
      <c r="G118" s="552"/>
      <c r="H118" s="552"/>
      <c r="I118" s="552"/>
      <c r="J118" s="553"/>
    </row>
    <row r="119" spans="3:10" ht="12.75" customHeight="1">
      <c r="C119" s="29"/>
      <c r="D119" s="551"/>
      <c r="E119" s="552"/>
      <c r="F119" s="552"/>
      <c r="G119" s="552"/>
      <c r="H119" s="552"/>
      <c r="I119" s="552"/>
      <c r="J119" s="553"/>
    </row>
    <row r="120" spans="3:10" ht="12.75" customHeight="1">
      <c r="C120" s="29"/>
      <c r="D120" s="551"/>
      <c r="E120" s="552"/>
      <c r="F120" s="552"/>
      <c r="G120" s="552"/>
      <c r="H120" s="552"/>
      <c r="I120" s="552"/>
      <c r="J120" s="553"/>
    </row>
    <row r="121" spans="3:10" ht="12.75" customHeight="1">
      <c r="C121" s="29"/>
      <c r="D121" s="551"/>
      <c r="E121" s="552"/>
      <c r="F121" s="552"/>
      <c r="G121" s="552"/>
      <c r="H121" s="552"/>
      <c r="I121" s="552"/>
      <c r="J121" s="553"/>
    </row>
    <row r="122" spans="3:10" ht="12.75" customHeight="1">
      <c r="C122" s="29"/>
      <c r="D122" s="551"/>
      <c r="E122" s="552"/>
      <c r="F122" s="552"/>
      <c r="G122" s="552"/>
      <c r="H122" s="552"/>
      <c r="I122" s="552"/>
      <c r="J122" s="553"/>
    </row>
    <row r="123" spans="3:10" ht="12.75" customHeight="1">
      <c r="C123" s="29"/>
      <c r="D123" s="554"/>
      <c r="E123" s="555"/>
      <c r="F123" s="555"/>
      <c r="G123" s="555"/>
      <c r="H123" s="555"/>
      <c r="I123" s="555"/>
      <c r="J123" s="556"/>
    </row>
    <row r="124" spans="3:10" ht="12.75" customHeight="1">
      <c r="C124" s="29"/>
      <c r="D124" s="281"/>
      <c r="E124" s="281"/>
      <c r="F124" s="281"/>
      <c r="G124" s="281"/>
      <c r="H124" s="281"/>
      <c r="I124" s="281"/>
      <c r="J124" s="281"/>
    </row>
    <row r="125" spans="3:10" ht="12.75" customHeight="1">
      <c r="C125" s="604" t="s">
        <v>404</v>
      </c>
      <c r="D125" s="550" t="s">
        <v>406</v>
      </c>
      <c r="E125" s="550"/>
      <c r="F125" s="550"/>
      <c r="G125" s="550"/>
      <c r="H125" s="550"/>
      <c r="I125" s="550"/>
      <c r="J125" s="550"/>
    </row>
    <row r="126" spans="3:10" ht="12.75" customHeight="1">
      <c r="C126" s="604"/>
      <c r="D126" s="550"/>
      <c r="E126" s="550"/>
      <c r="F126" s="550"/>
      <c r="G126" s="550"/>
      <c r="H126" s="550"/>
      <c r="I126" s="550"/>
      <c r="J126" s="550"/>
    </row>
    <row r="127" spans="3:10" ht="12.75" customHeight="1">
      <c r="C127" s="604"/>
      <c r="D127" s="550"/>
      <c r="E127" s="550"/>
      <c r="F127" s="550"/>
      <c r="G127" s="550"/>
      <c r="H127" s="550"/>
      <c r="I127" s="550"/>
      <c r="J127" s="550"/>
    </row>
    <row r="128" spans="3:10" ht="12.75" customHeight="1">
      <c r="D128" s="265"/>
      <c r="E128" s="265"/>
      <c r="F128" s="265"/>
      <c r="G128" s="265"/>
      <c r="H128" s="265"/>
      <c r="I128" s="265"/>
      <c r="J128" s="265"/>
    </row>
    <row r="129" spans="4:10" ht="12.75" customHeight="1">
      <c r="D129" s="265"/>
      <c r="E129" s="265"/>
      <c r="F129" s="265"/>
      <c r="G129" s="265"/>
      <c r="H129" s="265"/>
      <c r="I129" s="265"/>
      <c r="J129" s="265"/>
    </row>
    <row r="130" spans="4:10" ht="12.75" customHeight="1">
      <c r="D130" s="265"/>
      <c r="E130" s="265"/>
      <c r="F130" s="265"/>
      <c r="G130" s="265"/>
      <c r="H130" s="265"/>
      <c r="I130" s="265"/>
      <c r="J130" s="265"/>
    </row>
    <row r="131" spans="4:10" ht="12.75" customHeight="1">
      <c r="D131" s="265"/>
      <c r="E131" s="265"/>
      <c r="F131" s="265"/>
      <c r="G131" s="265"/>
      <c r="H131" s="265"/>
      <c r="I131" s="265"/>
      <c r="J131" s="265"/>
    </row>
    <row r="132" spans="4:10" ht="12.75" customHeight="1">
      <c r="D132" s="265"/>
      <c r="E132" s="265"/>
      <c r="F132" s="265"/>
      <c r="G132" s="265"/>
      <c r="H132" s="265"/>
      <c r="I132" s="265"/>
      <c r="J132" s="265"/>
    </row>
    <row r="133" spans="4:10" ht="12.75" customHeight="1">
      <c r="D133" s="265"/>
      <c r="E133" s="265"/>
      <c r="F133" s="265"/>
      <c r="G133" s="265"/>
      <c r="H133" s="265"/>
      <c r="I133" s="265"/>
      <c r="J133" s="265"/>
    </row>
    <row r="134" spans="4:10" ht="12.75" customHeight="1">
      <c r="D134" s="265"/>
      <c r="E134" s="265"/>
      <c r="F134" s="265"/>
      <c r="G134" s="265"/>
      <c r="H134" s="265"/>
      <c r="I134" s="265"/>
      <c r="J134" s="265"/>
    </row>
    <row r="135" spans="4:10" ht="12.75" customHeight="1"/>
    <row r="136" spans="4:10" ht="13.15" customHeight="1">
      <c r="D136" s="571"/>
      <c r="E136" s="571"/>
      <c r="F136" s="571"/>
      <c r="G136" s="571"/>
      <c r="H136" s="571"/>
      <c r="I136" s="571"/>
      <c r="J136" s="571"/>
    </row>
    <row r="137" spans="4:10" ht="13.15" customHeight="1">
      <c r="D137" s="571"/>
      <c r="E137" s="571"/>
      <c r="F137" s="571"/>
      <c r="G137" s="571"/>
      <c r="H137" s="571"/>
      <c r="I137" s="571"/>
      <c r="J137" s="571"/>
    </row>
    <row r="138" spans="4:10" ht="13.15" customHeight="1">
      <c r="D138" s="571"/>
      <c r="E138" s="571"/>
      <c r="F138" s="571"/>
      <c r="G138" s="571"/>
      <c r="H138" s="571"/>
      <c r="I138" s="571"/>
      <c r="J138" s="571"/>
    </row>
  </sheetData>
  <mergeCells count="68">
    <mergeCell ref="C125:C127"/>
    <mergeCell ref="C19:J19"/>
    <mergeCell ref="C34:J34"/>
    <mergeCell ref="C63:J63"/>
    <mergeCell ref="C111:C113"/>
    <mergeCell ref="D114:E114"/>
    <mergeCell ref="D29:E29"/>
    <mergeCell ref="D28:E28"/>
    <mergeCell ref="D22:E24"/>
    <mergeCell ref="F22:F24"/>
    <mergeCell ref="C75:D75"/>
    <mergeCell ref="C76:D76"/>
    <mergeCell ref="C77:D77"/>
    <mergeCell ref="C78:D78"/>
    <mergeCell ref="C79:D79"/>
    <mergeCell ref="C80:D80"/>
    <mergeCell ref="D2:J3"/>
    <mergeCell ref="D4:J4"/>
    <mergeCell ref="D7:J9"/>
    <mergeCell ref="D13:J14"/>
    <mergeCell ref="D16:J17"/>
    <mergeCell ref="D136:J138"/>
    <mergeCell ref="I66:I68"/>
    <mergeCell ref="F67:F68"/>
    <mergeCell ref="J67:J68"/>
    <mergeCell ref="I22:I24"/>
    <mergeCell ref="G23:G24"/>
    <mergeCell ref="J23:J24"/>
    <mergeCell ref="C66:D68"/>
    <mergeCell ref="C69:D69"/>
    <mergeCell ref="C70:D70"/>
    <mergeCell ref="H66:H68"/>
    <mergeCell ref="E66:E68"/>
    <mergeCell ref="C71:D71"/>
    <mergeCell ref="C72:D72"/>
    <mergeCell ref="C73:D73"/>
    <mergeCell ref="C74:D74"/>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D111:J113"/>
    <mergeCell ref="D115:J123"/>
    <mergeCell ref="D125:J127"/>
    <mergeCell ref="D25:D27"/>
    <mergeCell ref="C109:J109"/>
    <mergeCell ref="C106:D106"/>
    <mergeCell ref="C101:D101"/>
    <mergeCell ref="C102:D102"/>
    <mergeCell ref="C103:D103"/>
    <mergeCell ref="C104:D104"/>
    <mergeCell ref="C105:D105"/>
    <mergeCell ref="C96:D96"/>
    <mergeCell ref="C97:D97"/>
    <mergeCell ref="C98:D98"/>
    <mergeCell ref="C99:D99"/>
    <mergeCell ref="C100:D100"/>
  </mergeCells>
  <phoneticPr fontId="2"/>
  <pageMargins left="0.51181102362204722" right="0.47244094488188981" top="0.51181102362204722" bottom="0.35433070866141736" header="0.27559055118110237" footer="0.19685039370078741"/>
  <pageSetup paperSize="9" scale="85" fitToHeight="2" orientation="portrait" r:id="rId1"/>
  <headerFooter alignWithMargins="0"/>
  <rowBreaks count="1" manualBreakCount="1">
    <brk id="62" min="1" max="10" man="1"/>
  </rowBreaks>
  <ignoredErrors>
    <ignoredError sqref="F28:J28"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FF"/>
    <pageSetUpPr fitToPage="1"/>
  </sheetPr>
  <dimension ref="A1:AH69"/>
  <sheetViews>
    <sheetView showGridLines="0" zoomScale="70" zoomScaleNormal="70" zoomScaleSheetLayoutView="40" workbookViewId="0">
      <selection sqref="A1:AH2"/>
    </sheetView>
  </sheetViews>
  <sheetFormatPr defaultRowHeight="13.5"/>
  <cols>
    <col min="3" max="3" width="3.375" customWidth="1"/>
    <col min="6" max="6" width="3.75" customWidth="1"/>
    <col min="9" max="9" width="3.375" customWidth="1"/>
    <col min="11" max="11" width="3.25" customWidth="1"/>
    <col min="12" max="12" width="5.875" customWidth="1"/>
    <col min="13" max="13" width="4" customWidth="1"/>
    <col min="16" max="16" width="4" customWidth="1"/>
    <col min="17" max="19" width="9.625" customWidth="1"/>
    <col min="20" max="20" width="2.125" customWidth="1"/>
    <col min="21" max="21" width="9.625" customWidth="1"/>
    <col min="22" max="22" width="3" customWidth="1"/>
    <col min="23" max="23" width="6.5" customWidth="1"/>
    <col min="24" max="25" width="9.625" customWidth="1"/>
    <col min="26" max="26" width="2.375" customWidth="1"/>
    <col min="27" max="28" width="9.625" customWidth="1"/>
    <col min="29" max="29" width="4.125" customWidth="1"/>
    <col min="30" max="31" width="9.625" customWidth="1"/>
    <col min="32" max="32" width="4.875" customWidth="1"/>
    <col min="33" max="34" width="4.625" customWidth="1"/>
  </cols>
  <sheetData>
    <row r="1" spans="1:34" ht="13.5" customHeight="1">
      <c r="A1" s="671" t="s">
        <v>377</v>
      </c>
      <c r="B1" s="671"/>
      <c r="C1" s="671"/>
      <c r="D1" s="671"/>
      <c r="E1" s="671"/>
      <c r="F1" s="671"/>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row>
    <row r="2" spans="1:34" ht="13.5" customHeight="1">
      <c r="A2" s="671"/>
      <c r="B2" s="671"/>
      <c r="C2" s="671"/>
      <c r="D2" s="671"/>
      <c r="E2" s="671"/>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row>
    <row r="3" spans="1:34" ht="13.5" customHeight="1">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row>
    <row r="4" spans="1:34" ht="13.5" customHeight="1">
      <c r="A4" s="240"/>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240"/>
    </row>
    <row r="5" spans="1:34" ht="13.5" customHeight="1">
      <c r="A5" s="240"/>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row>
    <row r="7" spans="1:34" ht="14.25">
      <c r="R7" s="260"/>
      <c r="S7" s="260"/>
      <c r="T7" s="241"/>
    </row>
    <row r="8" spans="1:34" ht="10.5" customHeight="1">
      <c r="R8" s="260"/>
      <c r="S8" s="260"/>
      <c r="T8" s="241"/>
      <c r="U8" s="241"/>
      <c r="V8" s="241"/>
    </row>
    <row r="9" spans="1:34" ht="6.75" customHeight="1">
      <c r="R9" s="260"/>
      <c r="S9" s="260"/>
      <c r="T9" s="241"/>
      <c r="U9" s="241"/>
      <c r="V9" s="241"/>
    </row>
    <row r="10" spans="1:34" ht="16.5" customHeight="1">
      <c r="R10" s="261"/>
      <c r="S10" s="261"/>
      <c r="T10" s="241"/>
      <c r="U10" s="241"/>
      <c r="V10" s="241"/>
    </row>
    <row r="11" spans="1:34" ht="13.5" customHeight="1">
      <c r="G11" s="642" t="s">
        <v>64</v>
      </c>
      <c r="S11" s="213"/>
      <c r="T11" s="213"/>
      <c r="U11" s="213"/>
      <c r="V11" s="213"/>
      <c r="AA11" s="644" t="s">
        <v>378</v>
      </c>
      <c r="AB11" s="645"/>
    </row>
    <row r="12" spans="1:34" ht="13.5" customHeight="1">
      <c r="G12" s="643"/>
      <c r="Q12" s="670" t="s">
        <v>407</v>
      </c>
      <c r="R12" s="670"/>
      <c r="AA12" s="646"/>
      <c r="AB12" s="647"/>
    </row>
    <row r="13" spans="1:34" ht="13.5" customHeight="1">
      <c r="G13" s="241"/>
      <c r="Q13" s="670"/>
      <c r="R13" s="670"/>
      <c r="AA13" s="241"/>
      <c r="AB13" s="241"/>
    </row>
    <row r="14" spans="1:34" ht="13.5" customHeight="1">
      <c r="Q14" s="670"/>
      <c r="R14" s="670"/>
      <c r="T14" s="241"/>
      <c r="V14" s="213"/>
    </row>
    <row r="15" spans="1:34" ht="13.5" customHeight="1">
      <c r="G15" s="644" t="s">
        <v>379</v>
      </c>
      <c r="H15" s="645"/>
      <c r="I15" s="121"/>
      <c r="J15" s="121"/>
      <c r="N15" s="262"/>
      <c r="O15" s="262"/>
      <c r="Q15" s="670"/>
      <c r="R15" s="670"/>
      <c r="T15" s="241"/>
      <c r="U15" s="241"/>
      <c r="AA15" s="644" t="s">
        <v>380</v>
      </c>
      <c r="AB15" s="645"/>
      <c r="AC15" s="213"/>
    </row>
    <row r="16" spans="1:34" ht="13.5" customHeight="1">
      <c r="D16" s="644" t="s">
        <v>381</v>
      </c>
      <c r="E16" s="645"/>
      <c r="G16" s="652"/>
      <c r="H16" s="653"/>
      <c r="I16" s="121"/>
      <c r="J16" s="121"/>
      <c r="N16" s="262"/>
      <c r="O16" s="262"/>
      <c r="Q16" s="670"/>
      <c r="R16" s="670"/>
      <c r="AA16" s="652"/>
      <c r="AB16" s="653"/>
      <c r="AC16" s="213"/>
      <c r="AD16" s="654" t="s">
        <v>382</v>
      </c>
      <c r="AE16" s="655"/>
    </row>
    <row r="17" spans="4:31" ht="13.5" customHeight="1">
      <c r="D17" s="652"/>
      <c r="E17" s="653"/>
      <c r="G17" s="652"/>
      <c r="H17" s="653"/>
      <c r="I17" s="121"/>
      <c r="J17" s="121"/>
      <c r="N17" s="262"/>
      <c r="O17" s="262"/>
      <c r="Q17" s="669">
        <f>計算シート1!E45</f>
        <v>0</v>
      </c>
      <c r="R17" s="669"/>
      <c r="AA17" s="652"/>
      <c r="AB17" s="653"/>
      <c r="AC17" s="213"/>
      <c r="AD17" s="656"/>
      <c r="AE17" s="657"/>
    </row>
    <row r="18" spans="4:31" ht="17.25">
      <c r="D18" s="658">
        <f>'計算シート 2'!V45</f>
        <v>0</v>
      </c>
      <c r="E18" s="659"/>
      <c r="G18" s="658">
        <f>'計算シート 2'!R45</f>
        <v>0</v>
      </c>
      <c r="H18" s="659"/>
      <c r="I18" s="213"/>
      <c r="N18" s="261"/>
      <c r="O18" s="261"/>
      <c r="Q18" s="669"/>
      <c r="R18" s="669"/>
      <c r="AA18" s="660">
        <f>計算シート1!H52</f>
        <v>0</v>
      </c>
      <c r="AB18" s="661"/>
      <c r="AC18" s="213"/>
      <c r="AD18" s="660">
        <f>計算シート1!H47</f>
        <v>0</v>
      </c>
      <c r="AE18" s="661"/>
    </row>
    <row r="19" spans="4:31" ht="15" customHeight="1">
      <c r="J19" s="642" t="s">
        <v>63</v>
      </c>
      <c r="N19" s="672" t="s">
        <v>395</v>
      </c>
      <c r="O19" s="673"/>
      <c r="R19" s="260"/>
      <c r="T19" s="241"/>
      <c r="U19" s="241"/>
      <c r="V19" s="213"/>
      <c r="X19" s="644" t="s">
        <v>369</v>
      </c>
      <c r="Y19" s="645"/>
    </row>
    <row r="20" spans="4:31" ht="13.5" customHeight="1">
      <c r="J20" s="643"/>
      <c r="N20" s="674"/>
      <c r="O20" s="675"/>
      <c r="R20" s="260"/>
      <c r="T20" s="241"/>
      <c r="U20" s="241"/>
      <c r="X20" s="646"/>
      <c r="Y20" s="647"/>
      <c r="Z20" s="241"/>
    </row>
    <row r="21" spans="4:31" ht="13.5" customHeight="1">
      <c r="J21" s="241"/>
      <c r="N21" s="676"/>
      <c r="O21" s="677"/>
      <c r="R21" s="241"/>
      <c r="T21" s="241"/>
      <c r="U21" s="241"/>
      <c r="X21" s="241"/>
      <c r="Y21" s="241"/>
      <c r="Z21" s="241"/>
    </row>
    <row r="23" spans="4:31" ht="14.25">
      <c r="R23" s="644" t="s">
        <v>370</v>
      </c>
      <c r="S23" s="645"/>
      <c r="T23" s="241"/>
      <c r="U23" s="241"/>
      <c r="V23" s="241"/>
      <c r="AD23" s="31"/>
      <c r="AE23" s="31"/>
    </row>
    <row r="24" spans="4:31" ht="13.5" customHeight="1">
      <c r="R24" s="652"/>
      <c r="S24" s="653"/>
      <c r="T24" s="241"/>
      <c r="U24" s="241"/>
      <c r="V24" s="241"/>
    </row>
    <row r="25" spans="4:31" ht="13.5" customHeight="1">
      <c r="R25" s="663">
        <f>'計算シート 2'!D45</f>
        <v>0</v>
      </c>
      <c r="S25" s="664"/>
      <c r="T25" s="242"/>
      <c r="U25" s="242"/>
      <c r="V25" s="242"/>
    </row>
    <row r="26" spans="4:31">
      <c r="U26" s="642" t="s">
        <v>56</v>
      </c>
      <c r="V26" s="121"/>
    </row>
    <row r="27" spans="4:31">
      <c r="U27" s="643"/>
      <c r="V27" s="121"/>
    </row>
    <row r="28" spans="4:31" ht="14.25">
      <c r="F28" s="31"/>
      <c r="R28" s="662" t="s">
        <v>383</v>
      </c>
      <c r="S28" s="645"/>
      <c r="T28" s="241"/>
      <c r="U28" s="241"/>
      <c r="V28" s="241"/>
    </row>
    <row r="29" spans="4:31" ht="14.25">
      <c r="F29" s="31"/>
      <c r="G29" s="642" t="s">
        <v>64</v>
      </c>
      <c r="R29" s="652"/>
      <c r="S29" s="653"/>
      <c r="T29" s="241"/>
      <c r="U29" s="241"/>
      <c r="V29" s="241"/>
      <c r="AA29" s="644" t="s">
        <v>378</v>
      </c>
      <c r="AB29" s="645"/>
    </row>
    <row r="30" spans="4:31" ht="17.25">
      <c r="G30" s="643"/>
      <c r="R30" s="663">
        <f>'計算シート 2'!E45</f>
        <v>0</v>
      </c>
      <c r="S30" s="664"/>
      <c r="T30" s="242"/>
      <c r="U30" s="242"/>
      <c r="V30" s="242"/>
      <c r="AA30" s="646"/>
      <c r="AB30" s="647"/>
    </row>
    <row r="32" spans="4:31" ht="14.25" thickBot="1"/>
    <row r="33" spans="1:34" ht="13.5" customHeight="1">
      <c r="G33" s="644" t="s">
        <v>379</v>
      </c>
      <c r="H33" s="645"/>
      <c r="I33" s="121"/>
      <c r="J33" s="121"/>
      <c r="N33" s="648" t="s">
        <v>384</v>
      </c>
      <c r="O33" s="649"/>
      <c r="S33" s="644" t="s">
        <v>385</v>
      </c>
      <c r="T33" s="665"/>
      <c r="U33" s="645"/>
      <c r="AA33" s="644" t="s">
        <v>380</v>
      </c>
      <c r="AB33" s="645"/>
      <c r="AC33" s="213"/>
    </row>
    <row r="34" spans="1:34" ht="14.25" customHeight="1">
      <c r="D34" s="644" t="s">
        <v>381</v>
      </c>
      <c r="E34" s="645"/>
      <c r="G34" s="652"/>
      <c r="H34" s="653"/>
      <c r="I34" s="121"/>
      <c r="J34" s="121"/>
      <c r="N34" s="650"/>
      <c r="O34" s="651"/>
      <c r="S34" s="646"/>
      <c r="T34" s="666"/>
      <c r="U34" s="647"/>
      <c r="AA34" s="652"/>
      <c r="AB34" s="653"/>
      <c r="AC34" s="213"/>
      <c r="AD34" s="654" t="s">
        <v>382</v>
      </c>
      <c r="AE34" s="655"/>
    </row>
    <row r="35" spans="1:34" ht="13.5" customHeight="1">
      <c r="D35" s="652"/>
      <c r="E35" s="653"/>
      <c r="G35" s="652"/>
      <c r="H35" s="653"/>
      <c r="I35" s="121"/>
      <c r="J35" s="121"/>
      <c r="N35" s="650"/>
      <c r="O35" s="651"/>
      <c r="AA35" s="652"/>
      <c r="AB35" s="653"/>
      <c r="AC35" s="213"/>
      <c r="AD35" s="656"/>
      <c r="AE35" s="657"/>
    </row>
    <row r="36" spans="1:34" ht="18" thickBot="1">
      <c r="D36" s="658">
        <f>'計算シート 2'!W45</f>
        <v>0</v>
      </c>
      <c r="E36" s="659"/>
      <c r="G36" s="658">
        <f>'計算シート 2'!S45</f>
        <v>0</v>
      </c>
      <c r="H36" s="659"/>
      <c r="I36" s="213"/>
      <c r="N36" s="667">
        <f>'計算シート 2'!F45</f>
        <v>0</v>
      </c>
      <c r="O36" s="668"/>
      <c r="AA36" s="660">
        <f>'計算シート 2'!G45</f>
        <v>0</v>
      </c>
      <c r="AB36" s="661"/>
      <c r="AC36" s="213"/>
      <c r="AD36" s="660">
        <f>'計算シート 2'!H45</f>
        <v>0</v>
      </c>
      <c r="AE36" s="661"/>
    </row>
    <row r="37" spans="1:34" ht="17.25">
      <c r="D37" s="213"/>
      <c r="E37" s="213"/>
      <c r="G37" s="213"/>
      <c r="H37" s="213"/>
      <c r="J37" s="642" t="s">
        <v>63</v>
      </c>
      <c r="N37" s="242"/>
      <c r="O37" s="242"/>
      <c r="X37" s="644" t="s">
        <v>369</v>
      </c>
      <c r="Y37" s="645"/>
      <c r="Z37" s="213"/>
      <c r="AA37" s="213"/>
      <c r="AB37" s="213"/>
      <c r="AC37" s="213"/>
    </row>
    <row r="38" spans="1:34" ht="17.25">
      <c r="D38" s="213"/>
      <c r="E38" s="213"/>
      <c r="G38" s="213"/>
      <c r="H38" s="213"/>
      <c r="J38" s="643"/>
      <c r="N38" s="242"/>
      <c r="O38" s="242"/>
      <c r="W38" s="241"/>
      <c r="X38" s="646"/>
      <c r="Y38" s="647"/>
      <c r="Z38" s="213"/>
      <c r="AA38" s="213"/>
      <c r="AB38" s="213"/>
      <c r="AC38" s="213"/>
    </row>
    <row r="39" spans="1:34" ht="9" customHeight="1">
      <c r="D39" s="213"/>
      <c r="E39" s="213"/>
      <c r="G39" s="213"/>
      <c r="H39" s="213"/>
      <c r="I39" s="213"/>
      <c r="J39" s="213"/>
      <c r="N39" s="242"/>
      <c r="O39" s="242"/>
      <c r="AA39" s="213"/>
      <c r="AB39" s="213"/>
      <c r="AC39" s="213"/>
      <c r="AD39" s="213"/>
      <c r="AE39" s="213"/>
      <c r="AH39" s="3"/>
    </row>
    <row r="40" spans="1:34">
      <c r="A40" s="243"/>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row>
    <row r="41" spans="1:34" ht="14.25">
      <c r="R41" s="662" t="s">
        <v>386</v>
      </c>
      <c r="S41" s="645"/>
      <c r="T41" s="241"/>
      <c r="U41" s="241"/>
      <c r="V41" s="241"/>
    </row>
    <row r="42" spans="1:34" ht="14.25">
      <c r="R42" s="652"/>
      <c r="S42" s="653"/>
      <c r="T42" s="241"/>
      <c r="U42" s="241"/>
      <c r="V42" s="241"/>
    </row>
    <row r="43" spans="1:34" ht="17.25">
      <c r="R43" s="663">
        <f>'計算シート 2'!K45</f>
        <v>0</v>
      </c>
      <c r="S43" s="664"/>
      <c r="T43" s="242"/>
      <c r="U43" s="242"/>
      <c r="V43" s="242"/>
    </row>
    <row r="44" spans="1:34">
      <c r="U44" s="642" t="s">
        <v>56</v>
      </c>
      <c r="V44" s="121"/>
      <c r="X44" s="644" t="s">
        <v>328</v>
      </c>
      <c r="Y44" s="645"/>
    </row>
    <row r="45" spans="1:34">
      <c r="U45" s="643"/>
      <c r="V45" s="121"/>
      <c r="X45" s="646"/>
      <c r="Y45" s="647"/>
    </row>
    <row r="46" spans="1:34" ht="13.5" customHeight="1">
      <c r="F46" s="31"/>
      <c r="R46" s="662" t="s">
        <v>387</v>
      </c>
      <c r="S46" s="645"/>
      <c r="T46" s="241"/>
      <c r="U46" s="241"/>
      <c r="V46" s="241"/>
      <c r="AB46" s="31"/>
    </row>
    <row r="47" spans="1:34" ht="13.5" customHeight="1">
      <c r="F47" s="31"/>
      <c r="G47" s="642" t="s">
        <v>64</v>
      </c>
      <c r="R47" s="652"/>
      <c r="S47" s="653"/>
      <c r="T47" s="241"/>
      <c r="U47" s="241"/>
      <c r="V47" s="241"/>
      <c r="AA47" s="644" t="s">
        <v>378</v>
      </c>
      <c r="AB47" s="645"/>
    </row>
    <row r="48" spans="1:34" ht="17.25">
      <c r="G48" s="643"/>
      <c r="R48" s="663">
        <f>'計算シート 2'!M45</f>
        <v>0</v>
      </c>
      <c r="S48" s="664"/>
      <c r="T48" s="242"/>
      <c r="U48" s="242"/>
      <c r="V48" s="242"/>
      <c r="AA48" s="646"/>
      <c r="AB48" s="647"/>
    </row>
    <row r="50" spans="1:34" ht="14.25" thickBot="1">
      <c r="W50" s="121"/>
      <c r="X50" s="121"/>
      <c r="Y50" s="121"/>
      <c r="Z50" s="121"/>
      <c r="AA50" s="121"/>
    </row>
    <row r="51" spans="1:34" ht="14.25" customHeight="1">
      <c r="G51" s="644" t="s">
        <v>379</v>
      </c>
      <c r="H51" s="645"/>
      <c r="I51" s="121"/>
      <c r="J51" s="121"/>
      <c r="N51" s="648" t="s">
        <v>388</v>
      </c>
      <c r="O51" s="649"/>
      <c r="S51" s="644" t="s">
        <v>385</v>
      </c>
      <c r="T51" s="665"/>
      <c r="U51" s="645"/>
      <c r="AA51" s="644" t="s">
        <v>380</v>
      </c>
      <c r="AB51" s="645"/>
      <c r="AC51" s="213"/>
    </row>
    <row r="52" spans="1:34" ht="14.25" customHeight="1">
      <c r="D52" s="644" t="s">
        <v>381</v>
      </c>
      <c r="E52" s="645"/>
      <c r="G52" s="652"/>
      <c r="H52" s="653"/>
      <c r="I52" s="121"/>
      <c r="J52" s="121"/>
      <c r="N52" s="650"/>
      <c r="O52" s="651"/>
      <c r="S52" s="646"/>
      <c r="T52" s="666"/>
      <c r="U52" s="647"/>
      <c r="AA52" s="652"/>
      <c r="AB52" s="653"/>
      <c r="AC52" s="213"/>
      <c r="AD52" s="654" t="s">
        <v>382</v>
      </c>
      <c r="AE52" s="655"/>
    </row>
    <row r="53" spans="1:34" ht="13.5" customHeight="1">
      <c r="D53" s="652"/>
      <c r="E53" s="653"/>
      <c r="G53" s="652"/>
      <c r="H53" s="653"/>
      <c r="I53" s="121"/>
      <c r="J53" s="121"/>
      <c r="N53" s="650"/>
      <c r="O53" s="651"/>
      <c r="AA53" s="652"/>
      <c r="AB53" s="653"/>
      <c r="AC53" s="213"/>
      <c r="AD53" s="656"/>
      <c r="AE53" s="657"/>
    </row>
    <row r="54" spans="1:34" ht="18" thickBot="1">
      <c r="D54" s="658">
        <f>'計算シート 2'!Y45</f>
        <v>0</v>
      </c>
      <c r="E54" s="659"/>
      <c r="G54" s="658">
        <f>'計算シート 2'!U45</f>
        <v>0</v>
      </c>
      <c r="H54" s="659"/>
      <c r="I54" s="213"/>
      <c r="N54" s="625">
        <f>'計算シート 2'!N45</f>
        <v>0</v>
      </c>
      <c r="O54" s="626"/>
      <c r="AA54" s="660">
        <f>'計算シート 2'!O45</f>
        <v>0</v>
      </c>
      <c r="AB54" s="661"/>
      <c r="AC54" s="213"/>
      <c r="AD54" s="660">
        <f>'計算シート 2'!P45</f>
        <v>0</v>
      </c>
      <c r="AE54" s="661"/>
    </row>
    <row r="55" spans="1:34" ht="14.25" customHeight="1">
      <c r="J55" s="642" t="s">
        <v>63</v>
      </c>
      <c r="X55" s="644" t="s">
        <v>369</v>
      </c>
      <c r="Y55" s="645"/>
    </row>
    <row r="56" spans="1:34" ht="14.25">
      <c r="J56" s="643"/>
      <c r="W56" s="241"/>
      <c r="X56" s="646"/>
      <c r="Y56" s="647"/>
    </row>
    <row r="57" spans="1:34" ht="14.25">
      <c r="J57" s="241"/>
      <c r="W57" s="241"/>
      <c r="X57" s="241"/>
      <c r="Y57" s="241"/>
    </row>
    <row r="58" spans="1:34" ht="13.5" customHeight="1"/>
    <row r="59" spans="1:34">
      <c r="AH59" s="3"/>
    </row>
    <row r="60" spans="1:34">
      <c r="A60" s="243"/>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row>
    <row r="61" spans="1:34" ht="14.25" thickBot="1"/>
    <row r="62" spans="1:34" ht="14.25" customHeight="1" thickBot="1">
      <c r="G62" s="648" t="s">
        <v>379</v>
      </c>
      <c r="H62" s="649"/>
      <c r="I62" s="121"/>
      <c r="J62" s="121"/>
      <c r="N62" s="633" t="s">
        <v>408</v>
      </c>
      <c r="O62" s="635"/>
      <c r="R62" s="633" t="s">
        <v>409</v>
      </c>
      <c r="S62" s="634"/>
      <c r="T62" s="635"/>
      <c r="AA62" s="648" t="s">
        <v>380</v>
      </c>
      <c r="AB62" s="649"/>
      <c r="AC62" s="213"/>
    </row>
    <row r="63" spans="1:34" ht="14.25" customHeight="1" thickTop="1">
      <c r="D63" s="629" t="s">
        <v>381</v>
      </c>
      <c r="E63" s="630"/>
      <c r="G63" s="650"/>
      <c r="H63" s="651"/>
      <c r="I63" s="121"/>
      <c r="J63" s="121"/>
      <c r="N63" s="636"/>
      <c r="O63" s="638"/>
      <c r="R63" s="636"/>
      <c r="S63" s="637"/>
      <c r="T63" s="638"/>
      <c r="AA63" s="650"/>
      <c r="AB63" s="651"/>
      <c r="AC63" s="213"/>
      <c r="AD63" s="617" t="s">
        <v>382</v>
      </c>
      <c r="AE63" s="618"/>
    </row>
    <row r="64" spans="1:34" ht="13.5" customHeight="1">
      <c r="D64" s="631"/>
      <c r="E64" s="632"/>
      <c r="G64" s="650"/>
      <c r="H64" s="651"/>
      <c r="I64" s="121"/>
      <c r="J64" s="121"/>
      <c r="N64" s="636"/>
      <c r="O64" s="638"/>
      <c r="R64" s="636"/>
      <c r="S64" s="637"/>
      <c r="T64" s="638"/>
      <c r="AA64" s="650"/>
      <c r="AB64" s="651"/>
      <c r="AC64" s="213"/>
      <c r="AD64" s="619"/>
      <c r="AE64" s="620"/>
    </row>
    <row r="65" spans="1:34" ht="18" thickBot="1">
      <c r="D65" s="621">
        <f>'計算シート 2'!AE45</f>
        <v>0</v>
      </c>
      <c r="E65" s="622"/>
      <c r="G65" s="623">
        <f>'計算シート 2'!AD45</f>
        <v>0</v>
      </c>
      <c r="H65" s="624"/>
      <c r="I65" s="213"/>
      <c r="J65" s="213"/>
      <c r="N65" s="625">
        <f>'計算シート 2'!AA45</f>
        <v>0</v>
      </c>
      <c r="O65" s="626"/>
      <c r="R65" s="639">
        <f>IFERROR(N65/Q17,0)</f>
        <v>0</v>
      </c>
      <c r="S65" s="640"/>
      <c r="T65" s="641"/>
      <c r="AA65" s="625">
        <f>'計算シート 2'!AB45</f>
        <v>0</v>
      </c>
      <c r="AB65" s="626"/>
      <c r="AC65" s="213"/>
      <c r="AD65" s="627">
        <f>'計算シート 2'!AC45</f>
        <v>0</v>
      </c>
      <c r="AE65" s="628"/>
    </row>
    <row r="66" spans="1:34" ht="14.25" thickTop="1"/>
    <row r="69" spans="1:34">
      <c r="A69" s="244"/>
      <c r="B69" s="244"/>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244"/>
      <c r="AG69" s="244"/>
      <c r="AH69" s="244"/>
    </row>
  </sheetData>
  <mergeCells count="69">
    <mergeCell ref="A1:AH2"/>
    <mergeCell ref="G11:G12"/>
    <mergeCell ref="AA11:AB12"/>
    <mergeCell ref="U26:U27"/>
    <mergeCell ref="AD16:AE17"/>
    <mergeCell ref="D18:E18"/>
    <mergeCell ref="G18:H18"/>
    <mergeCell ref="AA18:AB18"/>
    <mergeCell ref="AD18:AE18"/>
    <mergeCell ref="G15:H17"/>
    <mergeCell ref="AA15:AB17"/>
    <mergeCell ref="D16:E17"/>
    <mergeCell ref="N19:O21"/>
    <mergeCell ref="J19:J20"/>
    <mergeCell ref="X19:Y20"/>
    <mergeCell ref="R23:S24"/>
    <mergeCell ref="R25:S25"/>
    <mergeCell ref="Q17:R18"/>
    <mergeCell ref="Q12:R16"/>
    <mergeCell ref="R28:S29"/>
    <mergeCell ref="G29:G30"/>
    <mergeCell ref="AA29:AB30"/>
    <mergeCell ref="R30:S30"/>
    <mergeCell ref="G33:H35"/>
    <mergeCell ref="N33:O35"/>
    <mergeCell ref="S33:U34"/>
    <mergeCell ref="AA33:AB35"/>
    <mergeCell ref="D34:E35"/>
    <mergeCell ref="AD34:AE35"/>
    <mergeCell ref="D36:E36"/>
    <mergeCell ref="G36:H36"/>
    <mergeCell ref="N36:O36"/>
    <mergeCell ref="AA36:AB36"/>
    <mergeCell ref="AD36:AE36"/>
    <mergeCell ref="J37:J38"/>
    <mergeCell ref="X37:Y38"/>
    <mergeCell ref="R41:S42"/>
    <mergeCell ref="R43:S43"/>
    <mergeCell ref="U44:U45"/>
    <mergeCell ref="X44:Y45"/>
    <mergeCell ref="R46:S47"/>
    <mergeCell ref="G47:G48"/>
    <mergeCell ref="AA47:AB48"/>
    <mergeCell ref="R48:S48"/>
    <mergeCell ref="G51:H53"/>
    <mergeCell ref="N51:O53"/>
    <mergeCell ref="S51:U52"/>
    <mergeCell ref="AA51:AB53"/>
    <mergeCell ref="D52:E53"/>
    <mergeCell ref="AD52:AE53"/>
    <mergeCell ref="D54:E54"/>
    <mergeCell ref="G54:H54"/>
    <mergeCell ref="N54:O54"/>
    <mergeCell ref="AA54:AB54"/>
    <mergeCell ref="AD54:AE54"/>
    <mergeCell ref="J55:J56"/>
    <mergeCell ref="X55:Y56"/>
    <mergeCell ref="G62:H64"/>
    <mergeCell ref="N62:O64"/>
    <mergeCell ref="AA62:AB64"/>
    <mergeCell ref="AD63:AE64"/>
    <mergeCell ref="D65:E65"/>
    <mergeCell ref="G65:H65"/>
    <mergeCell ref="N65:O65"/>
    <mergeCell ref="AA65:AB65"/>
    <mergeCell ref="AD65:AE65"/>
    <mergeCell ref="D63:E64"/>
    <mergeCell ref="R62:T64"/>
    <mergeCell ref="R65:T65"/>
  </mergeCells>
  <phoneticPr fontId="2"/>
  <pageMargins left="0.43307086614173229" right="0.31496062992125984" top="0.62992125984251968" bottom="0.39370078740157483" header="0.39370078740157483" footer="0.51181102362204722"/>
  <pageSetup paperSize="9" scale="5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57"/>
  <sheetViews>
    <sheetView showGridLines="0" zoomScaleNormal="100" workbookViewId="0">
      <pane xSplit="3" ySplit="7" topLeftCell="D11" activePane="bottomRight" state="frozen"/>
      <selection pane="topRight"/>
      <selection pane="bottomLeft"/>
      <selection pane="bottomRight" activeCell="H12" sqref="H12"/>
    </sheetView>
  </sheetViews>
  <sheetFormatPr defaultColWidth="18.625" defaultRowHeight="12.75" customHeight="1"/>
  <cols>
    <col min="1" max="1" width="2.625" customWidth="1"/>
    <col min="2" max="2" width="4.625" customWidth="1"/>
    <col min="3" max="3" width="30.625" customWidth="1"/>
    <col min="4" max="7" width="11.875" customWidth="1"/>
    <col min="8" max="8" width="15.375" customWidth="1"/>
    <col min="9" max="10" width="11.875" customWidth="1"/>
  </cols>
  <sheetData>
    <row r="1" spans="2:10" ht="22.5" customHeight="1"/>
    <row r="2" spans="2:10" ht="19.5" customHeight="1">
      <c r="H2" s="3" t="s">
        <v>243</v>
      </c>
      <c r="J2" s="3" t="s">
        <v>318</v>
      </c>
    </row>
    <row r="3" spans="2:10" ht="19.5" customHeight="1" thickBot="1">
      <c r="D3" s="678" t="s">
        <v>351</v>
      </c>
      <c r="E3" s="679"/>
      <c r="F3" s="679"/>
      <c r="G3" s="679"/>
      <c r="H3" s="679"/>
      <c r="I3" s="679"/>
      <c r="J3" s="680"/>
    </row>
    <row r="4" spans="2:10" ht="19.5" customHeight="1" thickBot="1">
      <c r="B4" s="545" t="s">
        <v>317</v>
      </c>
      <c r="C4" s="547"/>
      <c r="D4" s="681" t="s">
        <v>352</v>
      </c>
      <c r="E4" s="682"/>
      <c r="F4" s="682"/>
      <c r="G4" s="682"/>
      <c r="H4" s="682"/>
      <c r="I4" s="682"/>
      <c r="J4" s="683"/>
    </row>
    <row r="5" spans="2:10" ht="19.5" customHeight="1">
      <c r="B5" s="581"/>
      <c r="C5" s="582"/>
      <c r="D5" s="684" t="s">
        <v>127</v>
      </c>
      <c r="E5" s="687" t="s">
        <v>319</v>
      </c>
      <c r="F5" s="204"/>
      <c r="G5" s="205"/>
      <c r="H5" s="691" t="s">
        <v>320</v>
      </c>
      <c r="I5" s="684" t="s">
        <v>321</v>
      </c>
      <c r="J5" s="694" t="s">
        <v>322</v>
      </c>
    </row>
    <row r="6" spans="2:10" ht="19.5" customHeight="1">
      <c r="B6" s="581"/>
      <c r="C6" s="582"/>
      <c r="D6" s="685"/>
      <c r="E6" s="688"/>
      <c r="F6" s="690" t="s">
        <v>361</v>
      </c>
      <c r="G6" s="189"/>
      <c r="H6" s="692"/>
      <c r="I6" s="685"/>
      <c r="J6" s="695"/>
    </row>
    <row r="7" spans="2:10" s="1" customFormat="1" ht="48.75" customHeight="1" thickBot="1">
      <c r="B7" s="583"/>
      <c r="C7" s="584"/>
      <c r="D7" s="686"/>
      <c r="E7" s="689"/>
      <c r="F7" s="689"/>
      <c r="G7" s="192" t="s">
        <v>362</v>
      </c>
      <c r="H7" s="693"/>
      <c r="I7" s="686"/>
      <c r="J7" s="696"/>
    </row>
    <row r="8" spans="2:10" ht="19.5" customHeight="1">
      <c r="B8" s="294" t="s">
        <v>0</v>
      </c>
      <c r="C8" s="295" t="s">
        <v>410</v>
      </c>
      <c r="D8" s="296"/>
      <c r="E8" s="297"/>
      <c r="F8" s="297"/>
      <c r="G8" s="297"/>
      <c r="H8" s="298">
        <f>投入係数シート!BW57</f>
        <v>0</v>
      </c>
      <c r="I8" s="299"/>
      <c r="J8" s="300"/>
    </row>
    <row r="9" spans="2:10" ht="19.5" customHeight="1">
      <c r="B9" s="301" t="s">
        <v>9</v>
      </c>
      <c r="C9" s="302" t="s">
        <v>3</v>
      </c>
      <c r="D9" s="303"/>
      <c r="E9" s="304"/>
      <c r="F9" s="304"/>
      <c r="G9" s="304"/>
      <c r="H9" s="305">
        <f>投入係数シート!BW58</f>
        <v>0</v>
      </c>
      <c r="I9" s="306"/>
      <c r="J9" s="307"/>
    </row>
    <row r="10" spans="2:10" ht="19.5" customHeight="1">
      <c r="B10" s="301" t="s">
        <v>19</v>
      </c>
      <c r="C10" s="302" t="s">
        <v>302</v>
      </c>
      <c r="D10" s="303"/>
      <c r="E10" s="304"/>
      <c r="F10" s="304"/>
      <c r="G10" s="304"/>
      <c r="H10" s="305">
        <f>投入係数シート!BW59</f>
        <v>0</v>
      </c>
      <c r="I10" s="306"/>
      <c r="J10" s="307"/>
    </row>
    <row r="11" spans="2:10" ht="19.5" customHeight="1">
      <c r="B11" s="301" t="s">
        <v>26</v>
      </c>
      <c r="C11" s="302" t="s">
        <v>6</v>
      </c>
      <c r="D11" s="303"/>
      <c r="E11" s="304"/>
      <c r="F11" s="304"/>
      <c r="G11" s="304"/>
      <c r="H11" s="305">
        <f>投入係数シート!BW60</f>
        <v>0</v>
      </c>
      <c r="I11" s="306"/>
      <c r="J11" s="307"/>
    </row>
    <row r="12" spans="2:10" ht="19.5" customHeight="1">
      <c r="B12" s="308" t="s">
        <v>27</v>
      </c>
      <c r="C12" s="309" t="s">
        <v>8</v>
      </c>
      <c r="D12" s="310"/>
      <c r="E12" s="311"/>
      <c r="F12" s="311"/>
      <c r="G12" s="311"/>
      <c r="H12" s="312">
        <f>投入係数シート!BW61</f>
        <v>0</v>
      </c>
      <c r="I12" s="313"/>
      <c r="J12" s="314"/>
    </row>
    <row r="13" spans="2:10" ht="19.5" customHeight="1">
      <c r="B13" s="315" t="s">
        <v>34</v>
      </c>
      <c r="C13" s="316" t="s">
        <v>10</v>
      </c>
      <c r="D13" s="317"/>
      <c r="E13" s="318"/>
      <c r="F13" s="318"/>
      <c r="G13" s="318"/>
      <c r="H13" s="319">
        <f>投入係数シート!BW62</f>
        <v>0</v>
      </c>
      <c r="I13" s="320"/>
      <c r="J13" s="321"/>
    </row>
    <row r="14" spans="2:10" ht="19.5" customHeight="1">
      <c r="B14" s="301" t="s">
        <v>36</v>
      </c>
      <c r="C14" s="302" t="s">
        <v>12</v>
      </c>
      <c r="D14" s="303"/>
      <c r="E14" s="304"/>
      <c r="F14" s="304"/>
      <c r="G14" s="304"/>
      <c r="H14" s="305">
        <f>投入係数シート!BW63</f>
        <v>0</v>
      </c>
      <c r="I14" s="306"/>
      <c r="J14" s="307"/>
    </row>
    <row r="15" spans="2:10" ht="19.5" customHeight="1">
      <c r="B15" s="301" t="s">
        <v>38</v>
      </c>
      <c r="C15" s="302" t="s">
        <v>411</v>
      </c>
      <c r="D15" s="303"/>
      <c r="E15" s="304"/>
      <c r="F15" s="304"/>
      <c r="G15" s="304"/>
      <c r="H15" s="305">
        <f>投入係数シート!BW64</f>
        <v>0</v>
      </c>
      <c r="I15" s="306"/>
      <c r="J15" s="307"/>
    </row>
    <row r="16" spans="2:10" ht="19.5" customHeight="1">
      <c r="B16" s="301" t="s">
        <v>42</v>
      </c>
      <c r="C16" s="302" t="s">
        <v>14</v>
      </c>
      <c r="D16" s="303"/>
      <c r="E16" s="304"/>
      <c r="F16" s="304"/>
      <c r="G16" s="304"/>
      <c r="H16" s="305">
        <f>投入係数シート!BW65</f>
        <v>0</v>
      </c>
      <c r="I16" s="306"/>
      <c r="J16" s="307"/>
    </row>
    <row r="17" spans="2:10" ht="19.5" customHeight="1">
      <c r="B17" s="308" t="s">
        <v>44</v>
      </c>
      <c r="C17" s="309" t="s">
        <v>16</v>
      </c>
      <c r="D17" s="310"/>
      <c r="E17" s="311"/>
      <c r="F17" s="311"/>
      <c r="G17" s="311"/>
      <c r="H17" s="312">
        <f>投入係数シート!BW66</f>
        <v>0</v>
      </c>
      <c r="I17" s="313"/>
      <c r="J17" s="314"/>
    </row>
    <row r="18" spans="2:10" ht="19.5" customHeight="1">
      <c r="B18" s="315" t="s">
        <v>46</v>
      </c>
      <c r="C18" s="316" t="s">
        <v>18</v>
      </c>
      <c r="D18" s="317"/>
      <c r="E18" s="318"/>
      <c r="F18" s="318"/>
      <c r="G18" s="318"/>
      <c r="H18" s="319">
        <f>投入係数シート!BW67</f>
        <v>0</v>
      </c>
      <c r="I18" s="320"/>
      <c r="J18" s="321"/>
    </row>
    <row r="19" spans="2:10" ht="19.5" customHeight="1">
      <c r="B19" s="301" t="s">
        <v>47</v>
      </c>
      <c r="C19" s="302" t="s">
        <v>20</v>
      </c>
      <c r="D19" s="303"/>
      <c r="E19" s="304"/>
      <c r="F19" s="304"/>
      <c r="G19" s="304"/>
      <c r="H19" s="305">
        <f>投入係数シート!BW68</f>
        <v>0</v>
      </c>
      <c r="I19" s="306"/>
      <c r="J19" s="307"/>
    </row>
    <row r="20" spans="2:10" ht="19.5" customHeight="1">
      <c r="B20" s="301" t="s">
        <v>48</v>
      </c>
      <c r="C20" s="302" t="s">
        <v>429</v>
      </c>
      <c r="D20" s="303"/>
      <c r="E20" s="304"/>
      <c r="F20" s="304"/>
      <c r="G20" s="304"/>
      <c r="H20" s="305">
        <f>投入係数シート!BW69</f>
        <v>0</v>
      </c>
      <c r="I20" s="306"/>
      <c r="J20" s="307"/>
    </row>
    <row r="21" spans="2:10" ht="19.5" customHeight="1">
      <c r="B21" s="301" t="s">
        <v>50</v>
      </c>
      <c r="C21" s="302" t="s">
        <v>430</v>
      </c>
      <c r="D21" s="303"/>
      <c r="E21" s="304"/>
      <c r="F21" s="304"/>
      <c r="G21" s="304"/>
      <c r="H21" s="305">
        <f>投入係数シート!BW70</f>
        <v>0</v>
      </c>
      <c r="I21" s="306"/>
      <c r="J21" s="307"/>
    </row>
    <row r="22" spans="2:10" ht="19.5" customHeight="1">
      <c r="B22" s="308" t="s">
        <v>52</v>
      </c>
      <c r="C22" s="309" t="s">
        <v>431</v>
      </c>
      <c r="D22" s="310"/>
      <c r="E22" s="311"/>
      <c r="F22" s="311"/>
      <c r="G22" s="311"/>
      <c r="H22" s="312">
        <f>投入係数シート!BW71</f>
        <v>0</v>
      </c>
      <c r="I22" s="313"/>
      <c r="J22" s="314"/>
    </row>
    <row r="23" spans="2:10" ht="19.5" customHeight="1">
      <c r="B23" s="315" t="s">
        <v>54</v>
      </c>
      <c r="C23" s="316" t="s">
        <v>307</v>
      </c>
      <c r="D23" s="317"/>
      <c r="E23" s="318"/>
      <c r="F23" s="318"/>
      <c r="G23" s="318"/>
      <c r="H23" s="319">
        <f>投入係数シート!BW72</f>
        <v>0</v>
      </c>
      <c r="I23" s="320"/>
      <c r="J23" s="321"/>
    </row>
    <row r="24" spans="2:10" ht="19.5" customHeight="1">
      <c r="B24" s="301" t="s">
        <v>80</v>
      </c>
      <c r="C24" s="302" t="s">
        <v>432</v>
      </c>
      <c r="D24" s="303"/>
      <c r="E24" s="304"/>
      <c r="F24" s="304"/>
      <c r="G24" s="304"/>
      <c r="H24" s="305">
        <f>投入係数シート!BW73</f>
        <v>0</v>
      </c>
      <c r="I24" s="306"/>
      <c r="J24" s="307"/>
    </row>
    <row r="25" spans="2:10" ht="19.5" customHeight="1">
      <c r="B25" s="301" t="s">
        <v>90</v>
      </c>
      <c r="C25" s="302" t="s">
        <v>412</v>
      </c>
      <c r="D25" s="303"/>
      <c r="E25" s="304"/>
      <c r="F25" s="304"/>
      <c r="G25" s="304"/>
      <c r="H25" s="305">
        <f>投入係数シート!BW74</f>
        <v>0</v>
      </c>
      <c r="I25" s="306"/>
      <c r="J25" s="307"/>
    </row>
    <row r="26" spans="2:10" ht="19.5" customHeight="1">
      <c r="B26" s="301" t="s">
        <v>91</v>
      </c>
      <c r="C26" s="302" t="s">
        <v>25</v>
      </c>
      <c r="D26" s="303"/>
      <c r="E26" s="304"/>
      <c r="F26" s="304"/>
      <c r="G26" s="304"/>
      <c r="H26" s="305">
        <f>投入係数シート!BW75</f>
        <v>0</v>
      </c>
      <c r="I26" s="306"/>
      <c r="J26" s="307"/>
    </row>
    <row r="27" spans="2:10" ht="19.5" customHeight="1">
      <c r="B27" s="308" t="s">
        <v>95</v>
      </c>
      <c r="C27" s="309" t="s">
        <v>28</v>
      </c>
      <c r="D27" s="310"/>
      <c r="E27" s="311"/>
      <c r="F27" s="311"/>
      <c r="G27" s="311"/>
      <c r="H27" s="312">
        <f>投入係数シート!BW76</f>
        <v>0</v>
      </c>
      <c r="I27" s="313"/>
      <c r="J27" s="314"/>
    </row>
    <row r="28" spans="2:10" ht="19.5" customHeight="1">
      <c r="B28" s="315" t="s">
        <v>97</v>
      </c>
      <c r="C28" s="316" t="s">
        <v>30</v>
      </c>
      <c r="D28" s="322">
        <f>'入力シート '!K77</f>
        <v>0</v>
      </c>
      <c r="E28" s="323">
        <f>D28*関係係数シート!$D24</f>
        <v>0</v>
      </c>
      <c r="F28" s="323">
        <f>H52</f>
        <v>0</v>
      </c>
      <c r="G28" s="323">
        <f>H47</f>
        <v>0</v>
      </c>
      <c r="H28" s="319">
        <f>投入係数シート!BW77</f>
        <v>0</v>
      </c>
      <c r="I28" s="324">
        <f>ROUND(D28*関係係数シート!$H24,0)</f>
        <v>0</v>
      </c>
      <c r="J28" s="325">
        <f>ROUND(D28*関係係数シート!$I24,0)</f>
        <v>0</v>
      </c>
    </row>
    <row r="29" spans="2:10" ht="19.5" customHeight="1">
      <c r="B29" s="301" t="s">
        <v>102</v>
      </c>
      <c r="C29" s="302" t="s">
        <v>32</v>
      </c>
      <c r="D29" s="303"/>
      <c r="E29" s="304"/>
      <c r="F29" s="304"/>
      <c r="G29" s="304"/>
      <c r="H29" s="305">
        <f>投入係数シート!BW78</f>
        <v>0</v>
      </c>
      <c r="I29" s="306"/>
      <c r="J29" s="307"/>
    </row>
    <row r="30" spans="2:10" ht="19.5" customHeight="1">
      <c r="B30" s="301" t="s">
        <v>103</v>
      </c>
      <c r="C30" s="302" t="s">
        <v>433</v>
      </c>
      <c r="D30" s="303"/>
      <c r="E30" s="304"/>
      <c r="F30" s="304"/>
      <c r="G30" s="304"/>
      <c r="H30" s="305">
        <f>投入係数シート!BW79</f>
        <v>0</v>
      </c>
      <c r="I30" s="306"/>
      <c r="J30" s="307"/>
    </row>
    <row r="31" spans="2:10" ht="19.5" customHeight="1">
      <c r="B31" s="301" t="s">
        <v>104</v>
      </c>
      <c r="C31" s="302" t="s">
        <v>311</v>
      </c>
      <c r="D31" s="303"/>
      <c r="E31" s="304"/>
      <c r="F31" s="304"/>
      <c r="G31" s="304"/>
      <c r="H31" s="305">
        <f>投入係数シート!BW80</f>
        <v>0</v>
      </c>
      <c r="I31" s="306"/>
      <c r="J31" s="307"/>
    </row>
    <row r="32" spans="2:10" ht="19.5" customHeight="1">
      <c r="B32" s="308" t="s">
        <v>107</v>
      </c>
      <c r="C32" s="309" t="s">
        <v>35</v>
      </c>
      <c r="D32" s="310"/>
      <c r="E32" s="311"/>
      <c r="F32" s="311"/>
      <c r="G32" s="311"/>
      <c r="H32" s="312">
        <f>投入係数シート!BW81</f>
        <v>0</v>
      </c>
      <c r="I32" s="313"/>
      <c r="J32" s="314"/>
    </row>
    <row r="33" spans="2:10" ht="19.5" customHeight="1">
      <c r="B33" s="315" t="s">
        <v>109</v>
      </c>
      <c r="C33" s="316" t="s">
        <v>37</v>
      </c>
      <c r="D33" s="317"/>
      <c r="E33" s="318"/>
      <c r="F33" s="318"/>
      <c r="G33" s="318"/>
      <c r="H33" s="319">
        <f>投入係数シート!BW82</f>
        <v>0</v>
      </c>
      <c r="I33" s="320"/>
      <c r="J33" s="321"/>
    </row>
    <row r="34" spans="2:10" ht="19.5" customHeight="1">
      <c r="B34" s="301" t="s">
        <v>111</v>
      </c>
      <c r="C34" s="302" t="s">
        <v>39</v>
      </c>
      <c r="D34" s="303"/>
      <c r="E34" s="304"/>
      <c r="F34" s="304"/>
      <c r="G34" s="304"/>
      <c r="H34" s="305">
        <f>投入係数シート!BW83</f>
        <v>0</v>
      </c>
      <c r="I34" s="306"/>
      <c r="J34" s="307"/>
    </row>
    <row r="35" spans="2:10" ht="19.5" customHeight="1">
      <c r="B35" s="301" t="s">
        <v>113</v>
      </c>
      <c r="C35" s="302" t="s">
        <v>434</v>
      </c>
      <c r="D35" s="303"/>
      <c r="E35" s="304"/>
      <c r="F35" s="304"/>
      <c r="G35" s="304"/>
      <c r="H35" s="305">
        <f>投入係数シート!BW84</f>
        <v>0</v>
      </c>
      <c r="I35" s="306"/>
      <c r="J35" s="307"/>
    </row>
    <row r="36" spans="2:10" ht="19.5" customHeight="1">
      <c r="B36" s="301" t="s">
        <v>115</v>
      </c>
      <c r="C36" s="302" t="s">
        <v>313</v>
      </c>
      <c r="D36" s="303"/>
      <c r="E36" s="304"/>
      <c r="F36" s="304"/>
      <c r="G36" s="304"/>
      <c r="H36" s="305">
        <f>投入係数シート!BW85</f>
        <v>0</v>
      </c>
      <c r="I36" s="306"/>
      <c r="J36" s="307"/>
    </row>
    <row r="37" spans="2:10" ht="19.5" customHeight="1">
      <c r="B37" s="308" t="s">
        <v>117</v>
      </c>
      <c r="C37" s="309" t="s">
        <v>43</v>
      </c>
      <c r="D37" s="310"/>
      <c r="E37" s="311"/>
      <c r="F37" s="311"/>
      <c r="G37" s="311"/>
      <c r="H37" s="312">
        <f>投入係数シート!BW86</f>
        <v>0</v>
      </c>
      <c r="I37" s="313"/>
      <c r="J37" s="314"/>
    </row>
    <row r="38" spans="2:10" ht="19.5" customHeight="1">
      <c r="B38" s="315" t="s">
        <v>119</v>
      </c>
      <c r="C38" s="316" t="s">
        <v>45</v>
      </c>
      <c r="D38" s="317"/>
      <c r="E38" s="318"/>
      <c r="F38" s="318"/>
      <c r="G38" s="318"/>
      <c r="H38" s="319">
        <f>投入係数シート!BW87</f>
        <v>0</v>
      </c>
      <c r="I38" s="320"/>
      <c r="J38" s="321"/>
    </row>
    <row r="39" spans="2:10" ht="19.5" customHeight="1">
      <c r="B39" s="301" t="s">
        <v>120</v>
      </c>
      <c r="C39" s="302" t="s">
        <v>435</v>
      </c>
      <c r="D39" s="303"/>
      <c r="E39" s="304"/>
      <c r="F39" s="304"/>
      <c r="G39" s="304"/>
      <c r="H39" s="305">
        <f>投入係数シート!BW88</f>
        <v>0</v>
      </c>
      <c r="I39" s="306"/>
      <c r="J39" s="307"/>
    </row>
    <row r="40" spans="2:10" ht="19.5" customHeight="1">
      <c r="B40" s="301" t="s">
        <v>121</v>
      </c>
      <c r="C40" s="302" t="s">
        <v>413</v>
      </c>
      <c r="D40" s="303"/>
      <c r="E40" s="304"/>
      <c r="F40" s="304"/>
      <c r="G40" s="304"/>
      <c r="H40" s="305">
        <f>投入係数シート!BW89</f>
        <v>0</v>
      </c>
      <c r="I40" s="306"/>
      <c r="J40" s="307"/>
    </row>
    <row r="41" spans="2:10" ht="19.5" customHeight="1">
      <c r="B41" s="301" t="s">
        <v>122</v>
      </c>
      <c r="C41" s="302" t="s">
        <v>49</v>
      </c>
      <c r="D41" s="303"/>
      <c r="E41" s="304"/>
      <c r="F41" s="304"/>
      <c r="G41" s="304"/>
      <c r="H41" s="305">
        <f>投入係数シート!BW90</f>
        <v>0</v>
      </c>
      <c r="I41" s="306"/>
      <c r="J41" s="307"/>
    </row>
    <row r="42" spans="2:10" ht="19.5" customHeight="1">
      <c r="B42" s="308" t="s">
        <v>123</v>
      </c>
      <c r="C42" s="309" t="s">
        <v>51</v>
      </c>
      <c r="D42" s="310"/>
      <c r="E42" s="311"/>
      <c r="F42" s="311"/>
      <c r="G42" s="311"/>
      <c r="H42" s="312">
        <f>投入係数シート!BW91</f>
        <v>0</v>
      </c>
      <c r="I42" s="313"/>
      <c r="J42" s="314"/>
    </row>
    <row r="43" spans="2:10" ht="19.5" customHeight="1">
      <c r="B43" s="315" t="s">
        <v>124</v>
      </c>
      <c r="C43" s="316" t="s">
        <v>53</v>
      </c>
      <c r="D43" s="317"/>
      <c r="E43" s="318"/>
      <c r="F43" s="318"/>
      <c r="G43" s="318"/>
      <c r="H43" s="319">
        <f>投入係数シート!BW92</f>
        <v>0</v>
      </c>
      <c r="I43" s="320"/>
      <c r="J43" s="321"/>
    </row>
    <row r="44" spans="2:10" ht="19.5" customHeight="1" thickBot="1">
      <c r="B44" s="326" t="s">
        <v>125</v>
      </c>
      <c r="C44" s="327" t="s">
        <v>55</v>
      </c>
      <c r="D44" s="328"/>
      <c r="E44" s="329"/>
      <c r="F44" s="329"/>
      <c r="G44" s="329"/>
      <c r="H44" s="330">
        <f>投入係数シート!BW93</f>
        <v>0</v>
      </c>
      <c r="I44" s="331"/>
      <c r="J44" s="332"/>
    </row>
    <row r="45" spans="2:10" ht="19.5" customHeight="1" thickTop="1" thickBot="1">
      <c r="B45" s="82" t="s">
        <v>126</v>
      </c>
      <c r="C45" s="83" t="s">
        <v>436</v>
      </c>
      <c r="D45" s="135">
        <f>SUM(D8:D44)</f>
        <v>0</v>
      </c>
      <c r="E45" s="135">
        <f>SUM(E8:E44)</f>
        <v>0</v>
      </c>
      <c r="F45" s="191">
        <f t="shared" ref="F45:G45" si="0">SUM(F8:F44)</f>
        <v>0</v>
      </c>
      <c r="G45" s="190">
        <f t="shared" si="0"/>
        <v>0</v>
      </c>
      <c r="H45" s="202">
        <f>投入係数シート!BW94</f>
        <v>0</v>
      </c>
      <c r="I45" s="203">
        <f>SUM(I8:I44)</f>
        <v>0</v>
      </c>
      <c r="J45" s="156">
        <f>SUM(J8:J44)</f>
        <v>0</v>
      </c>
    </row>
    <row r="46" spans="2:10" ht="19.5" customHeight="1" thickBot="1">
      <c r="B46" s="77" t="s">
        <v>414</v>
      </c>
      <c r="C46" s="79" t="s">
        <v>415</v>
      </c>
      <c r="H46" s="116">
        <f>投入係数シート!BW95</f>
        <v>0</v>
      </c>
    </row>
    <row r="47" spans="2:10" ht="19.5" customHeight="1" thickTop="1" thickBot="1">
      <c r="B47" s="77" t="s">
        <v>416</v>
      </c>
      <c r="C47" s="79" t="s">
        <v>417</v>
      </c>
      <c r="D47" s="2"/>
      <c r="H47" s="118">
        <f>投入係数シート!BW96</f>
        <v>0</v>
      </c>
    </row>
    <row r="48" spans="2:10" ht="19.5" customHeight="1" thickTop="1">
      <c r="B48" s="77" t="s">
        <v>418</v>
      </c>
      <c r="C48" s="79" t="s">
        <v>419</v>
      </c>
      <c r="H48" s="116">
        <f>投入係数シート!BW97</f>
        <v>0</v>
      </c>
    </row>
    <row r="49" spans="2:8" ht="19.5" customHeight="1">
      <c r="B49" s="77" t="s">
        <v>420</v>
      </c>
      <c r="C49" s="79" t="s">
        <v>421</v>
      </c>
      <c r="H49" s="116">
        <f>投入係数シート!BW98</f>
        <v>0</v>
      </c>
    </row>
    <row r="50" spans="2:8" ht="19.5" customHeight="1">
      <c r="B50" s="77" t="s">
        <v>422</v>
      </c>
      <c r="C50" s="79" t="s">
        <v>316</v>
      </c>
      <c r="H50" s="116">
        <f>投入係数シート!BW99</f>
        <v>0</v>
      </c>
    </row>
    <row r="51" spans="2:8" ht="19.5" customHeight="1" thickBot="1">
      <c r="B51" s="77" t="s">
        <v>423</v>
      </c>
      <c r="C51" s="79" t="s">
        <v>424</v>
      </c>
      <c r="H51" s="116">
        <f>投入係数シート!BW100</f>
        <v>0</v>
      </c>
    </row>
    <row r="52" spans="2:8" ht="19.5" customHeight="1" thickTop="1" thickBot="1">
      <c r="B52" s="82" t="s">
        <v>425</v>
      </c>
      <c r="C52" s="80" t="s">
        <v>426</v>
      </c>
      <c r="H52" s="118">
        <f>投入係数シート!BW101</f>
        <v>0</v>
      </c>
    </row>
    <row r="53" spans="2:8" ht="19.5" customHeight="1" thickTop="1" thickBot="1">
      <c r="B53" s="78" t="s">
        <v>427</v>
      </c>
      <c r="C53" s="81" t="s">
        <v>428</v>
      </c>
      <c r="H53" s="117">
        <f>投入係数シート!BW102</f>
        <v>0</v>
      </c>
    </row>
    <row r="54" spans="2:8" ht="19.5" customHeight="1"/>
    <row r="55" spans="2:8" ht="19.5" customHeight="1">
      <c r="C55" s="2"/>
    </row>
    <row r="56" spans="2:8" ht="19.5" customHeight="1"/>
    <row r="57" spans="2:8" ht="19.5" customHeight="1">
      <c r="C57" s="119" t="s">
        <v>325</v>
      </c>
    </row>
  </sheetData>
  <mergeCells count="9">
    <mergeCell ref="B4:C7"/>
    <mergeCell ref="D3:J3"/>
    <mergeCell ref="D4:J4"/>
    <mergeCell ref="D5:D7"/>
    <mergeCell ref="E5:E7"/>
    <mergeCell ref="F6:F7"/>
    <mergeCell ref="H5:H7"/>
    <mergeCell ref="I5:I7"/>
    <mergeCell ref="J5:J7"/>
  </mergeCells>
  <phoneticPr fontId="2"/>
  <printOptions headings="1"/>
  <pageMargins left="0.31496062992125984" right="0.31496062992125984" top="0.70866141732283472" bottom="0.74803149606299213" header="0.51181102362204722" footer="0.51181102362204722"/>
  <pageSetup paperSize="9" scale="43" fitToWidth="0" orientation="landscape" verticalDpi="12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O47"/>
  <sheetViews>
    <sheetView showGridLines="0" zoomScale="85" zoomScaleNormal="85" workbookViewId="0">
      <pane xSplit="3" ySplit="7" topLeftCell="Q8" activePane="bottomRight" state="frozen"/>
      <selection pane="topRight"/>
      <selection pane="bottomLeft"/>
      <selection pane="bottomRight"/>
    </sheetView>
  </sheetViews>
  <sheetFormatPr defaultColWidth="18.625" defaultRowHeight="12.75" customHeight="1"/>
  <cols>
    <col min="1" max="1" width="2.625" customWidth="1"/>
    <col min="2" max="2" width="4.625" customWidth="1"/>
    <col min="3" max="3" width="30.625" customWidth="1"/>
    <col min="4" max="8" width="15.625" customWidth="1"/>
    <col min="9" max="9" width="4.625" customWidth="1"/>
    <col min="10" max="16" width="15.625" customWidth="1"/>
    <col min="17" max="17" width="4.625" customWidth="1"/>
    <col min="18" max="25" width="15.625" customWidth="1"/>
    <col min="26" max="26" width="5.125" customWidth="1"/>
    <col min="27" max="32" width="15.625" customWidth="1"/>
    <col min="33" max="33" width="3.875" customWidth="1"/>
    <col min="34" max="34" width="5.25" bestFit="1" customWidth="1"/>
    <col min="35" max="35" width="25.375" customWidth="1"/>
    <col min="36" max="41" width="15.625" customWidth="1"/>
  </cols>
  <sheetData>
    <row r="1" spans="2:41" ht="22.5" customHeight="1">
      <c r="AC1" s="185"/>
      <c r="AE1" s="185"/>
      <c r="AF1" s="185"/>
      <c r="AL1" s="185"/>
      <c r="AM1" s="3"/>
      <c r="AO1" s="3"/>
    </row>
    <row r="2" spans="2:41" ht="19.5" customHeight="1">
      <c r="H2" s="185" t="s">
        <v>368</v>
      </c>
      <c r="P2" s="185" t="s">
        <v>368</v>
      </c>
      <c r="Y2" s="185" t="s">
        <v>367</v>
      </c>
      <c r="AC2" s="185" t="s">
        <v>243</v>
      </c>
      <c r="AE2" s="185" t="s">
        <v>367</v>
      </c>
      <c r="AF2" s="185"/>
      <c r="AL2" s="185" t="s">
        <v>243</v>
      </c>
      <c r="AM2" s="3" t="s">
        <v>360</v>
      </c>
      <c r="AO2" s="3" t="s">
        <v>367</v>
      </c>
    </row>
    <row r="3" spans="2:41" s="31" customFormat="1" ht="19.5" customHeight="1" thickBot="1">
      <c r="B3" s="285"/>
      <c r="C3" s="286"/>
      <c r="D3" s="654" t="s">
        <v>355</v>
      </c>
      <c r="E3" s="699"/>
      <c r="F3" s="699"/>
      <c r="G3" s="699"/>
      <c r="H3" s="655"/>
      <c r="I3" s="121"/>
      <c r="J3" s="706" t="s">
        <v>130</v>
      </c>
      <c r="K3" s="707"/>
      <c r="L3" s="707"/>
      <c r="M3" s="707"/>
      <c r="N3" s="707"/>
      <c r="O3" s="707"/>
      <c r="P3" s="708"/>
      <c r="R3" s="654" t="s">
        <v>72</v>
      </c>
      <c r="S3" s="699"/>
      <c r="T3" s="699"/>
      <c r="U3" s="655"/>
      <c r="V3" s="654" t="s">
        <v>73</v>
      </c>
      <c r="W3" s="699"/>
      <c r="X3" s="699"/>
      <c r="Y3" s="655"/>
      <c r="AA3" s="735" t="s">
        <v>62</v>
      </c>
      <c r="AB3" s="736"/>
      <c r="AC3" s="736"/>
      <c r="AD3" s="736"/>
      <c r="AE3" s="736"/>
      <c r="AF3" s="737"/>
      <c r="AG3"/>
      <c r="AH3" s="735" t="s">
        <v>366</v>
      </c>
      <c r="AI3" s="736"/>
      <c r="AJ3" s="736"/>
      <c r="AK3" s="736"/>
      <c r="AL3" s="736"/>
      <c r="AM3" s="736"/>
      <c r="AN3" s="736"/>
      <c r="AO3" s="737"/>
    </row>
    <row r="4" spans="2:41" s="31" customFormat="1" ht="19.5" customHeight="1">
      <c r="B4" s="545" t="s">
        <v>326</v>
      </c>
      <c r="C4" s="547"/>
      <c r="D4" s="729" t="s">
        <v>356</v>
      </c>
      <c r="E4" s="728" t="s">
        <v>353</v>
      </c>
      <c r="F4" s="725" t="s">
        <v>350</v>
      </c>
      <c r="G4" s="726"/>
      <c r="H4" s="727"/>
      <c r="I4" s="97"/>
      <c r="J4" s="722" t="s">
        <v>328</v>
      </c>
      <c r="K4" s="732" t="s">
        <v>61</v>
      </c>
      <c r="L4" s="703" t="s">
        <v>339</v>
      </c>
      <c r="M4" s="703" t="s">
        <v>76</v>
      </c>
      <c r="N4" s="709" t="s">
        <v>77</v>
      </c>
      <c r="O4" s="248"/>
      <c r="P4" s="249"/>
      <c r="R4" s="718" t="s">
        <v>391</v>
      </c>
      <c r="S4" s="719"/>
      <c r="T4" s="719"/>
      <c r="U4" s="703" t="s">
        <v>78</v>
      </c>
      <c r="V4" s="719" t="s">
        <v>392</v>
      </c>
      <c r="W4" s="719"/>
      <c r="X4" s="719"/>
      <c r="Y4" s="700" t="s">
        <v>79</v>
      </c>
      <c r="AA4" s="545" t="s">
        <v>354</v>
      </c>
      <c r="AB4" s="214"/>
      <c r="AC4" s="215"/>
      <c r="AD4" s="545" t="s">
        <v>379</v>
      </c>
      <c r="AE4" s="255"/>
      <c r="AF4" s="738" t="s">
        <v>393</v>
      </c>
      <c r="AH4" s="741" t="s">
        <v>358</v>
      </c>
      <c r="AI4" s="744" t="s">
        <v>359</v>
      </c>
      <c r="AJ4" s="545" t="s">
        <v>354</v>
      </c>
      <c r="AK4" s="214"/>
      <c r="AL4" s="215"/>
      <c r="AM4" s="747" t="s">
        <v>394</v>
      </c>
      <c r="AN4" s="545" t="s">
        <v>379</v>
      </c>
      <c r="AO4" s="255"/>
    </row>
    <row r="5" spans="2:41" s="31" customFormat="1" ht="19.5" customHeight="1">
      <c r="B5" s="581"/>
      <c r="C5" s="582"/>
      <c r="D5" s="730"/>
      <c r="E5" s="713"/>
      <c r="F5" s="712" t="s">
        <v>354</v>
      </c>
      <c r="G5" s="246"/>
      <c r="H5" s="247"/>
      <c r="I5" s="97"/>
      <c r="J5" s="723"/>
      <c r="K5" s="733"/>
      <c r="L5" s="704"/>
      <c r="M5" s="704"/>
      <c r="N5" s="710"/>
      <c r="O5" s="717" t="s">
        <v>340</v>
      </c>
      <c r="P5" s="250"/>
      <c r="R5" s="720" t="s">
        <v>357</v>
      </c>
      <c r="S5" s="697" t="s">
        <v>350</v>
      </c>
      <c r="T5" s="697" t="s">
        <v>323</v>
      </c>
      <c r="U5" s="704"/>
      <c r="V5" s="697" t="s">
        <v>357</v>
      </c>
      <c r="W5" s="697" t="s">
        <v>350</v>
      </c>
      <c r="X5" s="697" t="s">
        <v>323</v>
      </c>
      <c r="Y5" s="701"/>
      <c r="AA5" s="581"/>
      <c r="AB5" s="672" t="s">
        <v>361</v>
      </c>
      <c r="AC5" s="256"/>
      <c r="AD5" s="581"/>
      <c r="AE5" s="751" t="s">
        <v>69</v>
      </c>
      <c r="AF5" s="739"/>
      <c r="AG5"/>
      <c r="AH5" s="742"/>
      <c r="AI5" s="745"/>
      <c r="AJ5" s="581"/>
      <c r="AK5" s="672" t="s">
        <v>361</v>
      </c>
      <c r="AL5" s="159"/>
      <c r="AM5" s="748"/>
      <c r="AN5" s="581"/>
      <c r="AO5" s="751" t="s">
        <v>69</v>
      </c>
    </row>
    <row r="6" spans="2:41" s="31" customFormat="1" ht="19.5" customHeight="1">
      <c r="B6" s="581"/>
      <c r="C6" s="582"/>
      <c r="D6" s="730"/>
      <c r="E6" s="713"/>
      <c r="F6" s="713"/>
      <c r="G6" s="715" t="s">
        <v>342</v>
      </c>
      <c r="H6" s="245"/>
      <c r="I6" s="97"/>
      <c r="J6" s="723"/>
      <c r="K6" s="733"/>
      <c r="L6" s="704"/>
      <c r="M6" s="704"/>
      <c r="N6" s="710"/>
      <c r="O6" s="710"/>
      <c r="P6" s="251"/>
      <c r="R6" s="720"/>
      <c r="S6" s="697"/>
      <c r="T6" s="697"/>
      <c r="U6" s="704"/>
      <c r="V6" s="697"/>
      <c r="W6" s="697"/>
      <c r="X6" s="697"/>
      <c r="Y6" s="701"/>
      <c r="AA6" s="581"/>
      <c r="AB6" s="674"/>
      <c r="AC6" s="257"/>
      <c r="AD6" s="581"/>
      <c r="AE6" s="752"/>
      <c r="AF6" s="739"/>
      <c r="AG6"/>
      <c r="AH6" s="742"/>
      <c r="AI6" s="745"/>
      <c r="AJ6" s="581"/>
      <c r="AK6" s="674"/>
      <c r="AL6" s="257"/>
      <c r="AM6" s="748"/>
      <c r="AN6" s="581"/>
      <c r="AO6" s="752"/>
    </row>
    <row r="7" spans="2:41" s="120" customFormat="1" ht="34.5" customHeight="1" thickBot="1">
      <c r="B7" s="583"/>
      <c r="C7" s="584"/>
      <c r="D7" s="731"/>
      <c r="E7" s="714"/>
      <c r="F7" s="714"/>
      <c r="G7" s="716"/>
      <c r="H7" s="184" t="s">
        <v>389</v>
      </c>
      <c r="I7" s="97"/>
      <c r="J7" s="724"/>
      <c r="K7" s="734"/>
      <c r="L7" s="705"/>
      <c r="M7" s="705"/>
      <c r="N7" s="711"/>
      <c r="O7" s="711"/>
      <c r="P7" s="252" t="s">
        <v>390</v>
      </c>
      <c r="R7" s="721"/>
      <c r="S7" s="698"/>
      <c r="T7" s="698"/>
      <c r="U7" s="705"/>
      <c r="V7" s="698"/>
      <c r="W7" s="698"/>
      <c r="X7" s="698"/>
      <c r="Y7" s="702"/>
      <c r="AA7" s="583"/>
      <c r="AB7" s="750"/>
      <c r="AC7" s="258" t="s">
        <v>382</v>
      </c>
      <c r="AD7" s="583"/>
      <c r="AE7" s="753"/>
      <c r="AF7" s="740"/>
      <c r="AG7" s="1"/>
      <c r="AH7" s="743"/>
      <c r="AI7" s="746"/>
      <c r="AJ7" s="583"/>
      <c r="AK7" s="750"/>
      <c r="AL7" s="259" t="s">
        <v>382</v>
      </c>
      <c r="AM7" s="749"/>
      <c r="AN7" s="583"/>
      <c r="AO7" s="753"/>
    </row>
    <row r="8" spans="2:41" ht="19.5" customHeight="1">
      <c r="B8" s="333" t="s">
        <v>0</v>
      </c>
      <c r="C8" s="334" t="s">
        <v>410</v>
      </c>
      <c r="D8" s="335">
        <f>計算シート1!H8</f>
        <v>0</v>
      </c>
      <c r="E8" s="336">
        <f>D8*関係係数シート!$D4</f>
        <v>0</v>
      </c>
      <c r="F8" s="336">
        <f t="array" ref="F8:F44">MMULT(関係係数シート!Q4:BA40,E8:E44)</f>
        <v>0</v>
      </c>
      <c r="G8" s="336">
        <f>F8*関係係数シート!E4</f>
        <v>0</v>
      </c>
      <c r="H8" s="337">
        <f>F8*関係係数シート!F4</f>
        <v>0</v>
      </c>
      <c r="I8" s="338"/>
      <c r="J8" s="339"/>
      <c r="K8" s="340"/>
      <c r="L8" s="341">
        <f>$K$45*関係係数シート!G4</f>
        <v>0</v>
      </c>
      <c r="M8" s="341">
        <f>L8*関係係数シート!D4</f>
        <v>0</v>
      </c>
      <c r="N8" s="336">
        <f t="array" ref="N8:N44">MMULT(関係係数シート!Q4:BA40,M8:M44)</f>
        <v>0</v>
      </c>
      <c r="O8" s="336">
        <f>N8*関係係数シート!E4</f>
        <v>0</v>
      </c>
      <c r="P8" s="337">
        <f>N8*関係係数シート!F4</f>
        <v>0</v>
      </c>
      <c r="Q8" s="342"/>
      <c r="R8" s="343">
        <f>計算シート1!I8</f>
        <v>0</v>
      </c>
      <c r="S8" s="344">
        <f>ROUND(F8*関係係数シート!$H4,0)</f>
        <v>0</v>
      </c>
      <c r="T8" s="344">
        <f>R8+S8</f>
        <v>0</v>
      </c>
      <c r="U8" s="345">
        <f>ROUND(N8*関係係数シート!$H4,0)</f>
        <v>0</v>
      </c>
      <c r="V8" s="346">
        <f>計算シート1!J8</f>
        <v>0</v>
      </c>
      <c r="W8" s="336">
        <f>ROUND(F8*関係係数シート!$I4,0)</f>
        <v>0</v>
      </c>
      <c r="X8" s="347">
        <f>V8+W8</f>
        <v>0</v>
      </c>
      <c r="Y8" s="337">
        <f>ROUND(N8*関係係数シート!$I4,0)</f>
        <v>0</v>
      </c>
      <c r="Z8" s="342"/>
      <c r="AA8" s="348">
        <f>計算シート1!E8+'計算シート 2'!F8+N8</f>
        <v>0</v>
      </c>
      <c r="AB8" s="349">
        <f>計算シート1!F8+'計算シート 2'!G8+'計算シート 2'!O8</f>
        <v>0</v>
      </c>
      <c r="AC8" s="350">
        <f>計算シート1!G8+'計算シート 2'!H8+'計算シート 2'!P8</f>
        <v>0</v>
      </c>
      <c r="AD8" s="348">
        <f>T8+U8</f>
        <v>0</v>
      </c>
      <c r="AE8" s="350">
        <f>X8+Y8</f>
        <v>0</v>
      </c>
      <c r="AF8" s="351">
        <f>RANK(AA8,$AA$8:$AA$44)</f>
        <v>1</v>
      </c>
      <c r="AG8" s="342"/>
      <c r="AH8" s="352">
        <v>1</v>
      </c>
      <c r="AI8" s="353" t="str">
        <f t="shared" ref="AI8:AI44" si="0">INDEX($C$8:$C$44,MATCH(AH8,$AF$8:$AF$44,0),1)</f>
        <v>農林漁業</v>
      </c>
      <c r="AJ8" s="354">
        <f>INDEX($AA$8:$AA$44,MATCH(AH8,$AF$8:$AF$44,0),1)</f>
        <v>0</v>
      </c>
      <c r="AK8" s="355">
        <f>INDEX($AB$8:$AB$44,MATCH(AH8,$AF$8:$AF$44,0),1)</f>
        <v>0</v>
      </c>
      <c r="AL8" s="356">
        <f>INDEX($AC$8:$AC$44,MATCH(AH8,$AF$8:$AF$44,0),1)</f>
        <v>0</v>
      </c>
      <c r="AM8" s="357" t="e">
        <f>SUM($AJ$8:$AJ8)/SUM($AJ$8:$AJ$44)</f>
        <v>#N/A</v>
      </c>
      <c r="AN8" s="348">
        <f>INDEX($AD$8:$AD$44,MATCH(AH8,$AF$8:$AF$44,0),1)</f>
        <v>0</v>
      </c>
      <c r="AO8" s="350">
        <f>INDEX($AE$8:$AE$44,MATCH(AH8,$AF$8:$AF$44,0),1)</f>
        <v>0</v>
      </c>
    </row>
    <row r="9" spans="2:41" ht="19.5" customHeight="1">
      <c r="B9" s="301" t="s">
        <v>9</v>
      </c>
      <c r="C9" s="302" t="s">
        <v>3</v>
      </c>
      <c r="D9" s="358">
        <f>計算シート1!H9</f>
        <v>0</v>
      </c>
      <c r="E9" s="359">
        <f>D9*関係係数シート!$D5</f>
        <v>0</v>
      </c>
      <c r="F9" s="359">
        <v>0</v>
      </c>
      <c r="G9" s="359">
        <f>F9*関係係数シート!E5</f>
        <v>0</v>
      </c>
      <c r="H9" s="360">
        <f>F9*関係係数シート!F5</f>
        <v>0</v>
      </c>
      <c r="I9" s="361"/>
      <c r="J9" s="362"/>
      <c r="K9" s="363"/>
      <c r="L9" s="359">
        <f>$K$45*関係係数シート!G5</f>
        <v>0</v>
      </c>
      <c r="M9" s="359">
        <f>L9*関係係数シート!D5</f>
        <v>0</v>
      </c>
      <c r="N9" s="359">
        <v>0</v>
      </c>
      <c r="O9" s="359">
        <f>N9*関係係数シート!E5</f>
        <v>0</v>
      </c>
      <c r="P9" s="360">
        <f>N9*関係係数シート!F5</f>
        <v>0</v>
      </c>
      <c r="Q9" s="364"/>
      <c r="R9" s="365">
        <f>計算シート1!I9</f>
        <v>0</v>
      </c>
      <c r="S9" s="366">
        <f>ROUND(F9*関係係数シート!$H5,0)</f>
        <v>0</v>
      </c>
      <c r="T9" s="367">
        <f t="shared" ref="T9:T44" si="1">R9+S9</f>
        <v>0</v>
      </c>
      <c r="U9" s="368">
        <f>ROUND(N9*関係係数シート!$H5,0)</f>
        <v>0</v>
      </c>
      <c r="V9" s="368">
        <f>計算シート1!J9</f>
        <v>0</v>
      </c>
      <c r="W9" s="359">
        <f>ROUND(F9*関係係数シート!$I5,0)</f>
        <v>0</v>
      </c>
      <c r="X9" s="305">
        <f t="shared" ref="X9:X44" si="2">V9+W9</f>
        <v>0</v>
      </c>
      <c r="Y9" s="360">
        <f>ROUND(N9*関係係数シート!$I5,0)</f>
        <v>0</v>
      </c>
      <c r="Z9" s="364"/>
      <c r="AA9" s="369">
        <f>計算シート1!E9+'計算シート 2'!F9+N9</f>
        <v>0</v>
      </c>
      <c r="AB9" s="370">
        <f>計算シート1!F9+'計算シート 2'!G9+'計算シート 2'!O9</f>
        <v>0</v>
      </c>
      <c r="AC9" s="371">
        <f>計算シート1!G9+'計算シート 2'!H9+'計算シート 2'!P9</f>
        <v>0</v>
      </c>
      <c r="AD9" s="369">
        <f t="shared" ref="AD9:AD44" si="3">T9+U9</f>
        <v>0</v>
      </c>
      <c r="AE9" s="371">
        <f t="shared" ref="AE9:AE44" si="4">X9+Y9</f>
        <v>0</v>
      </c>
      <c r="AF9" s="372">
        <f t="shared" ref="AF9:AF44" si="5">RANK(AA9,$AA$8:$AA$44)</f>
        <v>1</v>
      </c>
      <c r="AG9" s="364"/>
      <c r="AH9" s="373">
        <v>2</v>
      </c>
      <c r="AI9" s="374" t="e">
        <f t="shared" si="0"/>
        <v>#N/A</v>
      </c>
      <c r="AJ9" s="375" t="e">
        <f t="shared" ref="AJ9:AJ44" si="6">INDEX($AA$8:$AA$44,MATCH(AH9,$AF$8:$AF$44,0),1)</f>
        <v>#N/A</v>
      </c>
      <c r="AK9" s="376" t="e">
        <f t="shared" ref="AK9:AK44" si="7">INDEX($AB$8:$AB$44,MATCH(AH9,$AF$8:$AF$44,0),1)</f>
        <v>#N/A</v>
      </c>
      <c r="AL9" s="377" t="e">
        <f t="shared" ref="AL9:AL44" si="8">INDEX($AC$8:$AC$44,MATCH(AH9,$AF$8:$AF$44,0),1)</f>
        <v>#N/A</v>
      </c>
      <c r="AM9" s="378" t="e">
        <f>SUM($AJ$8:$AJ9)/SUM($AJ$8:$AJ$44)</f>
        <v>#N/A</v>
      </c>
      <c r="AN9" s="369" t="e">
        <f t="shared" ref="AN9:AN44" si="9">INDEX($AD$8:$AD$44,MATCH(AH9,$AF$8:$AF$44,0),1)</f>
        <v>#N/A</v>
      </c>
      <c r="AO9" s="371" t="e">
        <f t="shared" ref="AO9:AO44" si="10">INDEX($AE$8:$AE$44,MATCH(AH9,$AF$8:$AF$44,0),1)</f>
        <v>#N/A</v>
      </c>
    </row>
    <row r="10" spans="2:41" ht="19.5" customHeight="1">
      <c r="B10" s="301" t="s">
        <v>19</v>
      </c>
      <c r="C10" s="302" t="s">
        <v>302</v>
      </c>
      <c r="D10" s="358">
        <f>計算シート1!H10</f>
        <v>0</v>
      </c>
      <c r="E10" s="359">
        <f>D10*関係係数シート!$D6</f>
        <v>0</v>
      </c>
      <c r="F10" s="359">
        <v>0</v>
      </c>
      <c r="G10" s="359">
        <f>F10*関係係数シート!E6</f>
        <v>0</v>
      </c>
      <c r="H10" s="360">
        <f>F10*関係係数シート!F6</f>
        <v>0</v>
      </c>
      <c r="I10" s="361"/>
      <c r="J10" s="362"/>
      <c r="K10" s="363"/>
      <c r="L10" s="359">
        <f>$K$45*関係係数シート!G6</f>
        <v>0</v>
      </c>
      <c r="M10" s="359">
        <f>L10*関係係数シート!D6</f>
        <v>0</v>
      </c>
      <c r="N10" s="359">
        <v>0</v>
      </c>
      <c r="O10" s="359">
        <f>N10*関係係数シート!E6</f>
        <v>0</v>
      </c>
      <c r="P10" s="360">
        <f>N10*関係係数シート!F6</f>
        <v>0</v>
      </c>
      <c r="Q10" s="364"/>
      <c r="R10" s="365">
        <f>計算シート1!I10</f>
        <v>0</v>
      </c>
      <c r="S10" s="366">
        <f>ROUND(F10*関係係数シート!$H6,0)</f>
        <v>0</v>
      </c>
      <c r="T10" s="367">
        <f t="shared" si="1"/>
        <v>0</v>
      </c>
      <c r="U10" s="368">
        <f>ROUND(N10*関係係数シート!$H6,0)</f>
        <v>0</v>
      </c>
      <c r="V10" s="368">
        <f>計算シート1!J10</f>
        <v>0</v>
      </c>
      <c r="W10" s="359">
        <f>ROUND(F10*関係係数シート!$I6,0)</f>
        <v>0</v>
      </c>
      <c r="X10" s="305">
        <f t="shared" si="2"/>
        <v>0</v>
      </c>
      <c r="Y10" s="360">
        <f>ROUND(N10*関係係数シート!$I6,0)</f>
        <v>0</v>
      </c>
      <c r="Z10" s="364"/>
      <c r="AA10" s="369">
        <f>計算シート1!E10+'計算シート 2'!F10+N10</f>
        <v>0</v>
      </c>
      <c r="AB10" s="370">
        <f>計算シート1!F10+'計算シート 2'!G10+'計算シート 2'!O10</f>
        <v>0</v>
      </c>
      <c r="AC10" s="371">
        <f>計算シート1!G10+'計算シート 2'!H10+'計算シート 2'!P10</f>
        <v>0</v>
      </c>
      <c r="AD10" s="369">
        <f t="shared" si="3"/>
        <v>0</v>
      </c>
      <c r="AE10" s="371">
        <f t="shared" si="4"/>
        <v>0</v>
      </c>
      <c r="AF10" s="372">
        <f t="shared" si="5"/>
        <v>1</v>
      </c>
      <c r="AG10" s="364"/>
      <c r="AH10" s="373">
        <v>3</v>
      </c>
      <c r="AI10" s="374" t="e">
        <f t="shared" si="0"/>
        <v>#N/A</v>
      </c>
      <c r="AJ10" s="375" t="e">
        <f t="shared" si="6"/>
        <v>#N/A</v>
      </c>
      <c r="AK10" s="376" t="e">
        <f t="shared" si="7"/>
        <v>#N/A</v>
      </c>
      <c r="AL10" s="377" t="e">
        <f t="shared" si="8"/>
        <v>#N/A</v>
      </c>
      <c r="AM10" s="378" t="e">
        <f>SUM($AJ$8:$AJ10)/SUM($AJ$8:$AJ$44)</f>
        <v>#N/A</v>
      </c>
      <c r="AN10" s="369" t="e">
        <f t="shared" si="9"/>
        <v>#N/A</v>
      </c>
      <c r="AO10" s="371" t="e">
        <f t="shared" si="10"/>
        <v>#N/A</v>
      </c>
    </row>
    <row r="11" spans="2:41" ht="19.5" customHeight="1">
      <c r="B11" s="301" t="s">
        <v>26</v>
      </c>
      <c r="C11" s="302" t="s">
        <v>6</v>
      </c>
      <c r="D11" s="358">
        <f>計算シート1!H11</f>
        <v>0</v>
      </c>
      <c r="E11" s="359">
        <f>D11*関係係数シート!$D7</f>
        <v>0</v>
      </c>
      <c r="F11" s="359">
        <v>0</v>
      </c>
      <c r="G11" s="359">
        <f>F11*関係係数シート!E7</f>
        <v>0</v>
      </c>
      <c r="H11" s="360">
        <f>F11*関係係数シート!F7</f>
        <v>0</v>
      </c>
      <c r="I11" s="361"/>
      <c r="J11" s="362"/>
      <c r="K11" s="363"/>
      <c r="L11" s="359">
        <f>$K$45*関係係数シート!G7</f>
        <v>0</v>
      </c>
      <c r="M11" s="359">
        <f>L11*関係係数シート!D7</f>
        <v>0</v>
      </c>
      <c r="N11" s="359">
        <v>0</v>
      </c>
      <c r="O11" s="359">
        <f>N11*関係係数シート!E7</f>
        <v>0</v>
      </c>
      <c r="P11" s="360">
        <f>N11*関係係数シート!F7</f>
        <v>0</v>
      </c>
      <c r="Q11" s="364"/>
      <c r="R11" s="365">
        <f>計算シート1!I11</f>
        <v>0</v>
      </c>
      <c r="S11" s="366">
        <f>ROUND(F11*関係係数シート!$H7,0)</f>
        <v>0</v>
      </c>
      <c r="T11" s="367">
        <f t="shared" si="1"/>
        <v>0</v>
      </c>
      <c r="U11" s="368">
        <f>ROUND(N11*関係係数シート!$H7,0)</f>
        <v>0</v>
      </c>
      <c r="V11" s="368">
        <f>計算シート1!J11</f>
        <v>0</v>
      </c>
      <c r="W11" s="359">
        <f>ROUND(F11*関係係数シート!$I7,0)</f>
        <v>0</v>
      </c>
      <c r="X11" s="305">
        <f t="shared" si="2"/>
        <v>0</v>
      </c>
      <c r="Y11" s="360">
        <f>ROUND(N11*関係係数シート!$I7,0)</f>
        <v>0</v>
      </c>
      <c r="Z11" s="364"/>
      <c r="AA11" s="369">
        <f>計算シート1!E11+'計算シート 2'!F11+N11</f>
        <v>0</v>
      </c>
      <c r="AB11" s="370">
        <f>計算シート1!F11+'計算シート 2'!G11+'計算シート 2'!O11</f>
        <v>0</v>
      </c>
      <c r="AC11" s="371">
        <f>計算シート1!G11+'計算シート 2'!H11+'計算シート 2'!P11</f>
        <v>0</v>
      </c>
      <c r="AD11" s="369">
        <f t="shared" si="3"/>
        <v>0</v>
      </c>
      <c r="AE11" s="371">
        <f t="shared" si="4"/>
        <v>0</v>
      </c>
      <c r="AF11" s="372">
        <f t="shared" si="5"/>
        <v>1</v>
      </c>
      <c r="AG11" s="364"/>
      <c r="AH11" s="373">
        <v>4</v>
      </c>
      <c r="AI11" s="374" t="e">
        <f t="shared" si="0"/>
        <v>#N/A</v>
      </c>
      <c r="AJ11" s="375" t="e">
        <f t="shared" si="6"/>
        <v>#N/A</v>
      </c>
      <c r="AK11" s="376" t="e">
        <f t="shared" si="7"/>
        <v>#N/A</v>
      </c>
      <c r="AL11" s="377" t="e">
        <f t="shared" si="8"/>
        <v>#N/A</v>
      </c>
      <c r="AM11" s="378" t="e">
        <f>SUM($AJ$8:$AJ11)/SUM($AJ$8:$AJ$44)</f>
        <v>#N/A</v>
      </c>
      <c r="AN11" s="369" t="e">
        <f t="shared" si="9"/>
        <v>#N/A</v>
      </c>
      <c r="AO11" s="371" t="e">
        <f t="shared" si="10"/>
        <v>#N/A</v>
      </c>
    </row>
    <row r="12" spans="2:41" ht="19.5" customHeight="1">
      <c r="B12" s="308" t="s">
        <v>27</v>
      </c>
      <c r="C12" s="309" t="s">
        <v>8</v>
      </c>
      <c r="D12" s="379">
        <f>計算シート1!H12</f>
        <v>0</v>
      </c>
      <c r="E12" s="380">
        <f>D12*関係係数シート!$D8</f>
        <v>0</v>
      </c>
      <c r="F12" s="380">
        <v>0</v>
      </c>
      <c r="G12" s="380">
        <f>F12*関係係数シート!E8</f>
        <v>0</v>
      </c>
      <c r="H12" s="381">
        <f>F12*関係係数シート!F8</f>
        <v>0</v>
      </c>
      <c r="I12" s="382"/>
      <c r="J12" s="383"/>
      <c r="K12" s="384"/>
      <c r="L12" s="380">
        <f>$K$45*関係係数シート!G8</f>
        <v>0</v>
      </c>
      <c r="M12" s="380">
        <f>L12*関係係数シート!D8</f>
        <v>0</v>
      </c>
      <c r="N12" s="380">
        <v>0</v>
      </c>
      <c r="O12" s="380">
        <f>N12*関係係数シート!E8</f>
        <v>0</v>
      </c>
      <c r="P12" s="381">
        <f>N12*関係係数シート!F8</f>
        <v>0</v>
      </c>
      <c r="Q12" s="385"/>
      <c r="R12" s="386">
        <f>計算シート1!I12</f>
        <v>0</v>
      </c>
      <c r="S12" s="387">
        <f>ROUND(F12*関係係数シート!$H8,0)</f>
        <v>0</v>
      </c>
      <c r="T12" s="388">
        <f t="shared" si="1"/>
        <v>0</v>
      </c>
      <c r="U12" s="389">
        <f>ROUND(N12*関係係数シート!$H8,0)</f>
        <v>0</v>
      </c>
      <c r="V12" s="389">
        <f>計算シート1!J12</f>
        <v>0</v>
      </c>
      <c r="W12" s="380">
        <f>ROUND(F12*関係係数シート!$I8,0)</f>
        <v>0</v>
      </c>
      <c r="X12" s="312">
        <f t="shared" si="2"/>
        <v>0</v>
      </c>
      <c r="Y12" s="381">
        <f>ROUND(N12*関係係数シート!$I8,0)</f>
        <v>0</v>
      </c>
      <c r="Z12" s="385"/>
      <c r="AA12" s="390">
        <f>計算シート1!E12+'計算シート 2'!F12+N12</f>
        <v>0</v>
      </c>
      <c r="AB12" s="391">
        <f>計算シート1!F12+'計算シート 2'!G12+'計算シート 2'!O12</f>
        <v>0</v>
      </c>
      <c r="AC12" s="392">
        <f>計算シート1!G12+'計算シート 2'!H12+'計算シート 2'!P12</f>
        <v>0</v>
      </c>
      <c r="AD12" s="390">
        <f t="shared" si="3"/>
        <v>0</v>
      </c>
      <c r="AE12" s="392">
        <f t="shared" si="4"/>
        <v>0</v>
      </c>
      <c r="AF12" s="393">
        <f t="shared" si="5"/>
        <v>1</v>
      </c>
      <c r="AG12" s="385"/>
      <c r="AH12" s="394">
        <v>5</v>
      </c>
      <c r="AI12" s="395" t="e">
        <f t="shared" si="0"/>
        <v>#N/A</v>
      </c>
      <c r="AJ12" s="396" t="e">
        <f t="shared" si="6"/>
        <v>#N/A</v>
      </c>
      <c r="AK12" s="397" t="e">
        <f t="shared" si="7"/>
        <v>#N/A</v>
      </c>
      <c r="AL12" s="398" t="e">
        <f t="shared" si="8"/>
        <v>#N/A</v>
      </c>
      <c r="AM12" s="399" t="e">
        <f>SUM($AJ$8:$AJ12)/SUM($AJ$8:$AJ$44)</f>
        <v>#N/A</v>
      </c>
      <c r="AN12" s="390" t="e">
        <f t="shared" si="9"/>
        <v>#N/A</v>
      </c>
      <c r="AO12" s="392" t="e">
        <f t="shared" si="10"/>
        <v>#N/A</v>
      </c>
    </row>
    <row r="13" spans="2:41" ht="19.5" customHeight="1">
      <c r="B13" s="315" t="s">
        <v>34</v>
      </c>
      <c r="C13" s="316" t="s">
        <v>10</v>
      </c>
      <c r="D13" s="400">
        <f>計算シート1!H13</f>
        <v>0</v>
      </c>
      <c r="E13" s="341">
        <f>D13*関係係数シート!$D9</f>
        <v>0</v>
      </c>
      <c r="F13" s="341">
        <v>0</v>
      </c>
      <c r="G13" s="341">
        <f>F13*関係係数シート!E9</f>
        <v>0</v>
      </c>
      <c r="H13" s="401">
        <f>F13*関係係数シート!F9</f>
        <v>0</v>
      </c>
      <c r="I13" s="402"/>
      <c r="J13" s="403"/>
      <c r="K13" s="404"/>
      <c r="L13" s="341">
        <f>$K$45*関係係数シート!G9</f>
        <v>0</v>
      </c>
      <c r="M13" s="341">
        <f>L13*関係係数シート!D9</f>
        <v>0</v>
      </c>
      <c r="N13" s="341">
        <v>0</v>
      </c>
      <c r="O13" s="341">
        <f>N13*関係係数シート!E9</f>
        <v>0</v>
      </c>
      <c r="P13" s="401">
        <f>N13*関係係数シート!F9</f>
        <v>0</v>
      </c>
      <c r="Q13" s="405"/>
      <c r="R13" s="324">
        <f>計算シート1!I13</f>
        <v>0</v>
      </c>
      <c r="S13" s="406">
        <f>ROUND(F13*関係係数シート!$H9,0)</f>
        <v>0</v>
      </c>
      <c r="T13" s="407">
        <f t="shared" si="1"/>
        <v>0</v>
      </c>
      <c r="U13" s="408">
        <f>ROUND(N13*関係係数シート!$H9,0)</f>
        <v>0</v>
      </c>
      <c r="V13" s="408">
        <f>計算シート1!J13</f>
        <v>0</v>
      </c>
      <c r="W13" s="341">
        <f>ROUND(F13*関係係数シート!$I9,0)</f>
        <v>0</v>
      </c>
      <c r="X13" s="319">
        <f t="shared" si="2"/>
        <v>0</v>
      </c>
      <c r="Y13" s="401">
        <f>ROUND(N13*関係係数シート!$I9,0)</f>
        <v>0</v>
      </c>
      <c r="Z13" s="405"/>
      <c r="AA13" s="409">
        <f>計算シート1!E13+'計算シート 2'!F13+N13</f>
        <v>0</v>
      </c>
      <c r="AB13" s="410">
        <f>計算シート1!F13+'計算シート 2'!G13+'計算シート 2'!O13</f>
        <v>0</v>
      </c>
      <c r="AC13" s="411">
        <f>計算シート1!G13+'計算シート 2'!H13+'計算シート 2'!P13</f>
        <v>0</v>
      </c>
      <c r="AD13" s="409">
        <f t="shared" si="3"/>
        <v>0</v>
      </c>
      <c r="AE13" s="411">
        <f t="shared" si="4"/>
        <v>0</v>
      </c>
      <c r="AF13" s="412">
        <f t="shared" si="5"/>
        <v>1</v>
      </c>
      <c r="AG13" s="405"/>
      <c r="AH13" s="413">
        <v>6</v>
      </c>
      <c r="AI13" s="414" t="e">
        <f t="shared" si="0"/>
        <v>#N/A</v>
      </c>
      <c r="AJ13" s="415" t="e">
        <f t="shared" si="6"/>
        <v>#N/A</v>
      </c>
      <c r="AK13" s="416" t="e">
        <f t="shared" si="7"/>
        <v>#N/A</v>
      </c>
      <c r="AL13" s="417" t="e">
        <f t="shared" si="8"/>
        <v>#N/A</v>
      </c>
      <c r="AM13" s="418" t="e">
        <f>SUM($AJ$8:$AJ13)/SUM($AJ$8:$AJ$44)</f>
        <v>#N/A</v>
      </c>
      <c r="AN13" s="409" t="e">
        <f t="shared" si="9"/>
        <v>#N/A</v>
      </c>
      <c r="AO13" s="411" t="e">
        <f t="shared" si="10"/>
        <v>#N/A</v>
      </c>
    </row>
    <row r="14" spans="2:41" ht="19.5" customHeight="1">
      <c r="B14" s="301" t="s">
        <v>36</v>
      </c>
      <c r="C14" s="302" t="s">
        <v>12</v>
      </c>
      <c r="D14" s="358">
        <f>計算シート1!H14</f>
        <v>0</v>
      </c>
      <c r="E14" s="359">
        <f>D14*関係係数シート!$D10</f>
        <v>0</v>
      </c>
      <c r="F14" s="359">
        <v>0</v>
      </c>
      <c r="G14" s="359">
        <f>F14*関係係数シート!E10</f>
        <v>0</v>
      </c>
      <c r="H14" s="360">
        <f>F14*関係係数シート!F10</f>
        <v>0</v>
      </c>
      <c r="I14" s="361"/>
      <c r="J14" s="362"/>
      <c r="K14" s="363"/>
      <c r="L14" s="359">
        <f>$K$45*関係係数シート!G10</f>
        <v>0</v>
      </c>
      <c r="M14" s="359">
        <f>L14*関係係数シート!D10</f>
        <v>0</v>
      </c>
      <c r="N14" s="359">
        <v>0</v>
      </c>
      <c r="O14" s="359">
        <f>N14*関係係数シート!E10</f>
        <v>0</v>
      </c>
      <c r="P14" s="360">
        <f>N14*関係係数シート!F10</f>
        <v>0</v>
      </c>
      <c r="Q14" s="364"/>
      <c r="R14" s="365">
        <f>計算シート1!I14</f>
        <v>0</v>
      </c>
      <c r="S14" s="366">
        <f>ROUND(F14*関係係数シート!$H10,0)</f>
        <v>0</v>
      </c>
      <c r="T14" s="367">
        <f t="shared" si="1"/>
        <v>0</v>
      </c>
      <c r="U14" s="368">
        <f>ROUND(N14*関係係数シート!$H10,0)</f>
        <v>0</v>
      </c>
      <c r="V14" s="368">
        <f>計算シート1!J14</f>
        <v>0</v>
      </c>
      <c r="W14" s="359">
        <f>ROUND(F14*関係係数シート!$I10,0)</f>
        <v>0</v>
      </c>
      <c r="X14" s="305">
        <f t="shared" si="2"/>
        <v>0</v>
      </c>
      <c r="Y14" s="360">
        <f>ROUND(N14*関係係数シート!$I10,0)</f>
        <v>0</v>
      </c>
      <c r="Z14" s="364"/>
      <c r="AA14" s="369">
        <f>計算シート1!E14+'計算シート 2'!F14+N14</f>
        <v>0</v>
      </c>
      <c r="AB14" s="370">
        <f>計算シート1!F14+'計算シート 2'!G14+'計算シート 2'!O14</f>
        <v>0</v>
      </c>
      <c r="AC14" s="371">
        <f>計算シート1!G14+'計算シート 2'!H14+'計算シート 2'!P14</f>
        <v>0</v>
      </c>
      <c r="AD14" s="369">
        <f t="shared" si="3"/>
        <v>0</v>
      </c>
      <c r="AE14" s="371">
        <f t="shared" si="4"/>
        <v>0</v>
      </c>
      <c r="AF14" s="372">
        <f t="shared" si="5"/>
        <v>1</v>
      </c>
      <c r="AG14" s="364"/>
      <c r="AH14" s="373">
        <v>7</v>
      </c>
      <c r="AI14" s="374" t="e">
        <f t="shared" si="0"/>
        <v>#N/A</v>
      </c>
      <c r="AJ14" s="375" t="e">
        <f t="shared" si="6"/>
        <v>#N/A</v>
      </c>
      <c r="AK14" s="376" t="e">
        <f t="shared" si="7"/>
        <v>#N/A</v>
      </c>
      <c r="AL14" s="377" t="e">
        <f t="shared" si="8"/>
        <v>#N/A</v>
      </c>
      <c r="AM14" s="378" t="e">
        <f>SUM($AJ$8:$AJ14)/SUM($AJ$8:$AJ$44)</f>
        <v>#N/A</v>
      </c>
      <c r="AN14" s="369" t="e">
        <f t="shared" si="9"/>
        <v>#N/A</v>
      </c>
      <c r="AO14" s="371" t="e">
        <f t="shared" si="10"/>
        <v>#N/A</v>
      </c>
    </row>
    <row r="15" spans="2:41" ht="19.5" customHeight="1">
      <c r="B15" s="301" t="s">
        <v>38</v>
      </c>
      <c r="C15" s="302" t="s">
        <v>411</v>
      </c>
      <c r="D15" s="358">
        <f>計算シート1!H15</f>
        <v>0</v>
      </c>
      <c r="E15" s="359">
        <f>D15*関係係数シート!$D11</f>
        <v>0</v>
      </c>
      <c r="F15" s="359">
        <v>0</v>
      </c>
      <c r="G15" s="359">
        <f>F15*関係係数シート!E11</f>
        <v>0</v>
      </c>
      <c r="H15" s="360">
        <f>F15*関係係数シート!F11</f>
        <v>0</v>
      </c>
      <c r="I15" s="361"/>
      <c r="J15" s="362"/>
      <c r="K15" s="363"/>
      <c r="L15" s="359">
        <f>$K$45*関係係数シート!G11</f>
        <v>0</v>
      </c>
      <c r="M15" s="359">
        <f>L15*関係係数シート!D11</f>
        <v>0</v>
      </c>
      <c r="N15" s="359">
        <v>0</v>
      </c>
      <c r="O15" s="359">
        <f>N15*関係係数シート!E11</f>
        <v>0</v>
      </c>
      <c r="P15" s="360">
        <f>N15*関係係数シート!F11</f>
        <v>0</v>
      </c>
      <c r="Q15" s="364"/>
      <c r="R15" s="365">
        <f>計算シート1!I15</f>
        <v>0</v>
      </c>
      <c r="S15" s="366">
        <f>ROUND(F15*関係係数シート!$H11,0)</f>
        <v>0</v>
      </c>
      <c r="T15" s="367">
        <f t="shared" si="1"/>
        <v>0</v>
      </c>
      <c r="U15" s="368">
        <f>ROUND(N15*関係係数シート!$H11,0)</f>
        <v>0</v>
      </c>
      <c r="V15" s="368">
        <f>計算シート1!J15</f>
        <v>0</v>
      </c>
      <c r="W15" s="359">
        <f>ROUND(F15*関係係数シート!$I11,0)</f>
        <v>0</v>
      </c>
      <c r="X15" s="305">
        <f t="shared" si="2"/>
        <v>0</v>
      </c>
      <c r="Y15" s="360">
        <f>ROUND(N15*関係係数シート!$I11,0)</f>
        <v>0</v>
      </c>
      <c r="Z15" s="364"/>
      <c r="AA15" s="369">
        <f>計算シート1!E15+'計算シート 2'!F15+N15</f>
        <v>0</v>
      </c>
      <c r="AB15" s="370">
        <f>計算シート1!F15+'計算シート 2'!G15+'計算シート 2'!O15</f>
        <v>0</v>
      </c>
      <c r="AC15" s="371">
        <f>計算シート1!G15+'計算シート 2'!H15+'計算シート 2'!P15</f>
        <v>0</v>
      </c>
      <c r="AD15" s="369">
        <f t="shared" si="3"/>
        <v>0</v>
      </c>
      <c r="AE15" s="371">
        <f t="shared" si="4"/>
        <v>0</v>
      </c>
      <c r="AF15" s="372">
        <f t="shared" si="5"/>
        <v>1</v>
      </c>
      <c r="AG15" s="364"/>
      <c r="AH15" s="373">
        <v>8</v>
      </c>
      <c r="AI15" s="374" t="e">
        <f t="shared" si="0"/>
        <v>#N/A</v>
      </c>
      <c r="AJ15" s="375" t="e">
        <f t="shared" si="6"/>
        <v>#N/A</v>
      </c>
      <c r="AK15" s="376" t="e">
        <f t="shared" si="7"/>
        <v>#N/A</v>
      </c>
      <c r="AL15" s="377" t="e">
        <f t="shared" si="8"/>
        <v>#N/A</v>
      </c>
      <c r="AM15" s="378" t="e">
        <f>SUM($AJ$8:$AJ15)/SUM($AJ$8:$AJ$44)</f>
        <v>#N/A</v>
      </c>
      <c r="AN15" s="369" t="e">
        <f t="shared" si="9"/>
        <v>#N/A</v>
      </c>
      <c r="AO15" s="371" t="e">
        <f t="shared" si="10"/>
        <v>#N/A</v>
      </c>
    </row>
    <row r="16" spans="2:41" ht="19.5" customHeight="1">
      <c r="B16" s="301" t="s">
        <v>42</v>
      </c>
      <c r="C16" s="302" t="s">
        <v>14</v>
      </c>
      <c r="D16" s="358">
        <f>計算シート1!H16</f>
        <v>0</v>
      </c>
      <c r="E16" s="359">
        <f>D16*関係係数シート!$D12</f>
        <v>0</v>
      </c>
      <c r="F16" s="359">
        <v>0</v>
      </c>
      <c r="G16" s="359">
        <f>F16*関係係数シート!E12</f>
        <v>0</v>
      </c>
      <c r="H16" s="360">
        <f>F16*関係係数シート!F12</f>
        <v>0</v>
      </c>
      <c r="I16" s="361"/>
      <c r="J16" s="362"/>
      <c r="K16" s="363"/>
      <c r="L16" s="359">
        <f>$K$45*関係係数シート!G12</f>
        <v>0</v>
      </c>
      <c r="M16" s="359">
        <f>L16*関係係数シート!D12</f>
        <v>0</v>
      </c>
      <c r="N16" s="359">
        <v>0</v>
      </c>
      <c r="O16" s="359">
        <f>N16*関係係数シート!E12</f>
        <v>0</v>
      </c>
      <c r="P16" s="360">
        <f>N16*関係係数シート!F12</f>
        <v>0</v>
      </c>
      <c r="Q16" s="364"/>
      <c r="R16" s="365">
        <f>計算シート1!I16</f>
        <v>0</v>
      </c>
      <c r="S16" s="366">
        <f>ROUND(F16*関係係数シート!$H12,0)</f>
        <v>0</v>
      </c>
      <c r="T16" s="367">
        <f t="shared" si="1"/>
        <v>0</v>
      </c>
      <c r="U16" s="368">
        <f>ROUND(N16*関係係数シート!$H12,0)</f>
        <v>0</v>
      </c>
      <c r="V16" s="368">
        <f>計算シート1!J16</f>
        <v>0</v>
      </c>
      <c r="W16" s="359">
        <f>ROUND(F16*関係係数シート!$I12,0)</f>
        <v>0</v>
      </c>
      <c r="X16" s="305">
        <f t="shared" si="2"/>
        <v>0</v>
      </c>
      <c r="Y16" s="360">
        <f>ROUND(N16*関係係数シート!$I12,0)</f>
        <v>0</v>
      </c>
      <c r="Z16" s="364"/>
      <c r="AA16" s="369">
        <f>計算シート1!E16+'計算シート 2'!F16+N16</f>
        <v>0</v>
      </c>
      <c r="AB16" s="370">
        <f>計算シート1!F16+'計算シート 2'!G16+'計算シート 2'!O16</f>
        <v>0</v>
      </c>
      <c r="AC16" s="371">
        <f>計算シート1!G16+'計算シート 2'!H16+'計算シート 2'!P16</f>
        <v>0</v>
      </c>
      <c r="AD16" s="369">
        <f t="shared" si="3"/>
        <v>0</v>
      </c>
      <c r="AE16" s="371">
        <f t="shared" si="4"/>
        <v>0</v>
      </c>
      <c r="AF16" s="372">
        <f t="shared" si="5"/>
        <v>1</v>
      </c>
      <c r="AG16" s="364"/>
      <c r="AH16" s="373">
        <v>9</v>
      </c>
      <c r="AI16" s="374" t="e">
        <f t="shared" si="0"/>
        <v>#N/A</v>
      </c>
      <c r="AJ16" s="375" t="e">
        <f t="shared" si="6"/>
        <v>#N/A</v>
      </c>
      <c r="AK16" s="376" t="e">
        <f t="shared" si="7"/>
        <v>#N/A</v>
      </c>
      <c r="AL16" s="377" t="e">
        <f t="shared" si="8"/>
        <v>#N/A</v>
      </c>
      <c r="AM16" s="378" t="e">
        <f>SUM($AJ$8:$AJ16)/SUM($AJ$8:$AJ$44)</f>
        <v>#N/A</v>
      </c>
      <c r="AN16" s="369" t="e">
        <f t="shared" si="9"/>
        <v>#N/A</v>
      </c>
      <c r="AO16" s="371" t="e">
        <f t="shared" si="10"/>
        <v>#N/A</v>
      </c>
    </row>
    <row r="17" spans="2:41" ht="19.5" customHeight="1">
      <c r="B17" s="308" t="s">
        <v>44</v>
      </c>
      <c r="C17" s="309" t="s">
        <v>16</v>
      </c>
      <c r="D17" s="379">
        <f>計算シート1!H17</f>
        <v>0</v>
      </c>
      <c r="E17" s="380">
        <f>D17*関係係数シート!$D13</f>
        <v>0</v>
      </c>
      <c r="F17" s="380">
        <v>0</v>
      </c>
      <c r="G17" s="380">
        <f>F17*関係係数シート!E13</f>
        <v>0</v>
      </c>
      <c r="H17" s="381">
        <f>F17*関係係数シート!F13</f>
        <v>0</v>
      </c>
      <c r="I17" s="382"/>
      <c r="J17" s="383"/>
      <c r="K17" s="384"/>
      <c r="L17" s="380">
        <f>$K$45*関係係数シート!G13</f>
        <v>0</v>
      </c>
      <c r="M17" s="380">
        <f>L17*関係係数シート!D13</f>
        <v>0</v>
      </c>
      <c r="N17" s="380">
        <v>0</v>
      </c>
      <c r="O17" s="380">
        <f>N17*関係係数シート!E13</f>
        <v>0</v>
      </c>
      <c r="P17" s="381">
        <f>N17*関係係数シート!F13</f>
        <v>0</v>
      </c>
      <c r="Q17" s="385"/>
      <c r="R17" s="386">
        <f>計算シート1!I17</f>
        <v>0</v>
      </c>
      <c r="S17" s="387">
        <f>ROUND(F17*関係係数シート!$H13,0)</f>
        <v>0</v>
      </c>
      <c r="T17" s="388">
        <f t="shared" si="1"/>
        <v>0</v>
      </c>
      <c r="U17" s="389">
        <f>ROUND(N17*関係係数シート!$H13,0)</f>
        <v>0</v>
      </c>
      <c r="V17" s="389">
        <f>計算シート1!J17</f>
        <v>0</v>
      </c>
      <c r="W17" s="380">
        <f>ROUND(F17*関係係数シート!$I13,0)</f>
        <v>0</v>
      </c>
      <c r="X17" s="312">
        <f t="shared" si="2"/>
        <v>0</v>
      </c>
      <c r="Y17" s="381">
        <f>ROUND(N17*関係係数シート!$I13,0)</f>
        <v>0</v>
      </c>
      <c r="Z17" s="385"/>
      <c r="AA17" s="390">
        <f>計算シート1!E17+'計算シート 2'!F17+N17</f>
        <v>0</v>
      </c>
      <c r="AB17" s="391">
        <f>計算シート1!F17+'計算シート 2'!G17+'計算シート 2'!O17</f>
        <v>0</v>
      </c>
      <c r="AC17" s="392">
        <f>計算シート1!G17+'計算シート 2'!H17+'計算シート 2'!P17</f>
        <v>0</v>
      </c>
      <c r="AD17" s="390">
        <f t="shared" si="3"/>
        <v>0</v>
      </c>
      <c r="AE17" s="392">
        <f t="shared" si="4"/>
        <v>0</v>
      </c>
      <c r="AF17" s="393">
        <f t="shared" si="5"/>
        <v>1</v>
      </c>
      <c r="AG17" s="385"/>
      <c r="AH17" s="394">
        <v>10</v>
      </c>
      <c r="AI17" s="395" t="e">
        <f t="shared" si="0"/>
        <v>#N/A</v>
      </c>
      <c r="AJ17" s="396" t="e">
        <f t="shared" si="6"/>
        <v>#N/A</v>
      </c>
      <c r="AK17" s="397" t="e">
        <f t="shared" si="7"/>
        <v>#N/A</v>
      </c>
      <c r="AL17" s="398" t="e">
        <f t="shared" si="8"/>
        <v>#N/A</v>
      </c>
      <c r="AM17" s="399" t="e">
        <f>SUM($AJ$8:$AJ17)/SUM($AJ$8:$AJ$44)</f>
        <v>#N/A</v>
      </c>
      <c r="AN17" s="390" t="e">
        <f t="shared" si="9"/>
        <v>#N/A</v>
      </c>
      <c r="AO17" s="392" t="e">
        <f t="shared" si="10"/>
        <v>#N/A</v>
      </c>
    </row>
    <row r="18" spans="2:41" ht="19.5" customHeight="1">
      <c r="B18" s="315" t="s">
        <v>46</v>
      </c>
      <c r="C18" s="316" t="s">
        <v>18</v>
      </c>
      <c r="D18" s="400">
        <f>計算シート1!H18</f>
        <v>0</v>
      </c>
      <c r="E18" s="341">
        <f>D18*関係係数シート!$D14</f>
        <v>0</v>
      </c>
      <c r="F18" s="341">
        <v>0</v>
      </c>
      <c r="G18" s="341">
        <f>F18*関係係数シート!E14</f>
        <v>0</v>
      </c>
      <c r="H18" s="401">
        <f>F18*関係係数シート!F14</f>
        <v>0</v>
      </c>
      <c r="I18" s="402"/>
      <c r="J18" s="403"/>
      <c r="K18" s="404"/>
      <c r="L18" s="341">
        <f>$K$45*関係係数シート!G14</f>
        <v>0</v>
      </c>
      <c r="M18" s="341">
        <f>L18*関係係数シート!D14</f>
        <v>0</v>
      </c>
      <c r="N18" s="341">
        <v>0</v>
      </c>
      <c r="O18" s="341">
        <f>N18*関係係数シート!E14</f>
        <v>0</v>
      </c>
      <c r="P18" s="401">
        <f>N18*関係係数シート!F14</f>
        <v>0</v>
      </c>
      <c r="Q18" s="405"/>
      <c r="R18" s="324">
        <f>計算シート1!I18</f>
        <v>0</v>
      </c>
      <c r="S18" s="406">
        <f>ROUND(F18*関係係数シート!$H14,0)</f>
        <v>0</v>
      </c>
      <c r="T18" s="407">
        <f t="shared" si="1"/>
        <v>0</v>
      </c>
      <c r="U18" s="408">
        <f>ROUND(N18*関係係数シート!$H14,0)</f>
        <v>0</v>
      </c>
      <c r="V18" s="408">
        <f>計算シート1!J18</f>
        <v>0</v>
      </c>
      <c r="W18" s="341">
        <f>ROUND(F18*関係係数シート!$I14,0)</f>
        <v>0</v>
      </c>
      <c r="X18" s="319">
        <f t="shared" si="2"/>
        <v>0</v>
      </c>
      <c r="Y18" s="401">
        <f>ROUND(N18*関係係数シート!$I14,0)</f>
        <v>0</v>
      </c>
      <c r="Z18" s="405"/>
      <c r="AA18" s="409">
        <f>計算シート1!E18+'計算シート 2'!F18+N18</f>
        <v>0</v>
      </c>
      <c r="AB18" s="410">
        <f>計算シート1!F18+'計算シート 2'!G18+'計算シート 2'!O18</f>
        <v>0</v>
      </c>
      <c r="AC18" s="411">
        <f>計算シート1!G18+'計算シート 2'!H18+'計算シート 2'!P18</f>
        <v>0</v>
      </c>
      <c r="AD18" s="409">
        <f t="shared" si="3"/>
        <v>0</v>
      </c>
      <c r="AE18" s="411">
        <f t="shared" si="4"/>
        <v>0</v>
      </c>
      <c r="AF18" s="412">
        <f t="shared" si="5"/>
        <v>1</v>
      </c>
      <c r="AG18" s="405"/>
      <c r="AH18" s="413">
        <v>11</v>
      </c>
      <c r="AI18" s="414" t="e">
        <f t="shared" si="0"/>
        <v>#N/A</v>
      </c>
      <c r="AJ18" s="415" t="e">
        <f t="shared" si="6"/>
        <v>#N/A</v>
      </c>
      <c r="AK18" s="416" t="e">
        <f t="shared" si="7"/>
        <v>#N/A</v>
      </c>
      <c r="AL18" s="417" t="e">
        <f t="shared" si="8"/>
        <v>#N/A</v>
      </c>
      <c r="AM18" s="418" t="e">
        <f>SUM($AJ$8:$AJ18)/SUM($AJ$8:$AJ$44)</f>
        <v>#N/A</v>
      </c>
      <c r="AN18" s="409" t="e">
        <f t="shared" si="9"/>
        <v>#N/A</v>
      </c>
      <c r="AO18" s="411" t="e">
        <f t="shared" si="10"/>
        <v>#N/A</v>
      </c>
    </row>
    <row r="19" spans="2:41" ht="19.5" customHeight="1">
      <c r="B19" s="301" t="s">
        <v>47</v>
      </c>
      <c r="C19" s="302" t="s">
        <v>20</v>
      </c>
      <c r="D19" s="358">
        <f>計算シート1!H19</f>
        <v>0</v>
      </c>
      <c r="E19" s="359">
        <f>D19*関係係数シート!$D15</f>
        <v>0</v>
      </c>
      <c r="F19" s="359">
        <v>0</v>
      </c>
      <c r="G19" s="359">
        <f>F19*関係係数シート!E15</f>
        <v>0</v>
      </c>
      <c r="H19" s="360">
        <f>F19*関係係数シート!F15</f>
        <v>0</v>
      </c>
      <c r="I19" s="361"/>
      <c r="J19" s="362"/>
      <c r="K19" s="363"/>
      <c r="L19" s="359">
        <f>$K$45*関係係数シート!G15</f>
        <v>0</v>
      </c>
      <c r="M19" s="359">
        <f>L19*関係係数シート!D15</f>
        <v>0</v>
      </c>
      <c r="N19" s="359">
        <v>0</v>
      </c>
      <c r="O19" s="359">
        <f>N19*関係係数シート!E15</f>
        <v>0</v>
      </c>
      <c r="P19" s="360">
        <f>N19*関係係数シート!F15</f>
        <v>0</v>
      </c>
      <c r="Q19" s="364"/>
      <c r="R19" s="365">
        <f>計算シート1!I19</f>
        <v>0</v>
      </c>
      <c r="S19" s="366">
        <f>ROUND(F19*関係係数シート!$H15,0)</f>
        <v>0</v>
      </c>
      <c r="T19" s="367">
        <f t="shared" si="1"/>
        <v>0</v>
      </c>
      <c r="U19" s="368">
        <f>ROUND(N19*関係係数シート!$H15,0)</f>
        <v>0</v>
      </c>
      <c r="V19" s="368">
        <f>計算シート1!J19</f>
        <v>0</v>
      </c>
      <c r="W19" s="359">
        <f>ROUND(F19*関係係数シート!$I15,0)</f>
        <v>0</v>
      </c>
      <c r="X19" s="305">
        <f t="shared" si="2"/>
        <v>0</v>
      </c>
      <c r="Y19" s="360">
        <f>ROUND(N19*関係係数シート!$I15,0)</f>
        <v>0</v>
      </c>
      <c r="Z19" s="364"/>
      <c r="AA19" s="369">
        <f>計算シート1!E19+'計算シート 2'!F19+N19</f>
        <v>0</v>
      </c>
      <c r="AB19" s="370">
        <f>計算シート1!F19+'計算シート 2'!G19+'計算シート 2'!O19</f>
        <v>0</v>
      </c>
      <c r="AC19" s="371">
        <f>計算シート1!G19+'計算シート 2'!H19+'計算シート 2'!P19</f>
        <v>0</v>
      </c>
      <c r="AD19" s="369">
        <f t="shared" si="3"/>
        <v>0</v>
      </c>
      <c r="AE19" s="371">
        <f t="shared" si="4"/>
        <v>0</v>
      </c>
      <c r="AF19" s="372">
        <f t="shared" si="5"/>
        <v>1</v>
      </c>
      <c r="AG19" s="364"/>
      <c r="AH19" s="373">
        <v>12</v>
      </c>
      <c r="AI19" s="374" t="e">
        <f t="shared" si="0"/>
        <v>#N/A</v>
      </c>
      <c r="AJ19" s="375" t="e">
        <f t="shared" si="6"/>
        <v>#N/A</v>
      </c>
      <c r="AK19" s="376" t="e">
        <f t="shared" si="7"/>
        <v>#N/A</v>
      </c>
      <c r="AL19" s="377" t="e">
        <f t="shared" si="8"/>
        <v>#N/A</v>
      </c>
      <c r="AM19" s="378" t="e">
        <f>SUM($AJ$8:$AJ19)/SUM($AJ$8:$AJ$44)</f>
        <v>#N/A</v>
      </c>
      <c r="AN19" s="369" t="e">
        <f t="shared" si="9"/>
        <v>#N/A</v>
      </c>
      <c r="AO19" s="371" t="e">
        <f t="shared" si="10"/>
        <v>#N/A</v>
      </c>
    </row>
    <row r="20" spans="2:41" ht="19.5" customHeight="1">
      <c r="B20" s="301" t="s">
        <v>48</v>
      </c>
      <c r="C20" s="302" t="s">
        <v>429</v>
      </c>
      <c r="D20" s="358">
        <f>計算シート1!H20</f>
        <v>0</v>
      </c>
      <c r="E20" s="359">
        <f>D20*関係係数シート!$D16</f>
        <v>0</v>
      </c>
      <c r="F20" s="359">
        <v>0</v>
      </c>
      <c r="G20" s="359">
        <f>F20*関係係数シート!E16</f>
        <v>0</v>
      </c>
      <c r="H20" s="360">
        <f>F20*関係係数シート!F16</f>
        <v>0</v>
      </c>
      <c r="I20" s="361"/>
      <c r="J20" s="362"/>
      <c r="K20" s="363"/>
      <c r="L20" s="359">
        <f>$K$45*関係係数シート!G16</f>
        <v>0</v>
      </c>
      <c r="M20" s="359">
        <f>L20*関係係数シート!D16</f>
        <v>0</v>
      </c>
      <c r="N20" s="359">
        <v>0</v>
      </c>
      <c r="O20" s="359">
        <f>N20*関係係数シート!E16</f>
        <v>0</v>
      </c>
      <c r="P20" s="360">
        <f>N20*関係係数シート!F16</f>
        <v>0</v>
      </c>
      <c r="Q20" s="364"/>
      <c r="R20" s="365">
        <f>計算シート1!I20</f>
        <v>0</v>
      </c>
      <c r="S20" s="366">
        <f>ROUND(F20*関係係数シート!$H16,0)</f>
        <v>0</v>
      </c>
      <c r="T20" s="367">
        <f t="shared" si="1"/>
        <v>0</v>
      </c>
      <c r="U20" s="368">
        <f>ROUND(N20*関係係数シート!$H16,0)</f>
        <v>0</v>
      </c>
      <c r="V20" s="368">
        <f>計算シート1!J20</f>
        <v>0</v>
      </c>
      <c r="W20" s="359">
        <f>ROUND(F20*関係係数シート!$I16,0)</f>
        <v>0</v>
      </c>
      <c r="X20" s="305">
        <f t="shared" si="2"/>
        <v>0</v>
      </c>
      <c r="Y20" s="360">
        <f>ROUND(N20*関係係数シート!$I16,0)</f>
        <v>0</v>
      </c>
      <c r="Z20" s="364"/>
      <c r="AA20" s="369">
        <f>計算シート1!E20+'計算シート 2'!F20+N20</f>
        <v>0</v>
      </c>
      <c r="AB20" s="370">
        <f>計算シート1!F20+'計算シート 2'!G20+'計算シート 2'!O20</f>
        <v>0</v>
      </c>
      <c r="AC20" s="371">
        <f>計算シート1!G20+'計算シート 2'!H20+'計算シート 2'!P20</f>
        <v>0</v>
      </c>
      <c r="AD20" s="369">
        <f t="shared" si="3"/>
        <v>0</v>
      </c>
      <c r="AE20" s="371">
        <f t="shared" si="4"/>
        <v>0</v>
      </c>
      <c r="AF20" s="372">
        <f t="shared" si="5"/>
        <v>1</v>
      </c>
      <c r="AG20" s="364"/>
      <c r="AH20" s="373">
        <v>13</v>
      </c>
      <c r="AI20" s="374" t="e">
        <f t="shared" si="0"/>
        <v>#N/A</v>
      </c>
      <c r="AJ20" s="375" t="e">
        <f t="shared" si="6"/>
        <v>#N/A</v>
      </c>
      <c r="AK20" s="376" t="e">
        <f t="shared" si="7"/>
        <v>#N/A</v>
      </c>
      <c r="AL20" s="377" t="e">
        <f t="shared" si="8"/>
        <v>#N/A</v>
      </c>
      <c r="AM20" s="378" t="e">
        <f>SUM($AJ$8:$AJ20)/SUM($AJ$8:$AJ$44)</f>
        <v>#N/A</v>
      </c>
      <c r="AN20" s="369" t="e">
        <f t="shared" si="9"/>
        <v>#N/A</v>
      </c>
      <c r="AO20" s="371" t="e">
        <f t="shared" si="10"/>
        <v>#N/A</v>
      </c>
    </row>
    <row r="21" spans="2:41" ht="19.5" customHeight="1">
      <c r="B21" s="301" t="s">
        <v>50</v>
      </c>
      <c r="C21" s="302" t="s">
        <v>430</v>
      </c>
      <c r="D21" s="358">
        <f>計算シート1!H21</f>
        <v>0</v>
      </c>
      <c r="E21" s="359">
        <f>D21*関係係数シート!$D17</f>
        <v>0</v>
      </c>
      <c r="F21" s="359">
        <v>0</v>
      </c>
      <c r="G21" s="359">
        <f>F21*関係係数シート!E17</f>
        <v>0</v>
      </c>
      <c r="H21" s="360">
        <f>F21*関係係数シート!F17</f>
        <v>0</v>
      </c>
      <c r="I21" s="361"/>
      <c r="J21" s="362"/>
      <c r="K21" s="363"/>
      <c r="L21" s="359">
        <f>$K$45*関係係数シート!G17</f>
        <v>0</v>
      </c>
      <c r="M21" s="359">
        <f>L21*関係係数シート!D17</f>
        <v>0</v>
      </c>
      <c r="N21" s="359">
        <v>0</v>
      </c>
      <c r="O21" s="359">
        <f>N21*関係係数シート!E17</f>
        <v>0</v>
      </c>
      <c r="P21" s="360">
        <f>N21*関係係数シート!F17</f>
        <v>0</v>
      </c>
      <c r="Q21" s="364"/>
      <c r="R21" s="365">
        <f>計算シート1!I21</f>
        <v>0</v>
      </c>
      <c r="S21" s="366">
        <f>ROUND(F21*関係係数シート!$H17,0)</f>
        <v>0</v>
      </c>
      <c r="T21" s="367">
        <f t="shared" si="1"/>
        <v>0</v>
      </c>
      <c r="U21" s="368">
        <f>ROUND(N21*関係係数シート!$H17,0)</f>
        <v>0</v>
      </c>
      <c r="V21" s="368">
        <f>計算シート1!J21</f>
        <v>0</v>
      </c>
      <c r="W21" s="359">
        <f>ROUND(F21*関係係数シート!$I17,0)</f>
        <v>0</v>
      </c>
      <c r="X21" s="305">
        <f t="shared" si="2"/>
        <v>0</v>
      </c>
      <c r="Y21" s="360">
        <f>ROUND(N21*関係係数シート!$I17,0)</f>
        <v>0</v>
      </c>
      <c r="Z21" s="364"/>
      <c r="AA21" s="369">
        <f>計算シート1!E21+'計算シート 2'!F21+N21</f>
        <v>0</v>
      </c>
      <c r="AB21" s="370">
        <f>計算シート1!F21+'計算シート 2'!G21+'計算シート 2'!O21</f>
        <v>0</v>
      </c>
      <c r="AC21" s="371">
        <f>計算シート1!G21+'計算シート 2'!H21+'計算シート 2'!P21</f>
        <v>0</v>
      </c>
      <c r="AD21" s="369">
        <f t="shared" si="3"/>
        <v>0</v>
      </c>
      <c r="AE21" s="371">
        <f t="shared" si="4"/>
        <v>0</v>
      </c>
      <c r="AF21" s="372">
        <f t="shared" si="5"/>
        <v>1</v>
      </c>
      <c r="AG21" s="364"/>
      <c r="AH21" s="373">
        <v>14</v>
      </c>
      <c r="AI21" s="374" t="e">
        <f t="shared" si="0"/>
        <v>#N/A</v>
      </c>
      <c r="AJ21" s="375" t="e">
        <f t="shared" si="6"/>
        <v>#N/A</v>
      </c>
      <c r="AK21" s="376" t="e">
        <f t="shared" si="7"/>
        <v>#N/A</v>
      </c>
      <c r="AL21" s="377" t="e">
        <f t="shared" si="8"/>
        <v>#N/A</v>
      </c>
      <c r="AM21" s="378" t="e">
        <f>SUM($AJ$8:$AJ21)/SUM($AJ$8:$AJ$44)</f>
        <v>#N/A</v>
      </c>
      <c r="AN21" s="369" t="e">
        <f t="shared" si="9"/>
        <v>#N/A</v>
      </c>
      <c r="AO21" s="371" t="e">
        <f t="shared" si="10"/>
        <v>#N/A</v>
      </c>
    </row>
    <row r="22" spans="2:41" ht="19.5" customHeight="1">
      <c r="B22" s="308" t="s">
        <v>52</v>
      </c>
      <c r="C22" s="309" t="s">
        <v>431</v>
      </c>
      <c r="D22" s="379">
        <f>計算シート1!H22</f>
        <v>0</v>
      </c>
      <c r="E22" s="380">
        <f>D22*関係係数シート!$D18</f>
        <v>0</v>
      </c>
      <c r="F22" s="380">
        <v>0</v>
      </c>
      <c r="G22" s="380">
        <f>F22*関係係数シート!E18</f>
        <v>0</v>
      </c>
      <c r="H22" s="381">
        <f>F22*関係係数シート!F18</f>
        <v>0</v>
      </c>
      <c r="I22" s="382"/>
      <c r="J22" s="383"/>
      <c r="K22" s="384"/>
      <c r="L22" s="380">
        <f>$K$45*関係係数シート!G18</f>
        <v>0</v>
      </c>
      <c r="M22" s="380">
        <f>L22*関係係数シート!D18</f>
        <v>0</v>
      </c>
      <c r="N22" s="380">
        <v>0</v>
      </c>
      <c r="O22" s="380">
        <f>N22*関係係数シート!E18</f>
        <v>0</v>
      </c>
      <c r="P22" s="381">
        <f>N22*関係係数シート!F18</f>
        <v>0</v>
      </c>
      <c r="Q22" s="385"/>
      <c r="R22" s="386">
        <f>計算シート1!I22</f>
        <v>0</v>
      </c>
      <c r="S22" s="387">
        <f>ROUND(F22*関係係数シート!$H18,0)</f>
        <v>0</v>
      </c>
      <c r="T22" s="388">
        <f t="shared" si="1"/>
        <v>0</v>
      </c>
      <c r="U22" s="389">
        <f>ROUND(N22*関係係数シート!$H18,0)</f>
        <v>0</v>
      </c>
      <c r="V22" s="389">
        <f>計算シート1!J22</f>
        <v>0</v>
      </c>
      <c r="W22" s="380">
        <f>ROUND(F22*関係係数シート!$I18,0)</f>
        <v>0</v>
      </c>
      <c r="X22" s="312">
        <f t="shared" si="2"/>
        <v>0</v>
      </c>
      <c r="Y22" s="381">
        <f>ROUND(N22*関係係数シート!$I18,0)</f>
        <v>0</v>
      </c>
      <c r="Z22" s="385"/>
      <c r="AA22" s="390">
        <f>計算シート1!E22+'計算シート 2'!F22+N22</f>
        <v>0</v>
      </c>
      <c r="AB22" s="391">
        <f>計算シート1!F22+'計算シート 2'!G22+'計算シート 2'!O22</f>
        <v>0</v>
      </c>
      <c r="AC22" s="392">
        <f>計算シート1!G22+'計算シート 2'!H22+'計算シート 2'!P22</f>
        <v>0</v>
      </c>
      <c r="AD22" s="390">
        <f t="shared" si="3"/>
        <v>0</v>
      </c>
      <c r="AE22" s="392">
        <f t="shared" si="4"/>
        <v>0</v>
      </c>
      <c r="AF22" s="393">
        <f t="shared" si="5"/>
        <v>1</v>
      </c>
      <c r="AG22" s="385"/>
      <c r="AH22" s="394">
        <v>15</v>
      </c>
      <c r="AI22" s="395" t="e">
        <f t="shared" si="0"/>
        <v>#N/A</v>
      </c>
      <c r="AJ22" s="396" t="e">
        <f t="shared" si="6"/>
        <v>#N/A</v>
      </c>
      <c r="AK22" s="397" t="e">
        <f t="shared" si="7"/>
        <v>#N/A</v>
      </c>
      <c r="AL22" s="398" t="e">
        <f t="shared" si="8"/>
        <v>#N/A</v>
      </c>
      <c r="AM22" s="399" t="e">
        <f>SUM($AJ$8:$AJ22)/SUM($AJ$8:$AJ$44)</f>
        <v>#N/A</v>
      </c>
      <c r="AN22" s="390" t="e">
        <f t="shared" si="9"/>
        <v>#N/A</v>
      </c>
      <c r="AO22" s="392" t="e">
        <f t="shared" si="10"/>
        <v>#N/A</v>
      </c>
    </row>
    <row r="23" spans="2:41" ht="19.5" customHeight="1">
      <c r="B23" s="315" t="s">
        <v>54</v>
      </c>
      <c r="C23" s="316" t="s">
        <v>307</v>
      </c>
      <c r="D23" s="400">
        <f>計算シート1!H23</f>
        <v>0</v>
      </c>
      <c r="E23" s="341">
        <f>D23*関係係数シート!$D19</f>
        <v>0</v>
      </c>
      <c r="F23" s="341">
        <v>0</v>
      </c>
      <c r="G23" s="341">
        <f>F23*関係係数シート!E19</f>
        <v>0</v>
      </c>
      <c r="H23" s="401">
        <f>F23*関係係数シート!F19</f>
        <v>0</v>
      </c>
      <c r="I23" s="402"/>
      <c r="J23" s="403"/>
      <c r="K23" s="404"/>
      <c r="L23" s="341">
        <f>$K$45*関係係数シート!G19</f>
        <v>0</v>
      </c>
      <c r="M23" s="341">
        <f>L23*関係係数シート!D19</f>
        <v>0</v>
      </c>
      <c r="N23" s="341">
        <v>0</v>
      </c>
      <c r="O23" s="341">
        <f>N23*関係係数シート!E19</f>
        <v>0</v>
      </c>
      <c r="P23" s="401">
        <f>N23*関係係数シート!F19</f>
        <v>0</v>
      </c>
      <c r="Q23" s="405"/>
      <c r="R23" s="324">
        <f>計算シート1!I23</f>
        <v>0</v>
      </c>
      <c r="S23" s="406">
        <f>ROUND(F23*関係係数シート!$H19,0)</f>
        <v>0</v>
      </c>
      <c r="T23" s="407">
        <f t="shared" si="1"/>
        <v>0</v>
      </c>
      <c r="U23" s="408">
        <f>ROUND(N23*関係係数シート!$H19,0)</f>
        <v>0</v>
      </c>
      <c r="V23" s="408">
        <f>計算シート1!J23</f>
        <v>0</v>
      </c>
      <c r="W23" s="341">
        <f>ROUND(F23*関係係数シート!$I19,0)</f>
        <v>0</v>
      </c>
      <c r="X23" s="319">
        <f t="shared" si="2"/>
        <v>0</v>
      </c>
      <c r="Y23" s="401">
        <f>ROUND(N23*関係係数シート!$I19,0)</f>
        <v>0</v>
      </c>
      <c r="Z23" s="405"/>
      <c r="AA23" s="409">
        <f>計算シート1!E23+'計算シート 2'!F23+N23</f>
        <v>0</v>
      </c>
      <c r="AB23" s="410">
        <f>計算シート1!F23+'計算シート 2'!G23+'計算シート 2'!O23</f>
        <v>0</v>
      </c>
      <c r="AC23" s="411">
        <f>計算シート1!G23+'計算シート 2'!H23+'計算シート 2'!P23</f>
        <v>0</v>
      </c>
      <c r="AD23" s="409">
        <f t="shared" si="3"/>
        <v>0</v>
      </c>
      <c r="AE23" s="411">
        <f t="shared" si="4"/>
        <v>0</v>
      </c>
      <c r="AF23" s="412">
        <f t="shared" si="5"/>
        <v>1</v>
      </c>
      <c r="AG23" s="405"/>
      <c r="AH23" s="413">
        <v>16</v>
      </c>
      <c r="AI23" s="414" t="e">
        <f t="shared" si="0"/>
        <v>#N/A</v>
      </c>
      <c r="AJ23" s="415" t="e">
        <f t="shared" si="6"/>
        <v>#N/A</v>
      </c>
      <c r="AK23" s="416" t="e">
        <f t="shared" si="7"/>
        <v>#N/A</v>
      </c>
      <c r="AL23" s="417" t="e">
        <f t="shared" si="8"/>
        <v>#N/A</v>
      </c>
      <c r="AM23" s="418" t="e">
        <f>SUM($AJ$8:$AJ23)/SUM($AJ$8:$AJ$44)</f>
        <v>#N/A</v>
      </c>
      <c r="AN23" s="409" t="e">
        <f t="shared" si="9"/>
        <v>#N/A</v>
      </c>
      <c r="AO23" s="411" t="e">
        <f t="shared" si="10"/>
        <v>#N/A</v>
      </c>
    </row>
    <row r="24" spans="2:41" ht="19.5" customHeight="1">
      <c r="B24" s="301" t="s">
        <v>80</v>
      </c>
      <c r="C24" s="302" t="s">
        <v>432</v>
      </c>
      <c r="D24" s="358">
        <f>計算シート1!H24</f>
        <v>0</v>
      </c>
      <c r="E24" s="359">
        <f>D24*関係係数シート!$D20</f>
        <v>0</v>
      </c>
      <c r="F24" s="359">
        <v>0</v>
      </c>
      <c r="G24" s="359">
        <f>F24*関係係数シート!E20</f>
        <v>0</v>
      </c>
      <c r="H24" s="360">
        <f>F24*関係係数シート!F20</f>
        <v>0</v>
      </c>
      <c r="I24" s="361"/>
      <c r="J24" s="362"/>
      <c r="K24" s="363"/>
      <c r="L24" s="359">
        <f>$K$45*関係係数シート!G20</f>
        <v>0</v>
      </c>
      <c r="M24" s="359">
        <f>L24*関係係数シート!D20</f>
        <v>0</v>
      </c>
      <c r="N24" s="359">
        <v>0</v>
      </c>
      <c r="O24" s="359">
        <f>N24*関係係数シート!E20</f>
        <v>0</v>
      </c>
      <c r="P24" s="360">
        <f>N24*関係係数シート!F20</f>
        <v>0</v>
      </c>
      <c r="Q24" s="364"/>
      <c r="R24" s="365">
        <f>計算シート1!I24</f>
        <v>0</v>
      </c>
      <c r="S24" s="366">
        <f>ROUND(F24*関係係数シート!$H20,0)</f>
        <v>0</v>
      </c>
      <c r="T24" s="367">
        <f t="shared" si="1"/>
        <v>0</v>
      </c>
      <c r="U24" s="368">
        <f>ROUND(N24*関係係数シート!$H20,0)</f>
        <v>0</v>
      </c>
      <c r="V24" s="368">
        <f>計算シート1!J24</f>
        <v>0</v>
      </c>
      <c r="W24" s="359">
        <f>ROUND(F24*関係係数シート!$I20,0)</f>
        <v>0</v>
      </c>
      <c r="X24" s="305">
        <f t="shared" si="2"/>
        <v>0</v>
      </c>
      <c r="Y24" s="360">
        <f>ROUND(N24*関係係数シート!$I20,0)</f>
        <v>0</v>
      </c>
      <c r="Z24" s="364"/>
      <c r="AA24" s="369">
        <f>計算シート1!E24+'計算シート 2'!F24+N24</f>
        <v>0</v>
      </c>
      <c r="AB24" s="370">
        <f>計算シート1!F24+'計算シート 2'!G24+'計算シート 2'!O24</f>
        <v>0</v>
      </c>
      <c r="AC24" s="371">
        <f>計算シート1!G24+'計算シート 2'!H24+'計算シート 2'!P24</f>
        <v>0</v>
      </c>
      <c r="AD24" s="369">
        <f t="shared" si="3"/>
        <v>0</v>
      </c>
      <c r="AE24" s="371">
        <f t="shared" si="4"/>
        <v>0</v>
      </c>
      <c r="AF24" s="372">
        <f t="shared" si="5"/>
        <v>1</v>
      </c>
      <c r="AG24" s="364"/>
      <c r="AH24" s="373">
        <v>17</v>
      </c>
      <c r="AI24" s="374" t="e">
        <f t="shared" si="0"/>
        <v>#N/A</v>
      </c>
      <c r="AJ24" s="375" t="e">
        <f t="shared" si="6"/>
        <v>#N/A</v>
      </c>
      <c r="AK24" s="376" t="e">
        <f t="shared" si="7"/>
        <v>#N/A</v>
      </c>
      <c r="AL24" s="377" t="e">
        <f t="shared" si="8"/>
        <v>#N/A</v>
      </c>
      <c r="AM24" s="378" t="e">
        <f>SUM($AJ$8:$AJ24)/SUM($AJ$8:$AJ$44)</f>
        <v>#N/A</v>
      </c>
      <c r="AN24" s="369" t="e">
        <f t="shared" si="9"/>
        <v>#N/A</v>
      </c>
      <c r="AO24" s="371" t="e">
        <f t="shared" si="10"/>
        <v>#N/A</v>
      </c>
    </row>
    <row r="25" spans="2:41" ht="19.5" customHeight="1">
      <c r="B25" s="301" t="s">
        <v>90</v>
      </c>
      <c r="C25" s="302" t="s">
        <v>412</v>
      </c>
      <c r="D25" s="358">
        <f>計算シート1!H25</f>
        <v>0</v>
      </c>
      <c r="E25" s="359">
        <f>D25*関係係数シート!$D21</f>
        <v>0</v>
      </c>
      <c r="F25" s="359">
        <v>0</v>
      </c>
      <c r="G25" s="359">
        <f>F25*関係係数シート!E21</f>
        <v>0</v>
      </c>
      <c r="H25" s="360">
        <f>F25*関係係数シート!F21</f>
        <v>0</v>
      </c>
      <c r="I25" s="361"/>
      <c r="J25" s="362"/>
      <c r="K25" s="363"/>
      <c r="L25" s="359">
        <f>$K$45*関係係数シート!G21</f>
        <v>0</v>
      </c>
      <c r="M25" s="359">
        <f>L25*関係係数シート!D21</f>
        <v>0</v>
      </c>
      <c r="N25" s="359">
        <v>0</v>
      </c>
      <c r="O25" s="359">
        <f>N25*関係係数シート!E21</f>
        <v>0</v>
      </c>
      <c r="P25" s="360">
        <f>N25*関係係数シート!F21</f>
        <v>0</v>
      </c>
      <c r="Q25" s="364"/>
      <c r="R25" s="365">
        <f>計算シート1!I25</f>
        <v>0</v>
      </c>
      <c r="S25" s="366">
        <f>ROUND(F25*関係係数シート!$H21,0)</f>
        <v>0</v>
      </c>
      <c r="T25" s="367">
        <f t="shared" si="1"/>
        <v>0</v>
      </c>
      <c r="U25" s="368">
        <f>ROUND(N25*関係係数シート!$H21,0)</f>
        <v>0</v>
      </c>
      <c r="V25" s="368">
        <f>計算シート1!J25</f>
        <v>0</v>
      </c>
      <c r="W25" s="359">
        <f>ROUND(F25*関係係数シート!$I21,0)</f>
        <v>0</v>
      </c>
      <c r="X25" s="305">
        <f t="shared" si="2"/>
        <v>0</v>
      </c>
      <c r="Y25" s="360">
        <f>ROUND(N25*関係係数シート!$I21,0)</f>
        <v>0</v>
      </c>
      <c r="Z25" s="364"/>
      <c r="AA25" s="369">
        <f>計算シート1!E25+'計算シート 2'!F25+N25</f>
        <v>0</v>
      </c>
      <c r="AB25" s="370">
        <f>計算シート1!F25+'計算シート 2'!G25+'計算シート 2'!O25</f>
        <v>0</v>
      </c>
      <c r="AC25" s="371">
        <f>計算シート1!G25+'計算シート 2'!H25+'計算シート 2'!P25</f>
        <v>0</v>
      </c>
      <c r="AD25" s="369">
        <f t="shared" si="3"/>
        <v>0</v>
      </c>
      <c r="AE25" s="371">
        <f t="shared" si="4"/>
        <v>0</v>
      </c>
      <c r="AF25" s="372">
        <f t="shared" si="5"/>
        <v>1</v>
      </c>
      <c r="AG25" s="364"/>
      <c r="AH25" s="373">
        <v>18</v>
      </c>
      <c r="AI25" s="374" t="e">
        <f t="shared" si="0"/>
        <v>#N/A</v>
      </c>
      <c r="AJ25" s="375" t="e">
        <f t="shared" si="6"/>
        <v>#N/A</v>
      </c>
      <c r="AK25" s="376" t="e">
        <f t="shared" si="7"/>
        <v>#N/A</v>
      </c>
      <c r="AL25" s="377" t="e">
        <f t="shared" si="8"/>
        <v>#N/A</v>
      </c>
      <c r="AM25" s="378" t="e">
        <f>SUM($AJ$8:$AJ25)/SUM($AJ$8:$AJ$44)</f>
        <v>#N/A</v>
      </c>
      <c r="AN25" s="369" t="e">
        <f t="shared" si="9"/>
        <v>#N/A</v>
      </c>
      <c r="AO25" s="371" t="e">
        <f t="shared" si="10"/>
        <v>#N/A</v>
      </c>
    </row>
    <row r="26" spans="2:41" ht="19.5" customHeight="1">
      <c r="B26" s="301" t="s">
        <v>91</v>
      </c>
      <c r="C26" s="302" t="s">
        <v>25</v>
      </c>
      <c r="D26" s="358">
        <f>計算シート1!H26</f>
        <v>0</v>
      </c>
      <c r="E26" s="359">
        <f>D26*関係係数シート!$D22</f>
        <v>0</v>
      </c>
      <c r="F26" s="359">
        <v>0</v>
      </c>
      <c r="G26" s="359">
        <f>F26*関係係数シート!E22</f>
        <v>0</v>
      </c>
      <c r="H26" s="360">
        <f>F26*関係係数シート!F22</f>
        <v>0</v>
      </c>
      <c r="I26" s="361"/>
      <c r="J26" s="362"/>
      <c r="K26" s="363"/>
      <c r="L26" s="359">
        <f>$K$45*関係係数シート!G22</f>
        <v>0</v>
      </c>
      <c r="M26" s="359">
        <f>L26*関係係数シート!D22</f>
        <v>0</v>
      </c>
      <c r="N26" s="359">
        <v>0</v>
      </c>
      <c r="O26" s="359">
        <f>N26*関係係数シート!E22</f>
        <v>0</v>
      </c>
      <c r="P26" s="360">
        <f>N26*関係係数シート!F22</f>
        <v>0</v>
      </c>
      <c r="Q26" s="364"/>
      <c r="R26" s="365">
        <f>計算シート1!I26</f>
        <v>0</v>
      </c>
      <c r="S26" s="366">
        <f>ROUND(F26*関係係数シート!$H22,0)</f>
        <v>0</v>
      </c>
      <c r="T26" s="367">
        <f t="shared" si="1"/>
        <v>0</v>
      </c>
      <c r="U26" s="368">
        <f>ROUND(N26*関係係数シート!$H22,0)</f>
        <v>0</v>
      </c>
      <c r="V26" s="368">
        <f>計算シート1!J26</f>
        <v>0</v>
      </c>
      <c r="W26" s="359">
        <f>ROUND(F26*関係係数シート!$I22,0)</f>
        <v>0</v>
      </c>
      <c r="X26" s="305">
        <f t="shared" si="2"/>
        <v>0</v>
      </c>
      <c r="Y26" s="360">
        <f>ROUND(N26*関係係数シート!$I22,0)</f>
        <v>0</v>
      </c>
      <c r="Z26" s="364"/>
      <c r="AA26" s="369">
        <f>計算シート1!E26+'計算シート 2'!F26+N26</f>
        <v>0</v>
      </c>
      <c r="AB26" s="370">
        <f>計算シート1!F26+'計算シート 2'!G26+'計算シート 2'!O26</f>
        <v>0</v>
      </c>
      <c r="AC26" s="371">
        <f>計算シート1!G26+'計算シート 2'!H26+'計算シート 2'!P26</f>
        <v>0</v>
      </c>
      <c r="AD26" s="369">
        <f t="shared" si="3"/>
        <v>0</v>
      </c>
      <c r="AE26" s="371">
        <f t="shared" si="4"/>
        <v>0</v>
      </c>
      <c r="AF26" s="372">
        <f t="shared" si="5"/>
        <v>1</v>
      </c>
      <c r="AG26" s="364"/>
      <c r="AH26" s="373">
        <v>19</v>
      </c>
      <c r="AI26" s="374" t="e">
        <f t="shared" si="0"/>
        <v>#N/A</v>
      </c>
      <c r="AJ26" s="375" t="e">
        <f t="shared" si="6"/>
        <v>#N/A</v>
      </c>
      <c r="AK26" s="376" t="e">
        <f t="shared" si="7"/>
        <v>#N/A</v>
      </c>
      <c r="AL26" s="377" t="e">
        <f t="shared" si="8"/>
        <v>#N/A</v>
      </c>
      <c r="AM26" s="378" t="e">
        <f>SUM($AJ$8:$AJ26)/SUM($AJ$8:$AJ$44)</f>
        <v>#N/A</v>
      </c>
      <c r="AN26" s="369" t="e">
        <f t="shared" si="9"/>
        <v>#N/A</v>
      </c>
      <c r="AO26" s="371" t="e">
        <f t="shared" si="10"/>
        <v>#N/A</v>
      </c>
    </row>
    <row r="27" spans="2:41" ht="19.5" customHeight="1">
      <c r="B27" s="308" t="s">
        <v>95</v>
      </c>
      <c r="C27" s="309" t="s">
        <v>28</v>
      </c>
      <c r="D27" s="379">
        <f>計算シート1!H27</f>
        <v>0</v>
      </c>
      <c r="E27" s="380">
        <f>D27*関係係数シート!$D23</f>
        <v>0</v>
      </c>
      <c r="F27" s="380">
        <v>0</v>
      </c>
      <c r="G27" s="380">
        <f>F27*関係係数シート!E23</f>
        <v>0</v>
      </c>
      <c r="H27" s="381">
        <f>F27*関係係数シート!F23</f>
        <v>0</v>
      </c>
      <c r="I27" s="382"/>
      <c r="J27" s="383"/>
      <c r="K27" s="384"/>
      <c r="L27" s="380">
        <f>$K$45*関係係数シート!G23</f>
        <v>0</v>
      </c>
      <c r="M27" s="380">
        <f>L27*関係係数シート!D23</f>
        <v>0</v>
      </c>
      <c r="N27" s="380">
        <v>0</v>
      </c>
      <c r="O27" s="380">
        <f>N27*関係係数シート!E23</f>
        <v>0</v>
      </c>
      <c r="P27" s="381">
        <f>N27*関係係数シート!F23</f>
        <v>0</v>
      </c>
      <c r="Q27" s="385"/>
      <c r="R27" s="386">
        <f>計算シート1!I27</f>
        <v>0</v>
      </c>
      <c r="S27" s="387">
        <f>ROUND(F27*関係係数シート!$H23,0)</f>
        <v>0</v>
      </c>
      <c r="T27" s="388">
        <f t="shared" si="1"/>
        <v>0</v>
      </c>
      <c r="U27" s="389">
        <f>ROUND(N27*関係係数シート!$H23,0)</f>
        <v>0</v>
      </c>
      <c r="V27" s="389">
        <f>計算シート1!J27</f>
        <v>0</v>
      </c>
      <c r="W27" s="380">
        <f>ROUND(F27*関係係数シート!$I23,0)</f>
        <v>0</v>
      </c>
      <c r="X27" s="312">
        <f t="shared" si="2"/>
        <v>0</v>
      </c>
      <c r="Y27" s="381">
        <f>ROUND(N27*関係係数シート!$I23,0)</f>
        <v>0</v>
      </c>
      <c r="Z27" s="385"/>
      <c r="AA27" s="390">
        <f>計算シート1!E27+'計算シート 2'!F27+N27</f>
        <v>0</v>
      </c>
      <c r="AB27" s="391">
        <f>計算シート1!F27+'計算シート 2'!G27+'計算シート 2'!O27</f>
        <v>0</v>
      </c>
      <c r="AC27" s="392">
        <f>計算シート1!G27+'計算シート 2'!H27+'計算シート 2'!P27</f>
        <v>0</v>
      </c>
      <c r="AD27" s="390">
        <f t="shared" si="3"/>
        <v>0</v>
      </c>
      <c r="AE27" s="392">
        <f t="shared" si="4"/>
        <v>0</v>
      </c>
      <c r="AF27" s="393">
        <f t="shared" si="5"/>
        <v>1</v>
      </c>
      <c r="AG27" s="385"/>
      <c r="AH27" s="394">
        <v>20</v>
      </c>
      <c r="AI27" s="395" t="e">
        <f t="shared" si="0"/>
        <v>#N/A</v>
      </c>
      <c r="AJ27" s="396" t="e">
        <f t="shared" si="6"/>
        <v>#N/A</v>
      </c>
      <c r="AK27" s="397" t="e">
        <f t="shared" si="7"/>
        <v>#N/A</v>
      </c>
      <c r="AL27" s="398" t="e">
        <f t="shared" si="8"/>
        <v>#N/A</v>
      </c>
      <c r="AM27" s="399" t="e">
        <f>SUM($AJ$8:$AJ27)/SUM($AJ$8:$AJ$44)</f>
        <v>#N/A</v>
      </c>
      <c r="AN27" s="390" t="e">
        <f t="shared" si="9"/>
        <v>#N/A</v>
      </c>
      <c r="AO27" s="392" t="e">
        <f t="shared" si="10"/>
        <v>#N/A</v>
      </c>
    </row>
    <row r="28" spans="2:41" ht="19.5" customHeight="1">
      <c r="B28" s="315" t="s">
        <v>97</v>
      </c>
      <c r="C28" s="316" t="s">
        <v>30</v>
      </c>
      <c r="D28" s="400">
        <f>計算シート1!H28</f>
        <v>0</v>
      </c>
      <c r="E28" s="341">
        <f>D28*関係係数シート!$D24</f>
        <v>0</v>
      </c>
      <c r="F28" s="341">
        <v>0</v>
      </c>
      <c r="G28" s="341">
        <f>F28*関係係数シート!E24</f>
        <v>0</v>
      </c>
      <c r="H28" s="401">
        <f>F28*関係係数シート!F24</f>
        <v>0</v>
      </c>
      <c r="I28" s="402"/>
      <c r="J28" s="403"/>
      <c r="K28" s="404"/>
      <c r="L28" s="341">
        <f>$K$45*関係係数シート!G24</f>
        <v>0</v>
      </c>
      <c r="M28" s="341">
        <f>L28*関係係数シート!D24</f>
        <v>0</v>
      </c>
      <c r="N28" s="341">
        <v>0</v>
      </c>
      <c r="O28" s="341">
        <f>N28*関係係数シート!E24</f>
        <v>0</v>
      </c>
      <c r="P28" s="401">
        <f>N28*関係係数シート!F24</f>
        <v>0</v>
      </c>
      <c r="Q28" s="405"/>
      <c r="R28" s="324">
        <f>計算シート1!I28</f>
        <v>0</v>
      </c>
      <c r="S28" s="406">
        <f>ROUND(F28*関係係数シート!$H24,0)</f>
        <v>0</v>
      </c>
      <c r="T28" s="407">
        <f t="shared" si="1"/>
        <v>0</v>
      </c>
      <c r="U28" s="408">
        <f>ROUND(N28*関係係数シート!$H24,0)</f>
        <v>0</v>
      </c>
      <c r="V28" s="408">
        <f>計算シート1!J28</f>
        <v>0</v>
      </c>
      <c r="W28" s="341">
        <f>ROUND(F28*関係係数シート!$I24,0)</f>
        <v>0</v>
      </c>
      <c r="X28" s="319">
        <f t="shared" si="2"/>
        <v>0</v>
      </c>
      <c r="Y28" s="401">
        <f>ROUND(N28*関係係数シート!$I24,0)</f>
        <v>0</v>
      </c>
      <c r="Z28" s="405"/>
      <c r="AA28" s="409">
        <f>計算シート1!E28+'計算シート 2'!F28+N28</f>
        <v>0</v>
      </c>
      <c r="AB28" s="410">
        <f>計算シート1!F28+'計算シート 2'!G28+'計算シート 2'!O28</f>
        <v>0</v>
      </c>
      <c r="AC28" s="411">
        <f>計算シート1!G28+'計算シート 2'!H28+'計算シート 2'!P28</f>
        <v>0</v>
      </c>
      <c r="AD28" s="409">
        <f t="shared" si="3"/>
        <v>0</v>
      </c>
      <c r="AE28" s="411">
        <f t="shared" si="4"/>
        <v>0</v>
      </c>
      <c r="AF28" s="412">
        <f t="shared" si="5"/>
        <v>1</v>
      </c>
      <c r="AG28" s="405"/>
      <c r="AH28" s="413">
        <v>21</v>
      </c>
      <c r="AI28" s="414" t="e">
        <f t="shared" si="0"/>
        <v>#N/A</v>
      </c>
      <c r="AJ28" s="415" t="e">
        <f t="shared" si="6"/>
        <v>#N/A</v>
      </c>
      <c r="AK28" s="416" t="e">
        <f t="shared" si="7"/>
        <v>#N/A</v>
      </c>
      <c r="AL28" s="417" t="e">
        <f t="shared" si="8"/>
        <v>#N/A</v>
      </c>
      <c r="AM28" s="418" t="e">
        <f>SUM($AJ$8:$AJ28)/SUM($AJ$8:$AJ$44)</f>
        <v>#N/A</v>
      </c>
      <c r="AN28" s="409" t="e">
        <f t="shared" si="9"/>
        <v>#N/A</v>
      </c>
      <c r="AO28" s="411" t="e">
        <f t="shared" si="10"/>
        <v>#N/A</v>
      </c>
    </row>
    <row r="29" spans="2:41" ht="19.5" customHeight="1">
      <c r="B29" s="301" t="s">
        <v>102</v>
      </c>
      <c r="C29" s="302" t="s">
        <v>32</v>
      </c>
      <c r="D29" s="358">
        <f>計算シート1!H29</f>
        <v>0</v>
      </c>
      <c r="E29" s="359">
        <f>D29*関係係数シート!$D25</f>
        <v>0</v>
      </c>
      <c r="F29" s="359">
        <v>0</v>
      </c>
      <c r="G29" s="359">
        <f>F29*関係係数シート!E25</f>
        <v>0</v>
      </c>
      <c r="H29" s="360">
        <f>F29*関係係数シート!F25</f>
        <v>0</v>
      </c>
      <c r="I29" s="361"/>
      <c r="J29" s="362"/>
      <c r="K29" s="363"/>
      <c r="L29" s="359">
        <f>$K$45*関係係数シート!G25</f>
        <v>0</v>
      </c>
      <c r="M29" s="359">
        <f>L29*関係係数シート!D25</f>
        <v>0</v>
      </c>
      <c r="N29" s="359">
        <v>0</v>
      </c>
      <c r="O29" s="359">
        <f>N29*関係係数シート!E25</f>
        <v>0</v>
      </c>
      <c r="P29" s="360">
        <f>N29*関係係数シート!F25</f>
        <v>0</v>
      </c>
      <c r="Q29" s="364"/>
      <c r="R29" s="365">
        <f>計算シート1!I29</f>
        <v>0</v>
      </c>
      <c r="S29" s="366">
        <f>ROUND(F29*関係係数シート!$H25,0)</f>
        <v>0</v>
      </c>
      <c r="T29" s="367">
        <f t="shared" si="1"/>
        <v>0</v>
      </c>
      <c r="U29" s="368">
        <f>ROUND(N29*関係係数シート!$H25,0)</f>
        <v>0</v>
      </c>
      <c r="V29" s="368">
        <f>計算シート1!J29</f>
        <v>0</v>
      </c>
      <c r="W29" s="359">
        <f>ROUND(F29*関係係数シート!$I25,0)</f>
        <v>0</v>
      </c>
      <c r="X29" s="305">
        <f t="shared" si="2"/>
        <v>0</v>
      </c>
      <c r="Y29" s="360">
        <f>ROUND(N29*関係係数シート!$I25,0)</f>
        <v>0</v>
      </c>
      <c r="Z29" s="364"/>
      <c r="AA29" s="369">
        <f>計算シート1!E29+'計算シート 2'!F29+N29</f>
        <v>0</v>
      </c>
      <c r="AB29" s="370">
        <f>計算シート1!F29+'計算シート 2'!G29+'計算シート 2'!O29</f>
        <v>0</v>
      </c>
      <c r="AC29" s="371">
        <f>計算シート1!G29+'計算シート 2'!H29+'計算シート 2'!P29</f>
        <v>0</v>
      </c>
      <c r="AD29" s="369">
        <f t="shared" si="3"/>
        <v>0</v>
      </c>
      <c r="AE29" s="371">
        <f t="shared" si="4"/>
        <v>0</v>
      </c>
      <c r="AF29" s="372">
        <f t="shared" si="5"/>
        <v>1</v>
      </c>
      <c r="AG29" s="364"/>
      <c r="AH29" s="373">
        <v>22</v>
      </c>
      <c r="AI29" s="374" t="e">
        <f t="shared" si="0"/>
        <v>#N/A</v>
      </c>
      <c r="AJ29" s="375" t="e">
        <f t="shared" si="6"/>
        <v>#N/A</v>
      </c>
      <c r="AK29" s="376" t="e">
        <f t="shared" si="7"/>
        <v>#N/A</v>
      </c>
      <c r="AL29" s="377" t="e">
        <f t="shared" si="8"/>
        <v>#N/A</v>
      </c>
      <c r="AM29" s="378" t="e">
        <f>SUM($AJ$8:$AJ29)/SUM($AJ$8:$AJ$44)</f>
        <v>#N/A</v>
      </c>
      <c r="AN29" s="369" t="e">
        <f t="shared" si="9"/>
        <v>#N/A</v>
      </c>
      <c r="AO29" s="371" t="e">
        <f t="shared" si="10"/>
        <v>#N/A</v>
      </c>
    </row>
    <row r="30" spans="2:41" ht="19.5" customHeight="1">
      <c r="B30" s="301" t="s">
        <v>103</v>
      </c>
      <c r="C30" s="302" t="s">
        <v>433</v>
      </c>
      <c r="D30" s="358">
        <f>計算シート1!H30</f>
        <v>0</v>
      </c>
      <c r="E30" s="359">
        <f>D30*関係係数シート!$D26</f>
        <v>0</v>
      </c>
      <c r="F30" s="359">
        <v>0</v>
      </c>
      <c r="G30" s="359">
        <f>F30*関係係数シート!E26</f>
        <v>0</v>
      </c>
      <c r="H30" s="360">
        <f>F30*関係係数シート!F26</f>
        <v>0</v>
      </c>
      <c r="I30" s="361"/>
      <c r="J30" s="362"/>
      <c r="K30" s="363"/>
      <c r="L30" s="359">
        <f>$K$45*関係係数シート!G26</f>
        <v>0</v>
      </c>
      <c r="M30" s="359">
        <f>L30*関係係数シート!D26</f>
        <v>0</v>
      </c>
      <c r="N30" s="359">
        <v>0</v>
      </c>
      <c r="O30" s="359">
        <f>N30*関係係数シート!E26</f>
        <v>0</v>
      </c>
      <c r="P30" s="360">
        <f>N30*関係係数シート!F26</f>
        <v>0</v>
      </c>
      <c r="Q30" s="364"/>
      <c r="R30" s="365">
        <f>計算シート1!I30</f>
        <v>0</v>
      </c>
      <c r="S30" s="366">
        <f>ROUND(F30*関係係数シート!$H26,0)</f>
        <v>0</v>
      </c>
      <c r="T30" s="367">
        <f t="shared" si="1"/>
        <v>0</v>
      </c>
      <c r="U30" s="368">
        <f>ROUND(N30*関係係数シート!$H26,0)</f>
        <v>0</v>
      </c>
      <c r="V30" s="368">
        <f>計算シート1!J30</f>
        <v>0</v>
      </c>
      <c r="W30" s="359">
        <f>ROUND(F30*関係係数シート!$I26,0)</f>
        <v>0</v>
      </c>
      <c r="X30" s="305">
        <f t="shared" si="2"/>
        <v>0</v>
      </c>
      <c r="Y30" s="360">
        <f>ROUND(N30*関係係数シート!$I26,0)</f>
        <v>0</v>
      </c>
      <c r="Z30" s="364"/>
      <c r="AA30" s="369">
        <f>計算シート1!E30+'計算シート 2'!F30+N30</f>
        <v>0</v>
      </c>
      <c r="AB30" s="370">
        <f>計算シート1!F30+'計算シート 2'!G30+'計算シート 2'!O30</f>
        <v>0</v>
      </c>
      <c r="AC30" s="371">
        <f>計算シート1!G30+'計算シート 2'!H30+'計算シート 2'!P30</f>
        <v>0</v>
      </c>
      <c r="AD30" s="369">
        <f t="shared" si="3"/>
        <v>0</v>
      </c>
      <c r="AE30" s="371">
        <f t="shared" si="4"/>
        <v>0</v>
      </c>
      <c r="AF30" s="372">
        <f t="shared" si="5"/>
        <v>1</v>
      </c>
      <c r="AG30" s="364"/>
      <c r="AH30" s="373">
        <v>23</v>
      </c>
      <c r="AI30" s="374" t="e">
        <f t="shared" si="0"/>
        <v>#N/A</v>
      </c>
      <c r="AJ30" s="375" t="e">
        <f t="shared" si="6"/>
        <v>#N/A</v>
      </c>
      <c r="AK30" s="376" t="e">
        <f t="shared" si="7"/>
        <v>#N/A</v>
      </c>
      <c r="AL30" s="377" t="e">
        <f t="shared" si="8"/>
        <v>#N/A</v>
      </c>
      <c r="AM30" s="378" t="e">
        <f>SUM($AJ$8:$AJ30)/SUM($AJ$8:$AJ$44)</f>
        <v>#N/A</v>
      </c>
      <c r="AN30" s="369" t="e">
        <f t="shared" si="9"/>
        <v>#N/A</v>
      </c>
      <c r="AO30" s="371" t="e">
        <f t="shared" si="10"/>
        <v>#N/A</v>
      </c>
    </row>
    <row r="31" spans="2:41" ht="19.5" customHeight="1">
      <c r="B31" s="301" t="s">
        <v>104</v>
      </c>
      <c r="C31" s="302" t="s">
        <v>311</v>
      </c>
      <c r="D31" s="358">
        <f>計算シート1!H31</f>
        <v>0</v>
      </c>
      <c r="E31" s="359">
        <f>D31*関係係数シート!$D27</f>
        <v>0</v>
      </c>
      <c r="F31" s="359">
        <v>0</v>
      </c>
      <c r="G31" s="359">
        <f>F31*関係係数シート!E27</f>
        <v>0</v>
      </c>
      <c r="H31" s="360">
        <f>F31*関係係数シート!F27</f>
        <v>0</v>
      </c>
      <c r="I31" s="361"/>
      <c r="J31" s="362"/>
      <c r="K31" s="363"/>
      <c r="L31" s="359">
        <f>$K$45*関係係数シート!G27</f>
        <v>0</v>
      </c>
      <c r="M31" s="359">
        <f>L31*関係係数シート!D27</f>
        <v>0</v>
      </c>
      <c r="N31" s="359">
        <v>0</v>
      </c>
      <c r="O31" s="359">
        <f>N31*関係係数シート!E27</f>
        <v>0</v>
      </c>
      <c r="P31" s="360">
        <f>N31*関係係数シート!F27</f>
        <v>0</v>
      </c>
      <c r="Q31" s="364"/>
      <c r="R31" s="365">
        <f>計算シート1!I31</f>
        <v>0</v>
      </c>
      <c r="S31" s="366">
        <f>ROUND(F31*関係係数シート!$H27,0)</f>
        <v>0</v>
      </c>
      <c r="T31" s="367">
        <f t="shared" si="1"/>
        <v>0</v>
      </c>
      <c r="U31" s="368">
        <f>ROUND(N31*関係係数シート!$H27,0)</f>
        <v>0</v>
      </c>
      <c r="V31" s="368">
        <f>計算シート1!J31</f>
        <v>0</v>
      </c>
      <c r="W31" s="359">
        <f>ROUND(F31*関係係数シート!$I27,0)</f>
        <v>0</v>
      </c>
      <c r="X31" s="305">
        <f t="shared" si="2"/>
        <v>0</v>
      </c>
      <c r="Y31" s="360">
        <f>ROUND(N31*関係係数シート!$I27,0)</f>
        <v>0</v>
      </c>
      <c r="Z31" s="364"/>
      <c r="AA31" s="369">
        <f>計算シート1!E31+'計算シート 2'!F31+N31</f>
        <v>0</v>
      </c>
      <c r="AB31" s="370">
        <f>計算シート1!F31+'計算シート 2'!G31+'計算シート 2'!O31</f>
        <v>0</v>
      </c>
      <c r="AC31" s="371">
        <f>計算シート1!G31+'計算シート 2'!H31+'計算シート 2'!P31</f>
        <v>0</v>
      </c>
      <c r="AD31" s="369">
        <f t="shared" si="3"/>
        <v>0</v>
      </c>
      <c r="AE31" s="371">
        <f t="shared" si="4"/>
        <v>0</v>
      </c>
      <c r="AF31" s="372">
        <f t="shared" si="5"/>
        <v>1</v>
      </c>
      <c r="AG31" s="364"/>
      <c r="AH31" s="373">
        <v>24</v>
      </c>
      <c r="AI31" s="374" t="e">
        <f t="shared" si="0"/>
        <v>#N/A</v>
      </c>
      <c r="AJ31" s="375" t="e">
        <f t="shared" si="6"/>
        <v>#N/A</v>
      </c>
      <c r="AK31" s="376" t="e">
        <f t="shared" si="7"/>
        <v>#N/A</v>
      </c>
      <c r="AL31" s="377" t="e">
        <f t="shared" si="8"/>
        <v>#N/A</v>
      </c>
      <c r="AM31" s="378" t="e">
        <f>SUM($AJ$8:$AJ31)/SUM($AJ$8:$AJ$44)</f>
        <v>#N/A</v>
      </c>
      <c r="AN31" s="369" t="e">
        <f t="shared" si="9"/>
        <v>#N/A</v>
      </c>
      <c r="AO31" s="371" t="e">
        <f t="shared" si="10"/>
        <v>#N/A</v>
      </c>
    </row>
    <row r="32" spans="2:41" ht="19.5" customHeight="1">
      <c r="B32" s="308" t="s">
        <v>107</v>
      </c>
      <c r="C32" s="309" t="s">
        <v>35</v>
      </c>
      <c r="D32" s="379">
        <f>計算シート1!H32</f>
        <v>0</v>
      </c>
      <c r="E32" s="380">
        <f>D32*関係係数シート!$D28</f>
        <v>0</v>
      </c>
      <c r="F32" s="380">
        <v>0</v>
      </c>
      <c r="G32" s="380">
        <f>F32*関係係数シート!E28</f>
        <v>0</v>
      </c>
      <c r="H32" s="381">
        <f>F32*関係係数シート!F28</f>
        <v>0</v>
      </c>
      <c r="I32" s="382"/>
      <c r="J32" s="383"/>
      <c r="K32" s="384"/>
      <c r="L32" s="380">
        <f>$K$45*関係係数シート!G28</f>
        <v>0</v>
      </c>
      <c r="M32" s="380">
        <f>L32*関係係数シート!D28</f>
        <v>0</v>
      </c>
      <c r="N32" s="380">
        <v>0</v>
      </c>
      <c r="O32" s="380">
        <f>N32*関係係数シート!E28</f>
        <v>0</v>
      </c>
      <c r="P32" s="381">
        <f>N32*関係係数シート!F28</f>
        <v>0</v>
      </c>
      <c r="Q32" s="385"/>
      <c r="R32" s="386">
        <f>計算シート1!I32</f>
        <v>0</v>
      </c>
      <c r="S32" s="387">
        <f>ROUND(F32*関係係数シート!$H28,0)</f>
        <v>0</v>
      </c>
      <c r="T32" s="388">
        <f t="shared" si="1"/>
        <v>0</v>
      </c>
      <c r="U32" s="389">
        <f>ROUND(N32*関係係数シート!$H28,0)</f>
        <v>0</v>
      </c>
      <c r="V32" s="389">
        <f>計算シート1!J32</f>
        <v>0</v>
      </c>
      <c r="W32" s="380">
        <f>ROUND(F32*関係係数シート!$I28,0)</f>
        <v>0</v>
      </c>
      <c r="X32" s="312">
        <f t="shared" si="2"/>
        <v>0</v>
      </c>
      <c r="Y32" s="381">
        <f>ROUND(N32*関係係数シート!$I28,0)</f>
        <v>0</v>
      </c>
      <c r="Z32" s="385"/>
      <c r="AA32" s="390">
        <f>計算シート1!E32+'計算シート 2'!F32+N32</f>
        <v>0</v>
      </c>
      <c r="AB32" s="391">
        <f>計算シート1!F32+'計算シート 2'!G32+'計算シート 2'!O32</f>
        <v>0</v>
      </c>
      <c r="AC32" s="392">
        <f>計算シート1!G32+'計算シート 2'!H32+'計算シート 2'!P32</f>
        <v>0</v>
      </c>
      <c r="AD32" s="390">
        <f t="shared" si="3"/>
        <v>0</v>
      </c>
      <c r="AE32" s="392">
        <f t="shared" si="4"/>
        <v>0</v>
      </c>
      <c r="AF32" s="393">
        <f t="shared" si="5"/>
        <v>1</v>
      </c>
      <c r="AG32" s="385"/>
      <c r="AH32" s="394">
        <v>25</v>
      </c>
      <c r="AI32" s="395" t="e">
        <f t="shared" si="0"/>
        <v>#N/A</v>
      </c>
      <c r="AJ32" s="396" t="e">
        <f t="shared" si="6"/>
        <v>#N/A</v>
      </c>
      <c r="AK32" s="397" t="e">
        <f t="shared" si="7"/>
        <v>#N/A</v>
      </c>
      <c r="AL32" s="398" t="e">
        <f t="shared" si="8"/>
        <v>#N/A</v>
      </c>
      <c r="AM32" s="399" t="e">
        <f>SUM($AJ$8:$AJ32)/SUM($AJ$8:$AJ$44)</f>
        <v>#N/A</v>
      </c>
      <c r="AN32" s="390" t="e">
        <f t="shared" si="9"/>
        <v>#N/A</v>
      </c>
      <c r="AO32" s="392" t="e">
        <f t="shared" si="10"/>
        <v>#N/A</v>
      </c>
    </row>
    <row r="33" spans="2:41" ht="19.5" customHeight="1">
      <c r="B33" s="315" t="s">
        <v>109</v>
      </c>
      <c r="C33" s="316" t="s">
        <v>37</v>
      </c>
      <c r="D33" s="400">
        <f>計算シート1!H33</f>
        <v>0</v>
      </c>
      <c r="E33" s="341">
        <f>D33*関係係数シート!$D29</f>
        <v>0</v>
      </c>
      <c r="F33" s="341">
        <v>0</v>
      </c>
      <c r="G33" s="341">
        <f>F33*関係係数シート!E29</f>
        <v>0</v>
      </c>
      <c r="H33" s="401">
        <f>F33*関係係数シート!F29</f>
        <v>0</v>
      </c>
      <c r="I33" s="402"/>
      <c r="J33" s="403"/>
      <c r="K33" s="404"/>
      <c r="L33" s="341">
        <f>$K$45*関係係数シート!G29</f>
        <v>0</v>
      </c>
      <c r="M33" s="341">
        <f>L33*関係係数シート!D29</f>
        <v>0</v>
      </c>
      <c r="N33" s="341">
        <v>0</v>
      </c>
      <c r="O33" s="341">
        <f>N33*関係係数シート!E29</f>
        <v>0</v>
      </c>
      <c r="P33" s="401">
        <f>N33*関係係数シート!F29</f>
        <v>0</v>
      </c>
      <c r="Q33" s="405"/>
      <c r="R33" s="324">
        <f>計算シート1!I33</f>
        <v>0</v>
      </c>
      <c r="S33" s="406">
        <f>ROUND(F33*関係係数シート!$H29,0)</f>
        <v>0</v>
      </c>
      <c r="T33" s="407">
        <f t="shared" si="1"/>
        <v>0</v>
      </c>
      <c r="U33" s="408">
        <f>ROUND(N33*関係係数シート!$H29,0)</f>
        <v>0</v>
      </c>
      <c r="V33" s="408">
        <f>計算シート1!J33</f>
        <v>0</v>
      </c>
      <c r="W33" s="341">
        <f>ROUND(F33*関係係数シート!$I29,0)</f>
        <v>0</v>
      </c>
      <c r="X33" s="319">
        <f t="shared" si="2"/>
        <v>0</v>
      </c>
      <c r="Y33" s="401">
        <f>ROUND(N33*関係係数シート!$I29,0)</f>
        <v>0</v>
      </c>
      <c r="Z33" s="405"/>
      <c r="AA33" s="409">
        <f>計算シート1!E33+'計算シート 2'!F33+N33</f>
        <v>0</v>
      </c>
      <c r="AB33" s="410">
        <f>計算シート1!F33+'計算シート 2'!G33+'計算シート 2'!O33</f>
        <v>0</v>
      </c>
      <c r="AC33" s="411">
        <f>計算シート1!G33+'計算シート 2'!H33+'計算シート 2'!P33</f>
        <v>0</v>
      </c>
      <c r="AD33" s="409">
        <f t="shared" si="3"/>
        <v>0</v>
      </c>
      <c r="AE33" s="411">
        <f t="shared" si="4"/>
        <v>0</v>
      </c>
      <c r="AF33" s="412">
        <f t="shared" si="5"/>
        <v>1</v>
      </c>
      <c r="AG33" s="405"/>
      <c r="AH33" s="413">
        <v>26</v>
      </c>
      <c r="AI33" s="414" t="e">
        <f t="shared" si="0"/>
        <v>#N/A</v>
      </c>
      <c r="AJ33" s="415" t="e">
        <f t="shared" si="6"/>
        <v>#N/A</v>
      </c>
      <c r="AK33" s="416" t="e">
        <f t="shared" si="7"/>
        <v>#N/A</v>
      </c>
      <c r="AL33" s="417" t="e">
        <f t="shared" si="8"/>
        <v>#N/A</v>
      </c>
      <c r="AM33" s="418" t="e">
        <f>SUM($AJ$8:$AJ33)/SUM($AJ$8:$AJ$44)</f>
        <v>#N/A</v>
      </c>
      <c r="AN33" s="409" t="e">
        <f t="shared" si="9"/>
        <v>#N/A</v>
      </c>
      <c r="AO33" s="411" t="e">
        <f t="shared" si="10"/>
        <v>#N/A</v>
      </c>
    </row>
    <row r="34" spans="2:41" ht="19.5" customHeight="1">
      <c r="B34" s="301" t="s">
        <v>111</v>
      </c>
      <c r="C34" s="302" t="s">
        <v>39</v>
      </c>
      <c r="D34" s="358">
        <f>計算シート1!H34</f>
        <v>0</v>
      </c>
      <c r="E34" s="359">
        <f>D34*関係係数シート!$D30</f>
        <v>0</v>
      </c>
      <c r="F34" s="359">
        <v>0</v>
      </c>
      <c r="G34" s="359">
        <f>F34*関係係数シート!E30</f>
        <v>0</v>
      </c>
      <c r="H34" s="360">
        <f>F34*関係係数シート!F30</f>
        <v>0</v>
      </c>
      <c r="I34" s="361"/>
      <c r="J34" s="362"/>
      <c r="K34" s="363"/>
      <c r="L34" s="359">
        <f>$K$45*関係係数シート!G30</f>
        <v>0</v>
      </c>
      <c r="M34" s="359">
        <f>L34*関係係数シート!D30</f>
        <v>0</v>
      </c>
      <c r="N34" s="359">
        <v>0</v>
      </c>
      <c r="O34" s="359">
        <f>N34*関係係数シート!E30</f>
        <v>0</v>
      </c>
      <c r="P34" s="360">
        <f>N34*関係係数シート!F30</f>
        <v>0</v>
      </c>
      <c r="Q34" s="364"/>
      <c r="R34" s="365">
        <f>計算シート1!I34</f>
        <v>0</v>
      </c>
      <c r="S34" s="366">
        <f>ROUND(F34*関係係数シート!$H30,0)</f>
        <v>0</v>
      </c>
      <c r="T34" s="367">
        <f t="shared" si="1"/>
        <v>0</v>
      </c>
      <c r="U34" s="368">
        <f>ROUND(N34*関係係数シート!$H30,0)</f>
        <v>0</v>
      </c>
      <c r="V34" s="368">
        <f>計算シート1!J34</f>
        <v>0</v>
      </c>
      <c r="W34" s="359">
        <f>ROUND(F34*関係係数シート!$I30,0)</f>
        <v>0</v>
      </c>
      <c r="X34" s="305">
        <f t="shared" si="2"/>
        <v>0</v>
      </c>
      <c r="Y34" s="360">
        <f>ROUND(N34*関係係数シート!$I30,0)</f>
        <v>0</v>
      </c>
      <c r="Z34" s="364"/>
      <c r="AA34" s="369">
        <f>計算シート1!E34+'計算シート 2'!F34+N34</f>
        <v>0</v>
      </c>
      <c r="AB34" s="370">
        <f>計算シート1!F34+'計算シート 2'!G34+'計算シート 2'!O34</f>
        <v>0</v>
      </c>
      <c r="AC34" s="371">
        <f>計算シート1!G34+'計算シート 2'!H34+'計算シート 2'!P34</f>
        <v>0</v>
      </c>
      <c r="AD34" s="369">
        <f t="shared" si="3"/>
        <v>0</v>
      </c>
      <c r="AE34" s="371">
        <f t="shared" si="4"/>
        <v>0</v>
      </c>
      <c r="AF34" s="372">
        <f t="shared" si="5"/>
        <v>1</v>
      </c>
      <c r="AG34" s="364"/>
      <c r="AH34" s="373">
        <v>27</v>
      </c>
      <c r="AI34" s="374" t="e">
        <f t="shared" si="0"/>
        <v>#N/A</v>
      </c>
      <c r="AJ34" s="375" t="e">
        <f t="shared" si="6"/>
        <v>#N/A</v>
      </c>
      <c r="AK34" s="376" t="e">
        <f t="shared" si="7"/>
        <v>#N/A</v>
      </c>
      <c r="AL34" s="377" t="e">
        <f t="shared" si="8"/>
        <v>#N/A</v>
      </c>
      <c r="AM34" s="378" t="e">
        <f>SUM($AJ$8:$AJ34)/SUM($AJ$8:$AJ$44)</f>
        <v>#N/A</v>
      </c>
      <c r="AN34" s="369" t="e">
        <f t="shared" si="9"/>
        <v>#N/A</v>
      </c>
      <c r="AO34" s="371" t="e">
        <f t="shared" si="10"/>
        <v>#N/A</v>
      </c>
    </row>
    <row r="35" spans="2:41" ht="19.5" customHeight="1">
      <c r="B35" s="301" t="s">
        <v>113</v>
      </c>
      <c r="C35" s="302" t="s">
        <v>434</v>
      </c>
      <c r="D35" s="358">
        <f>計算シート1!H35</f>
        <v>0</v>
      </c>
      <c r="E35" s="359">
        <f>D35*関係係数シート!$D31</f>
        <v>0</v>
      </c>
      <c r="F35" s="359">
        <v>0</v>
      </c>
      <c r="G35" s="359">
        <f>F35*関係係数シート!E31</f>
        <v>0</v>
      </c>
      <c r="H35" s="360">
        <f>F35*関係係数シート!F31</f>
        <v>0</v>
      </c>
      <c r="I35" s="361"/>
      <c r="J35" s="362"/>
      <c r="K35" s="363"/>
      <c r="L35" s="359">
        <f>$K$45*関係係数シート!G31</f>
        <v>0</v>
      </c>
      <c r="M35" s="359">
        <f>L35*関係係数シート!D31</f>
        <v>0</v>
      </c>
      <c r="N35" s="359">
        <v>0</v>
      </c>
      <c r="O35" s="359">
        <f>N35*関係係数シート!E31</f>
        <v>0</v>
      </c>
      <c r="P35" s="360">
        <f>N35*関係係数シート!F31</f>
        <v>0</v>
      </c>
      <c r="Q35" s="364"/>
      <c r="R35" s="365">
        <f>計算シート1!I35</f>
        <v>0</v>
      </c>
      <c r="S35" s="366">
        <f>ROUND(F35*関係係数シート!$H31,0)</f>
        <v>0</v>
      </c>
      <c r="T35" s="367">
        <f t="shared" si="1"/>
        <v>0</v>
      </c>
      <c r="U35" s="368">
        <f>ROUND(N35*関係係数シート!$H31,0)</f>
        <v>0</v>
      </c>
      <c r="V35" s="368">
        <f>計算シート1!J35</f>
        <v>0</v>
      </c>
      <c r="W35" s="359">
        <f>ROUND(F35*関係係数シート!$I31,0)</f>
        <v>0</v>
      </c>
      <c r="X35" s="305">
        <f t="shared" si="2"/>
        <v>0</v>
      </c>
      <c r="Y35" s="360">
        <f>ROUND(N35*関係係数シート!$I31,0)</f>
        <v>0</v>
      </c>
      <c r="Z35" s="364"/>
      <c r="AA35" s="369">
        <f>計算シート1!E35+'計算シート 2'!F35+N35</f>
        <v>0</v>
      </c>
      <c r="AB35" s="370">
        <f>計算シート1!F35+'計算シート 2'!G35+'計算シート 2'!O35</f>
        <v>0</v>
      </c>
      <c r="AC35" s="371">
        <f>計算シート1!G35+'計算シート 2'!H35+'計算シート 2'!P35</f>
        <v>0</v>
      </c>
      <c r="AD35" s="369">
        <f t="shared" si="3"/>
        <v>0</v>
      </c>
      <c r="AE35" s="371">
        <f t="shared" si="4"/>
        <v>0</v>
      </c>
      <c r="AF35" s="372">
        <f t="shared" si="5"/>
        <v>1</v>
      </c>
      <c r="AG35" s="364"/>
      <c r="AH35" s="373">
        <v>28</v>
      </c>
      <c r="AI35" s="374" t="e">
        <f t="shared" si="0"/>
        <v>#N/A</v>
      </c>
      <c r="AJ35" s="375" t="e">
        <f t="shared" si="6"/>
        <v>#N/A</v>
      </c>
      <c r="AK35" s="376" t="e">
        <f t="shared" si="7"/>
        <v>#N/A</v>
      </c>
      <c r="AL35" s="377" t="e">
        <f t="shared" si="8"/>
        <v>#N/A</v>
      </c>
      <c r="AM35" s="378" t="e">
        <f>SUM($AJ$8:$AJ35)/SUM($AJ$8:$AJ$44)</f>
        <v>#N/A</v>
      </c>
      <c r="AN35" s="369" t="e">
        <f t="shared" si="9"/>
        <v>#N/A</v>
      </c>
      <c r="AO35" s="371" t="e">
        <f t="shared" si="10"/>
        <v>#N/A</v>
      </c>
    </row>
    <row r="36" spans="2:41" ht="19.5" customHeight="1">
      <c r="B36" s="301" t="s">
        <v>115</v>
      </c>
      <c r="C36" s="302" t="s">
        <v>313</v>
      </c>
      <c r="D36" s="358">
        <f>計算シート1!H36</f>
        <v>0</v>
      </c>
      <c r="E36" s="359">
        <f>D36*関係係数シート!$D32</f>
        <v>0</v>
      </c>
      <c r="F36" s="359">
        <v>0</v>
      </c>
      <c r="G36" s="359">
        <f>F36*関係係数シート!E32</f>
        <v>0</v>
      </c>
      <c r="H36" s="360">
        <f>F36*関係係数シート!F32</f>
        <v>0</v>
      </c>
      <c r="I36" s="361"/>
      <c r="J36" s="362"/>
      <c r="K36" s="363"/>
      <c r="L36" s="359">
        <f>$K$45*関係係数シート!G32</f>
        <v>0</v>
      </c>
      <c r="M36" s="359">
        <f>L36*関係係数シート!D32</f>
        <v>0</v>
      </c>
      <c r="N36" s="359">
        <v>0</v>
      </c>
      <c r="O36" s="359">
        <f>N36*関係係数シート!E32</f>
        <v>0</v>
      </c>
      <c r="P36" s="360">
        <f>N36*関係係数シート!F32</f>
        <v>0</v>
      </c>
      <c r="Q36" s="364"/>
      <c r="R36" s="365">
        <f>計算シート1!I36</f>
        <v>0</v>
      </c>
      <c r="S36" s="366">
        <f>ROUND(F36*関係係数シート!$H32,0)</f>
        <v>0</v>
      </c>
      <c r="T36" s="367">
        <f t="shared" si="1"/>
        <v>0</v>
      </c>
      <c r="U36" s="368">
        <f>ROUND(N36*関係係数シート!$H32,0)</f>
        <v>0</v>
      </c>
      <c r="V36" s="368">
        <f>計算シート1!J36</f>
        <v>0</v>
      </c>
      <c r="W36" s="359">
        <f>ROUND(F36*関係係数シート!$I32,0)</f>
        <v>0</v>
      </c>
      <c r="X36" s="305">
        <f t="shared" si="2"/>
        <v>0</v>
      </c>
      <c r="Y36" s="360">
        <f>ROUND(N36*関係係数シート!$I32,0)</f>
        <v>0</v>
      </c>
      <c r="Z36" s="364"/>
      <c r="AA36" s="369">
        <f>計算シート1!E36+'計算シート 2'!F36+N36</f>
        <v>0</v>
      </c>
      <c r="AB36" s="370">
        <f>計算シート1!F36+'計算シート 2'!G36+'計算シート 2'!O36</f>
        <v>0</v>
      </c>
      <c r="AC36" s="371">
        <f>計算シート1!G36+'計算シート 2'!H36+'計算シート 2'!P36</f>
        <v>0</v>
      </c>
      <c r="AD36" s="369">
        <f t="shared" si="3"/>
        <v>0</v>
      </c>
      <c r="AE36" s="371">
        <f t="shared" si="4"/>
        <v>0</v>
      </c>
      <c r="AF36" s="372">
        <f t="shared" si="5"/>
        <v>1</v>
      </c>
      <c r="AG36" s="364"/>
      <c r="AH36" s="373">
        <v>29</v>
      </c>
      <c r="AI36" s="374" t="e">
        <f t="shared" si="0"/>
        <v>#N/A</v>
      </c>
      <c r="AJ36" s="375" t="e">
        <f t="shared" si="6"/>
        <v>#N/A</v>
      </c>
      <c r="AK36" s="376" t="e">
        <f t="shared" si="7"/>
        <v>#N/A</v>
      </c>
      <c r="AL36" s="377" t="e">
        <f t="shared" si="8"/>
        <v>#N/A</v>
      </c>
      <c r="AM36" s="378" t="e">
        <f>SUM($AJ$8:$AJ36)/SUM($AJ$8:$AJ$44)</f>
        <v>#N/A</v>
      </c>
      <c r="AN36" s="369" t="e">
        <f t="shared" si="9"/>
        <v>#N/A</v>
      </c>
      <c r="AO36" s="371" t="e">
        <f t="shared" si="10"/>
        <v>#N/A</v>
      </c>
    </row>
    <row r="37" spans="2:41" ht="19.5" customHeight="1">
      <c r="B37" s="308" t="s">
        <v>117</v>
      </c>
      <c r="C37" s="309" t="s">
        <v>43</v>
      </c>
      <c r="D37" s="379">
        <f>計算シート1!H37</f>
        <v>0</v>
      </c>
      <c r="E37" s="380">
        <f>D37*関係係数シート!$D33</f>
        <v>0</v>
      </c>
      <c r="F37" s="380">
        <v>0</v>
      </c>
      <c r="G37" s="380">
        <f>F37*関係係数シート!E33</f>
        <v>0</v>
      </c>
      <c r="H37" s="381">
        <f>F37*関係係数シート!F33</f>
        <v>0</v>
      </c>
      <c r="I37" s="382"/>
      <c r="J37" s="383"/>
      <c r="K37" s="384"/>
      <c r="L37" s="380">
        <f>$K$45*関係係数シート!G33</f>
        <v>0</v>
      </c>
      <c r="M37" s="380">
        <f>L37*関係係数シート!D33</f>
        <v>0</v>
      </c>
      <c r="N37" s="380">
        <v>0</v>
      </c>
      <c r="O37" s="380">
        <f>N37*関係係数シート!E33</f>
        <v>0</v>
      </c>
      <c r="P37" s="381">
        <f>N37*関係係数シート!F33</f>
        <v>0</v>
      </c>
      <c r="Q37" s="385"/>
      <c r="R37" s="386">
        <f>計算シート1!I37</f>
        <v>0</v>
      </c>
      <c r="S37" s="387">
        <f>ROUND(F37*関係係数シート!$H33,0)</f>
        <v>0</v>
      </c>
      <c r="T37" s="388">
        <f t="shared" si="1"/>
        <v>0</v>
      </c>
      <c r="U37" s="389">
        <f>ROUND(N37*関係係数シート!$H33,0)</f>
        <v>0</v>
      </c>
      <c r="V37" s="389">
        <f>計算シート1!J37</f>
        <v>0</v>
      </c>
      <c r="W37" s="380">
        <f>ROUND(F37*関係係数シート!$I33,0)</f>
        <v>0</v>
      </c>
      <c r="X37" s="312">
        <f t="shared" si="2"/>
        <v>0</v>
      </c>
      <c r="Y37" s="381">
        <f>ROUND(N37*関係係数シート!$I33,0)</f>
        <v>0</v>
      </c>
      <c r="Z37" s="385"/>
      <c r="AA37" s="390">
        <f>計算シート1!E37+'計算シート 2'!F37+N37</f>
        <v>0</v>
      </c>
      <c r="AB37" s="391">
        <f>計算シート1!F37+'計算シート 2'!G37+'計算シート 2'!O37</f>
        <v>0</v>
      </c>
      <c r="AC37" s="392">
        <f>計算シート1!G37+'計算シート 2'!H37+'計算シート 2'!P37</f>
        <v>0</v>
      </c>
      <c r="AD37" s="390">
        <f t="shared" si="3"/>
        <v>0</v>
      </c>
      <c r="AE37" s="392">
        <f t="shared" si="4"/>
        <v>0</v>
      </c>
      <c r="AF37" s="393">
        <f t="shared" si="5"/>
        <v>1</v>
      </c>
      <c r="AG37" s="385"/>
      <c r="AH37" s="394">
        <v>30</v>
      </c>
      <c r="AI37" s="395" t="e">
        <f t="shared" si="0"/>
        <v>#N/A</v>
      </c>
      <c r="AJ37" s="396" t="e">
        <f t="shared" si="6"/>
        <v>#N/A</v>
      </c>
      <c r="AK37" s="397" t="e">
        <f t="shared" si="7"/>
        <v>#N/A</v>
      </c>
      <c r="AL37" s="398" t="e">
        <f t="shared" si="8"/>
        <v>#N/A</v>
      </c>
      <c r="AM37" s="399" t="e">
        <f>SUM($AJ$8:$AJ37)/SUM($AJ$8:$AJ$44)</f>
        <v>#N/A</v>
      </c>
      <c r="AN37" s="390" t="e">
        <f t="shared" si="9"/>
        <v>#N/A</v>
      </c>
      <c r="AO37" s="392" t="e">
        <f t="shared" si="10"/>
        <v>#N/A</v>
      </c>
    </row>
    <row r="38" spans="2:41" ht="19.5" customHeight="1">
      <c r="B38" s="315" t="s">
        <v>119</v>
      </c>
      <c r="C38" s="316" t="s">
        <v>45</v>
      </c>
      <c r="D38" s="400">
        <f>計算シート1!H38</f>
        <v>0</v>
      </c>
      <c r="E38" s="341">
        <f>D38*関係係数シート!$D34</f>
        <v>0</v>
      </c>
      <c r="F38" s="341">
        <v>0</v>
      </c>
      <c r="G38" s="341">
        <f>F38*関係係数シート!E34</f>
        <v>0</v>
      </c>
      <c r="H38" s="401">
        <f>F38*関係係数シート!F34</f>
        <v>0</v>
      </c>
      <c r="I38" s="402"/>
      <c r="J38" s="403"/>
      <c r="K38" s="404"/>
      <c r="L38" s="341">
        <f>$K$45*関係係数シート!G34</f>
        <v>0</v>
      </c>
      <c r="M38" s="341">
        <f>L38*関係係数シート!D34</f>
        <v>0</v>
      </c>
      <c r="N38" s="341">
        <v>0</v>
      </c>
      <c r="O38" s="341">
        <f>N38*関係係数シート!E34</f>
        <v>0</v>
      </c>
      <c r="P38" s="401">
        <f>N38*関係係数シート!F34</f>
        <v>0</v>
      </c>
      <c r="Q38" s="405"/>
      <c r="R38" s="324">
        <f>計算シート1!I38</f>
        <v>0</v>
      </c>
      <c r="S38" s="406">
        <f>ROUND(F38*関係係数シート!$H34,0)</f>
        <v>0</v>
      </c>
      <c r="T38" s="407">
        <f t="shared" si="1"/>
        <v>0</v>
      </c>
      <c r="U38" s="408">
        <f>ROUND(N38*関係係数シート!$H34,0)</f>
        <v>0</v>
      </c>
      <c r="V38" s="408">
        <f>計算シート1!J38</f>
        <v>0</v>
      </c>
      <c r="W38" s="341">
        <f>ROUND(F38*関係係数シート!$I34,0)</f>
        <v>0</v>
      </c>
      <c r="X38" s="319">
        <f t="shared" si="2"/>
        <v>0</v>
      </c>
      <c r="Y38" s="401">
        <f>ROUND(N38*関係係数シート!$I34,0)</f>
        <v>0</v>
      </c>
      <c r="Z38" s="405"/>
      <c r="AA38" s="409">
        <f>計算シート1!E38+'計算シート 2'!F38+N38</f>
        <v>0</v>
      </c>
      <c r="AB38" s="410">
        <f>計算シート1!F38+'計算シート 2'!G38+'計算シート 2'!O38</f>
        <v>0</v>
      </c>
      <c r="AC38" s="411">
        <f>計算シート1!G38+'計算シート 2'!H38+'計算シート 2'!P38</f>
        <v>0</v>
      </c>
      <c r="AD38" s="409">
        <f t="shared" si="3"/>
        <v>0</v>
      </c>
      <c r="AE38" s="411">
        <f t="shared" si="4"/>
        <v>0</v>
      </c>
      <c r="AF38" s="412">
        <f t="shared" si="5"/>
        <v>1</v>
      </c>
      <c r="AG38" s="405"/>
      <c r="AH38" s="413">
        <v>31</v>
      </c>
      <c r="AI38" s="414" t="e">
        <f t="shared" si="0"/>
        <v>#N/A</v>
      </c>
      <c r="AJ38" s="415" t="e">
        <f t="shared" si="6"/>
        <v>#N/A</v>
      </c>
      <c r="AK38" s="416" t="e">
        <f t="shared" si="7"/>
        <v>#N/A</v>
      </c>
      <c r="AL38" s="417" t="e">
        <f t="shared" si="8"/>
        <v>#N/A</v>
      </c>
      <c r="AM38" s="418" t="e">
        <f>SUM($AJ$8:$AJ38)/SUM($AJ$8:$AJ$44)</f>
        <v>#N/A</v>
      </c>
      <c r="AN38" s="409" t="e">
        <f t="shared" si="9"/>
        <v>#N/A</v>
      </c>
      <c r="AO38" s="411" t="e">
        <f t="shared" si="10"/>
        <v>#N/A</v>
      </c>
    </row>
    <row r="39" spans="2:41" ht="19.5" customHeight="1">
      <c r="B39" s="301" t="s">
        <v>120</v>
      </c>
      <c r="C39" s="302" t="s">
        <v>435</v>
      </c>
      <c r="D39" s="358">
        <f>計算シート1!H39</f>
        <v>0</v>
      </c>
      <c r="E39" s="359">
        <f>D39*関係係数シート!$D35</f>
        <v>0</v>
      </c>
      <c r="F39" s="359">
        <v>0</v>
      </c>
      <c r="G39" s="359">
        <f>F39*関係係数シート!E35</f>
        <v>0</v>
      </c>
      <c r="H39" s="360">
        <f>F39*関係係数シート!F35</f>
        <v>0</v>
      </c>
      <c r="I39" s="361"/>
      <c r="J39" s="362"/>
      <c r="K39" s="363"/>
      <c r="L39" s="359">
        <f>$K$45*関係係数シート!G35</f>
        <v>0</v>
      </c>
      <c r="M39" s="359">
        <f>L39*関係係数シート!D35</f>
        <v>0</v>
      </c>
      <c r="N39" s="359">
        <v>0</v>
      </c>
      <c r="O39" s="359">
        <f>N39*関係係数シート!E35</f>
        <v>0</v>
      </c>
      <c r="P39" s="360">
        <f>N39*関係係数シート!F35</f>
        <v>0</v>
      </c>
      <c r="Q39" s="364"/>
      <c r="R39" s="365">
        <f>計算シート1!I39</f>
        <v>0</v>
      </c>
      <c r="S39" s="366">
        <f>ROUND(F39*関係係数シート!$H35,0)</f>
        <v>0</v>
      </c>
      <c r="T39" s="367">
        <f t="shared" si="1"/>
        <v>0</v>
      </c>
      <c r="U39" s="368">
        <f>ROUND(N39*関係係数シート!$H35,0)</f>
        <v>0</v>
      </c>
      <c r="V39" s="368">
        <f>計算シート1!J39</f>
        <v>0</v>
      </c>
      <c r="W39" s="359">
        <f>ROUND(F39*関係係数シート!$I35,0)</f>
        <v>0</v>
      </c>
      <c r="X39" s="305">
        <f t="shared" si="2"/>
        <v>0</v>
      </c>
      <c r="Y39" s="360">
        <f>ROUND(N39*関係係数シート!$I35,0)</f>
        <v>0</v>
      </c>
      <c r="Z39" s="364"/>
      <c r="AA39" s="369">
        <f>計算シート1!E39+'計算シート 2'!F39+N39</f>
        <v>0</v>
      </c>
      <c r="AB39" s="370">
        <f>計算シート1!F39+'計算シート 2'!G39+'計算シート 2'!O39</f>
        <v>0</v>
      </c>
      <c r="AC39" s="371">
        <f>計算シート1!G39+'計算シート 2'!H39+'計算シート 2'!P39</f>
        <v>0</v>
      </c>
      <c r="AD39" s="369">
        <f t="shared" si="3"/>
        <v>0</v>
      </c>
      <c r="AE39" s="371">
        <f t="shared" si="4"/>
        <v>0</v>
      </c>
      <c r="AF39" s="372">
        <f t="shared" si="5"/>
        <v>1</v>
      </c>
      <c r="AG39" s="364"/>
      <c r="AH39" s="373">
        <v>32</v>
      </c>
      <c r="AI39" s="374" t="e">
        <f t="shared" si="0"/>
        <v>#N/A</v>
      </c>
      <c r="AJ39" s="375" t="e">
        <f t="shared" si="6"/>
        <v>#N/A</v>
      </c>
      <c r="AK39" s="376" t="e">
        <f t="shared" si="7"/>
        <v>#N/A</v>
      </c>
      <c r="AL39" s="377" t="e">
        <f t="shared" si="8"/>
        <v>#N/A</v>
      </c>
      <c r="AM39" s="378" t="e">
        <f>SUM($AJ$8:$AJ39)/SUM($AJ$8:$AJ$44)</f>
        <v>#N/A</v>
      </c>
      <c r="AN39" s="369" t="e">
        <f t="shared" si="9"/>
        <v>#N/A</v>
      </c>
      <c r="AO39" s="371" t="e">
        <f t="shared" si="10"/>
        <v>#N/A</v>
      </c>
    </row>
    <row r="40" spans="2:41" ht="19.5" customHeight="1">
      <c r="B40" s="301" t="s">
        <v>121</v>
      </c>
      <c r="C40" s="302" t="s">
        <v>413</v>
      </c>
      <c r="D40" s="358">
        <f>計算シート1!H40</f>
        <v>0</v>
      </c>
      <c r="E40" s="359">
        <f>D40*関係係数シート!$D36</f>
        <v>0</v>
      </c>
      <c r="F40" s="359">
        <v>0</v>
      </c>
      <c r="G40" s="359">
        <f>F40*関係係数シート!E36</f>
        <v>0</v>
      </c>
      <c r="H40" s="360">
        <f>F40*関係係数シート!F36</f>
        <v>0</v>
      </c>
      <c r="I40" s="361"/>
      <c r="J40" s="362"/>
      <c r="K40" s="363"/>
      <c r="L40" s="359">
        <f>$K$45*関係係数シート!G36</f>
        <v>0</v>
      </c>
      <c r="M40" s="359">
        <f>L40*関係係数シート!D36</f>
        <v>0</v>
      </c>
      <c r="N40" s="359">
        <v>0</v>
      </c>
      <c r="O40" s="359">
        <f>N40*関係係数シート!E36</f>
        <v>0</v>
      </c>
      <c r="P40" s="360">
        <f>N40*関係係数シート!F36</f>
        <v>0</v>
      </c>
      <c r="Q40" s="364"/>
      <c r="R40" s="365">
        <f>計算シート1!I40</f>
        <v>0</v>
      </c>
      <c r="S40" s="366">
        <f>ROUND(F40*関係係数シート!$H36,0)</f>
        <v>0</v>
      </c>
      <c r="T40" s="367">
        <f t="shared" si="1"/>
        <v>0</v>
      </c>
      <c r="U40" s="368">
        <f>ROUND(N40*関係係数シート!$H36,0)</f>
        <v>0</v>
      </c>
      <c r="V40" s="368">
        <f>計算シート1!J40</f>
        <v>0</v>
      </c>
      <c r="W40" s="359">
        <f>ROUND(F40*関係係数シート!$I36,0)</f>
        <v>0</v>
      </c>
      <c r="X40" s="305">
        <f t="shared" si="2"/>
        <v>0</v>
      </c>
      <c r="Y40" s="360">
        <f>ROUND(N40*関係係数シート!$I36,0)</f>
        <v>0</v>
      </c>
      <c r="Z40" s="364"/>
      <c r="AA40" s="369">
        <f>計算シート1!E40+'計算シート 2'!F40+N40</f>
        <v>0</v>
      </c>
      <c r="AB40" s="370">
        <f>計算シート1!F40+'計算シート 2'!G40+'計算シート 2'!O40</f>
        <v>0</v>
      </c>
      <c r="AC40" s="371">
        <f>計算シート1!G40+'計算シート 2'!H40+'計算シート 2'!P40</f>
        <v>0</v>
      </c>
      <c r="AD40" s="369">
        <f t="shared" si="3"/>
        <v>0</v>
      </c>
      <c r="AE40" s="371">
        <f t="shared" si="4"/>
        <v>0</v>
      </c>
      <c r="AF40" s="372">
        <f t="shared" si="5"/>
        <v>1</v>
      </c>
      <c r="AG40" s="364"/>
      <c r="AH40" s="373">
        <v>33</v>
      </c>
      <c r="AI40" s="374" t="e">
        <f t="shared" si="0"/>
        <v>#N/A</v>
      </c>
      <c r="AJ40" s="375" t="e">
        <f t="shared" si="6"/>
        <v>#N/A</v>
      </c>
      <c r="AK40" s="376" t="e">
        <f t="shared" si="7"/>
        <v>#N/A</v>
      </c>
      <c r="AL40" s="377" t="e">
        <f t="shared" si="8"/>
        <v>#N/A</v>
      </c>
      <c r="AM40" s="378" t="e">
        <f>SUM($AJ$8:$AJ40)/SUM($AJ$8:$AJ$44)</f>
        <v>#N/A</v>
      </c>
      <c r="AN40" s="369" t="e">
        <f t="shared" si="9"/>
        <v>#N/A</v>
      </c>
      <c r="AO40" s="371" t="e">
        <f t="shared" si="10"/>
        <v>#N/A</v>
      </c>
    </row>
    <row r="41" spans="2:41" ht="19.5" customHeight="1">
      <c r="B41" s="301" t="s">
        <v>122</v>
      </c>
      <c r="C41" s="302" t="s">
        <v>49</v>
      </c>
      <c r="D41" s="358">
        <f>計算シート1!H41</f>
        <v>0</v>
      </c>
      <c r="E41" s="359">
        <f>D41*関係係数シート!$D37</f>
        <v>0</v>
      </c>
      <c r="F41" s="359">
        <v>0</v>
      </c>
      <c r="G41" s="359">
        <f>F41*関係係数シート!E37</f>
        <v>0</v>
      </c>
      <c r="H41" s="360">
        <f>F41*関係係数シート!F37</f>
        <v>0</v>
      </c>
      <c r="I41" s="361"/>
      <c r="J41" s="362"/>
      <c r="K41" s="363"/>
      <c r="L41" s="359">
        <f>$K$45*関係係数シート!G37</f>
        <v>0</v>
      </c>
      <c r="M41" s="359">
        <f>L41*関係係数シート!D37</f>
        <v>0</v>
      </c>
      <c r="N41" s="359">
        <v>0</v>
      </c>
      <c r="O41" s="359">
        <f>N41*関係係数シート!E37</f>
        <v>0</v>
      </c>
      <c r="P41" s="360">
        <f>N41*関係係数シート!F37</f>
        <v>0</v>
      </c>
      <c r="Q41" s="364"/>
      <c r="R41" s="365">
        <f>計算シート1!I41</f>
        <v>0</v>
      </c>
      <c r="S41" s="366">
        <f>ROUND(F41*関係係数シート!$H37,0)</f>
        <v>0</v>
      </c>
      <c r="T41" s="367">
        <f t="shared" si="1"/>
        <v>0</v>
      </c>
      <c r="U41" s="368">
        <f>ROUND(N41*関係係数シート!$H37,0)</f>
        <v>0</v>
      </c>
      <c r="V41" s="368">
        <f>計算シート1!J41</f>
        <v>0</v>
      </c>
      <c r="W41" s="359">
        <f>ROUND(F41*関係係数シート!$I37,0)</f>
        <v>0</v>
      </c>
      <c r="X41" s="305">
        <f t="shared" si="2"/>
        <v>0</v>
      </c>
      <c r="Y41" s="360">
        <f>ROUND(N41*関係係数シート!$I37,0)</f>
        <v>0</v>
      </c>
      <c r="Z41" s="364"/>
      <c r="AA41" s="369">
        <f>計算シート1!E41+'計算シート 2'!F41+N41</f>
        <v>0</v>
      </c>
      <c r="AB41" s="370">
        <f>計算シート1!F41+'計算シート 2'!G41+'計算シート 2'!O41</f>
        <v>0</v>
      </c>
      <c r="AC41" s="371">
        <f>計算シート1!G41+'計算シート 2'!H41+'計算シート 2'!P41</f>
        <v>0</v>
      </c>
      <c r="AD41" s="369">
        <f t="shared" si="3"/>
        <v>0</v>
      </c>
      <c r="AE41" s="371">
        <f t="shared" si="4"/>
        <v>0</v>
      </c>
      <c r="AF41" s="372">
        <f t="shared" si="5"/>
        <v>1</v>
      </c>
      <c r="AG41" s="364"/>
      <c r="AH41" s="373">
        <v>34</v>
      </c>
      <c r="AI41" s="374" t="e">
        <f t="shared" si="0"/>
        <v>#N/A</v>
      </c>
      <c r="AJ41" s="375" t="e">
        <f t="shared" si="6"/>
        <v>#N/A</v>
      </c>
      <c r="AK41" s="376" t="e">
        <f t="shared" si="7"/>
        <v>#N/A</v>
      </c>
      <c r="AL41" s="377" t="e">
        <f t="shared" si="8"/>
        <v>#N/A</v>
      </c>
      <c r="AM41" s="378" t="e">
        <f>SUM($AJ$8:$AJ41)/SUM($AJ$8:$AJ$44)</f>
        <v>#N/A</v>
      </c>
      <c r="AN41" s="369" t="e">
        <f t="shared" si="9"/>
        <v>#N/A</v>
      </c>
      <c r="AO41" s="371" t="e">
        <f t="shared" si="10"/>
        <v>#N/A</v>
      </c>
    </row>
    <row r="42" spans="2:41" ht="19.5" customHeight="1">
      <c r="B42" s="308" t="s">
        <v>123</v>
      </c>
      <c r="C42" s="309" t="s">
        <v>51</v>
      </c>
      <c r="D42" s="379">
        <f>計算シート1!H42</f>
        <v>0</v>
      </c>
      <c r="E42" s="380">
        <f>D42*関係係数シート!$D38</f>
        <v>0</v>
      </c>
      <c r="F42" s="380">
        <v>0</v>
      </c>
      <c r="G42" s="380">
        <f>F42*関係係数シート!E38</f>
        <v>0</v>
      </c>
      <c r="H42" s="381">
        <f>F42*関係係数シート!F38</f>
        <v>0</v>
      </c>
      <c r="I42" s="382"/>
      <c r="J42" s="383"/>
      <c r="K42" s="384"/>
      <c r="L42" s="380">
        <f>$K$45*関係係数シート!G38</f>
        <v>0</v>
      </c>
      <c r="M42" s="380">
        <f>L42*関係係数シート!D38</f>
        <v>0</v>
      </c>
      <c r="N42" s="380">
        <v>0</v>
      </c>
      <c r="O42" s="380">
        <f>N42*関係係数シート!E38</f>
        <v>0</v>
      </c>
      <c r="P42" s="381">
        <f>N42*関係係数シート!F38</f>
        <v>0</v>
      </c>
      <c r="Q42" s="385"/>
      <c r="R42" s="386">
        <f>計算シート1!I42</f>
        <v>0</v>
      </c>
      <c r="S42" s="387">
        <f>ROUND(F42*関係係数シート!$H38,0)</f>
        <v>0</v>
      </c>
      <c r="T42" s="388">
        <f t="shared" si="1"/>
        <v>0</v>
      </c>
      <c r="U42" s="389">
        <f>ROUND(N42*関係係数シート!$H38,0)</f>
        <v>0</v>
      </c>
      <c r="V42" s="389">
        <f>計算シート1!J42</f>
        <v>0</v>
      </c>
      <c r="W42" s="380">
        <f>ROUND(F42*関係係数シート!$I38,0)</f>
        <v>0</v>
      </c>
      <c r="X42" s="312">
        <f t="shared" si="2"/>
        <v>0</v>
      </c>
      <c r="Y42" s="381">
        <f>ROUND(N42*関係係数シート!$I38,0)</f>
        <v>0</v>
      </c>
      <c r="Z42" s="385"/>
      <c r="AA42" s="390">
        <f>計算シート1!E42+'計算シート 2'!F42+N42</f>
        <v>0</v>
      </c>
      <c r="AB42" s="391">
        <f>計算シート1!F42+'計算シート 2'!G42+'計算シート 2'!O42</f>
        <v>0</v>
      </c>
      <c r="AC42" s="392">
        <f>計算シート1!G42+'計算シート 2'!H42+'計算シート 2'!P42</f>
        <v>0</v>
      </c>
      <c r="AD42" s="390">
        <f t="shared" si="3"/>
        <v>0</v>
      </c>
      <c r="AE42" s="392">
        <f t="shared" si="4"/>
        <v>0</v>
      </c>
      <c r="AF42" s="393">
        <f t="shared" si="5"/>
        <v>1</v>
      </c>
      <c r="AG42" s="385"/>
      <c r="AH42" s="394">
        <v>35</v>
      </c>
      <c r="AI42" s="395" t="e">
        <f t="shared" si="0"/>
        <v>#N/A</v>
      </c>
      <c r="AJ42" s="396" t="e">
        <f t="shared" si="6"/>
        <v>#N/A</v>
      </c>
      <c r="AK42" s="397" t="e">
        <f t="shared" si="7"/>
        <v>#N/A</v>
      </c>
      <c r="AL42" s="398" t="e">
        <f t="shared" si="8"/>
        <v>#N/A</v>
      </c>
      <c r="AM42" s="399" t="e">
        <f>SUM($AJ$8:$AJ42)/SUM($AJ$8:$AJ$44)</f>
        <v>#N/A</v>
      </c>
      <c r="AN42" s="390" t="e">
        <f t="shared" si="9"/>
        <v>#N/A</v>
      </c>
      <c r="AO42" s="392" t="e">
        <f t="shared" si="10"/>
        <v>#N/A</v>
      </c>
    </row>
    <row r="43" spans="2:41" ht="19.5" customHeight="1">
      <c r="B43" s="315" t="s">
        <v>124</v>
      </c>
      <c r="C43" s="316" t="s">
        <v>53</v>
      </c>
      <c r="D43" s="400">
        <f>計算シート1!H43</f>
        <v>0</v>
      </c>
      <c r="E43" s="341">
        <f>D43*関係係数シート!$D39</f>
        <v>0</v>
      </c>
      <c r="F43" s="341">
        <v>0</v>
      </c>
      <c r="G43" s="341">
        <f>F43*関係係数シート!E39</f>
        <v>0</v>
      </c>
      <c r="H43" s="401">
        <f>F43*関係係数シート!F39</f>
        <v>0</v>
      </c>
      <c r="I43" s="419"/>
      <c r="J43" s="403"/>
      <c r="K43" s="404"/>
      <c r="L43" s="341">
        <f>$K$45*関係係数シート!G39</f>
        <v>0</v>
      </c>
      <c r="M43" s="341">
        <f>L43*関係係数シート!D39</f>
        <v>0</v>
      </c>
      <c r="N43" s="341">
        <v>0</v>
      </c>
      <c r="O43" s="341">
        <f>N43*関係係数シート!E39</f>
        <v>0</v>
      </c>
      <c r="P43" s="401">
        <f>N43*関係係数シート!F39</f>
        <v>0</v>
      </c>
      <c r="Q43" s="405"/>
      <c r="R43" s="324">
        <f>計算シート1!I43</f>
        <v>0</v>
      </c>
      <c r="S43" s="406">
        <f>ROUND(F43*関係係数シート!$H39,0)</f>
        <v>0</v>
      </c>
      <c r="T43" s="407">
        <f t="shared" si="1"/>
        <v>0</v>
      </c>
      <c r="U43" s="408">
        <f>ROUND(N43*関係係数シート!$H39,0)</f>
        <v>0</v>
      </c>
      <c r="V43" s="408">
        <f>計算シート1!J43</f>
        <v>0</v>
      </c>
      <c r="W43" s="341">
        <f>ROUND(F43*関係係数シート!$I39,0)</f>
        <v>0</v>
      </c>
      <c r="X43" s="319">
        <f t="shared" si="2"/>
        <v>0</v>
      </c>
      <c r="Y43" s="401">
        <f>ROUND(N43*関係係数シート!$I39,0)</f>
        <v>0</v>
      </c>
      <c r="Z43" s="405"/>
      <c r="AA43" s="409">
        <f>計算シート1!E43+'計算シート 2'!F43+N43</f>
        <v>0</v>
      </c>
      <c r="AB43" s="410">
        <f>計算シート1!F43+'計算シート 2'!G43+'計算シート 2'!O43</f>
        <v>0</v>
      </c>
      <c r="AC43" s="411">
        <f>計算シート1!G43+'計算シート 2'!H43+'計算シート 2'!P43</f>
        <v>0</v>
      </c>
      <c r="AD43" s="409">
        <f t="shared" si="3"/>
        <v>0</v>
      </c>
      <c r="AE43" s="411">
        <f t="shared" si="4"/>
        <v>0</v>
      </c>
      <c r="AF43" s="412">
        <f t="shared" si="5"/>
        <v>1</v>
      </c>
      <c r="AG43" s="405"/>
      <c r="AH43" s="413">
        <v>36</v>
      </c>
      <c r="AI43" s="414" t="e">
        <f t="shared" si="0"/>
        <v>#N/A</v>
      </c>
      <c r="AJ43" s="415" t="e">
        <f t="shared" si="6"/>
        <v>#N/A</v>
      </c>
      <c r="AK43" s="416" t="e">
        <f t="shared" si="7"/>
        <v>#N/A</v>
      </c>
      <c r="AL43" s="417" t="e">
        <f t="shared" si="8"/>
        <v>#N/A</v>
      </c>
      <c r="AM43" s="418" t="e">
        <f>SUM($AJ$8:$AJ43)/SUM($AJ$8:$AJ$44)</f>
        <v>#N/A</v>
      </c>
      <c r="AN43" s="409" t="e">
        <f t="shared" si="9"/>
        <v>#N/A</v>
      </c>
      <c r="AO43" s="411" t="e">
        <f t="shared" si="10"/>
        <v>#N/A</v>
      </c>
    </row>
    <row r="44" spans="2:41" ht="19.5" customHeight="1" thickBot="1">
      <c r="B44" s="326" t="s">
        <v>125</v>
      </c>
      <c r="C44" s="327" t="s">
        <v>55</v>
      </c>
      <c r="D44" s="420">
        <f>計算シート1!H44</f>
        <v>0</v>
      </c>
      <c r="E44" s="421">
        <f>D44*関係係数シート!$D40</f>
        <v>0</v>
      </c>
      <c r="F44" s="421">
        <v>0</v>
      </c>
      <c r="G44" s="421">
        <f>F44*関係係数シート!E40</f>
        <v>0</v>
      </c>
      <c r="H44" s="422">
        <f>F44*関係係数シート!F40</f>
        <v>0</v>
      </c>
      <c r="I44" s="423"/>
      <c r="J44" s="424"/>
      <c r="K44" s="425"/>
      <c r="L44" s="421">
        <f>$K$45*関係係数シート!G40</f>
        <v>0</v>
      </c>
      <c r="M44" s="421">
        <f>L44*関係係数シート!D40</f>
        <v>0</v>
      </c>
      <c r="N44" s="421">
        <v>0</v>
      </c>
      <c r="O44" s="421">
        <f>N44*関係係数シート!E40</f>
        <v>0</v>
      </c>
      <c r="P44" s="422">
        <f>N44*関係係数シート!F40</f>
        <v>0</v>
      </c>
      <c r="Q44" s="426"/>
      <c r="R44" s="427">
        <f>計算シート1!I44</f>
        <v>0</v>
      </c>
      <c r="S44" s="428">
        <f>ROUND(F44*関係係数シート!$H40,0)</f>
        <v>0</v>
      </c>
      <c r="T44" s="429">
        <f t="shared" si="1"/>
        <v>0</v>
      </c>
      <c r="U44" s="430">
        <f>ROUND(N44*関係係数シート!$H40,0)</f>
        <v>0</v>
      </c>
      <c r="V44" s="430">
        <f>計算シート1!J44</f>
        <v>0</v>
      </c>
      <c r="W44" s="421">
        <f>ROUND(F44*関係係数シート!$I40,0)</f>
        <v>0</v>
      </c>
      <c r="X44" s="330">
        <f t="shared" si="2"/>
        <v>0</v>
      </c>
      <c r="Y44" s="422">
        <f>ROUND(N44*関係係数シート!$I40,0)</f>
        <v>0</v>
      </c>
      <c r="Z44" s="426"/>
      <c r="AA44" s="431">
        <f>計算シート1!E44+'計算シート 2'!F44+N44</f>
        <v>0</v>
      </c>
      <c r="AB44" s="432">
        <f>計算シート1!F44+'計算シート 2'!G44+'計算シート 2'!O44</f>
        <v>0</v>
      </c>
      <c r="AC44" s="433">
        <f>計算シート1!G44+'計算シート 2'!H44+'計算シート 2'!P44</f>
        <v>0</v>
      </c>
      <c r="AD44" s="431">
        <f t="shared" si="3"/>
        <v>0</v>
      </c>
      <c r="AE44" s="433">
        <f t="shared" si="4"/>
        <v>0</v>
      </c>
      <c r="AF44" s="434">
        <f t="shared" si="5"/>
        <v>1</v>
      </c>
      <c r="AG44" s="426"/>
      <c r="AH44" s="435">
        <v>37</v>
      </c>
      <c r="AI44" s="436" t="e">
        <f t="shared" si="0"/>
        <v>#N/A</v>
      </c>
      <c r="AJ44" s="437" t="e">
        <f t="shared" si="6"/>
        <v>#N/A</v>
      </c>
      <c r="AK44" s="438" t="e">
        <f t="shared" si="7"/>
        <v>#N/A</v>
      </c>
      <c r="AL44" s="439" t="e">
        <f t="shared" si="8"/>
        <v>#N/A</v>
      </c>
      <c r="AM44" s="440" t="e">
        <f>SUM($AJ$8:$AJ44)/SUM($AJ$8:$AJ$44)</f>
        <v>#N/A</v>
      </c>
      <c r="AN44" s="441" t="e">
        <f t="shared" si="9"/>
        <v>#N/A</v>
      </c>
      <c r="AO44" s="442" t="e">
        <f t="shared" si="10"/>
        <v>#N/A</v>
      </c>
    </row>
    <row r="45" spans="2:41" ht="19.5" customHeight="1" thickBot="1">
      <c r="B45" s="122"/>
      <c r="C45" s="123" t="s">
        <v>327</v>
      </c>
      <c r="D45" s="206">
        <f>SUM(D8:D44)</f>
        <v>0</v>
      </c>
      <c r="E45" s="138">
        <f>SUM(E8:E44)</f>
        <v>0</v>
      </c>
      <c r="F45" s="132">
        <f>SUM(F8:F44)</f>
        <v>0</v>
      </c>
      <c r="G45" s="132">
        <f>SUM(G8:G44)</f>
        <v>0</v>
      </c>
      <c r="H45" s="133">
        <f>SUM(H8:H44)</f>
        <v>0</v>
      </c>
      <c r="J45" s="137">
        <f>関係係数シート!M3</f>
        <v>0.57137298099833567</v>
      </c>
      <c r="K45" s="132">
        <f>H47*J45</f>
        <v>0</v>
      </c>
      <c r="L45" s="138">
        <f>SUM(L8:L44)</f>
        <v>0</v>
      </c>
      <c r="M45" s="138">
        <f>SUM(M8:M44)</f>
        <v>0</v>
      </c>
      <c r="N45" s="138">
        <f>SUM(N8:N44)</f>
        <v>0</v>
      </c>
      <c r="O45" s="138">
        <f>SUM(O8:O44)</f>
        <v>0</v>
      </c>
      <c r="P45" s="139">
        <f>SUM(P8:P44)</f>
        <v>0</v>
      </c>
      <c r="R45" s="254">
        <f>SUM(R8:R44)</f>
        <v>0</v>
      </c>
      <c r="S45" s="132">
        <f>SUM(S8:S44)</f>
        <v>0</v>
      </c>
      <c r="T45" s="132">
        <f>SUM(T8:T44)</f>
        <v>0</v>
      </c>
      <c r="U45" s="138">
        <f>SUM(U8:U44)</f>
        <v>0</v>
      </c>
      <c r="V45" s="138">
        <f t="shared" ref="V45:Y45" si="11">SUM(V8:V44)</f>
        <v>0</v>
      </c>
      <c r="W45" s="138">
        <f t="shared" si="11"/>
        <v>0</v>
      </c>
      <c r="X45" s="253">
        <f t="shared" si="11"/>
        <v>0</v>
      </c>
      <c r="Y45" s="139">
        <f t="shared" si="11"/>
        <v>0</v>
      </c>
      <c r="AA45" s="186">
        <f>SUM(AA8:AA44)</f>
        <v>0</v>
      </c>
      <c r="AB45" s="188">
        <f t="shared" ref="AB45:AE45" si="12">SUM(AB8:AB44)</f>
        <v>0</v>
      </c>
      <c r="AC45" s="263">
        <f t="shared" si="12"/>
        <v>0</v>
      </c>
      <c r="AD45" s="188">
        <f t="shared" si="12"/>
        <v>0</v>
      </c>
      <c r="AE45" s="264">
        <f t="shared" si="12"/>
        <v>0</v>
      </c>
      <c r="AF45" s="187"/>
      <c r="AH45" s="194"/>
      <c r="AI45" s="195" t="s">
        <v>363</v>
      </c>
      <c r="AJ45" s="207" t="e">
        <f>SUM(AJ8:AJ44)</f>
        <v>#N/A</v>
      </c>
      <c r="AK45" s="208" t="e">
        <f t="shared" ref="AK45:AL45" si="13">SUM(AK8:AK44)</f>
        <v>#N/A</v>
      </c>
      <c r="AL45" s="209" t="e">
        <f t="shared" si="13"/>
        <v>#N/A</v>
      </c>
      <c r="AM45" s="193"/>
      <c r="AN45" s="198" t="e">
        <f t="shared" ref="AN45:AO45" si="14">SUM(AN8:AN44)</f>
        <v>#N/A</v>
      </c>
      <c r="AO45" s="199" t="e">
        <f t="shared" si="14"/>
        <v>#N/A</v>
      </c>
    </row>
    <row r="46" spans="2:41" ht="19.5" customHeight="1" thickBot="1">
      <c r="G46" s="3" t="s">
        <v>131</v>
      </c>
      <c r="H46" s="134">
        <f>計算シート1!H47</f>
        <v>0</v>
      </c>
    </row>
    <row r="47" spans="2:41" ht="19.5" customHeight="1" thickBot="1">
      <c r="D47" s="14"/>
      <c r="G47" s="3" t="s">
        <v>128</v>
      </c>
      <c r="H47" s="108">
        <f>SUM(H45:H46)</f>
        <v>0</v>
      </c>
      <c r="M47" s="3"/>
      <c r="N47" s="15"/>
    </row>
  </sheetData>
  <mergeCells count="40">
    <mergeCell ref="AH3:AO3"/>
    <mergeCell ref="AA4:AA7"/>
    <mergeCell ref="AD4:AD7"/>
    <mergeCell ref="AF4:AF7"/>
    <mergeCell ref="AH4:AH7"/>
    <mergeCell ref="AI4:AI7"/>
    <mergeCell ref="AJ4:AJ7"/>
    <mergeCell ref="AM4:AM7"/>
    <mergeCell ref="AN4:AN7"/>
    <mergeCell ref="AB5:AB7"/>
    <mergeCell ref="AE5:AE7"/>
    <mergeCell ref="AK5:AK7"/>
    <mergeCell ref="AO5:AO7"/>
    <mergeCell ref="AA3:AF3"/>
    <mergeCell ref="T5:T7"/>
    <mergeCell ref="V5:V7"/>
    <mergeCell ref="B4:C7"/>
    <mergeCell ref="M4:M7"/>
    <mergeCell ref="J4:J7"/>
    <mergeCell ref="L4:L7"/>
    <mergeCell ref="F4:H4"/>
    <mergeCell ref="E4:E7"/>
    <mergeCell ref="D4:D7"/>
    <mergeCell ref="K4:K7"/>
    <mergeCell ref="W5:W7"/>
    <mergeCell ref="X5:X7"/>
    <mergeCell ref="D3:H3"/>
    <mergeCell ref="Y4:Y7"/>
    <mergeCell ref="U4:U7"/>
    <mergeCell ref="J3:P3"/>
    <mergeCell ref="N4:N7"/>
    <mergeCell ref="F5:F7"/>
    <mergeCell ref="G6:G7"/>
    <mergeCell ref="O5:O7"/>
    <mergeCell ref="R3:U3"/>
    <mergeCell ref="V3:Y3"/>
    <mergeCell ref="R4:T4"/>
    <mergeCell ref="V4:X4"/>
    <mergeCell ref="R5:R7"/>
    <mergeCell ref="S5:S7"/>
  </mergeCells>
  <phoneticPr fontId="2"/>
  <pageMargins left="0.32" right="0.32" top="0.56000000000000005" bottom="0.46" header="0.51200000000000001" footer="0.51200000000000001"/>
  <pageSetup paperSize="9" scale="7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X106"/>
  <sheetViews>
    <sheetView showGridLines="0" zoomScaleNormal="100" zoomScaleSheetLayoutView="40" workbookViewId="0">
      <selection activeCell="J22" sqref="J22"/>
    </sheetView>
  </sheetViews>
  <sheetFormatPr defaultColWidth="18.625" defaultRowHeight="12.75" customHeight="1"/>
  <cols>
    <col min="1" max="1" width="2.625" style="7" customWidth="1"/>
    <col min="2" max="2" width="4.625" style="8" customWidth="1"/>
    <col min="3" max="3" width="28.875" style="9" bestFit="1" customWidth="1"/>
    <col min="4" max="74" width="13.625" customWidth="1"/>
  </cols>
  <sheetData>
    <row r="1" spans="2:74" ht="14.25" thickBot="1"/>
    <row r="2" spans="2:74" ht="13.5" customHeight="1">
      <c r="B2" s="754" t="s">
        <v>489</v>
      </c>
      <c r="C2" s="546"/>
      <c r="D2" s="84">
        <v>1</v>
      </c>
      <c r="E2" s="85">
        <v>2</v>
      </c>
      <c r="F2" s="85">
        <v>3</v>
      </c>
      <c r="G2" s="85">
        <v>4</v>
      </c>
      <c r="H2" s="85">
        <v>5</v>
      </c>
      <c r="I2" s="85">
        <v>6</v>
      </c>
      <c r="J2" s="85">
        <v>7</v>
      </c>
      <c r="K2" s="85">
        <v>8</v>
      </c>
      <c r="L2" s="85">
        <v>9</v>
      </c>
      <c r="M2" s="85">
        <v>10</v>
      </c>
      <c r="N2" s="85">
        <v>11</v>
      </c>
      <c r="O2" s="85">
        <v>12</v>
      </c>
      <c r="P2" s="85">
        <v>13</v>
      </c>
      <c r="Q2" s="85">
        <v>14</v>
      </c>
      <c r="R2" s="85">
        <v>15</v>
      </c>
      <c r="S2" s="85">
        <v>16</v>
      </c>
      <c r="T2" s="85">
        <v>17</v>
      </c>
      <c r="U2" s="85">
        <v>18</v>
      </c>
      <c r="V2" s="85">
        <v>19</v>
      </c>
      <c r="W2" s="85">
        <v>20</v>
      </c>
      <c r="X2" s="85">
        <v>21</v>
      </c>
      <c r="Y2" s="85">
        <v>22</v>
      </c>
      <c r="Z2" s="85">
        <v>23</v>
      </c>
      <c r="AA2" s="85">
        <v>24</v>
      </c>
      <c r="AB2" s="85">
        <v>25</v>
      </c>
      <c r="AC2" s="85">
        <v>26</v>
      </c>
      <c r="AD2" s="85">
        <v>27</v>
      </c>
      <c r="AE2" s="85">
        <v>28</v>
      </c>
      <c r="AF2" s="85" t="s">
        <v>414</v>
      </c>
      <c r="AG2" s="85">
        <v>29</v>
      </c>
      <c r="AH2" s="85">
        <v>30</v>
      </c>
      <c r="AI2" s="85">
        <v>31</v>
      </c>
      <c r="AJ2" s="85">
        <v>32</v>
      </c>
      <c r="AK2" s="85">
        <v>33</v>
      </c>
      <c r="AL2" s="85">
        <v>34</v>
      </c>
      <c r="AM2" s="85">
        <v>35</v>
      </c>
      <c r="AN2" s="85">
        <v>36</v>
      </c>
      <c r="AO2" s="85">
        <v>37</v>
      </c>
      <c r="AP2" s="85">
        <v>38</v>
      </c>
      <c r="AQ2" s="85">
        <v>39</v>
      </c>
      <c r="AR2" s="85">
        <v>40</v>
      </c>
      <c r="AS2" s="85">
        <v>41</v>
      </c>
      <c r="AT2" s="85">
        <v>42</v>
      </c>
      <c r="AU2" s="85">
        <v>43</v>
      </c>
      <c r="AV2" s="85">
        <v>44</v>
      </c>
      <c r="AW2" s="85">
        <v>45</v>
      </c>
      <c r="AX2" s="85">
        <v>46</v>
      </c>
      <c r="AY2" s="85">
        <v>47</v>
      </c>
      <c r="AZ2" s="85">
        <v>48</v>
      </c>
      <c r="BA2" s="85">
        <v>49</v>
      </c>
      <c r="BB2" s="85">
        <v>50</v>
      </c>
      <c r="BC2" s="85">
        <v>51</v>
      </c>
      <c r="BD2" s="85">
        <v>52</v>
      </c>
      <c r="BE2" s="85">
        <v>53</v>
      </c>
      <c r="BF2" s="85">
        <v>54</v>
      </c>
      <c r="BG2" s="85">
        <v>55</v>
      </c>
      <c r="BH2" s="85">
        <v>56</v>
      </c>
      <c r="BI2" s="85">
        <v>57</v>
      </c>
      <c r="BJ2" s="85">
        <v>58</v>
      </c>
      <c r="BK2" s="85">
        <v>59</v>
      </c>
      <c r="BL2" s="85">
        <v>60</v>
      </c>
      <c r="BM2" s="85">
        <v>61</v>
      </c>
      <c r="BN2" s="85">
        <v>62</v>
      </c>
      <c r="BO2" s="85">
        <v>63</v>
      </c>
      <c r="BP2" s="85">
        <v>64</v>
      </c>
      <c r="BQ2" s="85">
        <v>65</v>
      </c>
      <c r="BR2" s="85">
        <v>66</v>
      </c>
      <c r="BS2" s="85">
        <v>67</v>
      </c>
      <c r="BT2" s="85">
        <v>68</v>
      </c>
      <c r="BU2" s="85">
        <v>69</v>
      </c>
      <c r="BV2" s="516">
        <v>70</v>
      </c>
    </row>
    <row r="3" spans="2:74" ht="72.75" thickBot="1">
      <c r="B3" s="583"/>
      <c r="C3" s="755"/>
      <c r="D3" s="517" t="s">
        <v>192</v>
      </c>
      <c r="E3" s="518" t="s">
        <v>193</v>
      </c>
      <c r="F3" s="518" t="s">
        <v>437</v>
      </c>
      <c r="G3" s="518" t="s">
        <v>438</v>
      </c>
      <c r="H3" s="518" t="s">
        <v>439</v>
      </c>
      <c r="I3" s="518" t="s">
        <v>440</v>
      </c>
      <c r="J3" s="518" t="s">
        <v>441</v>
      </c>
      <c r="K3" s="518" t="s">
        <v>81</v>
      </c>
      <c r="L3" s="518" t="s">
        <v>194</v>
      </c>
      <c r="M3" s="518" t="s">
        <v>195</v>
      </c>
      <c r="N3" s="518" t="s">
        <v>196</v>
      </c>
      <c r="O3" s="518" t="s">
        <v>197</v>
      </c>
      <c r="P3" s="518" t="s">
        <v>82</v>
      </c>
      <c r="Q3" s="518" t="s">
        <v>83</v>
      </c>
      <c r="R3" s="518" t="s">
        <v>198</v>
      </c>
      <c r="S3" s="518" t="s">
        <v>84</v>
      </c>
      <c r="T3" s="518" t="s">
        <v>199</v>
      </c>
      <c r="U3" s="518" t="s">
        <v>200</v>
      </c>
      <c r="V3" s="518" t="s">
        <v>85</v>
      </c>
      <c r="W3" s="518" t="s">
        <v>201</v>
      </c>
      <c r="X3" s="518" t="s">
        <v>86</v>
      </c>
      <c r="Y3" s="518" t="s">
        <v>202</v>
      </c>
      <c r="Z3" s="518" t="s">
        <v>203</v>
      </c>
      <c r="AA3" s="518" t="s">
        <v>204</v>
      </c>
      <c r="AB3" s="518" t="s">
        <v>87</v>
      </c>
      <c r="AC3" s="518" t="s">
        <v>205</v>
      </c>
      <c r="AD3" s="518" t="s">
        <v>206</v>
      </c>
      <c r="AE3" s="518" t="s">
        <v>88</v>
      </c>
      <c r="AF3" s="518" t="s">
        <v>442</v>
      </c>
      <c r="AG3" s="518" t="s">
        <v>207</v>
      </c>
      <c r="AH3" s="518" t="s">
        <v>208</v>
      </c>
      <c r="AI3" s="518" t="s">
        <v>209</v>
      </c>
      <c r="AJ3" s="518" t="s">
        <v>210</v>
      </c>
      <c r="AK3" s="518" t="s">
        <v>211</v>
      </c>
      <c r="AL3" s="518" t="s">
        <v>212</v>
      </c>
      <c r="AM3" s="518" t="s">
        <v>213</v>
      </c>
      <c r="AN3" s="518" t="s">
        <v>214</v>
      </c>
      <c r="AO3" s="518" t="s">
        <v>215</v>
      </c>
      <c r="AP3" s="518" t="s">
        <v>216</v>
      </c>
      <c r="AQ3" s="518" t="s">
        <v>217</v>
      </c>
      <c r="AR3" s="518" t="s">
        <v>218</v>
      </c>
      <c r="AS3" s="518" t="s">
        <v>219</v>
      </c>
      <c r="AT3" s="518" t="s">
        <v>220</v>
      </c>
      <c r="AU3" s="518" t="s">
        <v>244</v>
      </c>
      <c r="AV3" s="518" t="s">
        <v>221</v>
      </c>
      <c r="AW3" s="518" t="s">
        <v>222</v>
      </c>
      <c r="AX3" s="518" t="s">
        <v>245</v>
      </c>
      <c r="AY3" s="518" t="s">
        <v>223</v>
      </c>
      <c r="AZ3" s="518" t="s">
        <v>244</v>
      </c>
      <c r="BA3" s="518" t="s">
        <v>487</v>
      </c>
      <c r="BB3" s="518" t="s">
        <v>224</v>
      </c>
      <c r="BC3" s="518" t="s">
        <v>225</v>
      </c>
      <c r="BD3" s="518" t="s">
        <v>226</v>
      </c>
      <c r="BE3" s="518" t="s">
        <v>227</v>
      </c>
      <c r="BF3" s="518" t="s">
        <v>488</v>
      </c>
      <c r="BG3" s="518" t="s">
        <v>228</v>
      </c>
      <c r="BH3" s="518" t="s">
        <v>229</v>
      </c>
      <c r="BI3" s="518" t="s">
        <v>230</v>
      </c>
      <c r="BJ3" s="518" t="s">
        <v>89</v>
      </c>
      <c r="BK3" s="518" t="s">
        <v>231</v>
      </c>
      <c r="BL3" s="518" t="s">
        <v>445</v>
      </c>
      <c r="BM3" s="518" t="s">
        <v>232</v>
      </c>
      <c r="BN3" s="518" t="s">
        <v>233</v>
      </c>
      <c r="BO3" s="518" t="s">
        <v>234</v>
      </c>
      <c r="BP3" s="518" t="s">
        <v>235</v>
      </c>
      <c r="BQ3" s="518" t="s">
        <v>236</v>
      </c>
      <c r="BR3" s="518" t="s">
        <v>237</v>
      </c>
      <c r="BS3" s="518" t="s">
        <v>238</v>
      </c>
      <c r="BT3" s="518" t="s">
        <v>239</v>
      </c>
      <c r="BU3" s="518" t="s">
        <v>240</v>
      </c>
      <c r="BV3" s="519" t="s">
        <v>241</v>
      </c>
    </row>
    <row r="4" spans="2:74" ht="13.5">
      <c r="B4" s="86" t="s">
        <v>0</v>
      </c>
      <c r="C4" s="520" t="s">
        <v>410</v>
      </c>
      <c r="D4" s="521">
        <v>9.9224908050683292E-4</v>
      </c>
      <c r="E4" s="522">
        <v>7.0660424665546298E-4</v>
      </c>
      <c r="F4" s="522">
        <v>6.1860256707671674E-4</v>
      </c>
      <c r="G4" s="522">
        <v>2.0399746093112425E-4</v>
      </c>
      <c r="H4" s="522">
        <v>2.0016862488698951E-4</v>
      </c>
      <c r="I4" s="522">
        <v>3.7819575412233376E-4</v>
      </c>
      <c r="J4" s="522">
        <v>1.2055616125353844E-3</v>
      </c>
      <c r="K4" s="522">
        <v>6.5460763619846639E-4</v>
      </c>
      <c r="L4" s="522">
        <v>1.37378989391707E-3</v>
      </c>
      <c r="M4" s="522">
        <v>1.3818027490380628E-3</v>
      </c>
      <c r="N4" s="522">
        <v>7.9614815938127911E-4</v>
      </c>
      <c r="O4" s="522">
        <v>9.9476458495174436E-4</v>
      </c>
      <c r="P4" s="522">
        <v>1.2093672970776793E-3</v>
      </c>
      <c r="Q4" s="522">
        <v>9.0620193162325102E-4</v>
      </c>
      <c r="R4" s="522">
        <v>0</v>
      </c>
      <c r="S4" s="522">
        <v>7.9861323847968174E-4</v>
      </c>
      <c r="T4" s="522">
        <v>4.9631525108849775E-4</v>
      </c>
      <c r="U4" s="522">
        <v>1.0993720535897292E-3</v>
      </c>
      <c r="V4" s="522">
        <v>4.2013889297520709E-4</v>
      </c>
      <c r="W4" s="522">
        <v>8.1914437556226136E-4</v>
      </c>
      <c r="X4" s="522">
        <v>6.6069042149045746E-4</v>
      </c>
      <c r="Y4" s="522">
        <v>1.811922449719152E-4</v>
      </c>
      <c r="Z4" s="522">
        <v>5.3280181537775171E-4</v>
      </c>
      <c r="AA4" s="522">
        <v>1.4645301435484994E-3</v>
      </c>
      <c r="AB4" s="522">
        <v>8.2177405404561428E-4</v>
      </c>
      <c r="AC4" s="522">
        <v>7.6304024140088538E-4</v>
      </c>
      <c r="AD4" s="522">
        <v>8.7358673013345509E-4</v>
      </c>
      <c r="AE4" s="522">
        <v>1.2046832059631819E-3</v>
      </c>
      <c r="AF4" s="522">
        <v>5.762725651626573E-5</v>
      </c>
      <c r="AG4" s="522">
        <v>1.8038969967154172E-3</v>
      </c>
      <c r="AH4" s="522">
        <v>1.8242719427383829E-3</v>
      </c>
      <c r="AI4" s="522">
        <v>2.5970109440269173E-3</v>
      </c>
      <c r="AJ4" s="522">
        <v>2.6186972024381137E-3</v>
      </c>
      <c r="AK4" s="522">
        <v>1.7855938695035924E-3</v>
      </c>
      <c r="AL4" s="522">
        <v>3.4738470857193565E-3</v>
      </c>
      <c r="AM4" s="522">
        <v>2.0485040230342898E-4</v>
      </c>
      <c r="AN4" s="522">
        <v>7.0875941586883985E-5</v>
      </c>
      <c r="AO4" s="522">
        <v>7.6255528394695259E-4</v>
      </c>
      <c r="AP4" s="522">
        <v>4.0750626540883068E-4</v>
      </c>
      <c r="AQ4" s="522">
        <v>3.3127208480565373E-4</v>
      </c>
      <c r="AR4" s="522">
        <v>7.2849129452903034E-5</v>
      </c>
      <c r="AS4" s="522">
        <v>6.1218264939841699E-3</v>
      </c>
      <c r="AT4" s="522">
        <v>6.5351362110793818E-3</v>
      </c>
      <c r="AU4" s="522">
        <v>7.3743014273523382E-3</v>
      </c>
      <c r="AV4" s="522">
        <v>3.8438869384721833E-5</v>
      </c>
      <c r="AW4" s="522">
        <v>4.5892611289582376E-5</v>
      </c>
      <c r="AX4" s="522">
        <v>0</v>
      </c>
      <c r="AY4" s="522">
        <v>2.0553589606864126E-3</v>
      </c>
      <c r="AZ4" s="522">
        <v>2.0946001917091701E-3</v>
      </c>
      <c r="BA4" s="522">
        <v>1.877480956978865E-3</v>
      </c>
      <c r="BB4" s="522">
        <v>1.2923503199859393E-3</v>
      </c>
      <c r="BC4" s="522">
        <v>1.1434619615871633E-3</v>
      </c>
      <c r="BD4" s="522">
        <v>2.0027157267844308E-3</v>
      </c>
      <c r="BE4" s="522">
        <v>1.5801352867656703E-3</v>
      </c>
      <c r="BF4" s="522">
        <v>4.3038104052281643E-3</v>
      </c>
      <c r="BG4" s="522">
        <v>5.6874409927996995E-6</v>
      </c>
      <c r="BH4" s="522">
        <v>3.3043637781191956E-3</v>
      </c>
      <c r="BI4" s="522">
        <v>2.5794225704633762E-5</v>
      </c>
      <c r="BJ4" s="522">
        <v>2.3466062207532355E-4</v>
      </c>
      <c r="BK4" s="522">
        <v>2.0093501761530322E-4</v>
      </c>
      <c r="BL4" s="522">
        <v>1.3255042851377337E-4</v>
      </c>
      <c r="BM4" s="522">
        <v>4.9800391662356835E-3</v>
      </c>
      <c r="BN4" s="522">
        <v>1.2184010238793159E-3</v>
      </c>
      <c r="BO4" s="522">
        <v>1.4733382913913648E-3</v>
      </c>
      <c r="BP4" s="522">
        <v>1.7751536139305097E-3</v>
      </c>
      <c r="BQ4" s="522">
        <v>2.3594713219948351E-4</v>
      </c>
      <c r="BR4" s="522">
        <v>5.7945958860443152E-4</v>
      </c>
      <c r="BS4" s="522">
        <v>1.1220325696851393E-4</v>
      </c>
      <c r="BT4" s="522">
        <v>1.0243093329415055E-4</v>
      </c>
      <c r="BU4" s="522">
        <v>1.0328184689128261E-3</v>
      </c>
      <c r="BV4" s="523">
        <v>5.0970762664752046E-3</v>
      </c>
    </row>
    <row r="5" spans="2:74" ht="13.5">
      <c r="B5" s="86" t="s">
        <v>9</v>
      </c>
      <c r="C5" s="520" t="s">
        <v>3</v>
      </c>
      <c r="D5" s="524">
        <v>2.0066946137467993E-3</v>
      </c>
      <c r="E5" s="525">
        <v>1.0636260236194432E-3</v>
      </c>
      <c r="F5" s="525">
        <v>1.2525859849941369E-3</v>
      </c>
      <c r="G5" s="525">
        <v>1.2304918616292055E-3</v>
      </c>
      <c r="H5" s="525">
        <v>1.2443483674453107E-3</v>
      </c>
      <c r="I5" s="525">
        <v>6.0007059654076955E-4</v>
      </c>
      <c r="J5" s="525">
        <v>1.283864773818248E-3</v>
      </c>
      <c r="K5" s="525">
        <v>8.6835706842653695E-4</v>
      </c>
      <c r="L5" s="525">
        <v>1.3877949258731812E-3</v>
      </c>
      <c r="M5" s="525">
        <v>1.3815397989430983E-3</v>
      </c>
      <c r="N5" s="525">
        <v>1.8387231299996209E-3</v>
      </c>
      <c r="O5" s="525">
        <v>1.1555306092555979E-3</v>
      </c>
      <c r="P5" s="525">
        <v>8.1530379578270522E-4</v>
      </c>
      <c r="Q5" s="525">
        <v>1.2959360544438942E-3</v>
      </c>
      <c r="R5" s="525">
        <v>5.525123525975974E-4</v>
      </c>
      <c r="S5" s="525">
        <v>8.6606143593823365E-4</v>
      </c>
      <c r="T5" s="525">
        <v>1.8494273566876651E-3</v>
      </c>
      <c r="U5" s="525">
        <v>4.3788547897218033E-3</v>
      </c>
      <c r="V5" s="525">
        <v>1.5299175374447317E-3</v>
      </c>
      <c r="W5" s="525">
        <v>7.9927428761654255E-4</v>
      </c>
      <c r="X5" s="525">
        <v>7.3576887847800955E-4</v>
      </c>
      <c r="Y5" s="525">
        <v>4.9525880292323489E-4</v>
      </c>
      <c r="Z5" s="525">
        <v>8.6660536236140336E-4</v>
      </c>
      <c r="AA5" s="525">
        <v>9.7362618481715876E-4</v>
      </c>
      <c r="AB5" s="525">
        <v>8.4971437188316511E-4</v>
      </c>
      <c r="AC5" s="525">
        <v>9.5633716924197908E-4</v>
      </c>
      <c r="AD5" s="525">
        <v>6.7531738973177684E-4</v>
      </c>
      <c r="AE5" s="525">
        <v>5.8728306290705117E-4</v>
      </c>
      <c r="AF5" s="525">
        <v>1.5788692218997294E-4</v>
      </c>
      <c r="AG5" s="525">
        <v>4.1275264000991902E-3</v>
      </c>
      <c r="AH5" s="525">
        <v>4.0577716383525409E-3</v>
      </c>
      <c r="AI5" s="525">
        <v>3.1874789012934679E-3</v>
      </c>
      <c r="AJ5" s="525">
        <v>3.1440520618588588E-3</v>
      </c>
      <c r="AK5" s="525">
        <v>3.4288762905085074E-3</v>
      </c>
      <c r="AL5" s="525">
        <v>5.400895780975825E-3</v>
      </c>
      <c r="AM5" s="525">
        <v>1.4111916603125106E-3</v>
      </c>
      <c r="AN5" s="525">
        <v>6.7757400157061084E-4</v>
      </c>
      <c r="AO5" s="525">
        <v>2.2981549203958365E-3</v>
      </c>
      <c r="AP5" s="525">
        <v>2.220909146478127E-3</v>
      </c>
      <c r="AQ5" s="525">
        <v>2.4293286219081271E-3</v>
      </c>
      <c r="AR5" s="525">
        <v>8.7418955343483641E-4</v>
      </c>
      <c r="AS5" s="525">
        <v>1.9463901886191631E-3</v>
      </c>
      <c r="AT5" s="525">
        <v>1.8328337383304659E-3</v>
      </c>
      <c r="AU5" s="525">
        <v>2.064982415384119E-3</v>
      </c>
      <c r="AV5" s="525">
        <v>2.5625912923147888E-5</v>
      </c>
      <c r="AW5" s="525">
        <v>0</v>
      </c>
      <c r="AX5" s="525">
        <v>1.2354067576749646E-4</v>
      </c>
      <c r="AY5" s="525">
        <v>3.0636482621552181E-3</v>
      </c>
      <c r="AZ5" s="525">
        <v>3.1123155390932866E-3</v>
      </c>
      <c r="BA5" s="525">
        <v>2.8430425919965668E-3</v>
      </c>
      <c r="BB5" s="525">
        <v>5.8000682360968957E-3</v>
      </c>
      <c r="BC5" s="525">
        <v>4.6317924447466241E-3</v>
      </c>
      <c r="BD5" s="525">
        <v>3.8589344578637465E-3</v>
      </c>
      <c r="BE5" s="525">
        <v>3.9194151392591917E-3</v>
      </c>
      <c r="BF5" s="525">
        <v>8.2328827012939816E-4</v>
      </c>
      <c r="BG5" s="525">
        <v>1.4485912208660835E-2</v>
      </c>
      <c r="BH5" s="525">
        <v>5.9620720493476118E-4</v>
      </c>
      <c r="BI5" s="525">
        <v>2.3111626231351852E-3</v>
      </c>
      <c r="BJ5" s="525">
        <v>1.1123912042208955E-2</v>
      </c>
      <c r="BK5" s="525">
        <v>7.7159046764276431E-3</v>
      </c>
      <c r="BL5" s="525">
        <v>4.8469932814738026E-3</v>
      </c>
      <c r="BM5" s="525">
        <v>2.8764520271723024E-3</v>
      </c>
      <c r="BN5" s="525">
        <v>3.6494423102957289E-3</v>
      </c>
      <c r="BO5" s="525">
        <v>5.4254295373270542E-3</v>
      </c>
      <c r="BP5" s="525">
        <v>4.2259309708742015E-3</v>
      </c>
      <c r="BQ5" s="525">
        <v>1.8751930920936854E-3</v>
      </c>
      <c r="BR5" s="525">
        <v>2.6633572071789939E-3</v>
      </c>
      <c r="BS5" s="525">
        <v>1.4279017222431428E-3</v>
      </c>
      <c r="BT5" s="525">
        <v>3.4233124327134731E-3</v>
      </c>
      <c r="BU5" s="525">
        <v>1.1096177909601901E-2</v>
      </c>
      <c r="BV5" s="526">
        <v>6.4712666314459223E-3</v>
      </c>
    </row>
    <row r="6" spans="2:74" ht="13.5">
      <c r="B6" s="86" t="s">
        <v>19</v>
      </c>
      <c r="C6" s="520" t="s">
        <v>302</v>
      </c>
      <c r="D6" s="524">
        <v>2.9354061516674334E-5</v>
      </c>
      <c r="E6" s="525">
        <v>0</v>
      </c>
      <c r="F6" s="525">
        <v>0</v>
      </c>
      <c r="G6" s="525">
        <v>0</v>
      </c>
      <c r="H6" s="525">
        <v>0</v>
      </c>
      <c r="I6" s="525">
        <v>0</v>
      </c>
      <c r="J6" s="525">
        <v>0</v>
      </c>
      <c r="K6" s="525">
        <v>0</v>
      </c>
      <c r="L6" s="525">
        <v>0</v>
      </c>
      <c r="M6" s="525">
        <v>0</v>
      </c>
      <c r="N6" s="525">
        <v>0</v>
      </c>
      <c r="O6" s="525">
        <v>0</v>
      </c>
      <c r="P6" s="525">
        <v>0</v>
      </c>
      <c r="Q6" s="525">
        <v>0</v>
      </c>
      <c r="R6" s="525">
        <v>0</v>
      </c>
      <c r="S6" s="525">
        <v>0</v>
      </c>
      <c r="T6" s="525">
        <v>0</v>
      </c>
      <c r="U6" s="525">
        <v>0</v>
      </c>
      <c r="V6" s="525">
        <v>0</v>
      </c>
      <c r="W6" s="525">
        <v>0</v>
      </c>
      <c r="X6" s="525">
        <v>0</v>
      </c>
      <c r="Y6" s="525">
        <v>0</v>
      </c>
      <c r="Z6" s="525">
        <v>0</v>
      </c>
      <c r="AA6" s="525">
        <v>0</v>
      </c>
      <c r="AB6" s="525">
        <v>0</v>
      </c>
      <c r="AC6" s="525">
        <v>0</v>
      </c>
      <c r="AD6" s="525">
        <v>0</v>
      </c>
      <c r="AE6" s="525">
        <v>0</v>
      </c>
      <c r="AF6" s="525">
        <v>0</v>
      </c>
      <c r="AG6" s="525">
        <v>8.2629349138890146E-5</v>
      </c>
      <c r="AH6" s="525">
        <v>1.4120173573709235E-4</v>
      </c>
      <c r="AI6" s="525">
        <v>0</v>
      </c>
      <c r="AJ6" s="525">
        <v>0</v>
      </c>
      <c r="AK6" s="525">
        <v>0</v>
      </c>
      <c r="AL6" s="525">
        <v>0</v>
      </c>
      <c r="AM6" s="525">
        <v>0</v>
      </c>
      <c r="AN6" s="525">
        <v>0</v>
      </c>
      <c r="AO6" s="525">
        <v>0</v>
      </c>
      <c r="AP6" s="525">
        <v>0</v>
      </c>
      <c r="AQ6" s="525">
        <v>0</v>
      </c>
      <c r="AR6" s="525">
        <v>0</v>
      </c>
      <c r="AS6" s="525">
        <v>0</v>
      </c>
      <c r="AT6" s="525">
        <v>0</v>
      </c>
      <c r="AU6" s="525">
        <v>0</v>
      </c>
      <c r="AV6" s="525">
        <v>0</v>
      </c>
      <c r="AW6" s="525">
        <v>0</v>
      </c>
      <c r="AX6" s="525">
        <v>0</v>
      </c>
      <c r="AY6" s="525">
        <v>0</v>
      </c>
      <c r="AZ6" s="525">
        <v>0</v>
      </c>
      <c r="BA6" s="525">
        <v>0</v>
      </c>
      <c r="BB6" s="525">
        <v>0</v>
      </c>
      <c r="BC6" s="525">
        <v>0</v>
      </c>
      <c r="BD6" s="525">
        <v>0</v>
      </c>
      <c r="BE6" s="525">
        <v>0</v>
      </c>
      <c r="BF6" s="525">
        <v>0</v>
      </c>
      <c r="BG6" s="525">
        <v>0</v>
      </c>
      <c r="BH6" s="525">
        <v>0</v>
      </c>
      <c r="BI6" s="525">
        <v>0</v>
      </c>
      <c r="BJ6" s="525">
        <v>0</v>
      </c>
      <c r="BK6" s="525">
        <v>0</v>
      </c>
      <c r="BL6" s="525">
        <v>0</v>
      </c>
      <c r="BM6" s="525">
        <v>0</v>
      </c>
      <c r="BN6" s="525">
        <v>0</v>
      </c>
      <c r="BO6" s="525">
        <v>1.5453902483059509E-3</v>
      </c>
      <c r="BP6" s="525">
        <v>0</v>
      </c>
      <c r="BQ6" s="525">
        <v>0</v>
      </c>
      <c r="BR6" s="525">
        <v>0</v>
      </c>
      <c r="BS6" s="525">
        <v>0</v>
      </c>
      <c r="BT6" s="525">
        <v>0</v>
      </c>
      <c r="BU6" s="525">
        <v>0</v>
      </c>
      <c r="BV6" s="526">
        <v>0</v>
      </c>
    </row>
    <row r="7" spans="2:74" ht="13.5">
      <c r="B7" s="86" t="s">
        <v>26</v>
      </c>
      <c r="C7" s="520" t="s">
        <v>6</v>
      </c>
      <c r="D7" s="524">
        <v>3.6565313038570734E-3</v>
      </c>
      <c r="E7" s="525">
        <v>4.5225140726354472E-3</v>
      </c>
      <c r="F7" s="525">
        <v>3.5629550300784615E-3</v>
      </c>
      <c r="G7" s="525">
        <v>3.2520296988201441E-3</v>
      </c>
      <c r="H7" s="525">
        <v>3.2504680299339653E-3</v>
      </c>
      <c r="I7" s="525">
        <v>3.3230800262215722E-3</v>
      </c>
      <c r="J7" s="525">
        <v>4.0031339688786386E-3</v>
      </c>
      <c r="K7" s="525">
        <v>4.0478798728190877E-3</v>
      </c>
      <c r="L7" s="525">
        <v>4.187763907320923E-3</v>
      </c>
      <c r="M7" s="525">
        <v>4.2156159224696907E-3</v>
      </c>
      <c r="N7" s="525">
        <v>2.1799294840201692E-3</v>
      </c>
      <c r="O7" s="525">
        <v>3.6833282457171732E-3</v>
      </c>
      <c r="P7" s="525">
        <v>3.8020333676666825E-3</v>
      </c>
      <c r="Q7" s="525">
        <v>3.6343407913677537E-3</v>
      </c>
      <c r="R7" s="525">
        <v>5.4304071226735284E-3</v>
      </c>
      <c r="S7" s="525">
        <v>5.5257683346461913E-3</v>
      </c>
      <c r="T7" s="525">
        <v>4.0279900904129657E-3</v>
      </c>
      <c r="U7" s="525">
        <v>2.263961093409358E-3</v>
      </c>
      <c r="V7" s="525">
        <v>4.2508170348079782E-3</v>
      </c>
      <c r="W7" s="525">
        <v>5.6274927646268154E-3</v>
      </c>
      <c r="X7" s="525">
        <v>3.1833265762722046E-3</v>
      </c>
      <c r="Y7" s="525">
        <v>6.0228302228664612E-3</v>
      </c>
      <c r="Z7" s="525">
        <v>3.0010222733626371E-3</v>
      </c>
      <c r="AA7" s="525">
        <v>5.4428976424337385E-3</v>
      </c>
      <c r="AB7" s="525">
        <v>8.9047436496382769E-3</v>
      </c>
      <c r="AC7" s="525">
        <v>2.6395796868441271E-3</v>
      </c>
      <c r="AD7" s="525">
        <v>6.7133483674708507E-3</v>
      </c>
      <c r="AE7" s="525">
        <v>3.0644129051688438E-3</v>
      </c>
      <c r="AF7" s="525">
        <v>4.2979348762998597E-3</v>
      </c>
      <c r="AG7" s="525">
        <v>2.1863123553239137E-3</v>
      </c>
      <c r="AH7" s="525">
        <v>2.2672488778964425E-3</v>
      </c>
      <c r="AI7" s="525">
        <v>2.4795259081551013E-3</v>
      </c>
      <c r="AJ7" s="525">
        <v>2.5009778440137735E-3</v>
      </c>
      <c r="AK7" s="525">
        <v>2.6903032722911525E-3</v>
      </c>
      <c r="AL7" s="525">
        <v>1.7124162301355333E-3</v>
      </c>
      <c r="AM7" s="525">
        <v>1.7981313091078766E-3</v>
      </c>
      <c r="AN7" s="525">
        <v>1.5904561292096765E-3</v>
      </c>
      <c r="AO7" s="525">
        <v>3.9234360929897884E-3</v>
      </c>
      <c r="AP7" s="525">
        <v>2.6844475233806717E-3</v>
      </c>
      <c r="AQ7" s="525">
        <v>2.8710247349823317E-3</v>
      </c>
      <c r="AR7" s="525">
        <v>3.4967582137393457E-3</v>
      </c>
      <c r="AS7" s="525">
        <v>1.7048803766121898E-3</v>
      </c>
      <c r="AT7" s="525">
        <v>1.6613750982930997E-3</v>
      </c>
      <c r="AU7" s="525">
        <v>1.6633344348056347E-3</v>
      </c>
      <c r="AV7" s="525">
        <v>1.4991159060041513E-3</v>
      </c>
      <c r="AW7" s="525">
        <v>2.1110601193207895E-3</v>
      </c>
      <c r="AX7" s="525">
        <v>1.7295694607449503E-3</v>
      </c>
      <c r="AY7" s="525">
        <v>2.1329196761840129E-3</v>
      </c>
      <c r="AZ7" s="525">
        <v>2.1774374874264819E-3</v>
      </c>
      <c r="BA7" s="525">
        <v>1.9311232700354041E-3</v>
      </c>
      <c r="BB7" s="525">
        <v>1.188962294387064E-3</v>
      </c>
      <c r="BC7" s="525">
        <v>2.0096762554854494E-3</v>
      </c>
      <c r="BD7" s="525">
        <v>2.230649118893598E-3</v>
      </c>
      <c r="BE7" s="525">
        <v>2.5785089367694422E-3</v>
      </c>
      <c r="BF7" s="525">
        <v>1.1469257280423341E-3</v>
      </c>
      <c r="BG7" s="525">
        <v>1.9849169064870952E-3</v>
      </c>
      <c r="BH7" s="525">
        <v>1.593707720883304E-3</v>
      </c>
      <c r="BI7" s="525">
        <v>1.5579712325598791E-3</v>
      </c>
      <c r="BJ7" s="525">
        <v>1.8847741453922266E-3</v>
      </c>
      <c r="BK7" s="525">
        <v>2.3844288757015981E-3</v>
      </c>
      <c r="BL7" s="525">
        <v>1.2978071806721691E-3</v>
      </c>
      <c r="BM7" s="525">
        <v>4.8463858397206063E-3</v>
      </c>
      <c r="BN7" s="525">
        <v>1.9538582219026067E-3</v>
      </c>
      <c r="BO7" s="525">
        <v>2.5267875924873825E-3</v>
      </c>
      <c r="BP7" s="525">
        <v>2.0721334295510929E-3</v>
      </c>
      <c r="BQ7" s="525">
        <v>1.5336563592966428E-3</v>
      </c>
      <c r="BR7" s="525">
        <v>2.1635370180105333E-3</v>
      </c>
      <c r="BS7" s="525">
        <v>2.8020073623780941E-3</v>
      </c>
      <c r="BT7" s="525">
        <v>2.1567009610140805E-3</v>
      </c>
      <c r="BU7" s="525">
        <v>1.9977754679131108E-3</v>
      </c>
      <c r="BV7" s="526">
        <v>2.0925336625770394E-3</v>
      </c>
    </row>
    <row r="8" spans="2:74" ht="13.5">
      <c r="B8" s="86" t="s">
        <v>27</v>
      </c>
      <c r="C8" s="520" t="s">
        <v>8</v>
      </c>
      <c r="D8" s="524">
        <v>4.0972716831342008E-2</v>
      </c>
      <c r="E8" s="525">
        <v>6.9006656913052633E-2</v>
      </c>
      <c r="F8" s="525">
        <v>0.11438243023799007</v>
      </c>
      <c r="G8" s="525">
        <v>0.15206736406106997</v>
      </c>
      <c r="H8" s="525">
        <v>0.1508544351814424</v>
      </c>
      <c r="I8" s="525">
        <v>0.20725127325903886</v>
      </c>
      <c r="J8" s="525">
        <v>6.1031633402409011E-2</v>
      </c>
      <c r="K8" s="525">
        <v>2.8655783258075721E-2</v>
      </c>
      <c r="L8" s="525">
        <v>4.1786347013050881E-2</v>
      </c>
      <c r="M8" s="525">
        <v>4.1439883166013804E-2</v>
      </c>
      <c r="N8" s="525">
        <v>6.6762709936687259E-2</v>
      </c>
      <c r="O8" s="525">
        <v>9.1504051502289033E-2</v>
      </c>
      <c r="P8" s="525">
        <v>3.5653234989577696E-2</v>
      </c>
      <c r="Q8" s="525">
        <v>0.11455267214612282</v>
      </c>
      <c r="R8" s="525">
        <v>5.8866244652469729E-2</v>
      </c>
      <c r="S8" s="525">
        <v>2.1564617433159503E-2</v>
      </c>
      <c r="T8" s="525">
        <v>9.6163953302481675E-2</v>
      </c>
      <c r="U8" s="525">
        <v>6.5552387873367257E-2</v>
      </c>
      <c r="V8" s="525">
        <v>0.10003071603671332</v>
      </c>
      <c r="W8" s="525">
        <v>1.6498063056730589E-2</v>
      </c>
      <c r="X8" s="525">
        <v>7.3501809390813409E-3</v>
      </c>
      <c r="Y8" s="525">
        <v>1.6285558978075737E-2</v>
      </c>
      <c r="Z8" s="525">
        <v>9.0977514800496227E-3</v>
      </c>
      <c r="AA8" s="525">
        <v>3.4486003100876669E-2</v>
      </c>
      <c r="AB8" s="525">
        <v>2.9647964321857671E-2</v>
      </c>
      <c r="AC8" s="525">
        <v>6.8141498301165018E-3</v>
      </c>
      <c r="AD8" s="525">
        <v>1.7440148837618095E-2</v>
      </c>
      <c r="AE8" s="525">
        <v>7.1528065354063914E-3</v>
      </c>
      <c r="AF8" s="525">
        <v>4.2149731881348622E-2</v>
      </c>
      <c r="AG8" s="525">
        <v>2.2280255637316493E-3</v>
      </c>
      <c r="AH8" s="525">
        <v>1.5313502283555934E-3</v>
      </c>
      <c r="AI8" s="525">
        <v>1.5939084938638159E-3</v>
      </c>
      <c r="AJ8" s="525">
        <v>1.5356791049341767E-3</v>
      </c>
      <c r="AK8" s="525">
        <v>1.4356651209530317E-3</v>
      </c>
      <c r="AL8" s="525">
        <v>1.4900446136280265E-3</v>
      </c>
      <c r="AM8" s="525">
        <v>3.7555907088961983E-4</v>
      </c>
      <c r="AN8" s="525">
        <v>1.057469048476309E-3</v>
      </c>
      <c r="AO8" s="525">
        <v>4.7463035211278682E-4</v>
      </c>
      <c r="AP8" s="525">
        <v>6.4309582509831089E-3</v>
      </c>
      <c r="AQ8" s="525">
        <v>9.9381625441696104E-4</v>
      </c>
      <c r="AR8" s="525">
        <v>1.1655860712464488E-3</v>
      </c>
      <c r="AS8" s="525">
        <v>1.9562294772564842E-3</v>
      </c>
      <c r="AT8" s="525">
        <v>2.067357625278128E-3</v>
      </c>
      <c r="AU8" s="525">
        <v>2.3041910464765684E-3</v>
      </c>
      <c r="AV8" s="525">
        <v>2.6907208569305283E-4</v>
      </c>
      <c r="AW8" s="525">
        <v>1.3767783386874711E-4</v>
      </c>
      <c r="AX8" s="525">
        <v>1.853110136512447E-4</v>
      </c>
      <c r="AY8" s="525">
        <v>8.6286295991080508E-4</v>
      </c>
      <c r="AZ8" s="525">
        <v>8.7570855472586789E-4</v>
      </c>
      <c r="BA8" s="525">
        <v>8.0463469584808492E-4</v>
      </c>
      <c r="BB8" s="525">
        <v>5.0970296620245457E-3</v>
      </c>
      <c r="BC8" s="525">
        <v>1.1296734452545015E-3</v>
      </c>
      <c r="BD8" s="525">
        <v>3.6690637292912558E-4</v>
      </c>
      <c r="BE8" s="525">
        <v>3.9486391467133522E-4</v>
      </c>
      <c r="BF8" s="525">
        <v>6.2456351527057788E-5</v>
      </c>
      <c r="BG8" s="525">
        <v>3.2418413658958284E-4</v>
      </c>
      <c r="BH8" s="525">
        <v>4.1275883418560389E-4</v>
      </c>
      <c r="BI8" s="525">
        <v>1.2200668758291767E-3</v>
      </c>
      <c r="BJ8" s="525">
        <v>3.190385904385782E-3</v>
      </c>
      <c r="BK8" s="525">
        <v>1.1386317664867182E-4</v>
      </c>
      <c r="BL8" s="525">
        <v>3.8578109791322101E-4</v>
      </c>
      <c r="BM8" s="525">
        <v>8.2225850877753696E-3</v>
      </c>
      <c r="BN8" s="525">
        <v>4.3301722755679389E-4</v>
      </c>
      <c r="BO8" s="525">
        <v>3.2514480786973014E-3</v>
      </c>
      <c r="BP8" s="525">
        <v>3.2108407240244068E-3</v>
      </c>
      <c r="BQ8" s="525">
        <v>3.723011102550966E-3</v>
      </c>
      <c r="BR8" s="525">
        <v>1.8624005388932694E-3</v>
      </c>
      <c r="BS8" s="525">
        <v>2.0611584602024269E-3</v>
      </c>
      <c r="BT8" s="525">
        <v>1.340079175579335E-3</v>
      </c>
      <c r="BU8" s="525">
        <v>1.72798474606569E-3</v>
      </c>
      <c r="BV8" s="526">
        <v>5.6660826418173903E-3</v>
      </c>
    </row>
    <row r="9" spans="2:74" ht="13.5">
      <c r="B9" s="86" t="s">
        <v>34</v>
      </c>
      <c r="C9" s="520" t="s">
        <v>10</v>
      </c>
      <c r="D9" s="524">
        <v>4.795393381864123E-3</v>
      </c>
      <c r="E9" s="525">
        <v>5.613590815229828E-3</v>
      </c>
      <c r="F9" s="525">
        <v>6.8045646806090048E-3</v>
      </c>
      <c r="G9" s="525">
        <v>7.0022860512913166E-3</v>
      </c>
      <c r="H9" s="525">
        <v>6.9663336544972046E-3</v>
      </c>
      <c r="I9" s="525">
        <v>8.6379910241541017E-3</v>
      </c>
      <c r="J9" s="525">
        <v>6.5246492977972092E-3</v>
      </c>
      <c r="K9" s="525">
        <v>4.2215512865043953E-3</v>
      </c>
      <c r="L9" s="525">
        <v>7.9794966332162529E-3</v>
      </c>
      <c r="M9" s="525">
        <v>7.8803513959889073E-3</v>
      </c>
      <c r="N9" s="525">
        <v>1.5126815028244305E-2</v>
      </c>
      <c r="O9" s="525">
        <v>4.3910957058005563E-3</v>
      </c>
      <c r="P9" s="525">
        <v>5.2872451156508434E-3</v>
      </c>
      <c r="Q9" s="525">
        <v>4.0212710715781764E-3</v>
      </c>
      <c r="R9" s="525">
        <v>5.5409095931930477E-3</v>
      </c>
      <c r="S9" s="525">
        <v>4.3683838468278682E-3</v>
      </c>
      <c r="T9" s="525">
        <v>4.8252291147930166E-3</v>
      </c>
      <c r="U9" s="525">
        <v>3.5683008180073415E-3</v>
      </c>
      <c r="V9" s="525">
        <v>4.9840005931372604E-3</v>
      </c>
      <c r="W9" s="525">
        <v>4.3373563401512098E-3</v>
      </c>
      <c r="X9" s="525">
        <v>5.1503821493460661E-3</v>
      </c>
      <c r="Y9" s="525">
        <v>3.3411849972821168E-3</v>
      </c>
      <c r="Z9" s="525">
        <v>5.2830830609143318E-3</v>
      </c>
      <c r="AA9" s="525">
        <v>4.4181356285820641E-3</v>
      </c>
      <c r="AB9" s="525">
        <v>4.0040940783372557E-3</v>
      </c>
      <c r="AC9" s="525">
        <v>4.9687952923659351E-3</v>
      </c>
      <c r="AD9" s="525">
        <v>4.0331932058332723E-3</v>
      </c>
      <c r="AE9" s="525">
        <v>2.130783420547378E-3</v>
      </c>
      <c r="AF9" s="525">
        <v>7.0067099491792281E-3</v>
      </c>
      <c r="AG9" s="525">
        <v>2.6809814117175587E-3</v>
      </c>
      <c r="AH9" s="525">
        <v>2.5923306875033818E-3</v>
      </c>
      <c r="AI9" s="525">
        <v>3.2929618687524797E-3</v>
      </c>
      <c r="AJ9" s="525">
        <v>3.3202014668003914E-3</v>
      </c>
      <c r="AK9" s="525">
        <v>3.0219378735010767E-3</v>
      </c>
      <c r="AL9" s="525">
        <v>1.6200623569224387E-3</v>
      </c>
      <c r="AM9" s="525">
        <v>7.7387929759073167E-4</v>
      </c>
      <c r="AN9" s="525">
        <v>3.7280745274700976E-3</v>
      </c>
      <c r="AO9" s="525">
        <v>4.9681473210656689E-3</v>
      </c>
      <c r="AP9" s="525">
        <v>5.1192974591984352E-4</v>
      </c>
      <c r="AQ9" s="525">
        <v>4.4169611307420494E-4</v>
      </c>
      <c r="AR9" s="525">
        <v>3.6424564726451517E-4</v>
      </c>
      <c r="AS9" s="525">
        <v>4.5743747355691177E-3</v>
      </c>
      <c r="AT9" s="525">
        <v>4.6303686754918597E-3</v>
      </c>
      <c r="AU9" s="525">
        <v>3.1631169218410832E-3</v>
      </c>
      <c r="AV9" s="525">
        <v>1.2979524895574406E-2</v>
      </c>
      <c r="AW9" s="525">
        <v>3.8366223038090869E-2</v>
      </c>
      <c r="AX9" s="525">
        <v>4.3239236518623762E-4</v>
      </c>
      <c r="AY9" s="525">
        <v>4.0234621164380244E-3</v>
      </c>
      <c r="AZ9" s="525">
        <v>4.0708613895364659E-3</v>
      </c>
      <c r="BA9" s="525">
        <v>3.8086042270142687E-3</v>
      </c>
      <c r="BB9" s="525">
        <v>1.6542084095820021E-3</v>
      </c>
      <c r="BC9" s="525">
        <v>1.5461194683016781E-3</v>
      </c>
      <c r="BD9" s="525">
        <v>7.6258103806620418E-4</v>
      </c>
      <c r="BE9" s="525">
        <v>8.0264076286892761E-4</v>
      </c>
      <c r="BF9" s="525">
        <v>7.0973126735292941E-4</v>
      </c>
      <c r="BG9" s="525">
        <v>1.9962917884726946E-3</v>
      </c>
      <c r="BH9" s="525">
        <v>1.5134490586805476E-4</v>
      </c>
      <c r="BI9" s="525">
        <v>3.4564262444209239E-3</v>
      </c>
      <c r="BJ9" s="525">
        <v>1.2494429930712705E-3</v>
      </c>
      <c r="BK9" s="525">
        <v>1.1922144378507991E-3</v>
      </c>
      <c r="BL9" s="525">
        <v>1.8834031036583918E-3</v>
      </c>
      <c r="BM9" s="525">
        <v>3.4517424326067623E-3</v>
      </c>
      <c r="BN9" s="525">
        <v>9.1308067274170938E-4</v>
      </c>
      <c r="BO9" s="525">
        <v>4.4382349092559432E-3</v>
      </c>
      <c r="BP9" s="525">
        <v>2.8060429307701835E-3</v>
      </c>
      <c r="BQ9" s="525">
        <v>3.9009491331875941E-3</v>
      </c>
      <c r="BR9" s="525">
        <v>1.2368994224899177E-3</v>
      </c>
      <c r="BS9" s="525">
        <v>1.8121594515873684E-3</v>
      </c>
      <c r="BT9" s="525">
        <v>5.3221700099181394E-3</v>
      </c>
      <c r="BU9" s="525">
        <v>2.8816297345788948E-3</v>
      </c>
      <c r="BV9" s="526">
        <v>2.4943989570396555E-3</v>
      </c>
    </row>
    <row r="10" spans="2:74" ht="13.5">
      <c r="B10" s="86" t="s">
        <v>36</v>
      </c>
      <c r="C10" s="520" t="s">
        <v>12</v>
      </c>
      <c r="D10" s="524">
        <v>1.1319451536507361E-2</v>
      </c>
      <c r="E10" s="525">
        <v>2.7466637143337192E-3</v>
      </c>
      <c r="F10" s="525">
        <v>1.519907714894956E-3</v>
      </c>
      <c r="G10" s="525">
        <v>5.5353697001193946E-4</v>
      </c>
      <c r="H10" s="525">
        <v>5.539550316639942E-4</v>
      </c>
      <c r="I10" s="525">
        <v>5.3451666582623168E-4</v>
      </c>
      <c r="J10" s="525">
        <v>2.8880048308444445E-3</v>
      </c>
      <c r="K10" s="525">
        <v>2.4447591311085584E-3</v>
      </c>
      <c r="L10" s="525">
        <v>3.6441611854688975E-3</v>
      </c>
      <c r="M10" s="525">
        <v>3.6763052776976508E-3</v>
      </c>
      <c r="N10" s="525">
        <v>1.3269135989687985E-3</v>
      </c>
      <c r="O10" s="525">
        <v>1.749372516313782E-3</v>
      </c>
      <c r="P10" s="525">
        <v>2.8263864920467113E-3</v>
      </c>
      <c r="Q10" s="525">
        <v>1.3049083507965997E-3</v>
      </c>
      <c r="R10" s="525">
        <v>2.6678453596855412E-3</v>
      </c>
      <c r="S10" s="525">
        <v>4.0292822196052172E-3</v>
      </c>
      <c r="T10" s="525">
        <v>1.2392208164020175E-3</v>
      </c>
      <c r="U10" s="525">
        <v>4.5838224607300578E-3</v>
      </c>
      <c r="V10" s="525">
        <v>8.16740593066649E-4</v>
      </c>
      <c r="W10" s="525">
        <v>4.2187744938751524E-3</v>
      </c>
      <c r="X10" s="525">
        <v>6.4567473009294711E-3</v>
      </c>
      <c r="Y10" s="525">
        <v>2.7275472609772301E-3</v>
      </c>
      <c r="Z10" s="525">
        <v>5.7195953915852617E-3</v>
      </c>
      <c r="AA10" s="525">
        <v>4.5613159498787059E-3</v>
      </c>
      <c r="AB10" s="525">
        <v>4.2058396086054536E-3</v>
      </c>
      <c r="AC10" s="525">
        <v>5.792720353547753E-3</v>
      </c>
      <c r="AD10" s="525">
        <v>3.0145522829384164E-3</v>
      </c>
      <c r="AE10" s="525">
        <v>3.4935812972932273E-3</v>
      </c>
      <c r="AF10" s="525">
        <v>2.8036444339469622E-3</v>
      </c>
      <c r="AG10" s="525">
        <v>2.6852634364023024E-2</v>
      </c>
      <c r="AH10" s="525">
        <v>3.5742805502932816E-2</v>
      </c>
      <c r="AI10" s="525">
        <v>5.5562138849731907E-2</v>
      </c>
      <c r="AJ10" s="525">
        <v>5.5692770690938732E-2</v>
      </c>
      <c r="AK10" s="525">
        <v>5.5931802822276402E-2</v>
      </c>
      <c r="AL10" s="525">
        <v>3.3653441832796151E-2</v>
      </c>
      <c r="AM10" s="525">
        <v>0.13105873516257155</v>
      </c>
      <c r="AN10" s="525">
        <v>1.0242991078136473E-2</v>
      </c>
      <c r="AO10" s="525">
        <v>8.61372798803407E-2</v>
      </c>
      <c r="AP10" s="525">
        <v>4.1815236659263635E-2</v>
      </c>
      <c r="AQ10" s="525">
        <v>0.20340106007067138</v>
      </c>
      <c r="AR10" s="525">
        <v>5.4636847089677282E-3</v>
      </c>
      <c r="AS10" s="525">
        <v>5.4687660727016099E-2</v>
      </c>
      <c r="AT10" s="525">
        <v>5.4426293478068079E-2</v>
      </c>
      <c r="AU10" s="525">
        <v>5.7740513152580615E-2</v>
      </c>
      <c r="AV10" s="525">
        <v>2.0077902775286368E-2</v>
      </c>
      <c r="AW10" s="525">
        <v>7.4483708122992195E-2</v>
      </c>
      <c r="AX10" s="525">
        <v>9.0184693310272415E-3</v>
      </c>
      <c r="AY10" s="525">
        <v>5.7259198216103549E-2</v>
      </c>
      <c r="AZ10" s="525">
        <v>5.8033442599671019E-2</v>
      </c>
      <c r="BA10" s="525">
        <v>5.3749597682652077E-2</v>
      </c>
      <c r="BB10" s="525">
        <v>4.7703235011320989E-2</v>
      </c>
      <c r="BC10" s="525">
        <v>1.8823294582130806E-2</v>
      </c>
      <c r="BD10" s="525">
        <v>1.2819151007863922E-2</v>
      </c>
      <c r="BE10" s="525">
        <v>1.5598823699718566E-2</v>
      </c>
      <c r="BF10" s="525">
        <v>1.0123606797522187E-2</v>
      </c>
      <c r="BG10" s="525">
        <v>8.468599638278753E-3</v>
      </c>
      <c r="BH10" s="525">
        <v>6.2831066981586378E-3</v>
      </c>
      <c r="BI10" s="525">
        <v>2.4329113684610562E-2</v>
      </c>
      <c r="BJ10" s="525">
        <v>1.8400887716140533E-2</v>
      </c>
      <c r="BK10" s="525">
        <v>6.1707143909659611E-2</v>
      </c>
      <c r="BL10" s="525">
        <v>1.4121566548228572E-2</v>
      </c>
      <c r="BM10" s="525">
        <v>5.5332477177241747E-2</v>
      </c>
      <c r="BN10" s="525">
        <v>1.6127251377542055E-2</v>
      </c>
      <c r="BO10" s="525">
        <v>2.400738077057497E-2</v>
      </c>
      <c r="BP10" s="525">
        <v>1.4311075148062907E-2</v>
      </c>
      <c r="BQ10" s="525">
        <v>4.6596299671107944E-3</v>
      </c>
      <c r="BR10" s="525">
        <v>7.6428936146207983E-3</v>
      </c>
      <c r="BS10" s="525">
        <v>2.935729052189885E-3</v>
      </c>
      <c r="BT10" s="525">
        <v>8.8351978117926968E-3</v>
      </c>
      <c r="BU10" s="525">
        <v>2.6568593049661353E-2</v>
      </c>
      <c r="BV10" s="526">
        <v>2.8347490667350733E-2</v>
      </c>
    </row>
    <row r="11" spans="2:74" ht="13.5">
      <c r="B11" s="86" t="s">
        <v>38</v>
      </c>
      <c r="C11" s="520" t="s">
        <v>411</v>
      </c>
      <c r="D11" s="524">
        <v>1.3998379328599308E-2</v>
      </c>
      <c r="E11" s="525">
        <v>1.270328313197825E-2</v>
      </c>
      <c r="F11" s="525">
        <v>1.4436708116576678E-2</v>
      </c>
      <c r="G11" s="525">
        <v>1.4149354989527373E-2</v>
      </c>
      <c r="H11" s="525">
        <v>1.4194571218522625E-2</v>
      </c>
      <c r="I11" s="525">
        <v>1.209217891180475E-2</v>
      </c>
      <c r="J11" s="525">
        <v>1.4843515738244509E-2</v>
      </c>
      <c r="K11" s="525">
        <v>1.5510193176049377E-2</v>
      </c>
      <c r="L11" s="525">
        <v>1.5563480789894177E-2</v>
      </c>
      <c r="M11" s="525">
        <v>1.551878870461054E-2</v>
      </c>
      <c r="N11" s="525">
        <v>1.8785305379686847E-2</v>
      </c>
      <c r="O11" s="525">
        <v>1.3734181913306226E-2</v>
      </c>
      <c r="P11" s="525">
        <v>1.3165797462231052E-2</v>
      </c>
      <c r="Q11" s="525">
        <v>1.3968743884118307E-2</v>
      </c>
      <c r="R11" s="525">
        <v>1.4349535100320457E-2</v>
      </c>
      <c r="S11" s="525">
        <v>1.0890923572487143E-2</v>
      </c>
      <c r="T11" s="525">
        <v>8.299435872412499E-3</v>
      </c>
      <c r="U11" s="525">
        <v>6.0465462947435107E-3</v>
      </c>
      <c r="V11" s="525">
        <v>8.5840142447091341E-3</v>
      </c>
      <c r="W11" s="525">
        <v>1.1066929339767363E-2</v>
      </c>
      <c r="X11" s="525">
        <v>7.4102437046713815E-3</v>
      </c>
      <c r="Y11" s="525">
        <v>1.0854623422117534E-2</v>
      </c>
      <c r="Z11" s="525">
        <v>6.0790761344907338E-3</v>
      </c>
      <c r="AA11" s="525">
        <v>1.0846932054801247E-2</v>
      </c>
      <c r="AB11" s="525">
        <v>1.4720438630119086E-2</v>
      </c>
      <c r="AC11" s="525">
        <v>9.0512957081647031E-3</v>
      </c>
      <c r="AD11" s="525">
        <v>1.1687076392404379E-2</v>
      </c>
      <c r="AE11" s="525">
        <v>6.7763430335428983E-3</v>
      </c>
      <c r="AF11" s="525">
        <v>1.6017143128758207E-2</v>
      </c>
      <c r="AG11" s="525">
        <v>1.4851584891582189E-2</v>
      </c>
      <c r="AH11" s="525">
        <v>1.5686710729780666E-2</v>
      </c>
      <c r="AI11" s="525">
        <v>1.25245809968039E-2</v>
      </c>
      <c r="AJ11" s="525">
        <v>1.2438553931964053E-2</v>
      </c>
      <c r="AK11" s="525">
        <v>9.3559673062314757E-3</v>
      </c>
      <c r="AL11" s="525">
        <v>5.8657608075959253E-3</v>
      </c>
      <c r="AM11" s="525">
        <v>3.9604411111996266E-2</v>
      </c>
      <c r="AN11" s="525">
        <v>1.5876210915462013E-2</v>
      </c>
      <c r="AO11" s="525">
        <v>1.1275748696602118E-2</v>
      </c>
      <c r="AP11" s="525">
        <v>4.2940972717455533E-3</v>
      </c>
      <c r="AQ11" s="525">
        <v>1.3250883392226151E-2</v>
      </c>
      <c r="AR11" s="525">
        <v>1.6536752385808991E-2</v>
      </c>
      <c r="AS11" s="525">
        <v>2.5400570857637125E-2</v>
      </c>
      <c r="AT11" s="525">
        <v>2.6934772797594063E-2</v>
      </c>
      <c r="AU11" s="525">
        <v>2.8984297900415776E-2</v>
      </c>
      <c r="AV11" s="525">
        <v>1.3197345155421161E-2</v>
      </c>
      <c r="AW11" s="525">
        <v>9.1785222579164757E-4</v>
      </c>
      <c r="AX11" s="525">
        <v>1.4392488726913335E-2</v>
      </c>
      <c r="AY11" s="525">
        <v>1.0305880071743663E-2</v>
      </c>
      <c r="AZ11" s="525">
        <v>1.0449333159769475E-2</v>
      </c>
      <c r="BA11" s="525">
        <v>9.6556163501770181E-3</v>
      </c>
      <c r="BB11" s="525">
        <v>1.770002998252742E-2</v>
      </c>
      <c r="BC11" s="525">
        <v>1.9201001440243361E-2</v>
      </c>
      <c r="BD11" s="525">
        <v>7.1101940664733436E-3</v>
      </c>
      <c r="BE11" s="525">
        <v>8.1140796510517591E-3</v>
      </c>
      <c r="BF11" s="525">
        <v>4.7296491656399226E-3</v>
      </c>
      <c r="BG11" s="525">
        <v>7.5074221104956037E-3</v>
      </c>
      <c r="BH11" s="525">
        <v>4.5242954436010918E-3</v>
      </c>
      <c r="BI11" s="525">
        <v>4.9166373615602416E-2</v>
      </c>
      <c r="BJ11" s="525">
        <v>2.1186858505885864E-2</v>
      </c>
      <c r="BK11" s="525">
        <v>4.078980857590655E-3</v>
      </c>
      <c r="BL11" s="525">
        <v>1.8701480608070142E-2</v>
      </c>
      <c r="BM11" s="525">
        <v>3.0013888323929171E-2</v>
      </c>
      <c r="BN11" s="525">
        <v>1.1064502284621937E-2</v>
      </c>
      <c r="BO11" s="525">
        <v>1.3448042257230456E-2</v>
      </c>
      <c r="BP11" s="525">
        <v>1.367345457340376E-2</v>
      </c>
      <c r="BQ11" s="525">
        <v>1.3684281879912033E-2</v>
      </c>
      <c r="BR11" s="525">
        <v>7.5914598358184007E-3</v>
      </c>
      <c r="BS11" s="525">
        <v>2.0316474665887901E-2</v>
      </c>
      <c r="BT11" s="525">
        <v>1.5435282017084068E-2</v>
      </c>
      <c r="BU11" s="525">
        <v>1.2446786676641751E-2</v>
      </c>
      <c r="BV11" s="526">
        <v>1.6787868173649408E-2</v>
      </c>
    </row>
    <row r="12" spans="2:74" ht="13.5">
      <c r="B12" s="86" t="s">
        <v>42</v>
      </c>
      <c r="C12" s="520" t="s">
        <v>14</v>
      </c>
      <c r="D12" s="524">
        <v>5.1655125455105928E-2</v>
      </c>
      <c r="E12" s="525">
        <v>4.5665846588619566E-2</v>
      </c>
      <c r="F12" s="525">
        <v>4.3999593233696781E-2</v>
      </c>
      <c r="G12" s="525">
        <v>4.1689662924833386E-2</v>
      </c>
      <c r="H12" s="525">
        <v>4.1804984553432775E-2</v>
      </c>
      <c r="I12" s="525">
        <v>3.644294286722808E-2</v>
      </c>
      <c r="J12" s="525">
        <v>4.7269776039140524E-2</v>
      </c>
      <c r="K12" s="525">
        <v>3.1795228043925511E-2</v>
      </c>
      <c r="L12" s="525">
        <v>5.4136969731235655E-2</v>
      </c>
      <c r="M12" s="525">
        <v>5.3364407022555599E-2</v>
      </c>
      <c r="N12" s="525">
        <v>0.10983053417750313</v>
      </c>
      <c r="O12" s="525">
        <v>3.7746671647105483E-2</v>
      </c>
      <c r="P12" s="525">
        <v>3.5234712374409241E-2</v>
      </c>
      <c r="Q12" s="525">
        <v>3.8783311753091375E-2</v>
      </c>
      <c r="R12" s="525">
        <v>2.6283801916428561E-2</v>
      </c>
      <c r="S12" s="525">
        <v>4.7407975739381755E-2</v>
      </c>
      <c r="T12" s="525">
        <v>5.0811188095121168E-2</v>
      </c>
      <c r="U12" s="525">
        <v>8.8145415245868039E-2</v>
      </c>
      <c r="V12" s="525">
        <v>4.6095238543565578E-2</v>
      </c>
      <c r="W12" s="525">
        <v>4.7176840163522311E-2</v>
      </c>
      <c r="X12" s="525">
        <v>5.4003934111146151E-2</v>
      </c>
      <c r="Y12" s="525">
        <v>3.7472972156791691E-2</v>
      </c>
      <c r="Z12" s="525">
        <v>6.1827478130250781E-2</v>
      </c>
      <c r="AA12" s="525">
        <v>4.6746329470191902E-2</v>
      </c>
      <c r="AB12" s="525">
        <v>4.6020168800608448E-2</v>
      </c>
      <c r="AC12" s="525">
        <v>5.3095027838717598E-2</v>
      </c>
      <c r="AD12" s="525">
        <v>4.3119032500550609E-2</v>
      </c>
      <c r="AE12" s="525">
        <v>2.2557693031660577E-2</v>
      </c>
      <c r="AF12" s="525">
        <v>5.1304037191141669E-2</v>
      </c>
      <c r="AG12" s="525">
        <v>5.9977704245824527E-2</v>
      </c>
      <c r="AH12" s="525">
        <v>6.9911204085315815E-2</v>
      </c>
      <c r="AI12" s="525">
        <v>6.4702305597342094E-2</v>
      </c>
      <c r="AJ12" s="525">
        <v>6.4074045304595831E-2</v>
      </c>
      <c r="AK12" s="525">
        <v>6.3806582361846761E-2</v>
      </c>
      <c r="AL12" s="525">
        <v>9.2466864823338393E-2</v>
      </c>
      <c r="AM12" s="525">
        <v>0.10256176808658345</v>
      </c>
      <c r="AN12" s="525">
        <v>4.979743655894469E-2</v>
      </c>
      <c r="AO12" s="525">
        <v>2.1855547694581402E-2</v>
      </c>
      <c r="AP12" s="525">
        <v>0.13065924326086517</v>
      </c>
      <c r="AQ12" s="525">
        <v>5.399734982332155E-2</v>
      </c>
      <c r="AR12" s="525">
        <v>5.0484446710861802E-2</v>
      </c>
      <c r="AS12" s="525">
        <v>6.519870443403071E-2</v>
      </c>
      <c r="AT12" s="525">
        <v>6.4717753458241947E-2</v>
      </c>
      <c r="AU12" s="525">
        <v>7.0577672155114013E-2</v>
      </c>
      <c r="AV12" s="525">
        <v>2.1602644594213672E-2</v>
      </c>
      <c r="AW12" s="525">
        <v>4.4056906837999085E-3</v>
      </c>
      <c r="AX12" s="525">
        <v>2.8414355426524183E-2</v>
      </c>
      <c r="AY12" s="525">
        <v>6.9930680110524029E-2</v>
      </c>
      <c r="AZ12" s="525">
        <v>7.0944226832183474E-2</v>
      </c>
      <c r="BA12" s="525">
        <v>6.5336337302864492E-2</v>
      </c>
      <c r="BB12" s="525">
        <v>0.1024988885787248</v>
      </c>
      <c r="BC12" s="525">
        <v>7.2191911196702055E-2</v>
      </c>
      <c r="BD12" s="525">
        <v>7.6262529697729342E-2</v>
      </c>
      <c r="BE12" s="525">
        <v>6.5570517190172858E-2</v>
      </c>
      <c r="BF12" s="525">
        <v>4.8392316733192144E-2</v>
      </c>
      <c r="BG12" s="525">
        <v>0.11151365554582369</v>
      </c>
      <c r="BH12" s="525">
        <v>0.10938109105918503</v>
      </c>
      <c r="BI12" s="525">
        <v>5.9699015778327875E-2</v>
      </c>
      <c r="BJ12" s="525">
        <v>9.7455305264760844E-2</v>
      </c>
      <c r="BK12" s="525">
        <v>1.8834308984474423E-2</v>
      </c>
      <c r="BL12" s="525">
        <v>3.9096441317749094E-2</v>
      </c>
      <c r="BM12" s="525">
        <v>5.380418044361282E-2</v>
      </c>
      <c r="BN12" s="525">
        <v>8.4627504370977685E-2</v>
      </c>
      <c r="BO12" s="525">
        <v>8.3923966137236614E-2</v>
      </c>
      <c r="BP12" s="525">
        <v>4.5964298371841787E-2</v>
      </c>
      <c r="BQ12" s="525">
        <v>4.201814316124837E-2</v>
      </c>
      <c r="BR12" s="525">
        <v>2.0946406417276436E-2</v>
      </c>
      <c r="BS12" s="525">
        <v>1.562853036788835E-2</v>
      </c>
      <c r="BT12" s="525">
        <v>5.1747401079975247E-2</v>
      </c>
      <c r="BU12" s="525">
        <v>0.11108095045781664</v>
      </c>
      <c r="BV12" s="526">
        <v>5.998148367503995E-2</v>
      </c>
    </row>
    <row r="13" spans="2:74" ht="13.5">
      <c r="B13" s="86" t="s">
        <v>44</v>
      </c>
      <c r="C13" s="520" t="s">
        <v>16</v>
      </c>
      <c r="D13" s="524">
        <v>1.9810750936042187E-2</v>
      </c>
      <c r="E13" s="525">
        <v>1.8392826350715059E-2</v>
      </c>
      <c r="F13" s="525">
        <v>1.8571106245451687E-2</v>
      </c>
      <c r="G13" s="525">
        <v>8.5226690416121201E-3</v>
      </c>
      <c r="H13" s="525">
        <v>8.5585941556746634E-3</v>
      </c>
      <c r="I13" s="525">
        <v>6.8882053350814371E-3</v>
      </c>
      <c r="J13" s="525">
        <v>3.2796741728691202E-2</v>
      </c>
      <c r="K13" s="525">
        <v>2.3365484810430975E-2</v>
      </c>
      <c r="L13" s="525">
        <v>2.7006110602924405E-2</v>
      </c>
      <c r="M13" s="525">
        <v>2.7209286976633995E-2</v>
      </c>
      <c r="N13" s="525">
        <v>1.2359252378966524E-2</v>
      </c>
      <c r="O13" s="525">
        <v>4.2571637141953222E-2</v>
      </c>
      <c r="P13" s="525">
        <v>1.1317775525123586E-2</v>
      </c>
      <c r="Q13" s="525">
        <v>5.5469539895035343E-2</v>
      </c>
      <c r="R13" s="525">
        <v>7.6720286674980655E-3</v>
      </c>
      <c r="S13" s="525">
        <v>1.8206428165410359E-2</v>
      </c>
      <c r="T13" s="525">
        <v>8.40392329369429E-3</v>
      </c>
      <c r="U13" s="525">
        <v>1.6509214228483053E-2</v>
      </c>
      <c r="V13" s="525">
        <v>7.3800868287045495E-3</v>
      </c>
      <c r="W13" s="525">
        <v>1.887218374324497E-2</v>
      </c>
      <c r="X13" s="525">
        <v>2.0736669819961858E-2</v>
      </c>
      <c r="Y13" s="525">
        <v>1.9189466690825635E-2</v>
      </c>
      <c r="Z13" s="525">
        <v>2.5527947220523782E-2</v>
      </c>
      <c r="AA13" s="525">
        <v>2.2452719812474688E-2</v>
      </c>
      <c r="AB13" s="525">
        <v>2.4366422476506503E-2</v>
      </c>
      <c r="AC13" s="525">
        <v>1.8863156665056269E-2</v>
      </c>
      <c r="AD13" s="525">
        <v>1.5698811877414957E-2</v>
      </c>
      <c r="AE13" s="525">
        <v>1.0390392651432444E-2</v>
      </c>
      <c r="AF13" s="525">
        <v>1.3457238468545858E-2</v>
      </c>
      <c r="AG13" s="525">
        <v>2.4614202638958235E-2</v>
      </c>
      <c r="AH13" s="525">
        <v>1.9165979008159965E-2</v>
      </c>
      <c r="AI13" s="525">
        <v>2.056106458008735E-2</v>
      </c>
      <c r="AJ13" s="525">
        <v>2.0763976295273833E-2</v>
      </c>
      <c r="AK13" s="525">
        <v>1.3813570300685583E-2</v>
      </c>
      <c r="AL13" s="525">
        <v>1.6160895925439983E-2</v>
      </c>
      <c r="AM13" s="525">
        <v>4.7457009866961036E-3</v>
      </c>
      <c r="AN13" s="525">
        <v>4.9411871436712038E-2</v>
      </c>
      <c r="AO13" s="525">
        <v>6.8483128595456045E-3</v>
      </c>
      <c r="AP13" s="525">
        <v>4.3654108681920982E-3</v>
      </c>
      <c r="AQ13" s="525">
        <v>3.7544169611307418E-3</v>
      </c>
      <c r="AR13" s="525">
        <v>7.0080862533692723E-2</v>
      </c>
      <c r="AS13" s="525">
        <v>4.9989847643087858E-2</v>
      </c>
      <c r="AT13" s="525">
        <v>5.3001413055688583E-2</v>
      </c>
      <c r="AU13" s="525">
        <v>5.6936104593139504E-2</v>
      </c>
      <c r="AV13" s="525">
        <v>7.8159034415601052E-4</v>
      </c>
      <c r="AW13" s="525">
        <v>0.11638366223038091</v>
      </c>
      <c r="AX13" s="525">
        <v>9.8832540613997166E-4</v>
      </c>
      <c r="AY13" s="525">
        <v>2.0359687818120125E-2</v>
      </c>
      <c r="AZ13" s="525">
        <v>2.0661988331775204E-2</v>
      </c>
      <c r="BA13" s="525">
        <v>1.8989378822014805E-2</v>
      </c>
      <c r="BB13" s="525">
        <v>8.3537524683891112E-3</v>
      </c>
      <c r="BC13" s="525">
        <v>1.6712994987217712E-2</v>
      </c>
      <c r="BD13" s="525">
        <v>1.4994476487896072E-2</v>
      </c>
      <c r="BE13" s="525">
        <v>1.7077014774434841E-2</v>
      </c>
      <c r="BF13" s="525">
        <v>2.2853346808764326E-2</v>
      </c>
      <c r="BG13" s="525">
        <v>1.2034625140764168E-2</v>
      </c>
      <c r="BH13" s="525">
        <v>5.9872962003256203E-3</v>
      </c>
      <c r="BI13" s="525">
        <v>1.0315110859283041E-2</v>
      </c>
      <c r="BJ13" s="525">
        <v>2.6549103359266663E-2</v>
      </c>
      <c r="BK13" s="525">
        <v>1.7086174331221286E-2</v>
      </c>
      <c r="BL13" s="525">
        <v>5.7653501309677363E-2</v>
      </c>
      <c r="BM13" s="525">
        <v>1.2086909528319979E-3</v>
      </c>
      <c r="BN13" s="525">
        <v>2.6585913594340629E-3</v>
      </c>
      <c r="BO13" s="525">
        <v>2.4707195754400554E-2</v>
      </c>
      <c r="BP13" s="525">
        <v>3.2300131089580728E-2</v>
      </c>
      <c r="BQ13" s="525">
        <v>5.3203471160351505E-2</v>
      </c>
      <c r="BR13" s="525">
        <v>1.6460883159460891E-2</v>
      </c>
      <c r="BS13" s="525">
        <v>7.0903236218596531E-3</v>
      </c>
      <c r="BT13" s="525">
        <v>5.4531403204887308E-2</v>
      </c>
      <c r="BU13" s="525">
        <v>6.29953059724714E-3</v>
      </c>
      <c r="BV13" s="526">
        <v>3.4754807667851439E-2</v>
      </c>
    </row>
    <row r="14" spans="2:74" ht="13.5">
      <c r="B14" s="86" t="s">
        <v>46</v>
      </c>
      <c r="C14" s="520" t="s">
        <v>18</v>
      </c>
      <c r="D14" s="524">
        <v>8.9839159249338919E-3</v>
      </c>
      <c r="E14" s="525">
        <v>5.9952045380683968E-3</v>
      </c>
      <c r="F14" s="525">
        <v>4.9448164308163612E-3</v>
      </c>
      <c r="G14" s="525">
        <v>3.7063334541845671E-3</v>
      </c>
      <c r="H14" s="525">
        <v>3.7445719777447072E-3</v>
      </c>
      <c r="I14" s="525">
        <v>1.9666179214361357E-3</v>
      </c>
      <c r="J14" s="525">
        <v>6.6981445375023773E-3</v>
      </c>
      <c r="K14" s="525">
        <v>1.6525502979132713E-2</v>
      </c>
      <c r="L14" s="525">
        <v>7.357310120943825E-3</v>
      </c>
      <c r="M14" s="525">
        <v>7.406252374768045E-3</v>
      </c>
      <c r="N14" s="525">
        <v>3.8290935284528193E-3</v>
      </c>
      <c r="O14" s="525">
        <v>5.4303190431523804E-3</v>
      </c>
      <c r="P14" s="525">
        <v>8.564766374697318E-3</v>
      </c>
      <c r="Q14" s="525">
        <v>4.1367893871192586E-3</v>
      </c>
      <c r="R14" s="525">
        <v>5.3830489210223058E-3</v>
      </c>
      <c r="S14" s="525">
        <v>7.0934239270054999E-3</v>
      </c>
      <c r="T14" s="525">
        <v>5.0509219447616802E-3</v>
      </c>
      <c r="U14" s="525">
        <v>3.5869342426444557E-3</v>
      </c>
      <c r="V14" s="525">
        <v>5.2358485569935472E-3</v>
      </c>
      <c r="W14" s="525">
        <v>7.2321442954432266E-3</v>
      </c>
      <c r="X14" s="525">
        <v>5.2554919891286394E-3</v>
      </c>
      <c r="Y14" s="525">
        <v>8.6513257232590443E-3</v>
      </c>
      <c r="Z14" s="525">
        <v>5.4178883395038851E-3</v>
      </c>
      <c r="AA14" s="525">
        <v>7.343105049356302E-3</v>
      </c>
      <c r="AB14" s="525">
        <v>7.6342809620837566E-3</v>
      </c>
      <c r="AC14" s="525">
        <v>7.2165836389124294E-3</v>
      </c>
      <c r="AD14" s="525">
        <v>7.0836227979872313E-3</v>
      </c>
      <c r="AE14" s="525">
        <v>1.251364680194255E-2</v>
      </c>
      <c r="AF14" s="525">
        <v>7.9950958028638178E-3</v>
      </c>
      <c r="AG14" s="525">
        <v>1.3504584799697999E-2</v>
      </c>
      <c r="AH14" s="525">
        <v>3.2971286331921696E-3</v>
      </c>
      <c r="AI14" s="525">
        <v>3.3081757582898372E-3</v>
      </c>
      <c r="AJ14" s="525">
        <v>3.3066250736390437E-3</v>
      </c>
      <c r="AK14" s="525">
        <v>3.4852477910348894E-3</v>
      </c>
      <c r="AL14" s="525">
        <v>1.3982066838407037E-4</v>
      </c>
      <c r="AM14" s="525">
        <v>1.2746247254435581E-3</v>
      </c>
      <c r="AN14" s="525">
        <v>2.2992155450785165E-3</v>
      </c>
      <c r="AO14" s="525">
        <v>7.2820358442939725E-3</v>
      </c>
      <c r="AP14" s="525">
        <v>3.0664846472014508E-3</v>
      </c>
      <c r="AQ14" s="525">
        <v>3.7544169611307423E-3</v>
      </c>
      <c r="AR14" s="525">
        <v>4.8808916733445035E-3</v>
      </c>
      <c r="AS14" s="525">
        <v>2.5555316033478632E-3</v>
      </c>
      <c r="AT14" s="525">
        <v>4.4539830630396267E-4</v>
      </c>
      <c r="AU14" s="525">
        <v>5.0289442443621863E-4</v>
      </c>
      <c r="AV14" s="525">
        <v>0</v>
      </c>
      <c r="AW14" s="525">
        <v>0</v>
      </c>
      <c r="AX14" s="525">
        <v>0</v>
      </c>
      <c r="AY14" s="525">
        <v>2.3316690096466138E-2</v>
      </c>
      <c r="AZ14" s="525">
        <v>2.3644130977598429E-2</v>
      </c>
      <c r="BA14" s="525">
        <v>2.1832421414011371E-2</v>
      </c>
      <c r="BB14" s="525">
        <v>3.4014660422029921E-3</v>
      </c>
      <c r="BC14" s="525">
        <v>3.7709950679790266E-3</v>
      </c>
      <c r="BD14" s="525">
        <v>3.5575312733465763E-3</v>
      </c>
      <c r="BE14" s="525">
        <v>1.0676957141973627E-3</v>
      </c>
      <c r="BF14" s="525">
        <v>3.5730710923615884E-2</v>
      </c>
      <c r="BG14" s="525">
        <v>6.5974315516476511E-4</v>
      </c>
      <c r="BH14" s="525">
        <v>1.3300006879313903E-4</v>
      </c>
      <c r="BI14" s="525">
        <v>4.249168781076668E-3</v>
      </c>
      <c r="BJ14" s="525">
        <v>4.6657521559444661E-3</v>
      </c>
      <c r="BK14" s="525">
        <v>6.2289855460743993E-4</v>
      </c>
      <c r="BL14" s="525">
        <v>8.8254845014916865E-3</v>
      </c>
      <c r="BM14" s="525">
        <v>5.99115563639322E-3</v>
      </c>
      <c r="BN14" s="525">
        <v>6.4328501654778696E-4</v>
      </c>
      <c r="BO14" s="525">
        <v>8.5220073178286359E-4</v>
      </c>
      <c r="BP14" s="525">
        <v>2.7904466866788224E-2</v>
      </c>
      <c r="BQ14" s="525">
        <v>4.5343563792413465E-2</v>
      </c>
      <c r="BR14" s="525">
        <v>5.3167594894284922E-2</v>
      </c>
      <c r="BS14" s="525">
        <v>6.4894982362570214E-2</v>
      </c>
      <c r="BT14" s="525">
        <v>3.9291093171176924E-3</v>
      </c>
      <c r="BU14" s="525">
        <v>3.7472772654144845E-3</v>
      </c>
      <c r="BV14" s="526">
        <v>4.9430157919253415E-3</v>
      </c>
    </row>
    <row r="15" spans="2:74" ht="13.5">
      <c r="B15" s="86" t="s">
        <v>47</v>
      </c>
      <c r="C15" s="520" t="s">
        <v>20</v>
      </c>
      <c r="D15" s="524">
        <v>8.8111186640925709E-2</v>
      </c>
      <c r="E15" s="525">
        <v>9.1111177815816791E-2</v>
      </c>
      <c r="F15" s="525">
        <v>6.3309043876737109E-2</v>
      </c>
      <c r="G15" s="525">
        <v>4.9070119707792348E-2</v>
      </c>
      <c r="H15" s="525">
        <v>4.8418972660579068E-2</v>
      </c>
      <c r="I15" s="525">
        <v>7.86949725177752E-2</v>
      </c>
      <c r="J15" s="525">
        <v>8.3467178001663409E-2</v>
      </c>
      <c r="K15" s="525">
        <v>8.3976808186603261E-2</v>
      </c>
      <c r="L15" s="525">
        <v>5.7253348693914061E-2</v>
      </c>
      <c r="M15" s="525">
        <v>5.7262379230308261E-2</v>
      </c>
      <c r="N15" s="525">
        <v>5.6602342950297604E-2</v>
      </c>
      <c r="O15" s="525">
        <v>0.12475483181293665</v>
      </c>
      <c r="P15" s="525">
        <v>0.10396074583991237</v>
      </c>
      <c r="Q15" s="525">
        <v>0.13333617456051172</v>
      </c>
      <c r="R15" s="525">
        <v>3.6497387405875582E-2</v>
      </c>
      <c r="S15" s="525">
        <v>0.12017933113449993</v>
      </c>
      <c r="T15" s="525">
        <v>7.3114028167719031E-2</v>
      </c>
      <c r="U15" s="525">
        <v>5.8564853634449479E-2</v>
      </c>
      <c r="V15" s="525">
        <v>7.4951837019061607E-2</v>
      </c>
      <c r="W15" s="525">
        <v>0.12337585981596183</v>
      </c>
      <c r="X15" s="525">
        <v>0.15204889109119027</v>
      </c>
      <c r="Y15" s="525">
        <v>0.11443619013106238</v>
      </c>
      <c r="Z15" s="525">
        <v>0.10899488221388781</v>
      </c>
      <c r="AA15" s="525">
        <v>7.8810539707993968E-2</v>
      </c>
      <c r="AB15" s="525">
        <v>8.6179034160736551E-2</v>
      </c>
      <c r="AC15" s="525">
        <v>0.14776919010319731</v>
      </c>
      <c r="AD15" s="525">
        <v>0.12824472925420344</v>
      </c>
      <c r="AE15" s="525">
        <v>7.9975906335880739E-2</v>
      </c>
      <c r="AF15" s="525">
        <v>0.16200599695888818</v>
      </c>
      <c r="AG15" s="525">
        <v>5.0634255533254895E-2</v>
      </c>
      <c r="AH15" s="525">
        <v>3.7925076058625211E-2</v>
      </c>
      <c r="AI15" s="525">
        <v>4.7615079128284693E-2</v>
      </c>
      <c r="AJ15" s="525">
        <v>4.7944430963525207E-2</v>
      </c>
      <c r="AK15" s="525">
        <v>4.0809775541448261E-2</v>
      </c>
      <c r="AL15" s="525">
        <v>3.2387832609378719E-2</v>
      </c>
      <c r="AM15" s="525">
        <v>6.4983099841809961E-3</v>
      </c>
      <c r="AN15" s="525">
        <v>8.5209892013415389E-2</v>
      </c>
      <c r="AO15" s="525">
        <v>3.4857272621905258E-2</v>
      </c>
      <c r="AP15" s="525">
        <v>7.5966808614682454E-2</v>
      </c>
      <c r="AQ15" s="525">
        <v>1.0600706713780919E-2</v>
      </c>
      <c r="AR15" s="525">
        <v>0.14985065928462155</v>
      </c>
      <c r="AS15" s="525">
        <v>7.7945055623287629E-2</v>
      </c>
      <c r="AT15" s="525">
        <v>8.0737311567939993E-2</v>
      </c>
      <c r="AU15" s="525">
        <v>6.9728759664306847E-2</v>
      </c>
      <c r="AV15" s="525">
        <v>0.20534044025318401</v>
      </c>
      <c r="AW15" s="525">
        <v>2.455254703992657E-2</v>
      </c>
      <c r="AX15" s="525">
        <v>0.16684168262400395</v>
      </c>
      <c r="AY15" s="525">
        <v>5.0472635610063502E-2</v>
      </c>
      <c r="AZ15" s="525">
        <v>5.1157947055134136E-2</v>
      </c>
      <c r="BA15" s="525">
        <v>4.7366162428923934E-2</v>
      </c>
      <c r="BB15" s="525">
        <v>2.780104008353753E-2</v>
      </c>
      <c r="BC15" s="525">
        <v>2.8701289193447305E-2</v>
      </c>
      <c r="BD15" s="525">
        <v>3.482733713605897E-2</v>
      </c>
      <c r="BE15" s="525">
        <v>2.4986526373307467E-2</v>
      </c>
      <c r="BF15" s="525">
        <v>7.5725487301488176E-2</v>
      </c>
      <c r="BG15" s="525">
        <v>6.1208239964510365E-2</v>
      </c>
      <c r="BH15" s="525">
        <v>4.087688321218097E-2</v>
      </c>
      <c r="BI15" s="525">
        <v>3.6496249949486304E-2</v>
      </c>
      <c r="BJ15" s="525">
        <v>3.1940056693007729E-2</v>
      </c>
      <c r="BK15" s="525">
        <v>7.2336606341509169E-3</v>
      </c>
      <c r="BL15" s="525">
        <v>2.0042811810045344E-2</v>
      </c>
      <c r="BM15" s="525">
        <v>4.2158907994212229E-2</v>
      </c>
      <c r="BN15" s="525">
        <v>9.2719453803014606E-3</v>
      </c>
      <c r="BO15" s="525">
        <v>3.6988327582979846E-2</v>
      </c>
      <c r="BP15" s="525">
        <v>6.8563373485744553E-2</v>
      </c>
      <c r="BQ15" s="525">
        <v>4.2804199076807957E-2</v>
      </c>
      <c r="BR15" s="525">
        <v>7.7883599551530638E-2</v>
      </c>
      <c r="BS15" s="525">
        <v>4.5991039109751691E-2</v>
      </c>
      <c r="BT15" s="525">
        <v>0.11276091631180823</v>
      </c>
      <c r="BU15" s="525">
        <v>1.2423614467403319E-2</v>
      </c>
      <c r="BV15" s="526">
        <v>6.9685840170978064E-2</v>
      </c>
    </row>
    <row r="16" spans="2:74" ht="13.5">
      <c r="B16" s="86" t="s">
        <v>48</v>
      </c>
      <c r="C16" s="520" t="s">
        <v>429</v>
      </c>
      <c r="D16" s="524">
        <v>7.0806369598530195E-3</v>
      </c>
      <c r="E16" s="525">
        <v>1.0208743713460491E-2</v>
      </c>
      <c r="F16" s="525">
        <v>4.0672181316079659E-3</v>
      </c>
      <c r="G16" s="525">
        <v>2.8081372971236573E-3</v>
      </c>
      <c r="H16" s="525">
        <v>2.8552292058215602E-3</v>
      </c>
      <c r="I16" s="525">
        <v>6.6562452725530731E-4</v>
      </c>
      <c r="J16" s="525">
        <v>5.8497067546609957E-3</v>
      </c>
      <c r="K16" s="525">
        <v>2.6304539503566943E-2</v>
      </c>
      <c r="L16" s="525">
        <v>7.2784669780797907E-3</v>
      </c>
      <c r="M16" s="525">
        <v>7.2708330758613658E-3</v>
      </c>
      <c r="N16" s="525">
        <v>7.8287902339159131E-3</v>
      </c>
      <c r="O16" s="525">
        <v>3.1355329036447843E-3</v>
      </c>
      <c r="P16" s="525">
        <v>7.1379847320775843E-3</v>
      </c>
      <c r="Q16" s="525">
        <v>1.4837935093286647E-3</v>
      </c>
      <c r="R16" s="525">
        <v>2.6520592924684674E-3</v>
      </c>
      <c r="S16" s="525">
        <v>1.6629934533384069E-2</v>
      </c>
      <c r="T16" s="525">
        <v>1.1874995428675319E-2</v>
      </c>
      <c r="U16" s="525">
        <v>1.5372575325619097E-3</v>
      </c>
      <c r="V16" s="525">
        <v>1.3180828014908458E-2</v>
      </c>
      <c r="W16" s="525">
        <v>1.6952875176888139E-2</v>
      </c>
      <c r="X16" s="525">
        <v>1.5000675706112887E-2</v>
      </c>
      <c r="Y16" s="525">
        <v>2.7350365404360692E-2</v>
      </c>
      <c r="Z16" s="525">
        <v>1.1289942081874949E-2</v>
      </c>
      <c r="AA16" s="525">
        <v>1.9464341963697653E-2</v>
      </c>
      <c r="AB16" s="525">
        <v>1.6638048385234524E-2</v>
      </c>
      <c r="AC16" s="525">
        <v>1.6594330880780592E-2</v>
      </c>
      <c r="AD16" s="525">
        <v>1.6939068140966584E-2</v>
      </c>
      <c r="AE16" s="525">
        <v>2.1112073184504761E-2</v>
      </c>
      <c r="AF16" s="525">
        <v>6.9848547141398965E-4</v>
      </c>
      <c r="AG16" s="525">
        <v>5.7003623336813114E-3</v>
      </c>
      <c r="AH16" s="525">
        <v>5.304448270865186E-3</v>
      </c>
      <c r="AI16" s="525">
        <v>5.0019887934489669E-4</v>
      </c>
      <c r="AJ16" s="525">
        <v>5.0473249006173656E-4</v>
      </c>
      <c r="AK16" s="525">
        <v>4.8245495544843315E-4</v>
      </c>
      <c r="AL16" s="525">
        <v>5.3090578511885017E-4</v>
      </c>
      <c r="AM16" s="525">
        <v>4.8936484994708033E-4</v>
      </c>
      <c r="AN16" s="525">
        <v>5.1597685475251532E-4</v>
      </c>
      <c r="AO16" s="525">
        <v>5.0819537148871872E-4</v>
      </c>
      <c r="AP16" s="525">
        <v>1.0187656635220766E-4</v>
      </c>
      <c r="AQ16" s="525">
        <v>2.2084805653710247E-4</v>
      </c>
      <c r="AR16" s="525">
        <v>2.185473883587091E-4</v>
      </c>
      <c r="AS16" s="525">
        <v>5.9840764530616735E-4</v>
      </c>
      <c r="AT16" s="525">
        <v>6.168569463413288E-4</v>
      </c>
      <c r="AU16" s="525">
        <v>1.4352517865546947E-4</v>
      </c>
      <c r="AV16" s="525">
        <v>2.9469799861620071E-4</v>
      </c>
      <c r="AW16" s="525">
        <v>2.1569527306103717E-2</v>
      </c>
      <c r="AX16" s="525">
        <v>2.4708135153499292E-4</v>
      </c>
      <c r="AY16" s="525">
        <v>4.1688884579960253E-4</v>
      </c>
      <c r="AZ16" s="525">
        <v>4.1418647858655904E-4</v>
      </c>
      <c r="BA16" s="525">
        <v>4.2913850445231198E-4</v>
      </c>
      <c r="BB16" s="525">
        <v>2.274536563175253E-4</v>
      </c>
      <c r="BC16" s="525">
        <v>1.0897195776905746E-2</v>
      </c>
      <c r="BD16" s="525">
        <v>3.7115522839368479E-3</v>
      </c>
      <c r="BE16" s="525">
        <v>5.3677025784409733E-3</v>
      </c>
      <c r="BF16" s="525">
        <v>1.3853954338729183E-3</v>
      </c>
      <c r="BG16" s="525">
        <v>9.5549008679034957E-4</v>
      </c>
      <c r="BH16" s="525">
        <v>1.742759522116994E-4</v>
      </c>
      <c r="BI16" s="525">
        <v>4.1188219605159185E-2</v>
      </c>
      <c r="BJ16" s="525">
        <v>3.4674851496023875E-3</v>
      </c>
      <c r="BK16" s="525">
        <v>1.3395667841020214E-5</v>
      </c>
      <c r="BL16" s="525">
        <v>1.2319276393362192E-2</v>
      </c>
      <c r="BM16" s="525">
        <v>2.0338549687076886E-3</v>
      </c>
      <c r="BN16" s="525">
        <v>7.0953377198330534E-4</v>
      </c>
      <c r="BO16" s="525">
        <v>6.2445029325974637E-4</v>
      </c>
      <c r="BP16" s="525">
        <v>6.2588869768693076E-3</v>
      </c>
      <c r="BQ16" s="525">
        <v>4.3663255210064644E-3</v>
      </c>
      <c r="BR16" s="525">
        <v>3.7438813505680734E-3</v>
      </c>
      <c r="BS16" s="525">
        <v>3.2170057100698577E-3</v>
      </c>
      <c r="BT16" s="525">
        <v>1.6110619756595848E-2</v>
      </c>
      <c r="BU16" s="525">
        <v>3.9889303046152424E-4</v>
      </c>
      <c r="BV16" s="526">
        <v>6.4552792237096163E-3</v>
      </c>
    </row>
    <row r="17" spans="2:74" ht="13.5">
      <c r="B17" s="86" t="s">
        <v>50</v>
      </c>
      <c r="C17" s="520" t="s">
        <v>430</v>
      </c>
      <c r="D17" s="524">
        <v>5.6301278761081155E-5</v>
      </c>
      <c r="E17" s="525">
        <v>2.358487807787532E-5</v>
      </c>
      <c r="F17" s="525">
        <v>1.6461323833645294E-5</v>
      </c>
      <c r="G17" s="525">
        <v>1.4207159692704559E-5</v>
      </c>
      <c r="H17" s="525">
        <v>1.4186923580030265E-5</v>
      </c>
      <c r="I17" s="525">
        <v>1.5127830164893349E-5</v>
      </c>
      <c r="J17" s="525">
        <v>1.9652558125895209E-5</v>
      </c>
      <c r="K17" s="525">
        <v>2.671867902850883E-5</v>
      </c>
      <c r="L17" s="525">
        <v>1.9710785716008555E-5</v>
      </c>
      <c r="M17" s="525">
        <v>1.9721257122332011E-5</v>
      </c>
      <c r="N17" s="525">
        <v>1.8955908556697122E-5</v>
      </c>
      <c r="O17" s="525">
        <v>1.9450704175034108E-5</v>
      </c>
      <c r="P17" s="525">
        <v>1.6306075915654103E-5</v>
      </c>
      <c r="Q17" s="525">
        <v>2.0748435315631366E-5</v>
      </c>
      <c r="R17" s="525">
        <v>1.578606721707421E-5</v>
      </c>
      <c r="S17" s="525">
        <v>3.1032815973540638E-5</v>
      </c>
      <c r="T17" s="525">
        <v>2.2987232681993578E-5</v>
      </c>
      <c r="U17" s="525">
        <v>2.7950136955671083E-5</v>
      </c>
      <c r="V17" s="525">
        <v>2.2360333239576849E-5</v>
      </c>
      <c r="W17" s="525">
        <v>3.1579246913731815E-5</v>
      </c>
      <c r="X17" s="525">
        <v>3.7539228493775998E-5</v>
      </c>
      <c r="Y17" s="525">
        <v>3.1406655795131968E-5</v>
      </c>
      <c r="Z17" s="525">
        <v>3.5306144392501615E-5</v>
      </c>
      <c r="AA17" s="525">
        <v>3.0681497420708782E-5</v>
      </c>
      <c r="AB17" s="525">
        <v>3.3281849188847376E-5</v>
      </c>
      <c r="AC17" s="525">
        <v>3.0194910623064556E-5</v>
      </c>
      <c r="AD17" s="525">
        <v>3.1242441517840209E-5</v>
      </c>
      <c r="AE17" s="525">
        <v>3.7646350186349433E-5</v>
      </c>
      <c r="AF17" s="525">
        <v>1.0810010873714473E-4</v>
      </c>
      <c r="AG17" s="525">
        <v>7.7492690778701909E-5</v>
      </c>
      <c r="AH17" s="525">
        <v>1.2478116946970273E-4</v>
      </c>
      <c r="AI17" s="525">
        <v>2.3733667678277624E-4</v>
      </c>
      <c r="AJ17" s="525">
        <v>2.3801651301855807E-4</v>
      </c>
      <c r="AK17" s="525">
        <v>2.422910909416955E-4</v>
      </c>
      <c r="AL17" s="525">
        <v>2.3011076789407887E-4</v>
      </c>
      <c r="AM17" s="525">
        <v>2.5037271392641317E-4</v>
      </c>
      <c r="AN17" s="525">
        <v>1.9845263644327515E-4</v>
      </c>
      <c r="AO17" s="525">
        <v>2.6170226044671893E-4</v>
      </c>
      <c r="AP17" s="525">
        <v>2.3940993092768802E-4</v>
      </c>
      <c r="AQ17" s="525">
        <v>2.2084805653710247E-4</v>
      </c>
      <c r="AR17" s="525">
        <v>4.3709477671741821E-4</v>
      </c>
      <c r="AS17" s="525">
        <v>2.2004227316190907E-4</v>
      </c>
      <c r="AT17" s="525">
        <v>2.1974296970306121E-4</v>
      </c>
      <c r="AU17" s="525">
        <v>2.1918186197773245E-4</v>
      </c>
      <c r="AV17" s="525">
        <v>1.9219434692360914E-4</v>
      </c>
      <c r="AW17" s="525">
        <v>3.2124827902707662E-4</v>
      </c>
      <c r="AX17" s="525">
        <v>2.4708135153499292E-4</v>
      </c>
      <c r="AY17" s="525">
        <v>2.2298705705560133E-4</v>
      </c>
      <c r="AZ17" s="525">
        <v>2.3667798776374804E-4</v>
      </c>
      <c r="BA17" s="525">
        <v>1.6092693916961701E-4</v>
      </c>
      <c r="BB17" s="525">
        <v>1.9643724863786276E-4</v>
      </c>
      <c r="BC17" s="525">
        <v>1.3460218324741227E-5</v>
      </c>
      <c r="BD17" s="525">
        <v>1.3277673326747607E-5</v>
      </c>
      <c r="BE17" s="525">
        <v>1.3592561606586412E-5</v>
      </c>
      <c r="BF17" s="525">
        <v>1.1355700277646872E-5</v>
      </c>
      <c r="BG17" s="525">
        <v>1.1374881985599399E-5</v>
      </c>
      <c r="BH17" s="525">
        <v>1.3758627806186795E-5</v>
      </c>
      <c r="BI17" s="525">
        <v>1.3756920375804673E-5</v>
      </c>
      <c r="BJ17" s="525">
        <v>1.2481947982729977E-5</v>
      </c>
      <c r="BK17" s="525">
        <v>1.3395667841020214E-5</v>
      </c>
      <c r="BL17" s="525">
        <v>1.3848552232782293E-5</v>
      </c>
      <c r="BM17" s="525">
        <v>1.1622028392615363E-5</v>
      </c>
      <c r="BN17" s="525">
        <v>1.4401903355547468E-5</v>
      </c>
      <c r="BO17" s="525">
        <v>1.3499389628824759E-4</v>
      </c>
      <c r="BP17" s="525">
        <v>1.0781797763364092E-5</v>
      </c>
      <c r="BQ17" s="525">
        <v>5.214301264076984E-6</v>
      </c>
      <c r="BR17" s="525">
        <v>7.4661936971222388E-6</v>
      </c>
      <c r="BS17" s="525">
        <v>1.9981401925899739E-5</v>
      </c>
      <c r="BT17" s="525">
        <v>1.4834824821911461E-5</v>
      </c>
      <c r="BU17" s="525">
        <v>1.1586104619214397E-5</v>
      </c>
      <c r="BV17" s="526">
        <v>1.2353905978055103E-5</v>
      </c>
    </row>
    <row r="18" spans="2:74" ht="13.5">
      <c r="B18" s="86" t="s">
        <v>52</v>
      </c>
      <c r="C18" s="520" t="s">
        <v>431</v>
      </c>
      <c r="D18" s="524">
        <v>1.8965303625135358E-4</v>
      </c>
      <c r="E18" s="525">
        <v>3.7466170643544907E-4</v>
      </c>
      <c r="F18" s="525">
        <v>1.1141583274278069E-4</v>
      </c>
      <c r="G18" s="525">
        <v>1.0747553630129937E-4</v>
      </c>
      <c r="H18" s="525">
        <v>1.0828612763819976E-4</v>
      </c>
      <c r="I18" s="525">
        <v>7.0596540769502297E-5</v>
      </c>
      <c r="J18" s="525">
        <v>1.1699413509321991E-4</v>
      </c>
      <c r="K18" s="525">
        <v>8.2827904988377378E-4</v>
      </c>
      <c r="L18" s="525">
        <v>1.0607514944536184E-4</v>
      </c>
      <c r="M18" s="525">
        <v>1.0649478846059285E-4</v>
      </c>
      <c r="N18" s="525">
        <v>7.5823634226788487E-5</v>
      </c>
      <c r="O18" s="525">
        <v>1.1432250617162905E-4</v>
      </c>
      <c r="P18" s="525">
        <v>2.622560543101035E-4</v>
      </c>
      <c r="Q18" s="525">
        <v>5.3273009594188646E-5</v>
      </c>
      <c r="R18" s="525">
        <v>4.7358201651222633E-5</v>
      </c>
      <c r="S18" s="525">
        <v>6.4989494694052982E-4</v>
      </c>
      <c r="T18" s="525">
        <v>1.2120540868687522E-4</v>
      </c>
      <c r="U18" s="525">
        <v>4.6583561592785138E-5</v>
      </c>
      <c r="V18" s="525">
        <v>1.3063142050489631E-4</v>
      </c>
      <c r="W18" s="525">
        <v>6.8580189252652642E-4</v>
      </c>
      <c r="X18" s="525">
        <v>8.4838656395933747E-4</v>
      </c>
      <c r="Y18" s="525">
        <v>1.0484991242374825E-3</v>
      </c>
      <c r="Z18" s="525">
        <v>4.1725443372956457E-5</v>
      </c>
      <c r="AA18" s="525">
        <v>6.9340184170801845E-4</v>
      </c>
      <c r="AB18" s="525">
        <v>5.7606361188597551E-4</v>
      </c>
      <c r="AC18" s="525">
        <v>6.2592564726008412E-4</v>
      </c>
      <c r="AD18" s="525">
        <v>8.1831164129419923E-4</v>
      </c>
      <c r="AE18" s="525">
        <v>4.065805820125739E-4</v>
      </c>
      <c r="AF18" s="525">
        <v>0</v>
      </c>
      <c r="AG18" s="525">
        <v>2.3159244158434915E-5</v>
      </c>
      <c r="AH18" s="525">
        <v>3.9575834828777762E-5</v>
      </c>
      <c r="AI18" s="525">
        <v>3.5668118804249138E-5</v>
      </c>
      <c r="AJ18" s="525">
        <v>3.626099945625686E-5</v>
      </c>
      <c r="AK18" s="525">
        <v>4.1693638125173235E-5</v>
      </c>
      <c r="AL18" s="525">
        <v>4.3339247764804095E-5</v>
      </c>
      <c r="AM18" s="525">
        <v>4.5522311622984215E-5</v>
      </c>
      <c r="AN18" s="525">
        <v>3.9690527288655028E-5</v>
      </c>
      <c r="AO18" s="525">
        <v>4.9298622208399964E-5</v>
      </c>
      <c r="AP18" s="525">
        <v>0</v>
      </c>
      <c r="AQ18" s="525">
        <v>0</v>
      </c>
      <c r="AR18" s="525">
        <v>0</v>
      </c>
      <c r="AS18" s="525">
        <v>1.3417211778165187E-5</v>
      </c>
      <c r="AT18" s="525">
        <v>1.3795522761627163E-5</v>
      </c>
      <c r="AU18" s="525">
        <v>1.4463777693962041E-5</v>
      </c>
      <c r="AV18" s="525">
        <v>1.2812956461573944E-5</v>
      </c>
      <c r="AW18" s="525">
        <v>0</v>
      </c>
      <c r="AX18" s="525">
        <v>0</v>
      </c>
      <c r="AY18" s="525">
        <v>9.6950894372000584E-6</v>
      </c>
      <c r="AZ18" s="525">
        <v>1.1833899388187401E-5</v>
      </c>
      <c r="BA18" s="525">
        <v>0</v>
      </c>
      <c r="BB18" s="525">
        <v>0</v>
      </c>
      <c r="BC18" s="525">
        <v>3.2009055772250477E-5</v>
      </c>
      <c r="BD18" s="525">
        <v>0</v>
      </c>
      <c r="BE18" s="525">
        <v>0</v>
      </c>
      <c r="BF18" s="525">
        <v>0</v>
      </c>
      <c r="BG18" s="525">
        <v>0</v>
      </c>
      <c r="BH18" s="525">
        <v>0</v>
      </c>
      <c r="BI18" s="525">
        <v>1.1091517052992517E-4</v>
      </c>
      <c r="BJ18" s="525">
        <v>0</v>
      </c>
      <c r="BK18" s="525">
        <v>0</v>
      </c>
      <c r="BL18" s="525">
        <v>1.305720639090902E-4</v>
      </c>
      <c r="BM18" s="525">
        <v>0</v>
      </c>
      <c r="BN18" s="525">
        <v>0</v>
      </c>
      <c r="BO18" s="525">
        <v>9.689745929892618E-5</v>
      </c>
      <c r="BP18" s="525">
        <v>0</v>
      </c>
      <c r="BQ18" s="525">
        <v>0</v>
      </c>
      <c r="BR18" s="525">
        <v>0</v>
      </c>
      <c r="BS18" s="525">
        <v>0</v>
      </c>
      <c r="BT18" s="525">
        <v>0</v>
      </c>
      <c r="BU18" s="525">
        <v>0</v>
      </c>
      <c r="BV18" s="526">
        <v>0</v>
      </c>
    </row>
    <row r="19" spans="2:74" ht="13.5">
      <c r="B19" s="86" t="s">
        <v>54</v>
      </c>
      <c r="C19" s="520" t="s">
        <v>307</v>
      </c>
      <c r="D19" s="524">
        <v>3.5350721886532991E-4</v>
      </c>
      <c r="E19" s="525">
        <v>6.3425779558187018E-4</v>
      </c>
      <c r="F19" s="525">
        <v>7.7546182275793911E-4</v>
      </c>
      <c r="G19" s="525">
        <v>5.3477484308951282E-4</v>
      </c>
      <c r="H19" s="525">
        <v>5.3466968242239061E-4</v>
      </c>
      <c r="I19" s="525">
        <v>5.3955927588119604E-4</v>
      </c>
      <c r="J19" s="525">
        <v>1.1162038873067045E-3</v>
      </c>
      <c r="K19" s="525">
        <v>1.6431987602532931E-3</v>
      </c>
      <c r="L19" s="525">
        <v>1.3950567942948688E-3</v>
      </c>
      <c r="M19" s="525">
        <v>1.4052053074898967E-3</v>
      </c>
      <c r="N19" s="525">
        <v>6.6345679948439924E-4</v>
      </c>
      <c r="O19" s="525">
        <v>6.7124777061189139E-4</v>
      </c>
      <c r="P19" s="525">
        <v>4.6744084291541765E-4</v>
      </c>
      <c r="Q19" s="525">
        <v>7.553551991933906E-4</v>
      </c>
      <c r="R19" s="525">
        <v>1.2155271757147141E-3</v>
      </c>
      <c r="S19" s="525">
        <v>4.8662379309258693E-4</v>
      </c>
      <c r="T19" s="525">
        <v>4.8168701210904728E-4</v>
      </c>
      <c r="U19" s="525">
        <v>2.5155123260103975E-4</v>
      </c>
      <c r="V19" s="525">
        <v>5.1075708557770272E-4</v>
      </c>
      <c r="W19" s="525">
        <v>4.8695908386972521E-4</v>
      </c>
      <c r="X19" s="525">
        <v>1.1261768548132799E-4</v>
      </c>
      <c r="Y19" s="525">
        <v>3.9137524913933683E-4</v>
      </c>
      <c r="Z19" s="525">
        <v>1.4443422706023388E-4</v>
      </c>
      <c r="AA19" s="525">
        <v>9.4703555371921115E-4</v>
      </c>
      <c r="AB19" s="525">
        <v>8.2300671512668263E-4</v>
      </c>
      <c r="AC19" s="525">
        <v>2.4155928498451645E-4</v>
      </c>
      <c r="AD19" s="525">
        <v>5.1515696151120032E-4</v>
      </c>
      <c r="AE19" s="525">
        <v>1.1444490456650226E-3</v>
      </c>
      <c r="AF19" s="525">
        <v>2.1335805686379338E-4</v>
      </c>
      <c r="AG19" s="525">
        <v>3.4141065480216664E-5</v>
      </c>
      <c r="AH19" s="525">
        <v>5.0548102611134885E-5</v>
      </c>
      <c r="AI19" s="525">
        <v>3.2625340896777651E-5</v>
      </c>
      <c r="AJ19" s="525">
        <v>3.2652084818430347E-5</v>
      </c>
      <c r="AK19" s="525">
        <v>3.297200974184618E-5</v>
      </c>
      <c r="AL19" s="525">
        <v>3.1988492397831587E-5</v>
      </c>
      <c r="AM19" s="525">
        <v>3.4141733717238161E-5</v>
      </c>
      <c r="AN19" s="525">
        <v>2.5515338971278234E-5</v>
      </c>
      <c r="AO19" s="525">
        <v>3.5138379659178697E-5</v>
      </c>
      <c r="AP19" s="525">
        <v>3.310988406446749E-5</v>
      </c>
      <c r="AQ19" s="525">
        <v>0</v>
      </c>
      <c r="AR19" s="525">
        <v>7.2849129452903034E-5</v>
      </c>
      <c r="AS19" s="525">
        <v>3.1306827482385437E-5</v>
      </c>
      <c r="AT19" s="525">
        <v>3.054722897217443E-5</v>
      </c>
      <c r="AU19" s="525">
        <v>3.0040153672075008E-5</v>
      </c>
      <c r="AV19" s="525">
        <v>2.5625912923147888E-5</v>
      </c>
      <c r="AW19" s="525">
        <v>4.5892611289582376E-5</v>
      </c>
      <c r="AX19" s="525">
        <v>6.1770337883748229E-5</v>
      </c>
      <c r="AY19" s="525">
        <v>3.8780357748800234E-5</v>
      </c>
      <c r="AZ19" s="525">
        <v>3.5501698164562205E-5</v>
      </c>
      <c r="BA19" s="525">
        <v>5.3642313056538997E-5</v>
      </c>
      <c r="BB19" s="525">
        <v>3.1016407679662539E-5</v>
      </c>
      <c r="BC19" s="525">
        <v>5.1542787243521283E-5</v>
      </c>
      <c r="BD19" s="525">
        <v>5.178292597431567E-5</v>
      </c>
      <c r="BE19" s="525">
        <v>5.3010990265687006E-5</v>
      </c>
      <c r="BF19" s="525">
        <v>5.1100651249410921E-5</v>
      </c>
      <c r="BG19" s="525">
        <v>4.5499527942397596E-5</v>
      </c>
      <c r="BH19" s="525">
        <v>5.0448301956018256E-5</v>
      </c>
      <c r="BI19" s="525">
        <v>5.1588451409267525E-5</v>
      </c>
      <c r="BJ19" s="525">
        <v>4.867959713264691E-5</v>
      </c>
      <c r="BK19" s="525">
        <v>4.6884837443570748E-5</v>
      </c>
      <c r="BL19" s="525">
        <v>4.7480750512396431E-5</v>
      </c>
      <c r="BM19" s="525">
        <v>5.2299127766769131E-5</v>
      </c>
      <c r="BN19" s="525">
        <v>5.5687359641450217E-5</v>
      </c>
      <c r="BO19" s="525">
        <v>1.3333752946262492E-4</v>
      </c>
      <c r="BP19" s="525">
        <v>1.0995298709173282E-5</v>
      </c>
      <c r="BQ19" s="525">
        <v>1.7598266766259822E-5</v>
      </c>
      <c r="BR19" s="525">
        <v>2.4057735246282769E-5</v>
      </c>
      <c r="BS19" s="525">
        <v>1.9981401925899739E-5</v>
      </c>
      <c r="BT19" s="525">
        <v>7.0642022961483139E-7</v>
      </c>
      <c r="BU19" s="525">
        <v>0</v>
      </c>
      <c r="BV19" s="526">
        <v>1.4534007033006004E-6</v>
      </c>
    </row>
    <row r="20" spans="2:74" ht="13.5">
      <c r="B20" s="86" t="s">
        <v>80</v>
      </c>
      <c r="C20" s="520" t="s">
        <v>432</v>
      </c>
      <c r="D20" s="524">
        <v>7.9157804603132154E-3</v>
      </c>
      <c r="E20" s="525">
        <v>1.0374942385976211E-2</v>
      </c>
      <c r="F20" s="525">
        <v>9.1163319848606671E-3</v>
      </c>
      <c r="G20" s="525">
        <v>9.07945955964529E-3</v>
      </c>
      <c r="H20" s="525">
        <v>9.181599604450837E-3</v>
      </c>
      <c r="I20" s="525">
        <v>4.4324542383137513E-3</v>
      </c>
      <c r="J20" s="525">
        <v>9.1685325081715483E-3</v>
      </c>
      <c r="K20" s="525">
        <v>2.7760707510620677E-2</v>
      </c>
      <c r="L20" s="525">
        <v>7.9182894565191734E-3</v>
      </c>
      <c r="M20" s="525">
        <v>7.8040958684492227E-3</v>
      </c>
      <c r="N20" s="525">
        <v>1.6150434090305948E-2</v>
      </c>
      <c r="O20" s="525">
        <v>1.0633977839693649E-2</v>
      </c>
      <c r="P20" s="525">
        <v>1.6239492772331852E-2</v>
      </c>
      <c r="Q20" s="525">
        <v>8.3206833300902214E-3</v>
      </c>
      <c r="R20" s="525">
        <v>5.0199693750295994E-3</v>
      </c>
      <c r="S20" s="525">
        <v>1.1690865839488175E-2</v>
      </c>
      <c r="T20" s="525">
        <v>1.8691754793099234E-2</v>
      </c>
      <c r="U20" s="525">
        <v>1.0695585741703467E-2</v>
      </c>
      <c r="V20" s="525">
        <v>1.9701807303355582E-2</v>
      </c>
      <c r="W20" s="525">
        <v>1.1215387282561808E-2</v>
      </c>
      <c r="X20" s="525">
        <v>4.6548643332282235E-3</v>
      </c>
      <c r="Y20" s="525">
        <v>1.2625475629643054E-2</v>
      </c>
      <c r="Z20" s="525">
        <v>6.5284270631225712E-3</v>
      </c>
      <c r="AA20" s="525">
        <v>1.2704185365334819E-2</v>
      </c>
      <c r="AB20" s="525">
        <v>1.1856966938797146E-2</v>
      </c>
      <c r="AC20" s="525">
        <v>9.8630933052438179E-3</v>
      </c>
      <c r="AD20" s="525">
        <v>1.1981476322091719E-2</v>
      </c>
      <c r="AE20" s="525">
        <v>2.5689869367164855E-2</v>
      </c>
      <c r="AF20" s="525">
        <v>7.7370472205384334E-3</v>
      </c>
      <c r="AG20" s="525">
        <v>4.6444690698995142E-3</v>
      </c>
      <c r="AH20" s="525">
        <v>3.1436682258637544E-3</v>
      </c>
      <c r="AI20" s="525">
        <v>1.4314579622482545E-3</v>
      </c>
      <c r="AJ20" s="525">
        <v>1.3985403486967694E-3</v>
      </c>
      <c r="AK20" s="525">
        <v>1.6013760602362455E-3</v>
      </c>
      <c r="AL20" s="525">
        <v>3.5238935980191899E-4</v>
      </c>
      <c r="AM20" s="525">
        <v>5.4626773947581057E-4</v>
      </c>
      <c r="AN20" s="525">
        <v>4.0257534821350096E-4</v>
      </c>
      <c r="AO20" s="525">
        <v>2.7617717505258954E-3</v>
      </c>
      <c r="AP20" s="525">
        <v>3.3619266896228531E-3</v>
      </c>
      <c r="AQ20" s="525">
        <v>4.5273851590106008E-3</v>
      </c>
      <c r="AR20" s="525">
        <v>2.0397756246812852E-3</v>
      </c>
      <c r="AS20" s="525">
        <v>5.4563327897871763E-4</v>
      </c>
      <c r="AT20" s="525">
        <v>1.8525416279899332E-4</v>
      </c>
      <c r="AU20" s="525">
        <v>1.7690312717999726E-4</v>
      </c>
      <c r="AV20" s="525">
        <v>2.5625912923147887E-4</v>
      </c>
      <c r="AW20" s="525">
        <v>2.7535566773749428E-4</v>
      </c>
      <c r="AX20" s="525">
        <v>1.853110136512447E-4</v>
      </c>
      <c r="AY20" s="525">
        <v>4.0913277424984244E-3</v>
      </c>
      <c r="AZ20" s="525">
        <v>4.1300308864774026E-3</v>
      </c>
      <c r="BA20" s="525">
        <v>3.9158888531273467E-3</v>
      </c>
      <c r="BB20" s="525">
        <v>3.4118048447628795E-3</v>
      </c>
      <c r="BC20" s="525">
        <v>5.2634378119856993E-3</v>
      </c>
      <c r="BD20" s="525">
        <v>3.1552177715461235E-3</v>
      </c>
      <c r="BE20" s="525">
        <v>3.2486222239741526E-3</v>
      </c>
      <c r="BF20" s="525">
        <v>1.0589190508905708E-2</v>
      </c>
      <c r="BG20" s="525">
        <v>4.9480736637357394E-4</v>
      </c>
      <c r="BH20" s="525">
        <v>9.1036253984269296E-4</v>
      </c>
      <c r="BI20" s="525">
        <v>1.1617719257367046E-2</v>
      </c>
      <c r="BJ20" s="525">
        <v>2.7273056342264996E-3</v>
      </c>
      <c r="BK20" s="525">
        <v>6.4299205636897025E-4</v>
      </c>
      <c r="BL20" s="525">
        <v>1.1438904144278172E-2</v>
      </c>
      <c r="BM20" s="525">
        <v>1.1221068413070133E-2</v>
      </c>
      <c r="BN20" s="525">
        <v>1.3729814532288589E-3</v>
      </c>
      <c r="BO20" s="525">
        <v>8.3729343035225949E-4</v>
      </c>
      <c r="BP20" s="525">
        <v>6.7616817042499494E-3</v>
      </c>
      <c r="BQ20" s="525">
        <v>3.0634019926452281E-3</v>
      </c>
      <c r="BR20" s="525">
        <v>8.5180974313390171E-3</v>
      </c>
      <c r="BS20" s="525">
        <v>6.9489167774609804E-3</v>
      </c>
      <c r="BT20" s="525">
        <v>1.4362936108528753E-2</v>
      </c>
      <c r="BU20" s="525">
        <v>1.3688155028700436E-3</v>
      </c>
      <c r="BV20" s="526">
        <v>4.5146259346274895E-3</v>
      </c>
    </row>
    <row r="21" spans="2:74" ht="13.5">
      <c r="B21" s="86" t="s">
        <v>90</v>
      </c>
      <c r="C21" s="520" t="s">
        <v>412</v>
      </c>
      <c r="D21" s="524">
        <v>1.8743811028053483E-3</v>
      </c>
      <c r="E21" s="525">
        <v>1.4237339760894815E-3</v>
      </c>
      <c r="F21" s="525">
        <v>8.8357267928701499E-4</v>
      </c>
      <c r="G21" s="525">
        <v>4.777293011172792E-4</v>
      </c>
      <c r="H21" s="525">
        <v>4.7869783548555242E-4</v>
      </c>
      <c r="I21" s="525">
        <v>4.3366446472694264E-4</v>
      </c>
      <c r="J21" s="525">
        <v>1.4581276915752092E-3</v>
      </c>
      <c r="K21" s="525">
        <v>3.3131161995350951E-3</v>
      </c>
      <c r="L21" s="525">
        <v>1.9142803864455153E-3</v>
      </c>
      <c r="M21" s="525">
        <v>1.9350497488432167E-3</v>
      </c>
      <c r="N21" s="525">
        <v>4.1702998824733669E-4</v>
      </c>
      <c r="O21" s="525">
        <v>7.260273048191303E-4</v>
      </c>
      <c r="P21" s="525">
        <v>1.3493277820203773E-3</v>
      </c>
      <c r="Q21" s="525">
        <v>4.6880248442886002E-4</v>
      </c>
      <c r="R21" s="525">
        <v>6.1565662146589417E-4</v>
      </c>
      <c r="S21" s="525">
        <v>1.9884924736450322E-3</v>
      </c>
      <c r="T21" s="525">
        <v>8.7142509349012016E-4</v>
      </c>
      <c r="U21" s="525">
        <v>1.3975068477835542E-4</v>
      </c>
      <c r="V21" s="525">
        <v>9.6384804859018104E-4</v>
      </c>
      <c r="W21" s="525">
        <v>2.0643602083605809E-3</v>
      </c>
      <c r="X21" s="525">
        <v>9.9854347793444155E-4</v>
      </c>
      <c r="Y21" s="525">
        <v>2.32167663224014E-3</v>
      </c>
      <c r="Z21" s="525">
        <v>2.1456506842170301E-3</v>
      </c>
      <c r="AA21" s="525">
        <v>2.1824771831930852E-3</v>
      </c>
      <c r="AB21" s="525">
        <v>2.2442649415985723E-3</v>
      </c>
      <c r="AC21" s="525">
        <v>1.9898941099134346E-3</v>
      </c>
      <c r="AD21" s="525">
        <v>2.0050094336723822E-3</v>
      </c>
      <c r="AE21" s="525">
        <v>3.0870007152806532E-3</v>
      </c>
      <c r="AF21" s="525">
        <v>3.8329966026380151E-4</v>
      </c>
      <c r="AG21" s="525">
        <v>3.1623660068348554E-3</v>
      </c>
      <c r="AH21" s="525">
        <v>2.7850642464114063E-3</v>
      </c>
      <c r="AI21" s="525">
        <v>5.612234807114082E-4</v>
      </c>
      <c r="AJ21" s="525">
        <v>5.64881067358845E-4</v>
      </c>
      <c r="AK21" s="525">
        <v>6.0370686224102876E-4</v>
      </c>
      <c r="AL21" s="525">
        <v>3.8437785219975058E-4</v>
      </c>
      <c r="AM21" s="525">
        <v>4.3246196041835008E-4</v>
      </c>
      <c r="AN21" s="525">
        <v>3.3169940662661706E-4</v>
      </c>
      <c r="AO21" s="525">
        <v>4.5784784242482092E-4</v>
      </c>
      <c r="AP21" s="525">
        <v>2.6768067809042565E-3</v>
      </c>
      <c r="AQ21" s="525">
        <v>4.4169611307420494E-4</v>
      </c>
      <c r="AR21" s="525">
        <v>7.2849129452903045E-4</v>
      </c>
      <c r="AS21" s="525">
        <v>4.0162187255974457E-4</v>
      </c>
      <c r="AT21" s="525">
        <v>3.645959587001464E-4</v>
      </c>
      <c r="AU21" s="525">
        <v>3.6604483548565477E-4</v>
      </c>
      <c r="AV21" s="525">
        <v>3.0751095507777467E-4</v>
      </c>
      <c r="AW21" s="525">
        <v>5.0481872418540617E-4</v>
      </c>
      <c r="AX21" s="525">
        <v>3.7062202730248935E-4</v>
      </c>
      <c r="AY21" s="525">
        <v>7.6591206553880452E-4</v>
      </c>
      <c r="AZ21" s="525">
        <v>7.9287125900855604E-4</v>
      </c>
      <c r="BA21" s="525">
        <v>6.4370775667846802E-4</v>
      </c>
      <c r="BB21" s="525">
        <v>3.4118048447628793E-4</v>
      </c>
      <c r="BC21" s="525">
        <v>5.4901275864548179E-3</v>
      </c>
      <c r="BD21" s="525">
        <v>5.4186184846456986E-3</v>
      </c>
      <c r="BE21" s="525">
        <v>1.4380930179768423E-3</v>
      </c>
      <c r="BF21" s="525">
        <v>5.5597508559359084E-2</v>
      </c>
      <c r="BG21" s="525">
        <v>9.6117752778314923E-4</v>
      </c>
      <c r="BH21" s="525">
        <v>3.8065536930450135E-4</v>
      </c>
      <c r="BI21" s="525">
        <v>9.3572852781176417E-3</v>
      </c>
      <c r="BJ21" s="525">
        <v>4.6220653380049104E-3</v>
      </c>
      <c r="BK21" s="525">
        <v>2.0629328475171129E-3</v>
      </c>
      <c r="BL21" s="525">
        <v>1.1223262402367706E-2</v>
      </c>
      <c r="BM21" s="525">
        <v>1.1622028392615363E-3</v>
      </c>
      <c r="BN21" s="525">
        <v>4.1861532420124647E-4</v>
      </c>
      <c r="BO21" s="525">
        <v>3.2299153099642058E-5</v>
      </c>
      <c r="BP21" s="525">
        <v>3.6946338672280321E-3</v>
      </c>
      <c r="BQ21" s="525">
        <v>3.3162956039529618E-3</v>
      </c>
      <c r="BR21" s="525">
        <v>2.4580368805081328E-3</v>
      </c>
      <c r="BS21" s="525">
        <v>2.2577447145349327E-2</v>
      </c>
      <c r="BT21" s="525">
        <v>4.688511063953636E-3</v>
      </c>
      <c r="BU21" s="525">
        <v>6.4882185867600622E-4</v>
      </c>
      <c r="BV21" s="526">
        <v>6.8237163019963193E-4</v>
      </c>
    </row>
    <row r="22" spans="2:74" ht="13.5">
      <c r="B22" s="86" t="s">
        <v>91</v>
      </c>
      <c r="C22" s="520" t="s">
        <v>25</v>
      </c>
      <c r="D22" s="524">
        <v>0</v>
      </c>
      <c r="E22" s="525">
        <v>0</v>
      </c>
      <c r="F22" s="525">
        <v>0</v>
      </c>
      <c r="G22" s="525">
        <v>0</v>
      </c>
      <c r="H22" s="525">
        <v>0</v>
      </c>
      <c r="I22" s="525">
        <v>0</v>
      </c>
      <c r="J22" s="525">
        <v>0</v>
      </c>
      <c r="K22" s="525">
        <v>0</v>
      </c>
      <c r="L22" s="525">
        <v>0</v>
      </c>
      <c r="M22" s="525">
        <v>0</v>
      </c>
      <c r="N22" s="525">
        <v>0</v>
      </c>
      <c r="O22" s="525">
        <v>0</v>
      </c>
      <c r="P22" s="525">
        <v>0</v>
      </c>
      <c r="Q22" s="525">
        <v>0</v>
      </c>
      <c r="R22" s="525">
        <v>0</v>
      </c>
      <c r="S22" s="525">
        <v>0</v>
      </c>
      <c r="T22" s="525">
        <v>0</v>
      </c>
      <c r="U22" s="525">
        <v>0</v>
      </c>
      <c r="V22" s="525">
        <v>0</v>
      </c>
      <c r="W22" s="525">
        <v>0</v>
      </c>
      <c r="X22" s="525">
        <v>0</v>
      </c>
      <c r="Y22" s="525">
        <v>0</v>
      </c>
      <c r="Z22" s="525">
        <v>0</v>
      </c>
      <c r="AA22" s="525">
        <v>0</v>
      </c>
      <c r="AB22" s="525">
        <v>0</v>
      </c>
      <c r="AC22" s="525">
        <v>0</v>
      </c>
      <c r="AD22" s="525">
        <v>0</v>
      </c>
      <c r="AE22" s="525">
        <v>0</v>
      </c>
      <c r="AF22" s="525">
        <v>0</v>
      </c>
      <c r="AG22" s="525">
        <v>0</v>
      </c>
      <c r="AH22" s="525">
        <v>0</v>
      </c>
      <c r="AI22" s="525">
        <v>0</v>
      </c>
      <c r="AJ22" s="525">
        <v>0</v>
      </c>
      <c r="AK22" s="525">
        <v>0</v>
      </c>
      <c r="AL22" s="525">
        <v>0</v>
      </c>
      <c r="AM22" s="525">
        <v>0</v>
      </c>
      <c r="AN22" s="525">
        <v>0</v>
      </c>
      <c r="AO22" s="525">
        <v>0</v>
      </c>
      <c r="AP22" s="525">
        <v>0</v>
      </c>
      <c r="AQ22" s="525">
        <v>0</v>
      </c>
      <c r="AR22" s="525">
        <v>0</v>
      </c>
      <c r="AS22" s="525">
        <v>0</v>
      </c>
      <c r="AT22" s="525">
        <v>0</v>
      </c>
      <c r="AU22" s="525">
        <v>0</v>
      </c>
      <c r="AV22" s="525">
        <v>0</v>
      </c>
      <c r="AW22" s="525">
        <v>0</v>
      </c>
      <c r="AX22" s="525">
        <v>0</v>
      </c>
      <c r="AY22" s="525">
        <v>0</v>
      </c>
      <c r="AZ22" s="525">
        <v>0</v>
      </c>
      <c r="BA22" s="525">
        <v>0</v>
      </c>
      <c r="BB22" s="525">
        <v>0</v>
      </c>
      <c r="BC22" s="525">
        <v>0</v>
      </c>
      <c r="BD22" s="525">
        <v>0</v>
      </c>
      <c r="BE22" s="525">
        <v>0</v>
      </c>
      <c r="BF22" s="525">
        <v>0</v>
      </c>
      <c r="BG22" s="525">
        <v>0</v>
      </c>
      <c r="BH22" s="525">
        <v>0</v>
      </c>
      <c r="BI22" s="525">
        <v>0</v>
      </c>
      <c r="BJ22" s="525">
        <v>0</v>
      </c>
      <c r="BK22" s="525">
        <v>0</v>
      </c>
      <c r="BL22" s="525">
        <v>0</v>
      </c>
      <c r="BM22" s="525">
        <v>0</v>
      </c>
      <c r="BN22" s="525">
        <v>0</v>
      </c>
      <c r="BO22" s="525">
        <v>0</v>
      </c>
      <c r="BP22" s="525">
        <v>0</v>
      </c>
      <c r="BQ22" s="525">
        <v>0</v>
      </c>
      <c r="BR22" s="525">
        <v>0</v>
      </c>
      <c r="BS22" s="525">
        <v>0</v>
      </c>
      <c r="BT22" s="525">
        <v>0</v>
      </c>
      <c r="BU22" s="525">
        <v>0</v>
      </c>
      <c r="BV22" s="526">
        <v>0</v>
      </c>
    </row>
    <row r="23" spans="2:74" ht="13.5">
      <c r="B23" s="86" t="s">
        <v>95</v>
      </c>
      <c r="C23" s="520" t="s">
        <v>28</v>
      </c>
      <c r="D23" s="524">
        <v>2.4135771438265324E-3</v>
      </c>
      <c r="E23" s="525">
        <v>1.3304340176326526E-3</v>
      </c>
      <c r="F23" s="525">
        <v>2.0386618659768586E-3</v>
      </c>
      <c r="G23" s="525">
        <v>2.3355052212396385E-3</v>
      </c>
      <c r="H23" s="525">
        <v>2.3478250171545395E-3</v>
      </c>
      <c r="I23" s="525">
        <v>1.7749987393474863E-3</v>
      </c>
      <c r="J23" s="525">
        <v>1.6184188687895422E-3</v>
      </c>
      <c r="K23" s="525">
        <v>1.3893713094824591E-3</v>
      </c>
      <c r="L23" s="525">
        <v>1.5338103516378235E-3</v>
      </c>
      <c r="M23" s="525">
        <v>1.5343138041174305E-3</v>
      </c>
      <c r="N23" s="525">
        <v>1.4975167759790726E-3</v>
      </c>
      <c r="O23" s="525">
        <v>1.7521511883387868E-3</v>
      </c>
      <c r="P23" s="525">
        <v>1.4036813684058908E-3</v>
      </c>
      <c r="Q23" s="525">
        <v>1.8959583730310716E-3</v>
      </c>
      <c r="R23" s="525">
        <v>1.7206813266610888E-3</v>
      </c>
      <c r="S23" s="525">
        <v>5.8995576062760981E-4</v>
      </c>
      <c r="T23" s="525">
        <v>5.1616786113203763E-4</v>
      </c>
      <c r="U23" s="525">
        <v>4.0993534201650924E-4</v>
      </c>
      <c r="V23" s="525">
        <v>5.295868398847148E-4</v>
      </c>
      <c r="W23" s="525">
        <v>5.9496720477466864E-4</v>
      </c>
      <c r="X23" s="525">
        <v>6.0062765590041596E-4</v>
      </c>
      <c r="Y23" s="525">
        <v>5.8464697710937971E-4</v>
      </c>
      <c r="Z23" s="525">
        <v>6.2588165059434685E-4</v>
      </c>
      <c r="AA23" s="525">
        <v>5.4817608724999688E-4</v>
      </c>
      <c r="AB23" s="525">
        <v>6.890575443172475E-4</v>
      </c>
      <c r="AC23" s="525">
        <v>5.1752096813793434E-4</v>
      </c>
      <c r="AD23" s="525">
        <v>6.0802597723181326E-4</v>
      </c>
      <c r="AE23" s="525">
        <v>7.0775138350336942E-4</v>
      </c>
      <c r="AF23" s="525">
        <v>4.4651323246276652E-3</v>
      </c>
      <c r="AG23" s="525">
        <v>2.9630548061520341E-3</v>
      </c>
      <c r="AH23" s="525">
        <v>2.859372984082266E-3</v>
      </c>
      <c r="AI23" s="525">
        <v>4.4020544160258378E-3</v>
      </c>
      <c r="AJ23" s="525">
        <v>4.3994387965885099E-3</v>
      </c>
      <c r="AK23" s="525">
        <v>4.6213994299458602E-3</v>
      </c>
      <c r="AL23" s="525">
        <v>4.9164249041764065E-3</v>
      </c>
      <c r="AM23" s="525">
        <v>1.3315276149722883E-3</v>
      </c>
      <c r="AN23" s="525">
        <v>1.4345290577185317E-3</v>
      </c>
      <c r="AO23" s="525">
        <v>5.4254707100627412E-3</v>
      </c>
      <c r="AP23" s="525">
        <v>2.9365920251023859E-3</v>
      </c>
      <c r="AQ23" s="525">
        <v>3.0918727915194349E-3</v>
      </c>
      <c r="AR23" s="525">
        <v>3.423909084286443E-3</v>
      </c>
      <c r="AS23" s="525">
        <v>3.4661130426926734E-3</v>
      </c>
      <c r="AT23" s="525">
        <v>3.2793928393353715E-3</v>
      </c>
      <c r="AU23" s="525">
        <v>2.7737075223882588E-3</v>
      </c>
      <c r="AV23" s="525">
        <v>9.3406452604874041E-3</v>
      </c>
      <c r="AW23" s="525">
        <v>2.8453418999541077E-3</v>
      </c>
      <c r="AX23" s="525">
        <v>2.7178948668849221E-3</v>
      </c>
      <c r="AY23" s="525">
        <v>5.3032139221484325E-3</v>
      </c>
      <c r="AZ23" s="525">
        <v>5.3725903222370799E-3</v>
      </c>
      <c r="BA23" s="525">
        <v>4.9887351142581275E-3</v>
      </c>
      <c r="BB23" s="525">
        <v>4.5594119289103932E-3</v>
      </c>
      <c r="BC23" s="525">
        <v>1.6887649527431432E-3</v>
      </c>
      <c r="BD23" s="525">
        <v>1.8101894635465905E-3</v>
      </c>
      <c r="BE23" s="525">
        <v>2.0062620931321539E-3</v>
      </c>
      <c r="BF23" s="525">
        <v>1.5500530878987979E-3</v>
      </c>
      <c r="BG23" s="525">
        <v>2.0702285213790909E-3</v>
      </c>
      <c r="BH23" s="525">
        <v>1.1488454218165976E-3</v>
      </c>
      <c r="BI23" s="525">
        <v>1.6035410313047322E-3</v>
      </c>
      <c r="BJ23" s="525">
        <v>1.5577471082447011E-3</v>
      </c>
      <c r="BK23" s="525">
        <v>2.3643353739400681E-3</v>
      </c>
      <c r="BL23" s="525">
        <v>1.0999707202038508E-3</v>
      </c>
      <c r="BM23" s="525">
        <v>1.034941628362398E-2</v>
      </c>
      <c r="BN23" s="525">
        <v>3.7925012169608336E-4</v>
      </c>
      <c r="BO23" s="525">
        <v>1.2074914158789261E-3</v>
      </c>
      <c r="BP23" s="525">
        <v>3.1093210242921377E-3</v>
      </c>
      <c r="BQ23" s="525">
        <v>2.867865695242341E-3</v>
      </c>
      <c r="BR23" s="525">
        <v>2.5584157068805542E-3</v>
      </c>
      <c r="BS23" s="525">
        <v>2.1641395316666797E-3</v>
      </c>
      <c r="BT23" s="525">
        <v>4.985207560391865E-3</v>
      </c>
      <c r="BU23" s="525">
        <v>2.472805757300901E-3</v>
      </c>
      <c r="BV23" s="526">
        <v>3.1248115120962906E-3</v>
      </c>
    </row>
    <row r="24" spans="2:74" ht="13.5">
      <c r="B24" s="86" t="s">
        <v>97</v>
      </c>
      <c r="C24" s="520" t="s">
        <v>30</v>
      </c>
      <c r="D24" s="524">
        <v>8.1066605152131752E-4</v>
      </c>
      <c r="E24" s="525">
        <v>8.5620254355438274E-4</v>
      </c>
      <c r="F24" s="525">
        <v>7.7387289188596557E-4</v>
      </c>
      <c r="G24" s="525">
        <v>8.3865622827239959E-4</v>
      </c>
      <c r="H24" s="525">
        <v>8.4744701322587036E-4</v>
      </c>
      <c r="I24" s="525">
        <v>4.3870707478190711E-4</v>
      </c>
      <c r="J24" s="525">
        <v>6.8215871682306573E-4</v>
      </c>
      <c r="K24" s="525">
        <v>7.7484169182675611E-4</v>
      </c>
      <c r="L24" s="525">
        <v>7.9232171529481765E-4</v>
      </c>
      <c r="M24" s="525">
        <v>7.9673878774221322E-4</v>
      </c>
      <c r="N24" s="525">
        <v>4.7389771391742808E-4</v>
      </c>
      <c r="O24" s="525">
        <v>5.1881776238305261E-4</v>
      </c>
      <c r="P24" s="525">
        <v>8.7509274080677026E-4</v>
      </c>
      <c r="Q24" s="525">
        <v>3.7178953011523234E-4</v>
      </c>
      <c r="R24" s="525">
        <v>3.6307954599270681E-4</v>
      </c>
      <c r="S24" s="525">
        <v>9.4228122163770071E-4</v>
      </c>
      <c r="T24" s="525">
        <v>8.16046760210772E-4</v>
      </c>
      <c r="U24" s="525">
        <v>7.0807013621033412E-4</v>
      </c>
      <c r="V24" s="525">
        <v>8.2968604915271992E-4</v>
      </c>
      <c r="W24" s="525">
        <v>9.5085467280245524E-4</v>
      </c>
      <c r="X24" s="525">
        <v>8.6340225535684796E-4</v>
      </c>
      <c r="Y24" s="525">
        <v>1.0847375732318657E-3</v>
      </c>
      <c r="Z24" s="525">
        <v>1.0575795070299349E-3</v>
      </c>
      <c r="AA24" s="525">
        <v>9.8589878378544217E-4</v>
      </c>
      <c r="AB24" s="525">
        <v>9.3682242161200022E-4</v>
      </c>
      <c r="AC24" s="525">
        <v>9.5435717510276169E-4</v>
      </c>
      <c r="AD24" s="525">
        <v>9.3538496610280923E-4</v>
      </c>
      <c r="AE24" s="525">
        <v>8.2069043406241763E-4</v>
      </c>
      <c r="AF24" s="525">
        <v>1.4813537112982255E-3</v>
      </c>
      <c r="AG24" s="525">
        <v>4.4556083120874204E-4</v>
      </c>
      <c r="AH24" s="525">
        <v>5.047243179884277E-4</v>
      </c>
      <c r="AI24" s="525">
        <v>6.4033570630566696E-4</v>
      </c>
      <c r="AJ24" s="525">
        <v>6.3946530320725962E-4</v>
      </c>
      <c r="AK24" s="525">
        <v>6.8432874412593014E-4</v>
      </c>
      <c r="AL24" s="525">
        <v>6.3822201767931746E-4</v>
      </c>
      <c r="AM24" s="525">
        <v>6.0317062900454082E-4</v>
      </c>
      <c r="AN24" s="525">
        <v>5.613374573681211E-4</v>
      </c>
      <c r="AO24" s="525">
        <v>7.5206621539197392E-4</v>
      </c>
      <c r="AP24" s="525">
        <v>7.3605819189470037E-4</v>
      </c>
      <c r="AQ24" s="525">
        <v>4.4169611307420494E-4</v>
      </c>
      <c r="AR24" s="525">
        <v>1.4569825890580607E-4</v>
      </c>
      <c r="AS24" s="525">
        <v>4.5081831574635031E-4</v>
      </c>
      <c r="AT24" s="525">
        <v>4.2864660009341542E-4</v>
      </c>
      <c r="AU24" s="525">
        <v>4.205621514090501E-4</v>
      </c>
      <c r="AV24" s="525">
        <v>4.3564051969351408E-4</v>
      </c>
      <c r="AW24" s="525">
        <v>5.9660394676457095E-4</v>
      </c>
      <c r="AX24" s="525">
        <v>6.1770337883748226E-4</v>
      </c>
      <c r="AY24" s="525">
        <v>6.6896117116680396E-4</v>
      </c>
      <c r="AZ24" s="525">
        <v>6.7453226512668193E-4</v>
      </c>
      <c r="BA24" s="525">
        <v>6.4370775667846802E-4</v>
      </c>
      <c r="BB24" s="525">
        <v>6.9269977151246347E-4</v>
      </c>
      <c r="BC24" s="525">
        <v>4.5223050591051316E-4</v>
      </c>
      <c r="BD24" s="525">
        <v>7.1168329031367171E-4</v>
      </c>
      <c r="BE24" s="525">
        <v>3.1059003271049953E-4</v>
      </c>
      <c r="BF24" s="525">
        <v>2.384697058305843E-4</v>
      </c>
      <c r="BG24" s="525">
        <v>3.2418413658958289E-4</v>
      </c>
      <c r="BH24" s="525">
        <v>2.4123460753514184E-3</v>
      </c>
      <c r="BI24" s="525">
        <v>3.3790435673070225E-4</v>
      </c>
      <c r="BJ24" s="525">
        <v>3.145450891647954E-4</v>
      </c>
      <c r="BK24" s="525">
        <v>3.8177653346907611E-4</v>
      </c>
      <c r="BL24" s="525">
        <v>1.9585809586363529E-4</v>
      </c>
      <c r="BM24" s="525">
        <v>4.2420403633046074E-4</v>
      </c>
      <c r="BN24" s="525">
        <v>2.6211464107096392E-4</v>
      </c>
      <c r="BO24" s="525">
        <v>1.0517929342703952E-4</v>
      </c>
      <c r="BP24" s="525">
        <v>3.6209760409238611E-4</v>
      </c>
      <c r="BQ24" s="525">
        <v>3.5652784893126376E-4</v>
      </c>
      <c r="BR24" s="525">
        <v>5.106046911754153E-4</v>
      </c>
      <c r="BS24" s="525">
        <v>3.4275789457504936E-4</v>
      </c>
      <c r="BT24" s="525">
        <v>2.7479746932016944E-4</v>
      </c>
      <c r="BU24" s="525">
        <v>2.3503240798977774E-4</v>
      </c>
      <c r="BV24" s="526">
        <v>3.1248115120962905E-4</v>
      </c>
    </row>
    <row r="25" spans="2:74" ht="13.5">
      <c r="B25" s="86" t="s">
        <v>102</v>
      </c>
      <c r="C25" s="520" t="s">
        <v>32</v>
      </c>
      <c r="D25" s="524">
        <v>2.8320534270347701E-3</v>
      </c>
      <c r="E25" s="525">
        <v>3.1461122829915087E-3</v>
      </c>
      <c r="F25" s="525">
        <v>4.8062616587802726E-3</v>
      </c>
      <c r="G25" s="525">
        <v>3.6374666877351976E-3</v>
      </c>
      <c r="H25" s="525">
        <v>3.6283057055927401E-3</v>
      </c>
      <c r="I25" s="525">
        <v>4.0542584841914177E-3</v>
      </c>
      <c r="J25" s="525">
        <v>6.4609320194984089E-3</v>
      </c>
      <c r="K25" s="525">
        <v>6.2388115531568124E-3</v>
      </c>
      <c r="L25" s="525">
        <v>6.8357523568004942E-3</v>
      </c>
      <c r="M25" s="525">
        <v>6.8340729681254523E-3</v>
      </c>
      <c r="N25" s="525">
        <v>6.956818440307844E-3</v>
      </c>
      <c r="O25" s="525">
        <v>5.9491368055354316E-3</v>
      </c>
      <c r="P25" s="525">
        <v>5.6174431529428396E-3</v>
      </c>
      <c r="Q25" s="525">
        <v>6.0860207697445191E-3</v>
      </c>
      <c r="R25" s="525">
        <v>4.2622381486100364E-3</v>
      </c>
      <c r="S25" s="525">
        <v>1.4103650668574443E-3</v>
      </c>
      <c r="T25" s="525">
        <v>1.3834134577708863E-3</v>
      </c>
      <c r="U25" s="525">
        <v>1.2298060260495275E-3</v>
      </c>
      <c r="V25" s="525">
        <v>1.4028166958724002E-3</v>
      </c>
      <c r="W25" s="525">
        <v>1.4121955361421641E-3</v>
      </c>
      <c r="X25" s="525">
        <v>1.3063651515834046E-3</v>
      </c>
      <c r="Y25" s="525">
        <v>1.4447061665760705E-3</v>
      </c>
      <c r="Z25" s="525">
        <v>1.7412348484483753E-3</v>
      </c>
      <c r="AA25" s="525">
        <v>1.4583938440643576E-3</v>
      </c>
      <c r="AB25" s="525">
        <v>1.3649667037697651E-3</v>
      </c>
      <c r="AC25" s="525">
        <v>1.4137158154011863E-3</v>
      </c>
      <c r="AD25" s="525">
        <v>1.3805039268487416E-3</v>
      </c>
      <c r="AE25" s="525">
        <v>1.9124345894665513E-3</v>
      </c>
      <c r="AF25" s="525">
        <v>2.350760841495153E-3</v>
      </c>
      <c r="AG25" s="525">
        <v>2.621422743661928E-3</v>
      </c>
      <c r="AH25" s="525">
        <v>1.9208278992231256E-3</v>
      </c>
      <c r="AI25" s="525">
        <v>2.0538750875432562E-3</v>
      </c>
      <c r="AJ25" s="525">
        <v>2.041786419619847E-3</v>
      </c>
      <c r="AK25" s="525">
        <v>2.1278646028883054E-3</v>
      </c>
      <c r="AL25" s="525">
        <v>1.9812227549624727E-3</v>
      </c>
      <c r="AM25" s="525">
        <v>1.7981313091078766E-3</v>
      </c>
      <c r="AN25" s="525">
        <v>1.9221555358362938E-3</v>
      </c>
      <c r="AO25" s="525">
        <v>2.3684316797141941E-3</v>
      </c>
      <c r="AP25" s="525">
        <v>1.9738584730740233E-3</v>
      </c>
      <c r="AQ25" s="525">
        <v>1.7667844522968198E-3</v>
      </c>
      <c r="AR25" s="525">
        <v>1.4569825890580607E-3</v>
      </c>
      <c r="AS25" s="525">
        <v>1.6798349146262815E-3</v>
      </c>
      <c r="AT25" s="525">
        <v>1.603236823797671E-3</v>
      </c>
      <c r="AU25" s="525">
        <v>1.5442864184014855E-3</v>
      </c>
      <c r="AV25" s="525">
        <v>2.0244471209286833E-3</v>
      </c>
      <c r="AW25" s="525">
        <v>1.8357044515832951E-3</v>
      </c>
      <c r="AX25" s="525">
        <v>2.532583853233677E-3</v>
      </c>
      <c r="AY25" s="525">
        <v>2.4334674487372144E-3</v>
      </c>
      <c r="AZ25" s="525">
        <v>2.3194442800847305E-3</v>
      </c>
      <c r="BA25" s="525">
        <v>2.9503272181096449E-3</v>
      </c>
      <c r="BB25" s="525">
        <v>2.7811378886097413E-3</v>
      </c>
      <c r="BC25" s="525">
        <v>1.8696571551073485E-3</v>
      </c>
      <c r="BD25" s="525">
        <v>6.6786696833540462E-4</v>
      </c>
      <c r="BE25" s="525">
        <v>6.1778192501935243E-4</v>
      </c>
      <c r="BF25" s="525">
        <v>6.018521147152842E-4</v>
      </c>
      <c r="BG25" s="525">
        <v>6.1993106821516724E-4</v>
      </c>
      <c r="BH25" s="525">
        <v>8.8284528423031945E-4</v>
      </c>
      <c r="BI25" s="525">
        <v>1.7909790714250708E-3</v>
      </c>
      <c r="BJ25" s="525">
        <v>9.7983291664430314E-4</v>
      </c>
      <c r="BK25" s="525">
        <v>9.2430108103039462E-4</v>
      </c>
      <c r="BL25" s="525">
        <v>7.5969200819834279E-4</v>
      </c>
      <c r="BM25" s="525">
        <v>4.1258200793784541E-4</v>
      </c>
      <c r="BN25" s="525">
        <v>6.1640146361743161E-3</v>
      </c>
      <c r="BO25" s="525">
        <v>1.5271702132241016E-3</v>
      </c>
      <c r="BP25" s="525">
        <v>3.6097672412688788E-3</v>
      </c>
      <c r="BQ25" s="525">
        <v>3.495537209905608E-3</v>
      </c>
      <c r="BR25" s="525">
        <v>2.5617340151903862E-3</v>
      </c>
      <c r="BS25" s="525">
        <v>5.0476095326657498E-3</v>
      </c>
      <c r="BT25" s="525">
        <v>7.2506972367666301E-3</v>
      </c>
      <c r="BU25" s="525">
        <v>2.8088027912581185E-3</v>
      </c>
      <c r="BV25" s="526">
        <v>2.5547150862266304E-3</v>
      </c>
    </row>
    <row r="26" spans="2:74" ht="13.5">
      <c r="B26" s="86" t="s">
        <v>103</v>
      </c>
      <c r="C26" s="520" t="s">
        <v>433</v>
      </c>
      <c r="D26" s="524">
        <v>8.604232308231615E-4</v>
      </c>
      <c r="E26" s="525">
        <v>7.4458044840895635E-4</v>
      </c>
      <c r="F26" s="525">
        <v>8.2014255887783338E-4</v>
      </c>
      <c r="G26" s="525">
        <v>9.3539505610363985E-4</v>
      </c>
      <c r="H26" s="525">
        <v>9.3389857879167979E-4</v>
      </c>
      <c r="I26" s="525">
        <v>1.0034794009379255E-3</v>
      </c>
      <c r="J26" s="525">
        <v>6.5697887672426254E-4</v>
      </c>
      <c r="K26" s="525">
        <v>5.4773292008443095E-4</v>
      </c>
      <c r="L26" s="525">
        <v>5.9365774347294189E-4</v>
      </c>
      <c r="M26" s="525">
        <v>5.8401216091599198E-4</v>
      </c>
      <c r="N26" s="525">
        <v>1.2890017818554043E-3</v>
      </c>
      <c r="O26" s="525">
        <v>7.6413480687634002E-4</v>
      </c>
      <c r="P26" s="525">
        <v>4.8374691883107173E-4</v>
      </c>
      <c r="Q26" s="525">
        <v>8.7984581108717873E-4</v>
      </c>
      <c r="R26" s="525">
        <v>3.7886561320978106E-4</v>
      </c>
      <c r="S26" s="525">
        <v>6.6557748349246892E-4</v>
      </c>
      <c r="T26" s="525">
        <v>1.4377469168374165E-3</v>
      </c>
      <c r="U26" s="525">
        <v>1.6211079434289228E-3</v>
      </c>
      <c r="V26" s="525">
        <v>1.4145852923142827E-3</v>
      </c>
      <c r="W26" s="525">
        <v>6.1313414232504009E-4</v>
      </c>
      <c r="X26" s="525">
        <v>5.6308842740663992E-4</v>
      </c>
      <c r="Y26" s="525">
        <v>6.0397414990638403E-4</v>
      </c>
      <c r="Z26" s="525">
        <v>7.8475930036060412E-4</v>
      </c>
      <c r="AA26" s="525">
        <v>6.3408428002798153E-4</v>
      </c>
      <c r="AB26" s="525">
        <v>5.9784062431818437E-4</v>
      </c>
      <c r="AC26" s="525">
        <v>6.1305568535517131E-4</v>
      </c>
      <c r="AD26" s="525">
        <v>5.9652463887085007E-4</v>
      </c>
      <c r="AE26" s="525">
        <v>8.2069043406241763E-4</v>
      </c>
      <c r="AF26" s="525">
        <v>1.2790702802615375E-3</v>
      </c>
      <c r="AG26" s="525">
        <v>8.2917179133211037E-4</v>
      </c>
      <c r="AH26" s="525">
        <v>6.8678829236326372E-4</v>
      </c>
      <c r="AI26" s="525">
        <v>5.1101764523812866E-4</v>
      </c>
      <c r="AJ26" s="525">
        <v>5.071384331536209E-4</v>
      </c>
      <c r="AK26" s="525">
        <v>5.3265749931343768E-4</v>
      </c>
      <c r="AL26" s="525">
        <v>4.9066219790867491E-4</v>
      </c>
      <c r="AM26" s="525">
        <v>4.4384253832409609E-4</v>
      </c>
      <c r="AN26" s="525">
        <v>4.7061625213690964E-4</v>
      </c>
      <c r="AO26" s="525">
        <v>5.9787690763378671E-4</v>
      </c>
      <c r="AP26" s="525">
        <v>5.068359176022331E-4</v>
      </c>
      <c r="AQ26" s="525">
        <v>4.4169611307420494E-4</v>
      </c>
      <c r="AR26" s="525">
        <v>3.6424564726451517E-4</v>
      </c>
      <c r="AS26" s="525">
        <v>3.9983291098932258E-4</v>
      </c>
      <c r="AT26" s="525">
        <v>3.8233305939366707E-4</v>
      </c>
      <c r="AU26" s="525">
        <v>3.6715743376980567E-4</v>
      </c>
      <c r="AV26" s="525">
        <v>4.9970530200138378E-4</v>
      </c>
      <c r="AW26" s="525">
        <v>5.0481872418540617E-4</v>
      </c>
      <c r="AX26" s="525">
        <v>4.9416270306998583E-4</v>
      </c>
      <c r="AY26" s="525">
        <v>5.7201027679480341E-4</v>
      </c>
      <c r="AZ26" s="525">
        <v>5.5619327124480783E-4</v>
      </c>
      <c r="BA26" s="525">
        <v>6.4370775667846802E-4</v>
      </c>
      <c r="BB26" s="525">
        <v>7.44393784311901E-4</v>
      </c>
      <c r="BC26" s="525">
        <v>9.7635827555561975E-4</v>
      </c>
      <c r="BD26" s="525">
        <v>3.4610468471722098E-4</v>
      </c>
      <c r="BE26" s="525">
        <v>4.4107862413372904E-4</v>
      </c>
      <c r="BF26" s="525">
        <v>2.6118110638587806E-4</v>
      </c>
      <c r="BG26" s="525">
        <v>3.2987157758238256E-4</v>
      </c>
      <c r="BH26" s="525">
        <v>6.6500034396569513E-5</v>
      </c>
      <c r="BI26" s="525">
        <v>1.0893761322590325E-3</v>
      </c>
      <c r="BJ26" s="525">
        <v>5.7666599680212497E-4</v>
      </c>
      <c r="BK26" s="525">
        <v>4.7554620835621762E-4</v>
      </c>
      <c r="BL26" s="525">
        <v>6.7066560098759961E-4</v>
      </c>
      <c r="BM26" s="525">
        <v>2.0338549687076886E-4</v>
      </c>
      <c r="BN26" s="525">
        <v>2.8726996559865349E-3</v>
      </c>
      <c r="BO26" s="525">
        <v>8.6959258345190162E-5</v>
      </c>
      <c r="BP26" s="525">
        <v>1.0300353130564368E-3</v>
      </c>
      <c r="BQ26" s="525">
        <v>1.1966821401056679E-3</v>
      </c>
      <c r="BR26" s="525">
        <v>4.5585260406318557E-4</v>
      </c>
      <c r="BS26" s="525">
        <v>6.4247892346354547E-4</v>
      </c>
      <c r="BT26" s="525">
        <v>2.7303141874613231E-3</v>
      </c>
      <c r="BU26" s="525">
        <v>8.4578563720265083E-4</v>
      </c>
      <c r="BV26" s="526">
        <v>6.9763233758428811E-4</v>
      </c>
    </row>
    <row r="27" spans="2:74" ht="13.5">
      <c r="B27" s="86" t="s">
        <v>104</v>
      </c>
      <c r="C27" s="520" t="s">
        <v>311</v>
      </c>
      <c r="D27" s="524">
        <v>2.5830630274174485E-3</v>
      </c>
      <c r="E27" s="525">
        <v>8.5633248778621681E-4</v>
      </c>
      <c r="F27" s="525">
        <v>9.1585975460551608E-4</v>
      </c>
      <c r="G27" s="525">
        <v>8.4256048589787566E-4</v>
      </c>
      <c r="H27" s="525">
        <v>8.3503345509334387E-4</v>
      </c>
      <c r="I27" s="525">
        <v>1.1850133629166457E-3</v>
      </c>
      <c r="J27" s="525">
        <v>1.0196299883911725E-3</v>
      </c>
      <c r="K27" s="525">
        <v>8.1491971036951928E-4</v>
      </c>
      <c r="L27" s="525">
        <v>9.4897059124835923E-4</v>
      </c>
      <c r="M27" s="525">
        <v>9.4293904054243449E-4</v>
      </c>
      <c r="N27" s="525">
        <v>1.3837813246388899E-3</v>
      </c>
      <c r="O27" s="525">
        <v>1.151561077791305E-3</v>
      </c>
      <c r="P27" s="525">
        <v>5.0956487236419076E-4</v>
      </c>
      <c r="Q27" s="525">
        <v>1.4165012866833738E-3</v>
      </c>
      <c r="R27" s="525">
        <v>3.1572134434148418E-4</v>
      </c>
      <c r="S27" s="525">
        <v>7.9409454150708902E-4</v>
      </c>
      <c r="T27" s="525">
        <v>7.3872606846224823E-4</v>
      </c>
      <c r="U27" s="525">
        <v>7.2670356084744822E-4</v>
      </c>
      <c r="V27" s="525">
        <v>7.4024471619441251E-4</v>
      </c>
      <c r="W27" s="525">
        <v>7.9785499562041973E-4</v>
      </c>
      <c r="X27" s="525">
        <v>6.8321395858672313E-4</v>
      </c>
      <c r="Y27" s="525">
        <v>5.5324032131424776E-4</v>
      </c>
      <c r="Z27" s="525">
        <v>1.5486558790347301E-3</v>
      </c>
      <c r="AA27" s="525">
        <v>6.9135640854663788E-4</v>
      </c>
      <c r="AB27" s="525">
        <v>7.0631479945220538E-4</v>
      </c>
      <c r="AC27" s="525">
        <v>8.19717573635982E-4</v>
      </c>
      <c r="AD27" s="525">
        <v>7.645815083541774E-4</v>
      </c>
      <c r="AE27" s="525">
        <v>1.0164514550314347E-3</v>
      </c>
      <c r="AF27" s="525">
        <v>7.1593045723013812E-4</v>
      </c>
      <c r="AG27" s="525">
        <v>5.7803790721025206E-3</v>
      </c>
      <c r="AH27" s="525">
        <v>5.2076653019435667E-3</v>
      </c>
      <c r="AI27" s="525">
        <v>5.1575085531641758E-3</v>
      </c>
      <c r="AJ27" s="525">
        <v>4.9558990631257595E-3</v>
      </c>
      <c r="AK27" s="525">
        <v>5.9962258748590984E-3</v>
      </c>
      <c r="AL27" s="525">
        <v>4.3308291159257807E-3</v>
      </c>
      <c r="AM27" s="525">
        <v>4.3132390262777542E-3</v>
      </c>
      <c r="AN27" s="525">
        <v>2.3389060723671713E-3</v>
      </c>
      <c r="AO27" s="525">
        <v>5.9903070517483446E-3</v>
      </c>
      <c r="AP27" s="525">
        <v>1.7680678090425637E-2</v>
      </c>
      <c r="AQ27" s="525">
        <v>1.9986749116607774E-2</v>
      </c>
      <c r="AR27" s="525">
        <v>3.2782108253806368E-3</v>
      </c>
      <c r="AS27" s="525">
        <v>5.8141251038715811E-4</v>
      </c>
      <c r="AT27" s="525">
        <v>1.6160469520763246E-4</v>
      </c>
      <c r="AU27" s="525">
        <v>0</v>
      </c>
      <c r="AV27" s="525">
        <v>7.3033851830971478E-4</v>
      </c>
      <c r="AW27" s="525">
        <v>2.6158788435061953E-3</v>
      </c>
      <c r="AX27" s="525">
        <v>3.0885168941874115E-3</v>
      </c>
      <c r="AY27" s="525">
        <v>4.7118134664792281E-3</v>
      </c>
      <c r="AZ27" s="525">
        <v>4.7690614534395227E-3</v>
      </c>
      <c r="BA27" s="525">
        <v>4.4523119836927371E-3</v>
      </c>
      <c r="BB27" s="525">
        <v>1.728647788013192E-2</v>
      </c>
      <c r="BC27" s="525">
        <v>4.8044771969128165E-3</v>
      </c>
      <c r="BD27" s="525">
        <v>6.7291248419956871E-3</v>
      </c>
      <c r="BE27" s="525">
        <v>9.3625564346167204E-3</v>
      </c>
      <c r="BF27" s="525">
        <v>3.7473810916234675E-4</v>
      </c>
      <c r="BG27" s="525">
        <v>5.0049480736637361E-4</v>
      </c>
      <c r="BH27" s="525">
        <v>2.9214153041803295E-3</v>
      </c>
      <c r="BI27" s="525">
        <v>5.3316664531477985E-3</v>
      </c>
      <c r="BJ27" s="525">
        <v>1.9696513916747905E-3</v>
      </c>
      <c r="BK27" s="525">
        <v>2.3777310417810878E-3</v>
      </c>
      <c r="BL27" s="525">
        <v>6.9480164916473448E-3</v>
      </c>
      <c r="BM27" s="525">
        <v>4.6313783144572218E-3</v>
      </c>
      <c r="BN27" s="525">
        <v>1.5573258161798663E-3</v>
      </c>
      <c r="BO27" s="525">
        <v>7.4876062352272786E-3</v>
      </c>
      <c r="BP27" s="525">
        <v>6.5883189362528878E-3</v>
      </c>
      <c r="BQ27" s="525">
        <v>9.4528764041135627E-3</v>
      </c>
      <c r="BR27" s="525">
        <v>5.3312770882840074E-3</v>
      </c>
      <c r="BS27" s="525">
        <v>6.4878075022479081E-3</v>
      </c>
      <c r="BT27" s="525">
        <v>6.6580106641197867E-3</v>
      </c>
      <c r="BU27" s="525">
        <v>5.9089133557993414E-3</v>
      </c>
      <c r="BV27" s="526">
        <v>6.2296387645221982E-3</v>
      </c>
    </row>
    <row r="28" spans="2:74" ht="13.5">
      <c r="B28" s="86" t="s">
        <v>107</v>
      </c>
      <c r="C28" s="520" t="s">
        <v>35</v>
      </c>
      <c r="D28" s="524">
        <v>4.8541691482332283E-2</v>
      </c>
      <c r="E28" s="525">
        <v>5.3389894159123728E-2</v>
      </c>
      <c r="F28" s="525">
        <v>6.0377784204120419E-2</v>
      </c>
      <c r="G28" s="525">
        <v>6.4338478313421446E-2</v>
      </c>
      <c r="H28" s="525">
        <v>6.4140744035423858E-2</v>
      </c>
      <c r="I28" s="525">
        <v>7.3334678029347983E-2</v>
      </c>
      <c r="J28" s="525">
        <v>5.4770604747597436E-2</v>
      </c>
      <c r="K28" s="525">
        <v>4.7652764047345503E-2</v>
      </c>
      <c r="L28" s="525">
        <v>5.0392179797637666E-2</v>
      </c>
      <c r="M28" s="525">
        <v>4.9994701555586468E-2</v>
      </c>
      <c r="N28" s="525">
        <v>7.9046138681427E-2</v>
      </c>
      <c r="O28" s="525">
        <v>6.2140633354623255E-2</v>
      </c>
      <c r="P28" s="525">
        <v>4.1806060968417845E-2</v>
      </c>
      <c r="Q28" s="525">
        <v>7.0532343165661676E-2</v>
      </c>
      <c r="R28" s="525">
        <v>3.6592103809178024E-2</v>
      </c>
      <c r="S28" s="525">
        <v>4.6083798172133913E-2</v>
      </c>
      <c r="T28" s="525">
        <v>6.1649668304681139E-2</v>
      </c>
      <c r="U28" s="525">
        <v>5.4102148433860658E-2</v>
      </c>
      <c r="V28" s="525">
        <v>6.2603048772594233E-2</v>
      </c>
      <c r="W28" s="525">
        <v>4.5026612789396299E-2</v>
      </c>
      <c r="X28" s="525">
        <v>4.2486898809255672E-2</v>
      </c>
      <c r="Y28" s="525">
        <v>4.4227819049344683E-2</v>
      </c>
      <c r="Z28" s="525">
        <v>4.2394655291668873E-2</v>
      </c>
      <c r="AA28" s="525">
        <v>4.9861524174974532E-2</v>
      </c>
      <c r="AB28" s="525">
        <v>5.1926258927034272E-2</v>
      </c>
      <c r="AC28" s="525">
        <v>4.1617991810744243E-2</v>
      </c>
      <c r="AD28" s="525">
        <v>4.4685961105906898E-2</v>
      </c>
      <c r="AE28" s="525">
        <v>3.6818130482249745E-2</v>
      </c>
      <c r="AF28" s="525">
        <v>6.1576879709472378E-2</v>
      </c>
      <c r="AG28" s="525">
        <v>3.604348889806501E-2</v>
      </c>
      <c r="AH28" s="525">
        <v>3.7938923817274664E-2</v>
      </c>
      <c r="AI28" s="525">
        <v>3.7377990945031032E-2</v>
      </c>
      <c r="AJ28" s="525">
        <v>3.7294867573455161E-2</v>
      </c>
      <c r="AK28" s="525">
        <v>3.4419800053478472E-2</v>
      </c>
      <c r="AL28" s="525">
        <v>4.2135035809053464E-2</v>
      </c>
      <c r="AM28" s="525">
        <v>4.1129408551366244E-2</v>
      </c>
      <c r="AN28" s="525">
        <v>3.1108868281315118E-2</v>
      </c>
      <c r="AO28" s="525">
        <v>2.4079230228236888E-2</v>
      </c>
      <c r="AP28" s="525">
        <v>4.8202897369547054E-2</v>
      </c>
      <c r="AQ28" s="525">
        <v>2.7716431095406363E-2</v>
      </c>
      <c r="AR28" s="525">
        <v>3.3729146936694106E-2</v>
      </c>
      <c r="AS28" s="525">
        <v>4.9384284151500001E-2</v>
      </c>
      <c r="AT28" s="525">
        <v>5.0351687290973196E-2</v>
      </c>
      <c r="AU28" s="525">
        <v>5.1837066656875798E-2</v>
      </c>
      <c r="AV28" s="525">
        <v>4.4755656920277789E-2</v>
      </c>
      <c r="AW28" s="525">
        <v>3.1895364846259752E-2</v>
      </c>
      <c r="AX28" s="525">
        <v>1.9704737784915684E-2</v>
      </c>
      <c r="AY28" s="525">
        <v>3.9866207765766638E-2</v>
      </c>
      <c r="AZ28" s="525">
        <v>4.0424600310048166E-2</v>
      </c>
      <c r="BA28" s="525">
        <v>3.7335049887351146E-2</v>
      </c>
      <c r="BB28" s="525">
        <v>4.2378751692978917E-2</v>
      </c>
      <c r="BC28" s="525">
        <v>3.8207322161789854E-2</v>
      </c>
      <c r="BD28" s="525">
        <v>3.690529301169497E-2</v>
      </c>
      <c r="BE28" s="525">
        <v>3.326779453212024E-2</v>
      </c>
      <c r="BF28" s="525">
        <v>4.1045178653554622E-2</v>
      </c>
      <c r="BG28" s="525">
        <v>4.1984689408847385E-2</v>
      </c>
      <c r="BH28" s="525">
        <v>4.5458506271641178E-2</v>
      </c>
      <c r="BI28" s="525">
        <v>4.7181078043869104E-2</v>
      </c>
      <c r="BJ28" s="525">
        <v>3.7502012714112215E-2</v>
      </c>
      <c r="BK28" s="525">
        <v>1.6496764946216394E-2</v>
      </c>
      <c r="BL28" s="525">
        <v>3.1428300109997073E-2</v>
      </c>
      <c r="BM28" s="525">
        <v>4.9614439208074984E-2</v>
      </c>
      <c r="BN28" s="525">
        <v>3.6071007144304189E-2</v>
      </c>
      <c r="BO28" s="525">
        <v>3.9332914824648728E-2</v>
      </c>
      <c r="BP28" s="525">
        <v>3.3369557327138956E-2</v>
      </c>
      <c r="BQ28" s="525">
        <v>3.2584168599217075E-2</v>
      </c>
      <c r="BR28" s="525">
        <v>2.2950664636415034E-2</v>
      </c>
      <c r="BS28" s="525">
        <v>2.6214062295863084E-2</v>
      </c>
      <c r="BT28" s="525">
        <v>3.7011475090209862E-2</v>
      </c>
      <c r="BU28" s="525">
        <v>4.3300583277609689E-2</v>
      </c>
      <c r="BV28" s="526">
        <v>4.0572407332987906E-2</v>
      </c>
    </row>
    <row r="29" spans="2:74" ht="13.5">
      <c r="B29" s="86" t="s">
        <v>109</v>
      </c>
      <c r="C29" s="520" t="s">
        <v>37</v>
      </c>
      <c r="D29" s="524">
        <v>1.1133699790318244E-2</v>
      </c>
      <c r="E29" s="525">
        <v>1.0249448744082503E-2</v>
      </c>
      <c r="F29" s="525">
        <v>9.5578640955646596E-3</v>
      </c>
      <c r="G29" s="525">
        <v>1.0480220434385535E-2</v>
      </c>
      <c r="H29" s="525">
        <v>1.0507633617821791E-2</v>
      </c>
      <c r="I29" s="525">
        <v>9.2330190106399077E-3</v>
      </c>
      <c r="J29" s="525">
        <v>8.2520784499413267E-3</v>
      </c>
      <c r="K29" s="525">
        <v>8.2293531407807204E-3</v>
      </c>
      <c r="L29" s="525">
        <v>8.3252134405772983E-3</v>
      </c>
      <c r="M29" s="525">
        <v>8.3244741063838237E-3</v>
      </c>
      <c r="N29" s="525">
        <v>8.3785115820601275E-3</v>
      </c>
      <c r="O29" s="525">
        <v>8.1677079409286091E-3</v>
      </c>
      <c r="P29" s="525">
        <v>7.4749769676677692E-3</v>
      </c>
      <c r="Q29" s="525">
        <v>8.4535854698146711E-3</v>
      </c>
      <c r="R29" s="525">
        <v>7.1826605837687655E-3</v>
      </c>
      <c r="S29" s="525">
        <v>1.097252592369808E-2</v>
      </c>
      <c r="T29" s="525">
        <v>1.1373455806522732E-2</v>
      </c>
      <c r="U29" s="525">
        <v>1.5093073956062386E-2</v>
      </c>
      <c r="V29" s="525">
        <v>1.0903604603404183E-2</v>
      </c>
      <c r="W29" s="525">
        <v>1.0945296015699641E-2</v>
      </c>
      <c r="X29" s="525">
        <v>1.1990029580912054E-2</v>
      </c>
      <c r="Y29" s="525">
        <v>1.0958506975901431E-2</v>
      </c>
      <c r="Z29" s="525">
        <v>1.2509608888161368E-2</v>
      </c>
      <c r="AA29" s="525">
        <v>1.0808068824735013E-2</v>
      </c>
      <c r="AB29" s="525">
        <v>1.1489633936638755E-2</v>
      </c>
      <c r="AC29" s="525">
        <v>1.0454616554334998E-2</v>
      </c>
      <c r="AD29" s="525">
        <v>1.0833402427194383E-2</v>
      </c>
      <c r="AE29" s="525">
        <v>1.2882581033768777E-2</v>
      </c>
      <c r="AF29" s="525">
        <v>5.3796220024393574E-3</v>
      </c>
      <c r="AG29" s="525">
        <v>1.4938863802167803E-2</v>
      </c>
      <c r="AH29" s="525">
        <v>1.5364277398603951E-2</v>
      </c>
      <c r="AI29" s="525">
        <v>1.4018584949372401E-2</v>
      </c>
      <c r="AJ29" s="525">
        <v>1.4062737372063976E-2</v>
      </c>
      <c r="AK29" s="525">
        <v>1.4375158079514448E-2</v>
      </c>
      <c r="AL29" s="525">
        <v>1.3573439645196025E-2</v>
      </c>
      <c r="AM29" s="525">
        <v>1.4601281453072185E-2</v>
      </c>
      <c r="AN29" s="525">
        <v>1.1816436981365298E-2</v>
      </c>
      <c r="AO29" s="525">
        <v>1.555214194646694E-2</v>
      </c>
      <c r="AP29" s="525">
        <v>1.4522504533507202E-2</v>
      </c>
      <c r="AQ29" s="525">
        <v>1.6563604240282685E-2</v>
      </c>
      <c r="AR29" s="525">
        <v>2.272892838930575E-2</v>
      </c>
      <c r="AS29" s="525">
        <v>1.2749034631612562E-2</v>
      </c>
      <c r="AT29" s="525">
        <v>1.2683997784833203E-2</v>
      </c>
      <c r="AU29" s="525">
        <v>1.2679170046183956E-2</v>
      </c>
      <c r="AV29" s="525">
        <v>1.1121646208646183E-2</v>
      </c>
      <c r="AW29" s="525">
        <v>1.7439192290041303E-2</v>
      </c>
      <c r="AX29" s="525">
        <v>1.4083637037494596E-2</v>
      </c>
      <c r="AY29" s="525">
        <v>1.3388918512773282E-2</v>
      </c>
      <c r="AZ29" s="525">
        <v>1.3739157189685573E-2</v>
      </c>
      <c r="BA29" s="525">
        <v>1.180130887243858E-2</v>
      </c>
      <c r="BB29" s="525">
        <v>1.1362344013316379E-2</v>
      </c>
      <c r="BC29" s="525">
        <v>1.535121485036341E-2</v>
      </c>
      <c r="BD29" s="525">
        <v>1.4903303131052406E-2</v>
      </c>
      <c r="BE29" s="525">
        <v>1.5015702806796011E-2</v>
      </c>
      <c r="BF29" s="525">
        <v>1.3808531537618596E-2</v>
      </c>
      <c r="BG29" s="525">
        <v>1.5191154891767998E-2</v>
      </c>
      <c r="BH29" s="525">
        <v>1.4850145612144282E-2</v>
      </c>
      <c r="BI29" s="525">
        <v>1.6869423610830481E-2</v>
      </c>
      <c r="BJ29" s="525">
        <v>1.396979618227139E-2</v>
      </c>
      <c r="BK29" s="525">
        <v>1.559925520086804E-2</v>
      </c>
      <c r="BL29" s="525">
        <v>1.4180917486369068E-2</v>
      </c>
      <c r="BM29" s="525">
        <v>1.5085392853614741E-2</v>
      </c>
      <c r="BN29" s="525">
        <v>1.626646977664568E-2</v>
      </c>
      <c r="BO29" s="525">
        <v>2.2023053313479018E-2</v>
      </c>
      <c r="BP29" s="525">
        <v>1.4338723520545195E-2</v>
      </c>
      <c r="BQ29" s="525">
        <v>1.4369310708480149E-2</v>
      </c>
      <c r="BR29" s="525">
        <v>1.4977184556427211E-2</v>
      </c>
      <c r="BS29" s="525">
        <v>3.1831910298875658E-2</v>
      </c>
      <c r="BT29" s="525">
        <v>1.4658926184737367E-2</v>
      </c>
      <c r="BU29" s="525">
        <v>9.8217064014883178E-3</v>
      </c>
      <c r="BV29" s="526">
        <v>1.0453947908665395E-2</v>
      </c>
    </row>
    <row r="30" spans="2:74" ht="13.5">
      <c r="B30" s="86" t="s">
        <v>111</v>
      </c>
      <c r="C30" s="520" t="s">
        <v>39</v>
      </c>
      <c r="D30" s="524">
        <v>5.3705347768861654E-3</v>
      </c>
      <c r="E30" s="525">
        <v>8.4629429587703836E-3</v>
      </c>
      <c r="F30" s="525">
        <v>9.1005697906106891E-3</v>
      </c>
      <c r="G30" s="525">
        <v>9.9620386862042942E-3</v>
      </c>
      <c r="H30" s="525">
        <v>9.8214520249782968E-3</v>
      </c>
      <c r="I30" s="525">
        <v>1.6358227018304673E-2</v>
      </c>
      <c r="J30" s="525">
        <v>7.8809828797046962E-3</v>
      </c>
      <c r="K30" s="525">
        <v>7.7884949368103237E-3</v>
      </c>
      <c r="L30" s="525">
        <v>7.7904287018087494E-3</v>
      </c>
      <c r="M30" s="525">
        <v>7.7254737900548593E-3</v>
      </c>
      <c r="N30" s="525">
        <v>1.2472987830306707E-2</v>
      </c>
      <c r="O30" s="525">
        <v>7.9922546502068717E-3</v>
      </c>
      <c r="P30" s="525">
        <v>8.0293835488000082E-3</v>
      </c>
      <c r="Q30" s="525">
        <v>7.9769322260771942E-3</v>
      </c>
      <c r="R30" s="525">
        <v>9.0769886498176713E-3</v>
      </c>
      <c r="S30" s="525">
        <v>7.7962806605218595E-3</v>
      </c>
      <c r="T30" s="525">
        <v>8.7152958091140202E-3</v>
      </c>
      <c r="U30" s="525">
        <v>7.6769709504909914E-3</v>
      </c>
      <c r="V30" s="525">
        <v>8.8464539453631131E-3</v>
      </c>
      <c r="W30" s="525">
        <v>7.7338640160726302E-3</v>
      </c>
      <c r="X30" s="525">
        <v>7.0798984939261528E-3</v>
      </c>
      <c r="Y30" s="525">
        <v>8.6634052062571718E-3</v>
      </c>
      <c r="Z30" s="525">
        <v>8.2311461176882185E-3</v>
      </c>
      <c r="AA30" s="525">
        <v>7.8462816070559264E-3</v>
      </c>
      <c r="AB30" s="525">
        <v>7.6375680582999386E-3</v>
      </c>
      <c r="AC30" s="525">
        <v>7.6935147271964075E-3</v>
      </c>
      <c r="AD30" s="525">
        <v>7.5512294501553457E-3</v>
      </c>
      <c r="AE30" s="525">
        <v>1.3748447088054814E-2</v>
      </c>
      <c r="AF30" s="525">
        <v>3.2378089685848148E-3</v>
      </c>
      <c r="AG30" s="525">
        <v>2.1189158551152372E-3</v>
      </c>
      <c r="AH30" s="525">
        <v>1.9235520484656419E-3</v>
      </c>
      <c r="AI30" s="525">
        <v>1.8750273638707651E-3</v>
      </c>
      <c r="AJ30" s="525">
        <v>1.8984609525747372E-3</v>
      </c>
      <c r="AK30" s="525">
        <v>1.977256971293292E-3</v>
      </c>
      <c r="AL30" s="525">
        <v>1.9683241693181858E-3</v>
      </c>
      <c r="AM30" s="525">
        <v>2.0485040230342898E-3</v>
      </c>
      <c r="AN30" s="525">
        <v>1.7208678617295432E-3</v>
      </c>
      <c r="AO30" s="525">
        <v>2.4082901402231131E-3</v>
      </c>
      <c r="AP30" s="525">
        <v>2.470506734041036E-4</v>
      </c>
      <c r="AQ30" s="525">
        <v>2.2084805653710247E-4</v>
      </c>
      <c r="AR30" s="525">
        <v>1.4569825890580607E-4</v>
      </c>
      <c r="AS30" s="525">
        <v>1.5671303356896938E-3</v>
      </c>
      <c r="AT30" s="525">
        <v>1.5194782927449345E-3</v>
      </c>
      <c r="AU30" s="525">
        <v>1.5198092561501651E-3</v>
      </c>
      <c r="AV30" s="525">
        <v>1.8322527740050739E-3</v>
      </c>
      <c r="AW30" s="525">
        <v>2.2946305644791189E-4</v>
      </c>
      <c r="AX30" s="525">
        <v>1.7295694607449503E-3</v>
      </c>
      <c r="AY30" s="525">
        <v>2.0359687818120122E-3</v>
      </c>
      <c r="AZ30" s="525">
        <v>2.0709323929327954E-3</v>
      </c>
      <c r="BA30" s="525">
        <v>1.877480956978865E-3</v>
      </c>
      <c r="BB30" s="525">
        <v>4.6524611519493811E-4</v>
      </c>
      <c r="BC30" s="525">
        <v>2.2990709494673856E-3</v>
      </c>
      <c r="BD30" s="525">
        <v>3.7788258287923689E-3</v>
      </c>
      <c r="BE30" s="525">
        <v>2.0110194896944596E-3</v>
      </c>
      <c r="BF30" s="525">
        <v>9.9362377429410139E-4</v>
      </c>
      <c r="BG30" s="525">
        <v>5.4030689431597148E-4</v>
      </c>
      <c r="BH30" s="525">
        <v>1.2174092503840951E-2</v>
      </c>
      <c r="BI30" s="525">
        <v>1.2278051435405668E-3</v>
      </c>
      <c r="BJ30" s="525">
        <v>2.3166495455946836E-3</v>
      </c>
      <c r="BK30" s="525">
        <v>1.560595303478855E-3</v>
      </c>
      <c r="BL30" s="525">
        <v>9.4170155182919592E-4</v>
      </c>
      <c r="BM30" s="525">
        <v>6.0027776647858348E-3</v>
      </c>
      <c r="BN30" s="525">
        <v>4.2437608554346545E-4</v>
      </c>
      <c r="BO30" s="525">
        <v>2.6667505892524979E-4</v>
      </c>
      <c r="BP30" s="525">
        <v>2.3945198577229694E-3</v>
      </c>
      <c r="BQ30" s="525">
        <v>4.5853261740976979E-3</v>
      </c>
      <c r="BR30" s="525">
        <v>1.1385945388111413E-3</v>
      </c>
      <c r="BS30" s="525">
        <v>1.1850508372975924E-3</v>
      </c>
      <c r="BT30" s="525">
        <v>1.1874924059825315E-3</v>
      </c>
      <c r="BU30" s="525">
        <v>3.5387273822686254E-3</v>
      </c>
      <c r="BV30" s="526">
        <v>2.9289657673265347E-3</v>
      </c>
    </row>
    <row r="31" spans="2:74" ht="13.5">
      <c r="B31" s="86" t="s">
        <v>113</v>
      </c>
      <c r="C31" s="520" t="s">
        <v>434</v>
      </c>
      <c r="D31" s="524">
        <v>4.2419875210315719E-2</v>
      </c>
      <c r="E31" s="525">
        <v>4.3217307428171051E-2</v>
      </c>
      <c r="F31" s="525">
        <v>4.6826428369407355E-2</v>
      </c>
      <c r="G31" s="525">
        <v>4.2281591761495832E-2</v>
      </c>
      <c r="H31" s="525">
        <v>4.216054432565728E-2</v>
      </c>
      <c r="I31" s="525">
        <v>4.7788815490898078E-2</v>
      </c>
      <c r="J31" s="525">
        <v>5.3260582019721038E-2</v>
      </c>
      <c r="K31" s="525">
        <v>4.9857055067197481E-2</v>
      </c>
      <c r="L31" s="525">
        <v>5.0466354596516334E-2</v>
      </c>
      <c r="M31" s="525">
        <v>5.0357309736542406E-2</v>
      </c>
      <c r="N31" s="525">
        <v>5.832733062895705E-2</v>
      </c>
      <c r="O31" s="525">
        <v>5.7890456015805079E-2</v>
      </c>
      <c r="P31" s="525">
        <v>4.7140865472156034E-2</v>
      </c>
      <c r="Q31" s="525">
        <v>6.2326617382590481E-2</v>
      </c>
      <c r="R31" s="525">
        <v>4.3238038107566261E-2</v>
      </c>
      <c r="S31" s="525">
        <v>3.9443838776613283E-2</v>
      </c>
      <c r="T31" s="525">
        <v>4.1890052066082026E-2</v>
      </c>
      <c r="U31" s="525">
        <v>5.0226396109340939E-2</v>
      </c>
      <c r="V31" s="525">
        <v>4.0837029653332461E-2</v>
      </c>
      <c r="W31" s="525">
        <v>3.9277699594501184E-2</v>
      </c>
      <c r="X31" s="525">
        <v>4.3845818880730358E-2</v>
      </c>
      <c r="Y31" s="525">
        <v>3.6262607960379306E-2</v>
      </c>
      <c r="Z31" s="525">
        <v>4.2123439909744653E-2</v>
      </c>
      <c r="AA31" s="525">
        <v>3.6298256881859871E-2</v>
      </c>
      <c r="AB31" s="525">
        <v>3.8422456783929713E-2</v>
      </c>
      <c r="AC31" s="525">
        <v>4.0911381402311049E-2</v>
      </c>
      <c r="AD31" s="525">
        <v>3.8558494347778839E-2</v>
      </c>
      <c r="AE31" s="525">
        <v>3.9227496894176109E-2</v>
      </c>
      <c r="AF31" s="525">
        <v>4.3234653190251784E-2</v>
      </c>
      <c r="AG31" s="525">
        <v>4.0964761859426033E-2</v>
      </c>
      <c r="AH31" s="525">
        <v>4.4096863179982654E-2</v>
      </c>
      <c r="AI31" s="525">
        <v>4.9966977407543071E-2</v>
      </c>
      <c r="AJ31" s="525">
        <v>4.9163212992642626E-2</v>
      </c>
      <c r="AK31" s="525">
        <v>5.1927299058468317E-2</v>
      </c>
      <c r="AL31" s="525">
        <v>5.3939821390704877E-2</v>
      </c>
      <c r="AM31" s="525">
        <v>6.7486826981074111E-2</v>
      </c>
      <c r="AN31" s="525">
        <v>8.1544188314541743E-2</v>
      </c>
      <c r="AO31" s="525">
        <v>4.7540129865157779E-2</v>
      </c>
      <c r="AP31" s="525">
        <v>3.4174494182848063E-2</v>
      </c>
      <c r="AQ31" s="525">
        <v>3.7102473498233215E-2</v>
      </c>
      <c r="AR31" s="525">
        <v>3.4093392583958625E-2</v>
      </c>
      <c r="AS31" s="525">
        <v>3.7540464074520982E-2</v>
      </c>
      <c r="AT31" s="525">
        <v>3.3277757084493632E-2</v>
      </c>
      <c r="AU31" s="525">
        <v>3.3663886283554573E-2</v>
      </c>
      <c r="AV31" s="525">
        <v>3.2865233323937162E-2</v>
      </c>
      <c r="AW31" s="525">
        <v>2.0009178522257916E-2</v>
      </c>
      <c r="AX31" s="525">
        <v>3.1688183334362831E-2</v>
      </c>
      <c r="AY31" s="525">
        <v>7.9480343206166093E-2</v>
      </c>
      <c r="AZ31" s="525">
        <v>8.0375844644568817E-2</v>
      </c>
      <c r="BA31" s="525">
        <v>7.5421092157493833E-2</v>
      </c>
      <c r="BB31" s="525">
        <v>9.8322012344530266E-2</v>
      </c>
      <c r="BC31" s="525">
        <v>4.0996706186086543E-2</v>
      </c>
      <c r="BD31" s="525">
        <v>3.3888605631857915E-2</v>
      </c>
      <c r="BE31" s="525">
        <v>3.8373160671554093E-2</v>
      </c>
      <c r="BF31" s="525">
        <v>3.4248792037382965E-2</v>
      </c>
      <c r="BG31" s="525">
        <v>4.4111792340154478E-2</v>
      </c>
      <c r="BH31" s="525">
        <v>1.4490128184549063E-2</v>
      </c>
      <c r="BI31" s="525">
        <v>5.6148870513846774E-2</v>
      </c>
      <c r="BJ31" s="525">
        <v>5.5297525953090357E-2</v>
      </c>
      <c r="BK31" s="525">
        <v>2.4895848682536074E-2</v>
      </c>
      <c r="BL31" s="525">
        <v>4.8467954450133341E-2</v>
      </c>
      <c r="BM31" s="525">
        <v>4.8225606815157453E-2</v>
      </c>
      <c r="BN31" s="525">
        <v>2.5983914034078744E-2</v>
      </c>
      <c r="BO31" s="525">
        <v>3.097902873962079E-2</v>
      </c>
      <c r="BP31" s="525">
        <v>3.654623789983389E-2</v>
      </c>
      <c r="BQ31" s="525">
        <v>3.8356400098550299E-2</v>
      </c>
      <c r="BR31" s="525">
        <v>2.4815553906540676E-2</v>
      </c>
      <c r="BS31" s="525">
        <v>2.4549457812343901E-2</v>
      </c>
      <c r="BT31" s="525">
        <v>4.1699279733933885E-2</v>
      </c>
      <c r="BU31" s="525">
        <v>4.8628536244645547E-2</v>
      </c>
      <c r="BV31" s="526">
        <v>4.3346222575237112E-2</v>
      </c>
    </row>
    <row r="32" spans="2:74" ht="13.5">
      <c r="B32" s="86" t="s">
        <v>115</v>
      </c>
      <c r="C32" s="520" t="s">
        <v>313</v>
      </c>
      <c r="D32" s="524">
        <v>8.4057227142986489E-3</v>
      </c>
      <c r="E32" s="525">
        <v>8.2840422375928917E-3</v>
      </c>
      <c r="F32" s="525">
        <v>7.7253183423002005E-3</v>
      </c>
      <c r="G32" s="525">
        <v>6.8745300656576826E-3</v>
      </c>
      <c r="H32" s="525">
        <v>6.6399235768160392E-3</v>
      </c>
      <c r="I32" s="525">
        <v>1.7548282991276282E-2</v>
      </c>
      <c r="J32" s="525">
        <v>8.9297846340639937E-3</v>
      </c>
      <c r="K32" s="525">
        <v>7.9488070109813777E-3</v>
      </c>
      <c r="L32" s="525">
        <v>8.1112476745811516E-3</v>
      </c>
      <c r="M32" s="525">
        <v>8.0120893935660843E-3</v>
      </c>
      <c r="N32" s="525">
        <v>1.5259506388141185E-2</v>
      </c>
      <c r="O32" s="525">
        <v>1.0142946797560642E-2</v>
      </c>
      <c r="P32" s="525">
        <v>7.529330554053284E-3</v>
      </c>
      <c r="Q32" s="525">
        <v>1.1221538894624305E-2</v>
      </c>
      <c r="R32" s="525">
        <v>1.1665903673417841E-2</v>
      </c>
      <c r="S32" s="525">
        <v>8.8682086144173267E-3</v>
      </c>
      <c r="T32" s="525">
        <v>1.2343099076017735E-2</v>
      </c>
      <c r="U32" s="525">
        <v>1.5288724914752083E-2</v>
      </c>
      <c r="V32" s="525">
        <v>1.1971016300682933E-2</v>
      </c>
      <c r="W32" s="525">
        <v>8.6322048850185421E-3</v>
      </c>
      <c r="X32" s="525">
        <v>8.9118128444224207E-3</v>
      </c>
      <c r="Y32" s="525">
        <v>8.8856676934227219E-3</v>
      </c>
      <c r="Z32" s="525">
        <v>9.6401822438980569E-3</v>
      </c>
      <c r="AA32" s="525">
        <v>8.5417288819253263E-3</v>
      </c>
      <c r="AB32" s="525">
        <v>8.8065416501798242E-3</v>
      </c>
      <c r="AC32" s="525">
        <v>8.2711780173130699E-3</v>
      </c>
      <c r="AD32" s="525">
        <v>8.4313393274188988E-3</v>
      </c>
      <c r="AE32" s="525">
        <v>1.9764333847833451E-2</v>
      </c>
      <c r="AF32" s="525">
        <v>8.4451372347051339E-3</v>
      </c>
      <c r="AG32" s="525">
        <v>8.5537760527658793E-3</v>
      </c>
      <c r="AH32" s="525">
        <v>8.0940527660141193E-3</v>
      </c>
      <c r="AI32" s="525">
        <v>8.6225564169058778E-3</v>
      </c>
      <c r="AJ32" s="525">
        <v>8.6560676853658855E-3</v>
      </c>
      <c r="AK32" s="525">
        <v>9.1740894460425829E-3</v>
      </c>
      <c r="AL32" s="525">
        <v>8.6988061585071084E-3</v>
      </c>
      <c r="AM32" s="525">
        <v>8.1598743584199215E-3</v>
      </c>
      <c r="AN32" s="525">
        <v>7.7935185368937631E-3</v>
      </c>
      <c r="AO32" s="525">
        <v>1.0395715844839403E-2</v>
      </c>
      <c r="AP32" s="525">
        <v>7.426801687075938E-3</v>
      </c>
      <c r="AQ32" s="525">
        <v>4.5273851590106008E-3</v>
      </c>
      <c r="AR32" s="525">
        <v>1.6026808479638666E-3</v>
      </c>
      <c r="AS32" s="525">
        <v>6.4778298464981537E-3</v>
      </c>
      <c r="AT32" s="525">
        <v>6.1971459034195157E-3</v>
      </c>
      <c r="AU32" s="525">
        <v>6.0391834863712272E-3</v>
      </c>
      <c r="AV32" s="525">
        <v>6.9958742280193742E-3</v>
      </c>
      <c r="AW32" s="525">
        <v>8.1688848095456627E-3</v>
      </c>
      <c r="AX32" s="525">
        <v>8.4625362900735066E-3</v>
      </c>
      <c r="AY32" s="525">
        <v>9.239420233651657E-3</v>
      </c>
      <c r="AZ32" s="525">
        <v>9.2186076233979862E-3</v>
      </c>
      <c r="BA32" s="525">
        <v>9.3337624718377848E-3</v>
      </c>
      <c r="BB32" s="525">
        <v>6.6064948357681232E-3</v>
      </c>
      <c r="BC32" s="525">
        <v>8.8033110823886838E-3</v>
      </c>
      <c r="BD32" s="525">
        <v>7.7351298910522635E-3</v>
      </c>
      <c r="BE32" s="525">
        <v>7.7756248670477566E-3</v>
      </c>
      <c r="BF32" s="525">
        <v>5.4450582831316744E-3</v>
      </c>
      <c r="BG32" s="525">
        <v>1.1443131277512996E-2</v>
      </c>
      <c r="BH32" s="525">
        <v>7.0283657043270888E-3</v>
      </c>
      <c r="BI32" s="525">
        <v>9.0830066781250347E-3</v>
      </c>
      <c r="BJ32" s="525">
        <v>8.0233961632988279E-3</v>
      </c>
      <c r="BK32" s="525">
        <v>8.8813277785964023E-3</v>
      </c>
      <c r="BL32" s="525">
        <v>4.718399582169395E-3</v>
      </c>
      <c r="BM32" s="525">
        <v>1.4643755774695358E-2</v>
      </c>
      <c r="BN32" s="525">
        <v>1.2414440692481918E-2</v>
      </c>
      <c r="BO32" s="525">
        <v>1.9263546181991647E-3</v>
      </c>
      <c r="BP32" s="525">
        <v>9.2023177662677053E-3</v>
      </c>
      <c r="BQ32" s="525">
        <v>7.8885860248904659E-3</v>
      </c>
      <c r="BR32" s="525">
        <v>8.2957707745802637E-3</v>
      </c>
      <c r="BS32" s="525">
        <v>1.0762290483473077E-2</v>
      </c>
      <c r="BT32" s="525">
        <v>9.66170948044205E-3</v>
      </c>
      <c r="BU32" s="525">
        <v>8.1317902848857607E-3</v>
      </c>
      <c r="BV32" s="526">
        <v>1.0358750162599205E-2</v>
      </c>
    </row>
    <row r="33" spans="2:74" ht="13.5">
      <c r="B33" s="86" t="s">
        <v>117</v>
      </c>
      <c r="C33" s="520" t="s">
        <v>43</v>
      </c>
      <c r="D33" s="524">
        <v>0</v>
      </c>
      <c r="E33" s="525">
        <v>0</v>
      </c>
      <c r="F33" s="525">
        <v>0</v>
      </c>
      <c r="G33" s="525">
        <v>0</v>
      </c>
      <c r="H33" s="525">
        <v>0</v>
      </c>
      <c r="I33" s="525">
        <v>0</v>
      </c>
      <c r="J33" s="525">
        <v>0</v>
      </c>
      <c r="K33" s="525">
        <v>0</v>
      </c>
      <c r="L33" s="525">
        <v>0</v>
      </c>
      <c r="M33" s="525">
        <v>0</v>
      </c>
      <c r="N33" s="525">
        <v>0</v>
      </c>
      <c r="O33" s="525">
        <v>0</v>
      </c>
      <c r="P33" s="525">
        <v>0</v>
      </c>
      <c r="Q33" s="525">
        <v>0</v>
      </c>
      <c r="R33" s="525">
        <v>0</v>
      </c>
      <c r="S33" s="525">
        <v>0</v>
      </c>
      <c r="T33" s="525">
        <v>0</v>
      </c>
      <c r="U33" s="525">
        <v>0</v>
      </c>
      <c r="V33" s="525">
        <v>0</v>
      </c>
      <c r="W33" s="525">
        <v>0</v>
      </c>
      <c r="X33" s="525">
        <v>0</v>
      </c>
      <c r="Y33" s="525">
        <v>0</v>
      </c>
      <c r="Z33" s="525">
        <v>0</v>
      </c>
      <c r="AA33" s="525">
        <v>0</v>
      </c>
      <c r="AB33" s="525">
        <v>0</v>
      </c>
      <c r="AC33" s="525">
        <v>0</v>
      </c>
      <c r="AD33" s="525">
        <v>0</v>
      </c>
      <c r="AE33" s="525">
        <v>0</v>
      </c>
      <c r="AF33" s="525">
        <v>0</v>
      </c>
      <c r="AG33" s="525">
        <v>0</v>
      </c>
      <c r="AH33" s="525">
        <v>0</v>
      </c>
      <c r="AI33" s="525">
        <v>0</v>
      </c>
      <c r="AJ33" s="525">
        <v>0</v>
      </c>
      <c r="AK33" s="525">
        <v>0</v>
      </c>
      <c r="AL33" s="525">
        <v>0</v>
      </c>
      <c r="AM33" s="525">
        <v>0</v>
      </c>
      <c r="AN33" s="525">
        <v>0</v>
      </c>
      <c r="AO33" s="525">
        <v>0</v>
      </c>
      <c r="AP33" s="525">
        <v>0</v>
      </c>
      <c r="AQ33" s="525">
        <v>0</v>
      </c>
      <c r="AR33" s="525">
        <v>0</v>
      </c>
      <c r="AS33" s="525">
        <v>0</v>
      </c>
      <c r="AT33" s="525">
        <v>0</v>
      </c>
      <c r="AU33" s="525">
        <v>0</v>
      </c>
      <c r="AV33" s="525">
        <v>0</v>
      </c>
      <c r="AW33" s="525">
        <v>0</v>
      </c>
      <c r="AX33" s="525">
        <v>0</v>
      </c>
      <c r="AY33" s="525">
        <v>0</v>
      </c>
      <c r="AZ33" s="525">
        <v>0</v>
      </c>
      <c r="BA33" s="525">
        <v>0</v>
      </c>
      <c r="BB33" s="525">
        <v>0</v>
      </c>
      <c r="BC33" s="525">
        <v>0</v>
      </c>
      <c r="BD33" s="525">
        <v>0</v>
      </c>
      <c r="BE33" s="525">
        <v>0</v>
      </c>
      <c r="BF33" s="525">
        <v>0</v>
      </c>
      <c r="BG33" s="525">
        <v>0</v>
      </c>
      <c r="BH33" s="525">
        <v>0</v>
      </c>
      <c r="BI33" s="525">
        <v>0</v>
      </c>
      <c r="BJ33" s="525">
        <v>0</v>
      </c>
      <c r="BK33" s="525">
        <v>0</v>
      </c>
      <c r="BL33" s="525">
        <v>0</v>
      </c>
      <c r="BM33" s="525">
        <v>0</v>
      </c>
      <c r="BN33" s="525">
        <v>0</v>
      </c>
      <c r="BO33" s="525">
        <v>0</v>
      </c>
      <c r="BP33" s="525">
        <v>0</v>
      </c>
      <c r="BQ33" s="525">
        <v>0</v>
      </c>
      <c r="BR33" s="525">
        <v>0</v>
      </c>
      <c r="BS33" s="525">
        <v>0</v>
      </c>
      <c r="BT33" s="525">
        <v>0</v>
      </c>
      <c r="BU33" s="525">
        <v>0</v>
      </c>
      <c r="BV33" s="526">
        <v>0</v>
      </c>
    </row>
    <row r="34" spans="2:74" ht="13.5">
      <c r="B34" s="86" t="s">
        <v>119</v>
      </c>
      <c r="C34" s="520" t="s">
        <v>45</v>
      </c>
      <c r="D34" s="524">
        <v>1.7507039154290925E-4</v>
      </c>
      <c r="E34" s="525">
        <v>2.4114400822598965E-4</v>
      </c>
      <c r="F34" s="525">
        <v>2.2251387931116669E-4</v>
      </c>
      <c r="G34" s="525">
        <v>2.2568778107265791E-4</v>
      </c>
      <c r="H34" s="525">
        <v>2.2543908251391844E-4</v>
      </c>
      <c r="I34" s="525">
        <v>2.3700267258332914E-4</v>
      </c>
      <c r="J34" s="525">
        <v>2.1802056670914996E-4</v>
      </c>
      <c r="K34" s="525">
        <v>2.4046811125657947E-4</v>
      </c>
      <c r="L34" s="525">
        <v>2.3523266637394421E-4</v>
      </c>
      <c r="M34" s="525">
        <v>2.3507738489819756E-4</v>
      </c>
      <c r="N34" s="525">
        <v>2.4642681123706261E-4</v>
      </c>
      <c r="O34" s="525">
        <v>1.9212532287176548E-4</v>
      </c>
      <c r="P34" s="525">
        <v>2.5817953533119E-4</v>
      </c>
      <c r="Q34" s="525">
        <v>1.6486594548096274E-4</v>
      </c>
      <c r="R34" s="525">
        <v>1.7364673938781631E-4</v>
      </c>
      <c r="S34" s="525">
        <v>2.6062249303688732E-4</v>
      </c>
      <c r="T34" s="525">
        <v>1.1180154077151422E-4</v>
      </c>
      <c r="U34" s="525">
        <v>9.3167123185570276E-5</v>
      </c>
      <c r="V34" s="525">
        <v>1.1415538548626076E-4</v>
      </c>
      <c r="W34" s="525">
        <v>2.7072994826041994E-4</v>
      </c>
      <c r="X34" s="525">
        <v>2.4025106236016638E-4</v>
      </c>
      <c r="Y34" s="525">
        <v>3.1165066135169413E-4</v>
      </c>
      <c r="Z34" s="525">
        <v>2.9849740259115003E-4</v>
      </c>
      <c r="AA34" s="525">
        <v>2.7817890994775963E-4</v>
      </c>
      <c r="AB34" s="525">
        <v>2.658439064837562E-4</v>
      </c>
      <c r="AC34" s="525">
        <v>2.7026920000316801E-4</v>
      </c>
      <c r="AD34" s="525">
        <v>2.6538909113506021E-4</v>
      </c>
      <c r="AE34" s="525">
        <v>3.5387569175168466E-4</v>
      </c>
      <c r="AF34" s="525">
        <v>2.940166148789068E-5</v>
      </c>
      <c r="AG34" s="525">
        <v>1.5082291702414783E-4</v>
      </c>
      <c r="AH34" s="525">
        <v>1.3075916364078006E-4</v>
      </c>
      <c r="AI34" s="525">
        <v>1.9913290972230088E-4</v>
      </c>
      <c r="AJ34" s="525">
        <v>1.9969327662640033E-4</v>
      </c>
      <c r="AK34" s="525">
        <v>2.0357556982546321E-4</v>
      </c>
      <c r="AL34" s="525">
        <v>1.929628412385325E-4</v>
      </c>
      <c r="AM34" s="525">
        <v>2.0485040230342898E-4</v>
      </c>
      <c r="AN34" s="525">
        <v>1.672672221450462E-4</v>
      </c>
      <c r="AO34" s="525">
        <v>2.2027043965455303E-4</v>
      </c>
      <c r="AP34" s="525">
        <v>2.0120621854561013E-4</v>
      </c>
      <c r="AQ34" s="525">
        <v>2.2084805653710247E-4</v>
      </c>
      <c r="AR34" s="525">
        <v>3.6424564726451517E-4</v>
      </c>
      <c r="AS34" s="525">
        <v>1.8336856096825757E-4</v>
      </c>
      <c r="AT34" s="525">
        <v>1.8328337383304659E-4</v>
      </c>
      <c r="AU34" s="525">
        <v>1.8357871688490281E-4</v>
      </c>
      <c r="AV34" s="525">
        <v>1.5375547753888733E-4</v>
      </c>
      <c r="AW34" s="525">
        <v>2.7535566773749428E-4</v>
      </c>
      <c r="AX34" s="525">
        <v>1.8531101365124467E-4</v>
      </c>
      <c r="AY34" s="525">
        <v>1.842066993068011E-4</v>
      </c>
      <c r="AZ34" s="525">
        <v>1.8934239021099842E-4</v>
      </c>
      <c r="BA34" s="525">
        <v>1.6092693916961701E-4</v>
      </c>
      <c r="BB34" s="525">
        <v>1.6542084095820021E-4</v>
      </c>
      <c r="BC34" s="525">
        <v>8.3223545007851254E-5</v>
      </c>
      <c r="BD34" s="525">
        <v>8.2321574625835169E-5</v>
      </c>
      <c r="BE34" s="525">
        <v>8.2914625800177113E-5</v>
      </c>
      <c r="BF34" s="525">
        <v>7.9489901943528108E-5</v>
      </c>
      <c r="BG34" s="525">
        <v>7.9624173899195793E-5</v>
      </c>
      <c r="BH34" s="525">
        <v>8.2551766837120783E-5</v>
      </c>
      <c r="BI34" s="525">
        <v>8.3401329778315831E-5</v>
      </c>
      <c r="BJ34" s="525">
        <v>7.8636272291198849E-5</v>
      </c>
      <c r="BK34" s="525">
        <v>8.7071840966631395E-5</v>
      </c>
      <c r="BL34" s="525">
        <v>7.71562195826442E-5</v>
      </c>
      <c r="BM34" s="525">
        <v>8.1354198748307546E-5</v>
      </c>
      <c r="BN34" s="525">
        <v>9.1212054585133973E-5</v>
      </c>
      <c r="BO34" s="525">
        <v>3.5611886750887402E-5</v>
      </c>
      <c r="BP34" s="525">
        <v>1.7912729353391035E-4</v>
      </c>
      <c r="BQ34" s="525">
        <v>1.1992892907377063E-4</v>
      </c>
      <c r="BR34" s="525">
        <v>1.6964851234016641E-4</v>
      </c>
      <c r="BS34" s="525">
        <v>1.8290667916785145E-4</v>
      </c>
      <c r="BT34" s="525">
        <v>2.3170583531366472E-4</v>
      </c>
      <c r="BU34" s="525">
        <v>1.820673583019405E-4</v>
      </c>
      <c r="BV34" s="526">
        <v>1.9184889283567925E-4</v>
      </c>
    </row>
    <row r="35" spans="2:74" ht="13.5">
      <c r="B35" s="86" t="s">
        <v>120</v>
      </c>
      <c r="C35" s="520" t="s">
        <v>435</v>
      </c>
      <c r="D35" s="524">
        <v>1.2427496569224397E-6</v>
      </c>
      <c r="E35" s="525">
        <v>7.7966539100414279E-7</v>
      </c>
      <c r="F35" s="525">
        <v>5.0845787903151489E-7</v>
      </c>
      <c r="G35" s="525">
        <v>4.3380640283067353E-7</v>
      </c>
      <c r="H35" s="525">
        <v>4.4334136187594579E-7</v>
      </c>
      <c r="I35" s="525">
        <v>0</v>
      </c>
      <c r="J35" s="525">
        <v>6.1414244143422528E-7</v>
      </c>
      <c r="K35" s="525">
        <v>0</v>
      </c>
      <c r="L35" s="525">
        <v>7.7805733089507456E-7</v>
      </c>
      <c r="M35" s="525">
        <v>7.8885028489328036E-7</v>
      </c>
      <c r="N35" s="525">
        <v>0</v>
      </c>
      <c r="O35" s="525">
        <v>3.969531464292675E-7</v>
      </c>
      <c r="P35" s="525">
        <v>0</v>
      </c>
      <c r="Q35" s="525">
        <v>5.6076852204409097E-7</v>
      </c>
      <c r="R35" s="525">
        <v>0</v>
      </c>
      <c r="S35" s="525">
        <v>1.0632228170806214E-6</v>
      </c>
      <c r="T35" s="525">
        <v>9.4038679153610093E-6</v>
      </c>
      <c r="U35" s="525">
        <v>9.3167123185570276E-6</v>
      </c>
      <c r="V35" s="525">
        <v>9.4148771535060419E-6</v>
      </c>
      <c r="W35" s="525">
        <v>4.9675219864297231E-7</v>
      </c>
      <c r="X35" s="525">
        <v>0</v>
      </c>
      <c r="Y35" s="525">
        <v>0</v>
      </c>
      <c r="Z35" s="525">
        <v>0</v>
      </c>
      <c r="AA35" s="525">
        <v>0</v>
      </c>
      <c r="AB35" s="525">
        <v>4.1088702702280711E-7</v>
      </c>
      <c r="AC35" s="525">
        <v>4.9499853480433698E-7</v>
      </c>
      <c r="AD35" s="525">
        <v>6.8664706632615837E-7</v>
      </c>
      <c r="AE35" s="525">
        <v>0</v>
      </c>
      <c r="AF35" s="525">
        <v>1.568088612687503E-6</v>
      </c>
      <c r="AG35" s="525">
        <v>1.7269799659253568E-6</v>
      </c>
      <c r="AH35" s="525">
        <v>1.3620746212581257E-6</v>
      </c>
      <c r="AI35" s="525">
        <v>6.7617286832699784E-7</v>
      </c>
      <c r="AJ35" s="525">
        <v>6.8741231196695476E-7</v>
      </c>
      <c r="AK35" s="525">
        <v>6.381679304873455E-7</v>
      </c>
      <c r="AL35" s="525">
        <v>1.0318868515429545E-6</v>
      </c>
      <c r="AM35" s="525">
        <v>0</v>
      </c>
      <c r="AN35" s="525">
        <v>0</v>
      </c>
      <c r="AO35" s="525">
        <v>5.2445342774893579E-7</v>
      </c>
      <c r="AP35" s="525">
        <v>0</v>
      </c>
      <c r="AQ35" s="525">
        <v>0</v>
      </c>
      <c r="AR35" s="525">
        <v>0</v>
      </c>
      <c r="AS35" s="525">
        <v>8.9448078521101247E-7</v>
      </c>
      <c r="AT35" s="525">
        <v>9.8539448297336878E-7</v>
      </c>
      <c r="AU35" s="525">
        <v>1.1125982841509261E-6</v>
      </c>
      <c r="AV35" s="525">
        <v>0</v>
      </c>
      <c r="AW35" s="525">
        <v>0</v>
      </c>
      <c r="AX35" s="525">
        <v>0</v>
      </c>
      <c r="AY35" s="525">
        <v>0</v>
      </c>
      <c r="AZ35" s="525">
        <v>0</v>
      </c>
      <c r="BA35" s="525">
        <v>0</v>
      </c>
      <c r="BB35" s="525">
        <v>0</v>
      </c>
      <c r="BC35" s="525">
        <v>8.207450198012943E-7</v>
      </c>
      <c r="BD35" s="525">
        <v>8.8517822178317386E-7</v>
      </c>
      <c r="BE35" s="525">
        <v>1.3592561606586412E-6</v>
      </c>
      <c r="BF35" s="525">
        <v>0</v>
      </c>
      <c r="BG35" s="525">
        <v>0</v>
      </c>
      <c r="BH35" s="525">
        <v>0</v>
      </c>
      <c r="BI35" s="525">
        <v>8.5980752348779207E-7</v>
      </c>
      <c r="BJ35" s="525">
        <v>1.2481947982729976E-6</v>
      </c>
      <c r="BK35" s="525">
        <v>0</v>
      </c>
      <c r="BL35" s="525">
        <v>0</v>
      </c>
      <c r="BM35" s="525">
        <v>0</v>
      </c>
      <c r="BN35" s="525">
        <v>9.6012689036983137E-7</v>
      </c>
      <c r="BO35" s="525">
        <v>7.4536507153020133E-6</v>
      </c>
      <c r="BP35" s="525">
        <v>2.2417599309964944E-6</v>
      </c>
      <c r="BQ35" s="525">
        <v>1.9553629740288691E-6</v>
      </c>
      <c r="BR35" s="525">
        <v>2.4887312323740796E-6</v>
      </c>
      <c r="BS35" s="525">
        <v>1.2296247339015225E-5</v>
      </c>
      <c r="BT35" s="525">
        <v>7.0642022961483139E-7</v>
      </c>
      <c r="BU35" s="525">
        <v>0</v>
      </c>
      <c r="BV35" s="526">
        <v>1.0900505274754503E-6</v>
      </c>
    </row>
    <row r="36" spans="2:74" ht="13.5">
      <c r="B36" s="86" t="s">
        <v>121</v>
      </c>
      <c r="C36" s="520" t="s">
        <v>413</v>
      </c>
      <c r="D36" s="524">
        <v>9.0214186487579833E-4</v>
      </c>
      <c r="E36" s="525">
        <v>7.4779656814684837E-4</v>
      </c>
      <c r="F36" s="525">
        <v>2.1215405002589956E-4</v>
      </c>
      <c r="G36" s="525">
        <v>8.8604957778165068E-5</v>
      </c>
      <c r="H36" s="525">
        <v>8.8779107715658141E-5</v>
      </c>
      <c r="I36" s="525">
        <v>8.0681760879431193E-5</v>
      </c>
      <c r="J36" s="525">
        <v>3.870632737139205E-4</v>
      </c>
      <c r="K36" s="525">
        <v>3.8742084591337806E-4</v>
      </c>
      <c r="L36" s="525">
        <v>3.8565708368032528E-4</v>
      </c>
      <c r="M36" s="525">
        <v>3.8548483921784968E-4</v>
      </c>
      <c r="N36" s="525">
        <v>3.9807407969063956E-4</v>
      </c>
      <c r="O36" s="525">
        <v>3.9020494293996998E-4</v>
      </c>
      <c r="P36" s="525">
        <v>3.3970991490946053E-4</v>
      </c>
      <c r="Q36" s="525">
        <v>4.1104332665831871E-4</v>
      </c>
      <c r="R36" s="525">
        <v>3.4729347877563262E-4</v>
      </c>
      <c r="S36" s="525">
        <v>1.3078305164352319E-3</v>
      </c>
      <c r="T36" s="525">
        <v>2.8963913179311908E-3</v>
      </c>
      <c r="U36" s="525">
        <v>3.9316525984310659E-3</v>
      </c>
      <c r="V36" s="525">
        <v>2.7656201638423996E-3</v>
      </c>
      <c r="W36" s="525">
        <v>1.1999404181220028E-3</v>
      </c>
      <c r="X36" s="525">
        <v>1.3288886886796702E-3</v>
      </c>
      <c r="Y36" s="525">
        <v>1.1886211270157637E-3</v>
      </c>
      <c r="Z36" s="525">
        <v>1.3721251570722218E-3</v>
      </c>
      <c r="AA36" s="525">
        <v>1.1802149341165978E-3</v>
      </c>
      <c r="AB36" s="525">
        <v>1.2663538172842915E-3</v>
      </c>
      <c r="AC36" s="525">
        <v>1.1407241234565946E-3</v>
      </c>
      <c r="AD36" s="525">
        <v>1.1884144100439986E-3</v>
      </c>
      <c r="AE36" s="525">
        <v>1.460678387230358E-3</v>
      </c>
      <c r="AF36" s="525">
        <v>1.5094813007883075E-3</v>
      </c>
      <c r="AG36" s="525">
        <v>8.3811666192485203E-4</v>
      </c>
      <c r="AH36" s="525">
        <v>7.7993906229486111E-4</v>
      </c>
      <c r="AI36" s="525">
        <v>6.4236422491064803E-4</v>
      </c>
      <c r="AJ36" s="525">
        <v>6.4169939322115228E-4</v>
      </c>
      <c r="AK36" s="525">
        <v>6.8837047435234993E-4</v>
      </c>
      <c r="AL36" s="525">
        <v>6.4028579138240339E-4</v>
      </c>
      <c r="AM36" s="525">
        <v>6.1455120691028694E-4</v>
      </c>
      <c r="AN36" s="525">
        <v>5.613374573681211E-4</v>
      </c>
      <c r="AO36" s="525">
        <v>7.5678629624171428E-4</v>
      </c>
      <c r="AP36" s="525">
        <v>7.4879276268872638E-4</v>
      </c>
      <c r="AQ36" s="525">
        <v>4.4169611307420494E-4</v>
      </c>
      <c r="AR36" s="525">
        <v>1.4569825890580607E-4</v>
      </c>
      <c r="AS36" s="525">
        <v>4.4545143103508423E-4</v>
      </c>
      <c r="AT36" s="525">
        <v>4.2273423319557518E-4</v>
      </c>
      <c r="AU36" s="525">
        <v>4.1611175827244639E-4</v>
      </c>
      <c r="AV36" s="525">
        <v>4.2282756323194011E-4</v>
      </c>
      <c r="AW36" s="525">
        <v>5.9660394676457095E-4</v>
      </c>
      <c r="AX36" s="525">
        <v>5.5593304095373399E-4</v>
      </c>
      <c r="AY36" s="525">
        <v>6.6896117116680396E-4</v>
      </c>
      <c r="AZ36" s="525">
        <v>6.7453226512668193E-4</v>
      </c>
      <c r="BA36" s="525">
        <v>6.4370775667846802E-4</v>
      </c>
      <c r="BB36" s="525">
        <v>6.8236096895257596E-4</v>
      </c>
      <c r="BC36" s="525">
        <v>5.9110056326089214E-4</v>
      </c>
      <c r="BD36" s="525">
        <v>6.1962475524822164E-4</v>
      </c>
      <c r="BE36" s="525">
        <v>6.306948585456095E-4</v>
      </c>
      <c r="BF36" s="525">
        <v>4.4855016096705146E-4</v>
      </c>
      <c r="BG36" s="525">
        <v>6.4836827317916578E-4</v>
      </c>
      <c r="BH36" s="525">
        <v>6.3977619298768605E-4</v>
      </c>
      <c r="BI36" s="525">
        <v>6.9730390154859937E-4</v>
      </c>
      <c r="BJ36" s="525">
        <v>6.3782754191750186E-4</v>
      </c>
      <c r="BK36" s="525">
        <v>5.6261804932284895E-4</v>
      </c>
      <c r="BL36" s="525">
        <v>4.0160801475068648E-4</v>
      </c>
      <c r="BM36" s="525">
        <v>8.8327415783876764E-4</v>
      </c>
      <c r="BN36" s="525">
        <v>4.2245583176272577E-4</v>
      </c>
      <c r="BO36" s="525">
        <v>2.4067009976297391E-3</v>
      </c>
      <c r="BP36" s="525">
        <v>9.201890764376086E-4</v>
      </c>
      <c r="BQ36" s="525">
        <v>4.4060845681450516E-4</v>
      </c>
      <c r="BR36" s="525">
        <v>5.5954973874543885E-4</v>
      </c>
      <c r="BS36" s="525">
        <v>4.5957224429569402E-4</v>
      </c>
      <c r="BT36" s="525">
        <v>1.2425931838924884E-3</v>
      </c>
      <c r="BU36" s="525">
        <v>1.0609561515594896E-3</v>
      </c>
      <c r="BV36" s="526">
        <v>1.4156122850147847E-3</v>
      </c>
    </row>
    <row r="37" spans="2:74" ht="13.5">
      <c r="B37" s="86" t="s">
        <v>122</v>
      </c>
      <c r="C37" s="520" t="s">
        <v>49</v>
      </c>
      <c r="D37" s="524">
        <v>0.10595293445914497</v>
      </c>
      <c r="E37" s="525">
        <v>9.8881030728042441E-2</v>
      </c>
      <c r="F37" s="525">
        <v>9.0281971672540401E-2</v>
      </c>
      <c r="G37" s="525">
        <v>7.8242515782148067E-2</v>
      </c>
      <c r="H37" s="525">
        <v>7.881689480828423E-2</v>
      </c>
      <c r="I37" s="525">
        <v>5.2110332308002619E-2</v>
      </c>
      <c r="J37" s="525">
        <v>0.10732630478016236</v>
      </c>
      <c r="K37" s="525">
        <v>0.10274668020413071</v>
      </c>
      <c r="L37" s="525">
        <v>0.11785908707421137</v>
      </c>
      <c r="M37" s="525">
        <v>0.11856419781946004</v>
      </c>
      <c r="N37" s="525">
        <v>6.7028092656481034E-2</v>
      </c>
      <c r="O37" s="525">
        <v>8.491582013100249E-2</v>
      </c>
      <c r="P37" s="525">
        <v>0.18695459573161288</v>
      </c>
      <c r="Q37" s="525">
        <v>4.2806265130235686E-2</v>
      </c>
      <c r="R37" s="525">
        <v>0.36285854105166782</v>
      </c>
      <c r="S37" s="525">
        <v>0.10787166315825286</v>
      </c>
      <c r="T37" s="525">
        <v>8.4186560200950222E-2</v>
      </c>
      <c r="U37" s="525">
        <v>9.443419606089401E-2</v>
      </c>
      <c r="V37" s="525">
        <v>8.2892109038399761E-2</v>
      </c>
      <c r="W37" s="525">
        <v>0.10948028152792176</v>
      </c>
      <c r="X37" s="525">
        <v>0.10001952039881677</v>
      </c>
      <c r="Y37" s="525">
        <v>9.4671740049525888E-2</v>
      </c>
      <c r="Z37" s="525">
        <v>9.2473211462942184E-2</v>
      </c>
      <c r="AA37" s="525">
        <v>0.11301836389892286</v>
      </c>
      <c r="AB37" s="525">
        <v>0.10820052437402389</v>
      </c>
      <c r="AC37" s="525">
        <v>8.3720339687794521E-2</v>
      </c>
      <c r="AD37" s="525">
        <v>0.12948069397359055</v>
      </c>
      <c r="AE37" s="525">
        <v>0.16175130821066896</v>
      </c>
      <c r="AF37" s="525">
        <v>5.1485053420368784E-2</v>
      </c>
      <c r="AG37" s="525">
        <v>0.14020265445677069</v>
      </c>
      <c r="AH37" s="525">
        <v>0.16079381708926924</v>
      </c>
      <c r="AI37" s="525">
        <v>0.14257865623151619</v>
      </c>
      <c r="AJ37" s="525">
        <v>0.14312371153154776</v>
      </c>
      <c r="AK37" s="525">
        <v>0.15930692410077354</v>
      </c>
      <c r="AL37" s="525">
        <v>0.15925728911973344</v>
      </c>
      <c r="AM37" s="525">
        <v>0.13952588512444664</v>
      </c>
      <c r="AN37" s="525">
        <v>0.15807886507772259</v>
      </c>
      <c r="AO37" s="525">
        <v>0.16839780002276131</v>
      </c>
      <c r="AP37" s="525">
        <v>0.12256515006418224</v>
      </c>
      <c r="AQ37" s="525">
        <v>0.11749116607773853</v>
      </c>
      <c r="AR37" s="525">
        <v>0.1402345741968383</v>
      </c>
      <c r="AS37" s="525">
        <v>7.5074666783545491E-2</v>
      </c>
      <c r="AT37" s="525">
        <v>7.5059468557047454E-2</v>
      </c>
      <c r="AU37" s="525">
        <v>6.7677128428332539E-2</v>
      </c>
      <c r="AV37" s="525">
        <v>0.1291161622632806</v>
      </c>
      <c r="AW37" s="525">
        <v>0.14768242312987612</v>
      </c>
      <c r="AX37" s="525">
        <v>0.12656742232380011</v>
      </c>
      <c r="AY37" s="525">
        <v>7.5224198943235246E-2</v>
      </c>
      <c r="AZ37" s="525">
        <v>7.5133427215601803E-2</v>
      </c>
      <c r="BA37" s="525">
        <v>7.5635661409719987E-2</v>
      </c>
      <c r="BB37" s="525">
        <v>0.10978774438344552</v>
      </c>
      <c r="BC37" s="525">
        <v>0.18334918465548242</v>
      </c>
      <c r="BD37" s="525">
        <v>0.21394492067032778</v>
      </c>
      <c r="BE37" s="525">
        <v>0.20273577487455763</v>
      </c>
      <c r="BF37" s="525">
        <v>0.23677202863907612</v>
      </c>
      <c r="BG37" s="525">
        <v>0.21099268595088325</v>
      </c>
      <c r="BH37" s="525">
        <v>0.24373638469123346</v>
      </c>
      <c r="BI37" s="525">
        <v>0.10422242876709618</v>
      </c>
      <c r="BJ37" s="525">
        <v>0.12456235169885552</v>
      </c>
      <c r="BK37" s="525">
        <v>6.9161833063187364E-2</v>
      </c>
      <c r="BL37" s="525">
        <v>0.16373143304818505</v>
      </c>
      <c r="BM37" s="525">
        <v>0.12516924578846747</v>
      </c>
      <c r="BN37" s="525">
        <v>0.28605732533611639</v>
      </c>
      <c r="BO37" s="525">
        <v>0.13623534322405176</v>
      </c>
      <c r="BP37" s="525">
        <v>0.11115425016332822</v>
      </c>
      <c r="BQ37" s="525">
        <v>0.10109161396963449</v>
      </c>
      <c r="BR37" s="525">
        <v>9.8793504577398911E-2</v>
      </c>
      <c r="BS37" s="525">
        <v>0.10996533995281314</v>
      </c>
      <c r="BT37" s="525">
        <v>9.4033009604489459E-2</v>
      </c>
      <c r="BU37" s="525">
        <v>0.13093622345954462</v>
      </c>
      <c r="BV37" s="526">
        <v>0.13233649423762955</v>
      </c>
    </row>
    <row r="38" spans="2:74" ht="13.5">
      <c r="B38" s="86" t="s">
        <v>123</v>
      </c>
      <c r="C38" s="520" t="s">
        <v>51</v>
      </c>
      <c r="D38" s="524">
        <v>3.2633976750450649E-4</v>
      </c>
      <c r="E38" s="525">
        <v>2.6148028050801441E-4</v>
      </c>
      <c r="F38" s="525">
        <v>2.2353079506922971E-4</v>
      </c>
      <c r="G38" s="525">
        <v>1.6918449710396269E-4</v>
      </c>
      <c r="H38" s="525">
        <v>1.6946723557708027E-4</v>
      </c>
      <c r="I38" s="525">
        <v>1.5632091170389794E-4</v>
      </c>
      <c r="J38" s="525">
        <v>3.0046918947169472E-4</v>
      </c>
      <c r="K38" s="525">
        <v>2.9390546931359711E-4</v>
      </c>
      <c r="L38" s="525">
        <v>2.9929271995097204E-4</v>
      </c>
      <c r="M38" s="525">
        <v>2.9897425797455331E-4</v>
      </c>
      <c r="N38" s="525">
        <v>3.2225044546385108E-4</v>
      </c>
      <c r="O38" s="525">
        <v>3.0287525072553108E-4</v>
      </c>
      <c r="P38" s="525">
        <v>2.6361489396974135E-4</v>
      </c>
      <c r="Q38" s="525">
        <v>3.1907728904308777E-4</v>
      </c>
      <c r="R38" s="525">
        <v>2.841492099073358E-4</v>
      </c>
      <c r="S38" s="525">
        <v>3.0115786293808604E-4</v>
      </c>
      <c r="T38" s="525">
        <v>2.2569282996866421E-4</v>
      </c>
      <c r="U38" s="525">
        <v>2.9813479419382488E-4</v>
      </c>
      <c r="V38" s="525">
        <v>2.1654217453063893E-4</v>
      </c>
      <c r="W38" s="525">
        <v>3.062832127632955E-4</v>
      </c>
      <c r="X38" s="525">
        <v>3.3785305644398397E-4</v>
      </c>
      <c r="Y38" s="525">
        <v>3.0440297155281753E-4</v>
      </c>
      <c r="Z38" s="525">
        <v>3.4985179443478877E-4</v>
      </c>
      <c r="AA38" s="525">
        <v>3.006786747229461E-4</v>
      </c>
      <c r="AB38" s="525">
        <v>3.2295720323992643E-4</v>
      </c>
      <c r="AC38" s="525">
        <v>2.910591384649501E-4</v>
      </c>
      <c r="AD38" s="525">
        <v>3.0366966508274355E-4</v>
      </c>
      <c r="AE38" s="525">
        <v>3.6893423182622441E-4</v>
      </c>
      <c r="AF38" s="525">
        <v>1.4818437389896904E-4</v>
      </c>
      <c r="AG38" s="525">
        <v>4.9524471638228698E-4</v>
      </c>
      <c r="AH38" s="525">
        <v>5.0638907585885424E-4</v>
      </c>
      <c r="AI38" s="525">
        <v>6.4101187917399395E-4</v>
      </c>
      <c r="AJ38" s="525">
        <v>6.4341792400106953E-4</v>
      </c>
      <c r="AK38" s="525">
        <v>6.5667480047147848E-4</v>
      </c>
      <c r="AL38" s="525">
        <v>6.2583937546080198E-4</v>
      </c>
      <c r="AM38" s="525">
        <v>6.7145409643901718E-4</v>
      </c>
      <c r="AN38" s="525">
        <v>5.4432723138726899E-4</v>
      </c>
      <c r="AO38" s="525">
        <v>7.1692783573279516E-4</v>
      </c>
      <c r="AP38" s="525">
        <v>5.9597791316041483E-4</v>
      </c>
      <c r="AQ38" s="525">
        <v>7.7296819787985873E-4</v>
      </c>
      <c r="AR38" s="525">
        <v>1.0927369417935455E-3</v>
      </c>
      <c r="AS38" s="525">
        <v>5.8767387588363519E-4</v>
      </c>
      <c r="AT38" s="525">
        <v>5.8433892840320772E-4</v>
      </c>
      <c r="AU38" s="525">
        <v>5.8633929574753807E-4</v>
      </c>
      <c r="AV38" s="525">
        <v>5.1251825846295774E-4</v>
      </c>
      <c r="AW38" s="525">
        <v>7.3428178063331812E-4</v>
      </c>
      <c r="AX38" s="525">
        <v>6.1770337883748226E-4</v>
      </c>
      <c r="AY38" s="525">
        <v>6.2048572398080374E-4</v>
      </c>
      <c r="AZ38" s="525">
        <v>6.3903056696211968E-4</v>
      </c>
      <c r="BA38" s="525">
        <v>5.3642313056539005E-4</v>
      </c>
      <c r="BB38" s="525">
        <v>4.9626252287460063E-4</v>
      </c>
      <c r="BC38" s="525">
        <v>4.6864540630653904E-4</v>
      </c>
      <c r="BD38" s="525">
        <v>3.8151181358854795E-4</v>
      </c>
      <c r="BE38" s="525">
        <v>3.975824269926525E-4</v>
      </c>
      <c r="BF38" s="525">
        <v>3.4634885846822957E-4</v>
      </c>
      <c r="BG38" s="525">
        <v>3.4693390056078172E-4</v>
      </c>
      <c r="BH38" s="525">
        <v>3.5543121832649221E-4</v>
      </c>
      <c r="BI38" s="525">
        <v>6.8956563383720923E-4</v>
      </c>
      <c r="BJ38" s="525">
        <v>4.1315247822836226E-4</v>
      </c>
      <c r="BK38" s="525">
        <v>3.6168303170754578E-4</v>
      </c>
      <c r="BL38" s="525">
        <v>6.1527139205647043E-4</v>
      </c>
      <c r="BM38" s="525">
        <v>4.8812519248984525E-4</v>
      </c>
      <c r="BN38" s="525">
        <v>3.9461215194200067E-4</v>
      </c>
      <c r="BO38" s="525">
        <v>3.7268253576510074E-5</v>
      </c>
      <c r="BP38" s="525">
        <v>4.7952312428744062E-4</v>
      </c>
      <c r="BQ38" s="525">
        <v>3.7673326632956205E-4</v>
      </c>
      <c r="BR38" s="525">
        <v>2.4099214100155672E-4</v>
      </c>
      <c r="BS38" s="525">
        <v>9.3758885959991086E-5</v>
      </c>
      <c r="BT38" s="525">
        <v>8.6465836104855371E-4</v>
      </c>
      <c r="BU38" s="525">
        <v>6.0578775580463848E-4</v>
      </c>
      <c r="BV38" s="526">
        <v>6.1115499573790243E-4</v>
      </c>
    </row>
    <row r="39" spans="2:74" ht="13.5">
      <c r="B39" s="88" t="s">
        <v>124</v>
      </c>
      <c r="C39" s="65" t="s">
        <v>53</v>
      </c>
      <c r="D39" s="524">
        <v>7.8535485914171994E-4</v>
      </c>
      <c r="E39" s="525">
        <v>5.7493825374963826E-4</v>
      </c>
      <c r="F39" s="525">
        <v>7.6777139733758741E-4</v>
      </c>
      <c r="G39" s="525">
        <v>1.1350544530064574E-3</v>
      </c>
      <c r="H39" s="525">
        <v>1.1370597578713318E-3</v>
      </c>
      <c r="I39" s="525">
        <v>1.043820281377641E-3</v>
      </c>
      <c r="J39" s="525">
        <v>2.4780647511870988E-4</v>
      </c>
      <c r="K39" s="525">
        <v>2.4046811125657947E-4</v>
      </c>
      <c r="L39" s="525">
        <v>2.4690352633737031E-4</v>
      </c>
      <c r="M39" s="525">
        <v>2.4664718907663235E-4</v>
      </c>
      <c r="N39" s="525">
        <v>2.6538271979375974E-4</v>
      </c>
      <c r="O39" s="525">
        <v>2.5008048225043855E-4</v>
      </c>
      <c r="P39" s="525">
        <v>2.1741434554205472E-4</v>
      </c>
      <c r="Q39" s="525">
        <v>2.6356120536072278E-4</v>
      </c>
      <c r="R39" s="525">
        <v>2.2100494103903894E-4</v>
      </c>
      <c r="S39" s="525">
        <v>3.7332411164743318E-4</v>
      </c>
      <c r="T39" s="525">
        <v>2.0166072307385274E-3</v>
      </c>
      <c r="U39" s="525">
        <v>2.7391134216557659E-3</v>
      </c>
      <c r="V39" s="525">
        <v>1.9253423778919855E-3</v>
      </c>
      <c r="W39" s="525">
        <v>2.6171744408504029E-4</v>
      </c>
      <c r="X39" s="525">
        <v>2.928059822514528E-4</v>
      </c>
      <c r="Y39" s="525">
        <v>2.5850093615993234E-4</v>
      </c>
      <c r="Z39" s="525">
        <v>2.9849740259115003E-4</v>
      </c>
      <c r="AA39" s="525">
        <v>2.5772457833395378E-4</v>
      </c>
      <c r="AB39" s="525">
        <v>2.7611608215932635E-4</v>
      </c>
      <c r="AC39" s="525">
        <v>2.4873676373917932E-4</v>
      </c>
      <c r="AD39" s="525">
        <v>2.5938092930470635E-4</v>
      </c>
      <c r="AE39" s="525">
        <v>3.1622934156533522E-4</v>
      </c>
      <c r="AF39" s="525">
        <v>2.2933295960554731E-5</v>
      </c>
      <c r="AG39" s="525">
        <v>1.4166549505098467E-3</v>
      </c>
      <c r="AH39" s="525">
        <v>2.1351276396344042E-3</v>
      </c>
      <c r="AI39" s="525">
        <v>2.6725732620624591E-3</v>
      </c>
      <c r="AJ39" s="525">
        <v>2.6625197373260075E-3</v>
      </c>
      <c r="AK39" s="525">
        <v>2.7815612863508429E-3</v>
      </c>
      <c r="AL39" s="525">
        <v>2.6756826060508813E-3</v>
      </c>
      <c r="AM39" s="525">
        <v>2.5037271392641318E-3</v>
      </c>
      <c r="AN39" s="525">
        <v>2.4438024659157597E-3</v>
      </c>
      <c r="AO39" s="525">
        <v>3.2222418600894613E-3</v>
      </c>
      <c r="AP39" s="525">
        <v>1.635118889952933E-3</v>
      </c>
      <c r="AQ39" s="525">
        <v>1.2146643109540636E-3</v>
      </c>
      <c r="AR39" s="525">
        <v>8.0134042398193343E-4</v>
      </c>
      <c r="AS39" s="525">
        <v>2.1619600578550173E-3</v>
      </c>
      <c r="AT39" s="525">
        <v>2.0811531480397546E-3</v>
      </c>
      <c r="AU39" s="525">
        <v>2.019365885733931E-3</v>
      </c>
      <c r="AV39" s="525">
        <v>2.5754042487763627E-3</v>
      </c>
      <c r="AW39" s="525">
        <v>2.1569527306103719E-3</v>
      </c>
      <c r="AX39" s="525">
        <v>3.0267465563036632E-3</v>
      </c>
      <c r="AY39" s="525">
        <v>2.9570022783460179E-3</v>
      </c>
      <c r="AZ39" s="525">
        <v>2.863803651941351E-3</v>
      </c>
      <c r="BA39" s="525">
        <v>3.3794657225619568E-3</v>
      </c>
      <c r="BB39" s="525">
        <v>3.277400411484342E-3</v>
      </c>
      <c r="BC39" s="525">
        <v>2.0177195566795018E-3</v>
      </c>
      <c r="BD39" s="525">
        <v>1.4105314964114875E-3</v>
      </c>
      <c r="BE39" s="525">
        <v>1.5801352867656703E-3</v>
      </c>
      <c r="BF39" s="525">
        <v>1.0447244255435122E-3</v>
      </c>
      <c r="BG39" s="525">
        <v>1.3991104842287262E-3</v>
      </c>
      <c r="BH39" s="525">
        <v>9.9062120204544929E-4</v>
      </c>
      <c r="BI39" s="525">
        <v>1.4676914425936611E-3</v>
      </c>
      <c r="BJ39" s="525">
        <v>1.4416649920053124E-3</v>
      </c>
      <c r="BK39" s="525">
        <v>1.7749259889351784E-3</v>
      </c>
      <c r="BL39" s="525">
        <v>7.2210308070936246E-4</v>
      </c>
      <c r="BM39" s="525">
        <v>2.1791303236153806E-3</v>
      </c>
      <c r="BN39" s="525">
        <v>5.0291446517571762E-3</v>
      </c>
      <c r="BO39" s="525">
        <v>9.4412909060492169E-5</v>
      </c>
      <c r="BP39" s="525">
        <v>4.0308978568775062E-4</v>
      </c>
      <c r="BQ39" s="525">
        <v>1.1986375030796966E-3</v>
      </c>
      <c r="BR39" s="525">
        <v>3.5796250892313841E-4</v>
      </c>
      <c r="BS39" s="525">
        <v>3.8579476026160265E-4</v>
      </c>
      <c r="BT39" s="525">
        <v>1.5046750890795909E-4</v>
      </c>
      <c r="BU39" s="525">
        <v>1.6386062247174645E-4</v>
      </c>
      <c r="BV39" s="526">
        <v>1.8567193984665169E-4</v>
      </c>
    </row>
    <row r="40" spans="2:74" ht="13.5">
      <c r="B40" s="88" t="s">
        <v>125</v>
      </c>
      <c r="C40" s="65" t="s">
        <v>55</v>
      </c>
      <c r="D40" s="524">
        <v>1.4467776885724733E-2</v>
      </c>
      <c r="E40" s="525">
        <v>1.4501224009691761E-2</v>
      </c>
      <c r="F40" s="525">
        <v>1.1517905661996269E-2</v>
      </c>
      <c r="G40" s="525">
        <v>9.1793434838970522E-3</v>
      </c>
      <c r="H40" s="525">
        <v>9.2254903992765556E-3</v>
      </c>
      <c r="I40" s="525">
        <v>7.0798245171700873E-3</v>
      </c>
      <c r="J40" s="525">
        <v>1.4828622784039727E-2</v>
      </c>
      <c r="K40" s="525">
        <v>2.2296737649290618E-2</v>
      </c>
      <c r="L40" s="525">
        <v>1.7968974704578117E-2</v>
      </c>
      <c r="M40" s="525">
        <v>1.800945200411359E-2</v>
      </c>
      <c r="N40" s="525">
        <v>1.5050991394017514E-2</v>
      </c>
      <c r="O40" s="525">
        <v>9.9234317075852594E-3</v>
      </c>
      <c r="P40" s="525">
        <v>1.542147129722987E-2</v>
      </c>
      <c r="Q40" s="525">
        <v>7.6544903259018419E-3</v>
      </c>
      <c r="R40" s="525">
        <v>9.9294362795396777E-3</v>
      </c>
      <c r="S40" s="525">
        <v>1.7620393038920733E-2</v>
      </c>
      <c r="T40" s="525">
        <v>1.0583530901632407E-2</v>
      </c>
      <c r="U40" s="525">
        <v>1.1478189576462258E-2</v>
      </c>
      <c r="V40" s="525">
        <v>1.0470520254342907E-2</v>
      </c>
      <c r="W40" s="525">
        <v>1.8098314782359022E-2</v>
      </c>
      <c r="X40" s="525">
        <v>2.0181089238253975E-2</v>
      </c>
      <c r="Y40" s="525">
        <v>1.5171830645648367E-2</v>
      </c>
      <c r="Z40" s="525">
        <v>2.40081781869011E-2</v>
      </c>
      <c r="AA40" s="525">
        <v>1.3784174074543767E-2</v>
      </c>
      <c r="AB40" s="525">
        <v>2.6387575762431694E-2</v>
      </c>
      <c r="AC40" s="525">
        <v>1.6133487244877755E-2</v>
      </c>
      <c r="AD40" s="525">
        <v>1.5250946328403722E-2</v>
      </c>
      <c r="AE40" s="525">
        <v>4.6049015547942627E-2</v>
      </c>
      <c r="AF40" s="525">
        <v>1.7596698389425985E-2</v>
      </c>
      <c r="AG40" s="525">
        <v>1.3008454452563956E-2</v>
      </c>
      <c r="AH40" s="525">
        <v>1.2010925351878737E-2</v>
      </c>
      <c r="AI40" s="525">
        <v>1.4205546747464817E-2</v>
      </c>
      <c r="AJ40" s="525">
        <v>1.4328250377561212E-2</v>
      </c>
      <c r="AK40" s="525">
        <v>1.1595298574311571E-2</v>
      </c>
      <c r="AL40" s="525">
        <v>1.2360972594633052E-2</v>
      </c>
      <c r="AM40" s="525">
        <v>8.0574491572682067E-3</v>
      </c>
      <c r="AN40" s="525">
        <v>1.6054818288260959E-2</v>
      </c>
      <c r="AO40" s="525">
        <v>1.1366479139602684E-2</v>
      </c>
      <c r="AP40" s="525">
        <v>5.7789482263289798E-3</v>
      </c>
      <c r="AQ40" s="525">
        <v>6.2941696113074201E-3</v>
      </c>
      <c r="AR40" s="525">
        <v>1.318569243097545E-2</v>
      </c>
      <c r="AS40" s="525">
        <v>2.5820082345901087E-2</v>
      </c>
      <c r="AT40" s="525">
        <v>2.7179150629371457E-2</v>
      </c>
      <c r="AU40" s="525">
        <v>2.8699472739673142E-2</v>
      </c>
      <c r="AV40" s="525">
        <v>1.9334751300515082E-2</v>
      </c>
      <c r="AW40" s="525">
        <v>4.9564020192748972E-3</v>
      </c>
      <c r="AX40" s="525">
        <v>1.0500957440237197E-2</v>
      </c>
      <c r="AY40" s="525">
        <v>1.2448494837364875E-2</v>
      </c>
      <c r="AZ40" s="525">
        <v>1.243742825698496E-2</v>
      </c>
      <c r="BA40" s="525">
        <v>1.2498658942173587E-2</v>
      </c>
      <c r="BB40" s="525">
        <v>6.823609689525759E-3</v>
      </c>
      <c r="BC40" s="525">
        <v>1.2255036337665007E-2</v>
      </c>
      <c r="BD40" s="525">
        <v>8.0307794171278445E-3</v>
      </c>
      <c r="BE40" s="525">
        <v>8.1969942768519363E-3</v>
      </c>
      <c r="BF40" s="525">
        <v>7.0916348233904716E-3</v>
      </c>
      <c r="BG40" s="525">
        <v>1.4451787562704037E-2</v>
      </c>
      <c r="BH40" s="525">
        <v>5.2603820312320847E-3</v>
      </c>
      <c r="BI40" s="525">
        <v>1.0921275163341935E-2</v>
      </c>
      <c r="BJ40" s="525">
        <v>3.5034331597926502E-2</v>
      </c>
      <c r="BK40" s="525">
        <v>4.3489035645872122E-2</v>
      </c>
      <c r="BL40" s="525">
        <v>6.3782474854985876E-3</v>
      </c>
      <c r="BM40" s="525">
        <v>6.4269817011162961E-3</v>
      </c>
      <c r="BN40" s="525">
        <v>4.7238243006195698E-3</v>
      </c>
      <c r="BO40" s="525">
        <v>2.7330052622774049E-5</v>
      </c>
      <c r="BP40" s="525">
        <v>1.4415690611509409E-2</v>
      </c>
      <c r="BQ40" s="525">
        <v>1.3177191081980549E-2</v>
      </c>
      <c r="BR40" s="525">
        <v>1.4947319781638721E-2</v>
      </c>
      <c r="BS40" s="525">
        <v>1.1098900254378617E-2</v>
      </c>
      <c r="BT40" s="525">
        <v>8.0171631858987225E-3</v>
      </c>
      <c r="BU40" s="525">
        <v>1.9822169845673088E-2</v>
      </c>
      <c r="BV40" s="526">
        <v>1.7528739182156892E-2</v>
      </c>
    </row>
    <row r="41" spans="2:74" ht="13.5">
      <c r="B41" s="90" t="s">
        <v>126</v>
      </c>
      <c r="C41" s="527" t="s">
        <v>436</v>
      </c>
      <c r="D41" s="528">
        <v>0.51230610037805391</v>
      </c>
      <c r="E41" s="529">
        <v>0.52685388511812381</v>
      </c>
      <c r="F41" s="529">
        <v>0.5349119891190014</v>
      </c>
      <c r="G41" s="529">
        <v>0.52626182624036366</v>
      </c>
      <c r="H41" s="529">
        <v>0.52471589300089239</v>
      </c>
      <c r="I41" s="529">
        <v>0.59659623821289898</v>
      </c>
      <c r="J41" s="529">
        <v>0.5471580788826047</v>
      </c>
      <c r="K41" s="529">
        <v>0.52996499853047263</v>
      </c>
      <c r="L41" s="529">
        <v>0.51366800345561192</v>
      </c>
      <c r="M41" s="529">
        <v>0.5126979915608797</v>
      </c>
      <c r="N41" s="529">
        <v>0.58359555673503427</v>
      </c>
      <c r="O41" s="529">
        <v>0.59604102748940235</v>
      </c>
      <c r="P41" s="529">
        <v>0.57213943869051342</v>
      </c>
      <c r="Q41" s="529">
        <v>0.60590478038341988</v>
      </c>
      <c r="R41" s="529">
        <v>0.66194137054635582</v>
      </c>
      <c r="S41" s="529">
        <v>0.51842884108845844</v>
      </c>
      <c r="T41" s="529">
        <v>0.52744205388834264</v>
      </c>
      <c r="U41" s="529">
        <v>0.52733523394264636</v>
      </c>
      <c r="V41" s="529">
        <v>0.52745554706908993</v>
      </c>
      <c r="W41" s="529">
        <v>0.51781669176802836</v>
      </c>
      <c r="X41" s="529">
        <v>0.52620988933435442</v>
      </c>
      <c r="Y41" s="529">
        <v>0.48935193573715047</v>
      </c>
      <c r="Z41" s="529">
        <v>0.49285291299763612</v>
      </c>
      <c r="AA41" s="529">
        <v>0.50080385523242255</v>
      </c>
      <c r="AB41" s="529">
        <v>0.51961841743574444</v>
      </c>
      <c r="AC41" s="529">
        <v>0.50306280343410181</v>
      </c>
      <c r="AD41" s="529">
        <v>0.53271401201186042</v>
      </c>
      <c r="AE41" s="529">
        <v>0.54026277152430069</v>
      </c>
      <c r="AF41" s="529">
        <v>0.52020506678832423</v>
      </c>
      <c r="AG41" s="529">
        <v>0.48890714272271674</v>
      </c>
      <c r="AH41" s="529">
        <v>0.5009394152992005</v>
      </c>
      <c r="AI41" s="529">
        <v>0.50615663848772585</v>
      </c>
      <c r="AJ41" s="529">
        <v>0.50569778880081606</v>
      </c>
      <c r="AK41" s="529">
        <v>0.5039837633060672</v>
      </c>
      <c r="AL41" s="529">
        <v>0.50472475192150235</v>
      </c>
      <c r="AM41" s="529">
        <v>0.58594043405524132</v>
      </c>
      <c r="AN41" s="529">
        <v>0.54038936407270166</v>
      </c>
      <c r="AO41" s="529">
        <v>0.4848944301472613</v>
      </c>
      <c r="AP41" s="529">
        <v>0.53906202245359525</v>
      </c>
      <c r="AQ41" s="529">
        <v>0.53986307420494695</v>
      </c>
      <c r="AR41" s="529">
        <v>0.56385226196546956</v>
      </c>
      <c r="AS41" s="529">
        <v>0.51290512152863188</v>
      </c>
      <c r="AT41" s="529">
        <v>0.51424092106793118</v>
      </c>
      <c r="AU41" s="529">
        <v>0.51282436412226562</v>
      </c>
      <c r="AV41" s="529">
        <v>0.54011736668118804</v>
      </c>
      <c r="AW41" s="529">
        <v>0.52680128499311607</v>
      </c>
      <c r="AX41" s="529">
        <v>0.45123231824078075</v>
      </c>
      <c r="AY41" s="529">
        <v>0.49976247030878862</v>
      </c>
      <c r="AZ41" s="529">
        <v>0.5047394767049691</v>
      </c>
      <c r="BA41" s="529">
        <v>0.47720201695097092</v>
      </c>
      <c r="BB41" s="529">
        <v>0.53376135975931271</v>
      </c>
      <c r="BC41" s="529">
        <v>0.50630315760306999</v>
      </c>
      <c r="BD41" s="529">
        <v>0.50358718474377628</v>
      </c>
      <c r="BE41" s="529">
        <v>0.47499410422640315</v>
      </c>
      <c r="BF41" s="529">
        <v>0.61893108793286511</v>
      </c>
      <c r="BG41" s="529">
        <v>0.56786254592608598</v>
      </c>
      <c r="BH41" s="529">
        <v>0.52756311770506092</v>
      </c>
      <c r="BI41" s="529">
        <v>0.5139697227378679</v>
      </c>
      <c r="BJ41" s="529">
        <v>0.51361967754135585</v>
      </c>
      <c r="BK41" s="529">
        <v>0.31358588632436268</v>
      </c>
      <c r="BL41" s="529">
        <v>0.48354594158284997</v>
      </c>
      <c r="BM41" s="529">
        <v>0.51220603531934428</v>
      </c>
      <c r="BN41" s="529">
        <v>0.53570087822806667</v>
      </c>
      <c r="BO41" s="529">
        <v>0.44831721412350867</v>
      </c>
      <c r="BP41" s="529">
        <v>0.47193295216297809</v>
      </c>
      <c r="BQ41" s="529">
        <v>0.45558262646961822</v>
      </c>
      <c r="BR41" s="529">
        <v>0.40582329925292437</v>
      </c>
      <c r="BS41" s="529">
        <v>0.42960782656143126</v>
      </c>
      <c r="BT41" s="529">
        <v>0.52578857690231906</v>
      </c>
      <c r="BU41" s="529">
        <v>0.47248300152936579</v>
      </c>
      <c r="BV41" s="530">
        <v>0.52114298338108966</v>
      </c>
    </row>
    <row r="42" spans="2:74" ht="13.5">
      <c r="B42" s="88" t="s">
        <v>414</v>
      </c>
      <c r="C42" s="65" t="s">
        <v>415</v>
      </c>
      <c r="D42" s="524">
        <v>1.2129928815928892E-2</v>
      </c>
      <c r="E42" s="525">
        <v>1.3357519853204599E-2</v>
      </c>
      <c r="F42" s="525">
        <v>1.300762369032373E-2</v>
      </c>
      <c r="G42" s="525">
        <v>1.3619352016868995E-2</v>
      </c>
      <c r="H42" s="525">
        <v>1.3689937913367329E-2</v>
      </c>
      <c r="I42" s="525">
        <v>1.0407947153446624E-2</v>
      </c>
      <c r="J42" s="525">
        <v>1.2141596067154634E-2</v>
      </c>
      <c r="K42" s="525">
        <v>1.3132230742512092E-2</v>
      </c>
      <c r="L42" s="525">
        <v>1.3606147897805801E-2</v>
      </c>
      <c r="M42" s="525">
        <v>1.3645269277989E-2</v>
      </c>
      <c r="N42" s="525">
        <v>1.0785911968760664E-2</v>
      </c>
      <c r="O42" s="525">
        <v>9.970272178863912E-3</v>
      </c>
      <c r="P42" s="525">
        <v>1.4774663619242257E-2</v>
      </c>
      <c r="Q42" s="525">
        <v>7.9875868279960325E-3</v>
      </c>
      <c r="R42" s="525">
        <v>8.1771828184444405E-3</v>
      </c>
      <c r="S42" s="525">
        <v>1.3723349157189918E-2</v>
      </c>
      <c r="T42" s="525">
        <v>1.5142317092156861E-2</v>
      </c>
      <c r="U42" s="525">
        <v>1.3304265190899436E-2</v>
      </c>
      <c r="V42" s="525">
        <v>1.5374494391675368E-2</v>
      </c>
      <c r="W42" s="525">
        <v>1.3626977277773823E-2</v>
      </c>
      <c r="X42" s="525">
        <v>1.2515578779824916E-2</v>
      </c>
      <c r="Y42" s="525">
        <v>1.527813009603189E-2</v>
      </c>
      <c r="Z42" s="525">
        <v>1.5141521470147853E-2</v>
      </c>
      <c r="AA42" s="525">
        <v>1.4052125818684622E-2</v>
      </c>
      <c r="AB42" s="525">
        <v>1.3433951348510678E-2</v>
      </c>
      <c r="AC42" s="525">
        <v>1.3690421976350949E-2</v>
      </c>
      <c r="AD42" s="525">
        <v>1.3369533366670048E-2</v>
      </c>
      <c r="AE42" s="525">
        <v>1.3823739788427512E-2</v>
      </c>
      <c r="AF42" s="525">
        <v>1.2139161984043717E-2</v>
      </c>
      <c r="AG42" s="525">
        <v>1.0452435539919253E-2</v>
      </c>
      <c r="AH42" s="525">
        <v>1.10118436171859E-2</v>
      </c>
      <c r="AI42" s="525">
        <v>1.1717061548804381E-2</v>
      </c>
      <c r="AJ42" s="525">
        <v>1.1777435140929837E-2</v>
      </c>
      <c r="AK42" s="525">
        <v>1.2498306195951166E-2</v>
      </c>
      <c r="AL42" s="525">
        <v>1.1742872370558825E-2</v>
      </c>
      <c r="AM42" s="525">
        <v>1.0913974211610465E-2</v>
      </c>
      <c r="AN42" s="525">
        <v>1.0563350334109189E-2</v>
      </c>
      <c r="AO42" s="525">
        <v>1.4169682710920745E-2</v>
      </c>
      <c r="AP42" s="525">
        <v>1.0638460441329286E-2</v>
      </c>
      <c r="AQ42" s="525">
        <v>7.1775618374558302E-3</v>
      </c>
      <c r="AR42" s="525">
        <v>3.5696073431922487E-3</v>
      </c>
      <c r="AS42" s="525">
        <v>8.7462331177932794E-3</v>
      </c>
      <c r="AT42" s="525">
        <v>8.3866924445863411E-3</v>
      </c>
      <c r="AU42" s="525">
        <v>8.1542328245421385E-3</v>
      </c>
      <c r="AV42" s="525">
        <v>9.7890987366424931E-3</v>
      </c>
      <c r="AW42" s="525">
        <v>1.1381367599816429E-2</v>
      </c>
      <c r="AX42" s="525">
        <v>1.0500957440237197E-2</v>
      </c>
      <c r="AY42" s="525">
        <v>1.2283678316932473E-2</v>
      </c>
      <c r="AZ42" s="525">
        <v>1.2401926558820397E-2</v>
      </c>
      <c r="BA42" s="525">
        <v>1.1747666559382041E-2</v>
      </c>
      <c r="BB42" s="525">
        <v>8.0849436018320363E-3</v>
      </c>
      <c r="BC42" s="525">
        <v>1.1646535979984326E-2</v>
      </c>
      <c r="BD42" s="525">
        <v>1.1553788739824877E-2</v>
      </c>
      <c r="BE42" s="525">
        <v>1.192407466937793E-2</v>
      </c>
      <c r="BF42" s="525">
        <v>1.0719781062098647E-2</v>
      </c>
      <c r="BG42" s="525">
        <v>1.3166425898331304E-2</v>
      </c>
      <c r="BH42" s="525">
        <v>9.9910568919259791E-3</v>
      </c>
      <c r="BI42" s="525">
        <v>1.5390554670431477E-2</v>
      </c>
      <c r="BJ42" s="525">
        <v>1.1065246886690125E-2</v>
      </c>
      <c r="BK42" s="525">
        <v>1.1828374703620848E-2</v>
      </c>
      <c r="BL42" s="525">
        <v>7.3575379648167637E-3</v>
      </c>
      <c r="BM42" s="525">
        <v>1.8351182831939657E-2</v>
      </c>
      <c r="BN42" s="525">
        <v>9.0616775913104682E-3</v>
      </c>
      <c r="BO42" s="525">
        <v>4.3545883845619981E-3</v>
      </c>
      <c r="BP42" s="525">
        <v>9.6632663082697468E-3</v>
      </c>
      <c r="BQ42" s="525">
        <v>9.285366976005089E-3</v>
      </c>
      <c r="BR42" s="525">
        <v>9.2730125718258199E-3</v>
      </c>
      <c r="BS42" s="525">
        <v>1.1277195840794337E-2</v>
      </c>
      <c r="BT42" s="525">
        <v>1.0812468034484608E-2</v>
      </c>
      <c r="BU42" s="525">
        <v>7.6501393642869914E-3</v>
      </c>
      <c r="BV42" s="526">
        <v>9.6850989366193754E-3</v>
      </c>
    </row>
    <row r="43" spans="2:74" ht="13.5">
      <c r="B43" s="88" t="s">
        <v>416</v>
      </c>
      <c r="C43" s="65" t="s">
        <v>417</v>
      </c>
      <c r="D43" s="524">
        <v>0.34379289649330025</v>
      </c>
      <c r="E43" s="525">
        <v>0.32922686820497249</v>
      </c>
      <c r="F43" s="525">
        <v>0.3268222971491403</v>
      </c>
      <c r="G43" s="525">
        <v>0.33107670857634175</v>
      </c>
      <c r="H43" s="525">
        <v>0.33245836221055769</v>
      </c>
      <c r="I43" s="525">
        <v>0.26821642882355906</v>
      </c>
      <c r="J43" s="525">
        <v>0.3207993002461022</v>
      </c>
      <c r="K43" s="525">
        <v>0.34219948165762687</v>
      </c>
      <c r="L43" s="525">
        <v>0.35393101795574772</v>
      </c>
      <c r="M43" s="525">
        <v>0.35467760609181742</v>
      </c>
      <c r="N43" s="525">
        <v>0.30010994426962889</v>
      </c>
      <c r="O43" s="525">
        <v>0.27135558308646157</v>
      </c>
      <c r="P43" s="525">
        <v>0.30229426488133254</v>
      </c>
      <c r="Q43" s="525">
        <v>0.2585877493387137</v>
      </c>
      <c r="R43" s="525">
        <v>0.24515762388116247</v>
      </c>
      <c r="S43" s="525">
        <v>0.33174093566000151</v>
      </c>
      <c r="T43" s="525">
        <v>0.33112168291620209</v>
      </c>
      <c r="U43" s="525">
        <v>0.33563456127601693</v>
      </c>
      <c r="V43" s="525">
        <v>0.3305516294210204</v>
      </c>
      <c r="W43" s="525">
        <v>0.33178299337623524</v>
      </c>
      <c r="X43" s="525">
        <v>0.32493956184212502</v>
      </c>
      <c r="Y43" s="525">
        <v>0.35569245636286767</v>
      </c>
      <c r="Z43" s="525">
        <v>0.3426124300095808</v>
      </c>
      <c r="AA43" s="525">
        <v>0.34831476761833857</v>
      </c>
      <c r="AB43" s="525">
        <v>0.33345906476360232</v>
      </c>
      <c r="AC43" s="525">
        <v>0.34099954064135968</v>
      </c>
      <c r="AD43" s="525">
        <v>0.32138790598222378</v>
      </c>
      <c r="AE43" s="525">
        <v>0.2973158152317133</v>
      </c>
      <c r="AF43" s="525">
        <v>0.3427695679082825</v>
      </c>
      <c r="AG43" s="525">
        <v>0.36411012375582719</v>
      </c>
      <c r="AH43" s="525">
        <v>0.33207772754497022</v>
      </c>
      <c r="AI43" s="525">
        <v>0.32962159506813032</v>
      </c>
      <c r="AJ43" s="525">
        <v>0.32971044131183019</v>
      </c>
      <c r="AK43" s="525">
        <v>0.33595372176346222</v>
      </c>
      <c r="AL43" s="525">
        <v>0.3122840454298505</v>
      </c>
      <c r="AM43" s="525">
        <v>0.26916204804879995</v>
      </c>
      <c r="AN43" s="525">
        <v>0.30376861556605783</v>
      </c>
      <c r="AO43" s="525">
        <v>0.3712422256335004</v>
      </c>
      <c r="AP43" s="525">
        <v>0.32780822755149863</v>
      </c>
      <c r="AQ43" s="525">
        <v>0.30808303886925792</v>
      </c>
      <c r="AR43" s="525">
        <v>0.28221752750054635</v>
      </c>
      <c r="AS43" s="525">
        <v>0.30345797326754725</v>
      </c>
      <c r="AT43" s="525">
        <v>0.29941802601835599</v>
      </c>
      <c r="AU43" s="525">
        <v>0.29248206213416372</v>
      </c>
      <c r="AV43" s="525">
        <v>0.34791020680111728</v>
      </c>
      <c r="AW43" s="525">
        <v>0.36778338687471318</v>
      </c>
      <c r="AX43" s="525">
        <v>0.35870035209092599</v>
      </c>
      <c r="AY43" s="525">
        <v>0.34320616607688204</v>
      </c>
      <c r="AZ43" s="525">
        <v>0.33636675620983869</v>
      </c>
      <c r="BA43" s="525">
        <v>0.37420877588241602</v>
      </c>
      <c r="BB43" s="525">
        <v>0.32427654229087183</v>
      </c>
      <c r="BC43" s="525">
        <v>0.32249090860741569</v>
      </c>
      <c r="BD43" s="525">
        <v>0.31300078957897387</v>
      </c>
      <c r="BE43" s="525">
        <v>0.31994579286431296</v>
      </c>
      <c r="BF43" s="525">
        <v>0.2595231741453416</v>
      </c>
      <c r="BG43" s="525">
        <v>0.2741346558529455</v>
      </c>
      <c r="BH43" s="525">
        <v>0.32683620353596737</v>
      </c>
      <c r="BI43" s="525">
        <v>0.33162862161676487</v>
      </c>
      <c r="BJ43" s="525">
        <v>0.28183739267084973</v>
      </c>
      <c r="BK43" s="525">
        <v>0.42846043589503152</v>
      </c>
      <c r="BL43" s="525">
        <v>0.34590715930583138</v>
      </c>
      <c r="BM43" s="525">
        <v>0.33995595251239202</v>
      </c>
      <c r="BN43" s="525">
        <v>0.33470503461737505</v>
      </c>
      <c r="BO43" s="525">
        <v>0.39247943206494285</v>
      </c>
      <c r="BP43" s="525">
        <v>0.4092989269442463</v>
      </c>
      <c r="BQ43" s="525">
        <v>0.42672016539763602</v>
      </c>
      <c r="BR43" s="525">
        <v>0.42238912391268368</v>
      </c>
      <c r="BS43" s="525">
        <v>0.42581289722642768</v>
      </c>
      <c r="BT43" s="525">
        <v>0.39152776090218339</v>
      </c>
      <c r="BU43" s="525">
        <v>0.4279509808465139</v>
      </c>
      <c r="BV43" s="526">
        <v>0.38926249361412069</v>
      </c>
    </row>
    <row r="44" spans="2:74" ht="13.5">
      <c r="B44" s="88" t="s">
        <v>418</v>
      </c>
      <c r="C44" s="65" t="s">
        <v>419</v>
      </c>
      <c r="D44" s="524">
        <v>3.8098126757822197E-2</v>
      </c>
      <c r="E44" s="525">
        <v>4.6716997965982936E-2</v>
      </c>
      <c r="F44" s="525">
        <v>4.5868557282546865E-2</v>
      </c>
      <c r="G44" s="525">
        <v>4.7831493976110064E-2</v>
      </c>
      <c r="H44" s="525">
        <v>4.7634590956080053E-2</v>
      </c>
      <c r="I44" s="525">
        <v>5.6789874439009631E-2</v>
      </c>
      <c r="J44" s="525">
        <v>4.3089615511518471E-2</v>
      </c>
      <c r="K44" s="525">
        <v>3.727255724476982E-2</v>
      </c>
      <c r="L44" s="525">
        <v>3.6495557162964369E-2</v>
      </c>
      <c r="M44" s="525">
        <v>3.6513250186760306E-2</v>
      </c>
      <c r="N44" s="525">
        <v>3.5220078098343252E-2</v>
      </c>
      <c r="O44" s="525">
        <v>5.3737135244715663E-2</v>
      </c>
      <c r="P44" s="525">
        <v>3.9198447661572829E-2</v>
      </c>
      <c r="Q44" s="525">
        <v>5.9736988347790877E-2</v>
      </c>
      <c r="R44" s="525">
        <v>2.7893980772570128E-2</v>
      </c>
      <c r="S44" s="525">
        <v>4.7604073897707065E-2</v>
      </c>
      <c r="T44" s="525">
        <v>4.6931570142928342E-2</v>
      </c>
      <c r="U44" s="525">
        <v>3.983826187414985E-2</v>
      </c>
      <c r="V44" s="525">
        <v>4.7827575939810692E-2</v>
      </c>
      <c r="W44" s="525">
        <v>4.7649748256630417E-2</v>
      </c>
      <c r="X44" s="525">
        <v>4.3065002928059821E-2</v>
      </c>
      <c r="Y44" s="525">
        <v>5.4770791810110526E-2</v>
      </c>
      <c r="Z44" s="525">
        <v>5.1331924297207121E-2</v>
      </c>
      <c r="AA44" s="525">
        <v>4.886744365854357E-2</v>
      </c>
      <c r="AB44" s="525">
        <v>4.6985342427085013E-2</v>
      </c>
      <c r="AC44" s="525">
        <v>4.7529264313377631E-2</v>
      </c>
      <c r="AD44" s="525">
        <v>4.6786242820032034E-2</v>
      </c>
      <c r="AE44" s="525">
        <v>6.2011068026954788E-2</v>
      </c>
      <c r="AF44" s="525">
        <v>4.7876783517036545E-2</v>
      </c>
      <c r="AG44" s="525">
        <v>2.1931538528812335E-2</v>
      </c>
      <c r="AH44" s="525">
        <v>2.1779270510668261E-2</v>
      </c>
      <c r="AI44" s="525">
        <v>2.2931726656441807E-2</v>
      </c>
      <c r="AJ44" s="525">
        <v>2.2908530855532742E-2</v>
      </c>
      <c r="AK44" s="525">
        <v>2.4570954382267269E-2</v>
      </c>
      <c r="AL44" s="525">
        <v>2.2855261874824902E-2</v>
      </c>
      <c r="AM44" s="525">
        <v>2.1805187267409439E-2</v>
      </c>
      <c r="AN44" s="525">
        <v>2.0077736732732495E-2</v>
      </c>
      <c r="AO44" s="525">
        <v>2.7013547156492183E-2</v>
      </c>
      <c r="AP44" s="525">
        <v>2.6745145581613318E-2</v>
      </c>
      <c r="AQ44" s="525">
        <v>1.4907243816254417E-2</v>
      </c>
      <c r="AR44" s="525">
        <v>4.8808916733445035E-3</v>
      </c>
      <c r="AS44" s="525">
        <v>1.5918180053615179E-2</v>
      </c>
      <c r="AT44" s="525">
        <v>1.5136644652953918E-2</v>
      </c>
      <c r="AU44" s="525">
        <v>1.487321386252958E-2</v>
      </c>
      <c r="AV44" s="525">
        <v>1.5285857058657714E-2</v>
      </c>
      <c r="AW44" s="525">
        <v>2.1569527306103717E-2</v>
      </c>
      <c r="AX44" s="525">
        <v>2.0384211501636915E-2</v>
      </c>
      <c r="AY44" s="525">
        <v>2.3607542779582141E-2</v>
      </c>
      <c r="AZ44" s="525">
        <v>2.3939978462303113E-2</v>
      </c>
      <c r="BA44" s="525">
        <v>2.2100632979294068E-2</v>
      </c>
      <c r="BB44" s="525">
        <v>2.4327202423415319E-2</v>
      </c>
      <c r="BC44" s="525">
        <v>2.1760741007999639E-2</v>
      </c>
      <c r="BD44" s="525">
        <v>2.2816353844683088E-2</v>
      </c>
      <c r="BE44" s="525">
        <v>2.3241921091102104E-2</v>
      </c>
      <c r="BF44" s="525">
        <v>1.622729569675738E-2</v>
      </c>
      <c r="BG44" s="525">
        <v>2.3972563784650736E-2</v>
      </c>
      <c r="BH44" s="525">
        <v>2.3575408745901076E-2</v>
      </c>
      <c r="BI44" s="525">
        <v>2.5676432073915935E-2</v>
      </c>
      <c r="BJ44" s="525">
        <v>2.3457324843944444E-2</v>
      </c>
      <c r="BK44" s="525">
        <v>2.0414997789714805E-2</v>
      </c>
      <c r="BL44" s="525">
        <v>1.4802123972239588E-2</v>
      </c>
      <c r="BM44" s="525">
        <v>3.2553301527715635E-2</v>
      </c>
      <c r="BN44" s="525">
        <v>1.5579979050031252E-2</v>
      </c>
      <c r="BO44" s="525">
        <v>1.6226597607212484E-2</v>
      </c>
      <c r="BP44" s="525">
        <v>2.2146346358314369E-2</v>
      </c>
      <c r="BQ44" s="525">
        <v>2.2677647985128814E-2</v>
      </c>
      <c r="BR44" s="525">
        <v>2.2787652740694529E-2</v>
      </c>
      <c r="BS44" s="525">
        <v>2.0871342827060966E-2</v>
      </c>
      <c r="BT44" s="525">
        <v>2.0553296580643522E-2</v>
      </c>
      <c r="BU44" s="525">
        <v>1.7557913971518044E-2</v>
      </c>
      <c r="BV44" s="526">
        <v>2.341646543122762E-2</v>
      </c>
    </row>
    <row r="45" spans="2:74" ht="13.5">
      <c r="B45" s="88" t="s">
        <v>420</v>
      </c>
      <c r="C45" s="65" t="s">
        <v>421</v>
      </c>
      <c r="D45" s="524">
        <v>4.9570405040114389E-2</v>
      </c>
      <c r="E45" s="525">
        <v>3.716980033678946E-2</v>
      </c>
      <c r="F45" s="525">
        <v>3.3278504625377771E-2</v>
      </c>
      <c r="G45" s="525">
        <v>3.3919539540531778E-2</v>
      </c>
      <c r="H45" s="525">
        <v>3.411899703327044E-2</v>
      </c>
      <c r="I45" s="525">
        <v>2.4844939740809844E-2</v>
      </c>
      <c r="J45" s="525">
        <v>3.2370987481166937E-2</v>
      </c>
      <c r="K45" s="525">
        <v>3.3037646618751172E-2</v>
      </c>
      <c r="L45" s="525">
        <v>3.7452827032408938E-2</v>
      </c>
      <c r="M45" s="525">
        <v>3.7640780193967764E-2</v>
      </c>
      <c r="N45" s="525">
        <v>2.390340068999507E-2</v>
      </c>
      <c r="O45" s="525">
        <v>2.4892137906286506E-2</v>
      </c>
      <c r="P45" s="525">
        <v>3.0811689282288068E-2</v>
      </c>
      <c r="Q45" s="525">
        <v>2.2449246242991095E-2</v>
      </c>
      <c r="R45" s="525">
        <v>1.9685225819691541E-2</v>
      </c>
      <c r="S45" s="525">
        <v>4.1238293086141117E-2</v>
      </c>
      <c r="T45" s="525">
        <v>3.1810150535027844E-2</v>
      </c>
      <c r="U45" s="525">
        <v>3.8207837218402367E-2</v>
      </c>
      <c r="V45" s="525">
        <v>3.1002013606851207E-2</v>
      </c>
      <c r="W45" s="525">
        <v>4.1878623141995974E-2</v>
      </c>
      <c r="X45" s="525">
        <v>4.669880024625734E-2</v>
      </c>
      <c r="Y45" s="525">
        <v>3.654285196593586E-2</v>
      </c>
      <c r="Z45" s="525">
        <v>4.9579455675542949E-2</v>
      </c>
      <c r="AA45" s="525">
        <v>4.1229796233948464E-2</v>
      </c>
      <c r="AB45" s="525">
        <v>3.8341101152579202E-2</v>
      </c>
      <c r="AC45" s="525">
        <v>4.6856066306043734E-2</v>
      </c>
      <c r="AD45" s="525">
        <v>3.9571642094143086E-2</v>
      </c>
      <c r="AE45" s="525">
        <v>3.452170312088243E-2</v>
      </c>
      <c r="AF45" s="525">
        <v>2.8844892024848325E-2</v>
      </c>
      <c r="AG45" s="525">
        <v>7.5837934000582308E-2</v>
      </c>
      <c r="AH45" s="525">
        <v>8.2190609479206991E-2</v>
      </c>
      <c r="AI45" s="525">
        <v>7.826937611388915E-2</v>
      </c>
      <c r="AJ45" s="525">
        <v>7.8574148760148788E-2</v>
      </c>
      <c r="AK45" s="525">
        <v>7.0730066239703959E-2</v>
      </c>
      <c r="AL45" s="525">
        <v>9.8130891751457672E-2</v>
      </c>
      <c r="AM45" s="525">
        <v>6.4072653609350286E-2</v>
      </c>
      <c r="AN45" s="525">
        <v>7.5780556744696359E-2</v>
      </c>
      <c r="AO45" s="525">
        <v>4.755848573512899E-2</v>
      </c>
      <c r="AP45" s="525">
        <v>4.3697406222620673E-2</v>
      </c>
      <c r="AQ45" s="525">
        <v>8.3149293286219075E-2</v>
      </c>
      <c r="AR45" s="525">
        <v>9.8346324761419107E-2</v>
      </c>
      <c r="AS45" s="525">
        <v>0.11155785456994706</v>
      </c>
      <c r="AT45" s="525">
        <v>0.11531578936995848</v>
      </c>
      <c r="AU45" s="525">
        <v>0.12476899678125317</v>
      </c>
      <c r="AV45" s="525">
        <v>3.3326499756553829E-2</v>
      </c>
      <c r="AW45" s="525">
        <v>1.9229004130335015E-2</v>
      </c>
      <c r="AX45" s="525">
        <v>0.11507813947742294</v>
      </c>
      <c r="AY45" s="525">
        <v>7.4584323040380041E-2</v>
      </c>
      <c r="AZ45" s="525">
        <v>7.5630450989905687E-2</v>
      </c>
      <c r="BA45" s="525">
        <v>6.9842291599613776E-2</v>
      </c>
      <c r="BB45" s="525">
        <v>5.9934038439667915E-2</v>
      </c>
      <c r="BC45" s="525">
        <v>8.6852058740392771E-2</v>
      </c>
      <c r="BD45" s="525">
        <v>9.7490873812533421E-2</v>
      </c>
      <c r="BE45" s="525">
        <v>0.11851354464782693</v>
      </c>
      <c r="BF45" s="525">
        <v>4.5842962020860419E-2</v>
      </c>
      <c r="BG45" s="525">
        <v>7.1064575205032246E-2</v>
      </c>
      <c r="BH45" s="525">
        <v>5.8072874865280101E-2</v>
      </c>
      <c r="BI45" s="525">
        <v>5.9742865962025743E-2</v>
      </c>
      <c r="BJ45" s="525">
        <v>0.12266884018987539</v>
      </c>
      <c r="BK45" s="525">
        <v>0.17737203788294864</v>
      </c>
      <c r="BL45" s="525">
        <v>9.975310009733554E-2</v>
      </c>
      <c r="BM45" s="525">
        <v>4.1182657609232537E-2</v>
      </c>
      <c r="BN45" s="525">
        <v>5.48030827754196E-2</v>
      </c>
      <c r="BO45" s="525">
        <v>7.7883196324190745E-2</v>
      </c>
      <c r="BP45" s="525">
        <v>6.6876075511014516E-2</v>
      </c>
      <c r="BQ45" s="525">
        <v>8.83706742482607E-2</v>
      </c>
      <c r="BR45" s="525">
        <v>9.0077138224547437E-2</v>
      </c>
      <c r="BS45" s="525">
        <v>6.6800900700117585E-2</v>
      </c>
      <c r="BT45" s="525">
        <v>4.6469029124293224E-2</v>
      </c>
      <c r="BU45" s="525">
        <v>6.1532146474844909E-2</v>
      </c>
      <c r="BV45" s="526">
        <v>4.625702083377238E-2</v>
      </c>
    </row>
    <row r="46" spans="2:74" ht="13.5">
      <c r="B46" s="92" t="s">
        <v>422</v>
      </c>
      <c r="C46" s="65" t="s">
        <v>316</v>
      </c>
      <c r="D46" s="524">
        <v>4.817946928486018E-2</v>
      </c>
      <c r="E46" s="525">
        <v>4.6678242098838439E-2</v>
      </c>
      <c r="F46" s="525">
        <v>4.6114778010467879E-2</v>
      </c>
      <c r="G46" s="525">
        <v>4.7294441649405689E-2</v>
      </c>
      <c r="H46" s="525">
        <v>4.7385543946046244E-2</v>
      </c>
      <c r="I46" s="525">
        <v>4.3149614240330793E-2</v>
      </c>
      <c r="J46" s="525">
        <v>4.4444720808543087E-2</v>
      </c>
      <c r="K46" s="525">
        <v>4.4406444545381674E-2</v>
      </c>
      <c r="L46" s="525">
        <v>4.4850596134559308E-2</v>
      </c>
      <c r="M46" s="525">
        <v>4.4829309890105265E-2</v>
      </c>
      <c r="N46" s="525">
        <v>4.6385108238237861E-2</v>
      </c>
      <c r="O46" s="525">
        <v>4.4008210578880741E-2</v>
      </c>
      <c r="P46" s="525">
        <v>4.0785572384029828E-2</v>
      </c>
      <c r="Q46" s="525">
        <v>4.5338135007264753E-2</v>
      </c>
      <c r="R46" s="525">
        <v>3.7144616161775619E-2</v>
      </c>
      <c r="S46" s="525">
        <v>4.7267364521822848E-2</v>
      </c>
      <c r="T46" s="525">
        <v>4.7554315173767805E-2</v>
      </c>
      <c r="U46" s="525">
        <v>4.5679840497885107E-2</v>
      </c>
      <c r="V46" s="525">
        <v>4.7791093290840851E-2</v>
      </c>
      <c r="W46" s="525">
        <v>4.7247875727928254E-2</v>
      </c>
      <c r="X46" s="525">
        <v>4.6586182560776013E-2</v>
      </c>
      <c r="Y46" s="525">
        <v>4.8366249924503231E-2</v>
      </c>
      <c r="Z46" s="525">
        <v>4.8484965199375403E-2</v>
      </c>
      <c r="AA46" s="525">
        <v>4.6734056871223617E-2</v>
      </c>
      <c r="AB46" s="525">
        <v>4.8164999081667492E-2</v>
      </c>
      <c r="AC46" s="525">
        <v>4.7864625820707572E-2</v>
      </c>
      <c r="AD46" s="525">
        <v>4.6173581975102518E-2</v>
      </c>
      <c r="AE46" s="525">
        <v>5.2064902307721268E-2</v>
      </c>
      <c r="AF46" s="525">
        <v>4.8174524342370587E-2</v>
      </c>
      <c r="AG46" s="525">
        <v>5.0228016707424133E-2</v>
      </c>
      <c r="AH46" s="525">
        <v>5.4533684294560743E-2</v>
      </c>
      <c r="AI46" s="525">
        <v>5.3966201837263111E-2</v>
      </c>
      <c r="AJ46" s="525">
        <v>5.4001220844266055E-2</v>
      </c>
      <c r="AK46" s="525">
        <v>5.4981996219067734E-2</v>
      </c>
      <c r="AL46" s="525">
        <v>5.2839830006960076E-2</v>
      </c>
      <c r="AM46" s="525">
        <v>5.0916705550307848E-2</v>
      </c>
      <c r="AN46" s="525">
        <v>5.1657221266184522E-2</v>
      </c>
      <c r="AO46" s="525">
        <v>5.8057518905234938E-2</v>
      </c>
      <c r="AP46" s="525">
        <v>5.475356058599401E-2</v>
      </c>
      <c r="AQ46" s="525">
        <v>4.9801236749116608E-2</v>
      </c>
      <c r="AR46" s="525">
        <v>5.1650032782108252E-2</v>
      </c>
      <c r="AS46" s="525">
        <v>4.9877143064151266E-2</v>
      </c>
      <c r="AT46" s="525">
        <v>4.9957529497783849E-2</v>
      </c>
      <c r="AU46" s="525">
        <v>4.9357085081503389E-2</v>
      </c>
      <c r="AV46" s="525">
        <v>5.5659482869077209E-2</v>
      </c>
      <c r="AW46" s="525">
        <v>5.6631482331344657E-2</v>
      </c>
      <c r="AX46" s="525">
        <v>4.6821916115881157E-2</v>
      </c>
      <c r="AY46" s="525">
        <v>4.9086237820543895E-2</v>
      </c>
      <c r="AZ46" s="525">
        <v>4.9524868939564273E-2</v>
      </c>
      <c r="BA46" s="525">
        <v>4.7097950863641241E-2</v>
      </c>
      <c r="BB46" s="525">
        <v>5.1859433640395768E-2</v>
      </c>
      <c r="BC46" s="525">
        <v>5.3749442303759047E-2</v>
      </c>
      <c r="BD46" s="525">
        <v>5.4334009609494777E-2</v>
      </c>
      <c r="BE46" s="525">
        <v>5.4193543125460021E-2</v>
      </c>
      <c r="BF46" s="525">
        <v>5.1435644407601504E-2</v>
      </c>
      <c r="BG46" s="525">
        <v>5.2466643158577228E-2</v>
      </c>
      <c r="BH46" s="525">
        <v>5.673140865417689E-2</v>
      </c>
      <c r="BI46" s="525">
        <v>5.6399934310705203E-2</v>
      </c>
      <c r="BJ46" s="525">
        <v>4.9996442644824925E-2</v>
      </c>
      <c r="BK46" s="525">
        <v>5.1164753318776707E-2</v>
      </c>
      <c r="BL46" s="525">
        <v>5.1231729802875749E-2</v>
      </c>
      <c r="BM46" s="525">
        <v>5.8540157013603586E-2</v>
      </c>
      <c r="BN46" s="525">
        <v>5.3209272137405679E-2</v>
      </c>
      <c r="BO46" s="525">
        <v>6.1270665246608173E-2</v>
      </c>
      <c r="BP46" s="525">
        <v>4.4153917101852763E-2</v>
      </c>
      <c r="BQ46" s="525">
        <v>4.5318144073751079E-2</v>
      </c>
      <c r="BR46" s="525">
        <v>5.1406402758841528E-2</v>
      </c>
      <c r="BS46" s="525">
        <v>4.9870505145210998E-2</v>
      </c>
      <c r="BT46" s="525">
        <v>3.9567303480956321E-2</v>
      </c>
      <c r="BU46" s="525">
        <v>4.0205438186476698E-2</v>
      </c>
      <c r="BV46" s="526">
        <v>3.9026352334851896E-2</v>
      </c>
    </row>
    <row r="47" spans="2:74" ht="13.5">
      <c r="B47" s="92" t="s">
        <v>423</v>
      </c>
      <c r="C47" s="65" t="s">
        <v>424</v>
      </c>
      <c r="D47" s="524">
        <v>-4.0769267700797984E-3</v>
      </c>
      <c r="E47" s="525">
        <v>-3.3135779117676066E-6</v>
      </c>
      <c r="F47" s="525">
        <v>-3.7498768578574219E-6</v>
      </c>
      <c r="G47" s="525">
        <v>-3.3619996219377201E-6</v>
      </c>
      <c r="H47" s="525">
        <v>-3.3250602140695931E-6</v>
      </c>
      <c r="I47" s="525">
        <v>-5.0426100549644496E-6</v>
      </c>
      <c r="J47" s="525">
        <v>-4.2989970900395768E-6</v>
      </c>
      <c r="K47" s="525">
        <v>-1.3359339514254415E-5</v>
      </c>
      <c r="L47" s="525">
        <v>-4.1496390981070643E-6</v>
      </c>
      <c r="M47" s="525">
        <v>-4.2072015194308292E-6</v>
      </c>
      <c r="N47" s="525">
        <v>0</v>
      </c>
      <c r="O47" s="525">
        <v>-4.3664846107219426E-6</v>
      </c>
      <c r="P47" s="525">
        <v>-4.0765189789135258E-6</v>
      </c>
      <c r="Q47" s="525">
        <v>-4.4861481763527278E-6</v>
      </c>
      <c r="R47" s="525">
        <v>0</v>
      </c>
      <c r="S47" s="525">
        <v>-2.8574113209041699E-6</v>
      </c>
      <c r="T47" s="525">
        <v>-2.0897484256357798E-6</v>
      </c>
      <c r="U47" s="525">
        <v>0</v>
      </c>
      <c r="V47" s="525">
        <v>-2.3537192883765105E-6</v>
      </c>
      <c r="W47" s="525">
        <v>-2.9095485920516952E-6</v>
      </c>
      <c r="X47" s="525">
        <v>-1.5015691397510398E-5</v>
      </c>
      <c r="Y47" s="525">
        <v>-2.415896599625536E-6</v>
      </c>
      <c r="Z47" s="525">
        <v>-3.2096494902274198E-6</v>
      </c>
      <c r="AA47" s="525">
        <v>-2.0454331613805857E-6</v>
      </c>
      <c r="AB47" s="525">
        <v>-2.8762091891596499E-6</v>
      </c>
      <c r="AC47" s="525">
        <v>-2.7224919414238532E-6</v>
      </c>
      <c r="AD47" s="525">
        <v>-2.9182500318861733E-6</v>
      </c>
      <c r="AE47" s="525">
        <v>0</v>
      </c>
      <c r="AF47" s="525">
        <v>-9.9965649058828313E-6</v>
      </c>
      <c r="AG47" s="525">
        <v>-1.1467191255281957E-2</v>
      </c>
      <c r="AH47" s="525">
        <v>-2.5325507457926084E-3</v>
      </c>
      <c r="AI47" s="525">
        <v>-2.6625997122546358E-3</v>
      </c>
      <c r="AJ47" s="525">
        <v>-2.6695657135236686E-3</v>
      </c>
      <c r="AK47" s="525">
        <v>-2.7188081065195875E-3</v>
      </c>
      <c r="AL47" s="525">
        <v>-2.5776533551543006E-3</v>
      </c>
      <c r="AM47" s="525">
        <v>-2.8110027427192753E-3</v>
      </c>
      <c r="AN47" s="525">
        <v>-2.2368447164820586E-3</v>
      </c>
      <c r="AO47" s="525">
        <v>-2.9358902885385425E-3</v>
      </c>
      <c r="AP47" s="525">
        <v>-2.7048228366511134E-3</v>
      </c>
      <c r="AQ47" s="525">
        <v>-2.9814487632508833E-3</v>
      </c>
      <c r="AR47" s="525">
        <v>-4.516646026079988E-3</v>
      </c>
      <c r="AS47" s="525">
        <v>-2.4625056016859175E-3</v>
      </c>
      <c r="AT47" s="525">
        <v>-2.4556030515696351E-3</v>
      </c>
      <c r="AU47" s="525">
        <v>-2.4599548062576976E-3</v>
      </c>
      <c r="AV47" s="525">
        <v>-2.0885119032365528E-3</v>
      </c>
      <c r="AW47" s="525">
        <v>-3.3960532354290959E-3</v>
      </c>
      <c r="AX47" s="525">
        <v>-2.7178948668849217E-3</v>
      </c>
      <c r="AY47" s="525">
        <v>-2.5304183431092151E-3</v>
      </c>
      <c r="AZ47" s="525">
        <v>-2.6034578654012285E-3</v>
      </c>
      <c r="BA47" s="525">
        <v>-2.1993348353180988E-3</v>
      </c>
      <c r="BB47" s="525">
        <v>-2.2435201554955905E-3</v>
      </c>
      <c r="BC47" s="525">
        <v>-2.80284424262142E-3</v>
      </c>
      <c r="BD47" s="525">
        <v>-2.7830003292862986E-3</v>
      </c>
      <c r="BE47" s="525">
        <v>-2.8129806244830578E-3</v>
      </c>
      <c r="BF47" s="525">
        <v>-2.6799452655246617E-3</v>
      </c>
      <c r="BG47" s="525">
        <v>-2.667409825623059E-3</v>
      </c>
      <c r="BH47" s="525">
        <v>-2.770070398312275E-3</v>
      </c>
      <c r="BI47" s="525">
        <v>-2.8081313717111286E-3</v>
      </c>
      <c r="BJ47" s="525">
        <v>-2.644924777540482E-3</v>
      </c>
      <c r="BK47" s="525">
        <v>-2.8264859144552651E-3</v>
      </c>
      <c r="BL47" s="525">
        <v>-2.5975927259490215E-3</v>
      </c>
      <c r="BM47" s="525">
        <v>-2.7892868142276872E-3</v>
      </c>
      <c r="BN47" s="525">
        <v>-3.0599243996086525E-3</v>
      </c>
      <c r="BO47" s="525">
        <v>-5.3169375102487702E-4</v>
      </c>
      <c r="BP47" s="525">
        <v>-2.4071484386675834E-2</v>
      </c>
      <c r="BQ47" s="525">
        <v>-4.7954625150399999E-2</v>
      </c>
      <c r="BR47" s="525">
        <v>-1.7566294615173712E-3</v>
      </c>
      <c r="BS47" s="525">
        <v>-4.240668301042875E-3</v>
      </c>
      <c r="BT47" s="525">
        <v>-3.4718435024880118E-2</v>
      </c>
      <c r="BU47" s="525">
        <v>-2.7379620373006362E-2</v>
      </c>
      <c r="BV47" s="526">
        <v>-2.8790414531681591E-2</v>
      </c>
    </row>
    <row r="48" spans="2:74" ht="13.5">
      <c r="B48" s="93" t="s">
        <v>425</v>
      </c>
      <c r="C48" s="527" t="s">
        <v>426</v>
      </c>
      <c r="D48" s="528">
        <v>0.48769389962194609</v>
      </c>
      <c r="E48" s="529">
        <v>0.47314611488187613</v>
      </c>
      <c r="F48" s="529">
        <v>0.4650880108809986</v>
      </c>
      <c r="G48" s="529">
        <v>0.47373817375963634</v>
      </c>
      <c r="H48" s="529">
        <v>0.47528410699910767</v>
      </c>
      <c r="I48" s="529">
        <v>0.40340376178710102</v>
      </c>
      <c r="J48" s="529">
        <v>0.4528419211173953</v>
      </c>
      <c r="K48" s="529">
        <v>0.47003500146952737</v>
      </c>
      <c r="L48" s="529">
        <v>0.48633199654438802</v>
      </c>
      <c r="M48" s="529">
        <v>0.48730200843912036</v>
      </c>
      <c r="N48" s="529">
        <v>0.41640444326496567</v>
      </c>
      <c r="O48" s="529">
        <v>0.40395897251059765</v>
      </c>
      <c r="P48" s="529">
        <v>0.42786056130948658</v>
      </c>
      <c r="Q48" s="529">
        <v>0.39409521961658012</v>
      </c>
      <c r="R48" s="529">
        <v>0.33805862945364423</v>
      </c>
      <c r="S48" s="529">
        <v>0.48157115891154156</v>
      </c>
      <c r="T48" s="529">
        <v>0.47255794611165736</v>
      </c>
      <c r="U48" s="529">
        <v>0.47266476605735369</v>
      </c>
      <c r="V48" s="529">
        <v>0.47254445293091007</v>
      </c>
      <c r="W48" s="529">
        <v>0.48218330823197164</v>
      </c>
      <c r="X48" s="529">
        <v>0.47379011066564558</v>
      </c>
      <c r="Y48" s="529">
        <v>0.51064806426284959</v>
      </c>
      <c r="Z48" s="529">
        <v>0.50714708700236388</v>
      </c>
      <c r="AA48" s="529">
        <v>0.49919614476757745</v>
      </c>
      <c r="AB48" s="529">
        <v>0.48038158256425556</v>
      </c>
      <c r="AC48" s="529">
        <v>0.49693719656589819</v>
      </c>
      <c r="AD48" s="529">
        <v>0.46728598798813953</v>
      </c>
      <c r="AE48" s="529">
        <v>0.45973722847569926</v>
      </c>
      <c r="AF48" s="529">
        <v>0.47979493321167577</v>
      </c>
      <c r="AG48" s="529">
        <v>0.51109285727728326</v>
      </c>
      <c r="AH48" s="529">
        <v>0.4990605847007995</v>
      </c>
      <c r="AI48" s="529">
        <v>0.49384336151227415</v>
      </c>
      <c r="AJ48" s="529">
        <v>0.49430221119918388</v>
      </c>
      <c r="AK48" s="529">
        <v>0.49601623669393274</v>
      </c>
      <c r="AL48" s="529">
        <v>0.49527524807849771</v>
      </c>
      <c r="AM48" s="529">
        <v>0.41405956594475868</v>
      </c>
      <c r="AN48" s="529">
        <v>0.45961063592729828</v>
      </c>
      <c r="AO48" s="529">
        <v>0.5151055698527387</v>
      </c>
      <c r="AP48" s="529">
        <v>0.46093797754640475</v>
      </c>
      <c r="AQ48" s="529">
        <v>0.460136925795053</v>
      </c>
      <c r="AR48" s="529">
        <v>0.4361477380345305</v>
      </c>
      <c r="AS48" s="529">
        <v>0.48709487847136812</v>
      </c>
      <c r="AT48" s="529">
        <v>0.48575907893206888</v>
      </c>
      <c r="AU48" s="529">
        <v>0.48717563587773433</v>
      </c>
      <c r="AV48" s="529">
        <v>0.45988263331881196</v>
      </c>
      <c r="AW48" s="529">
        <v>0.47319871500688387</v>
      </c>
      <c r="AX48" s="529">
        <v>0.54876768175921919</v>
      </c>
      <c r="AY48" s="529">
        <v>0.50023752969121138</v>
      </c>
      <c r="AZ48" s="529">
        <v>0.49526052329503095</v>
      </c>
      <c r="BA48" s="529">
        <v>0.52279798304902902</v>
      </c>
      <c r="BB48" s="529">
        <v>0.46623864024068734</v>
      </c>
      <c r="BC48" s="529">
        <v>0.49369684239693001</v>
      </c>
      <c r="BD48" s="529">
        <v>0.49641281525622366</v>
      </c>
      <c r="BE48" s="529">
        <v>0.52500589577359691</v>
      </c>
      <c r="BF48" s="529">
        <v>0.38106891206713489</v>
      </c>
      <c r="BG48" s="529">
        <v>0.43213745407391396</v>
      </c>
      <c r="BH48" s="529">
        <v>0.47243688229493913</v>
      </c>
      <c r="BI48" s="529">
        <v>0.4860302772621321</v>
      </c>
      <c r="BJ48" s="529">
        <v>0.48638032245864421</v>
      </c>
      <c r="BK48" s="529">
        <v>0.68641411367563732</v>
      </c>
      <c r="BL48" s="529">
        <v>0.51645405841715009</v>
      </c>
      <c r="BM48" s="529">
        <v>0.48779396468065572</v>
      </c>
      <c r="BN48" s="529">
        <v>0.46429912177193339</v>
      </c>
      <c r="BO48" s="529">
        <v>0.55168278587649133</v>
      </c>
      <c r="BP48" s="529">
        <v>0.52806704783702196</v>
      </c>
      <c r="BQ48" s="529">
        <v>0.54441737353038178</v>
      </c>
      <c r="BR48" s="529">
        <v>0.59417670074707563</v>
      </c>
      <c r="BS48" s="529">
        <v>0.57039217343856874</v>
      </c>
      <c r="BT48" s="529">
        <v>0.47421142309768094</v>
      </c>
      <c r="BU48" s="529">
        <v>0.52751699847063416</v>
      </c>
      <c r="BV48" s="530">
        <v>0.47885701661891034</v>
      </c>
    </row>
    <row r="49" spans="2:75" ht="14.25" thickBot="1">
      <c r="B49" s="94" t="s">
        <v>427</v>
      </c>
      <c r="C49" s="531" t="s">
        <v>428</v>
      </c>
      <c r="D49" s="532">
        <v>1</v>
      </c>
      <c r="E49" s="533">
        <v>1</v>
      </c>
      <c r="F49" s="533">
        <v>1</v>
      </c>
      <c r="G49" s="533">
        <v>1</v>
      </c>
      <c r="H49" s="533">
        <v>1</v>
      </c>
      <c r="I49" s="533">
        <v>1</v>
      </c>
      <c r="J49" s="533">
        <v>1</v>
      </c>
      <c r="K49" s="533">
        <v>1</v>
      </c>
      <c r="L49" s="533">
        <v>1</v>
      </c>
      <c r="M49" s="533">
        <v>1</v>
      </c>
      <c r="N49" s="533">
        <v>1</v>
      </c>
      <c r="O49" s="533">
        <v>1</v>
      </c>
      <c r="P49" s="533">
        <v>1</v>
      </c>
      <c r="Q49" s="533">
        <v>1</v>
      </c>
      <c r="R49" s="533">
        <v>1</v>
      </c>
      <c r="S49" s="533">
        <v>1</v>
      </c>
      <c r="T49" s="533">
        <v>1</v>
      </c>
      <c r="U49" s="533">
        <v>1</v>
      </c>
      <c r="V49" s="533">
        <v>1</v>
      </c>
      <c r="W49" s="533">
        <v>1</v>
      </c>
      <c r="X49" s="533">
        <v>1</v>
      </c>
      <c r="Y49" s="533">
        <v>1</v>
      </c>
      <c r="Z49" s="533">
        <v>1</v>
      </c>
      <c r="AA49" s="533">
        <v>1</v>
      </c>
      <c r="AB49" s="533">
        <v>1</v>
      </c>
      <c r="AC49" s="533">
        <v>1</v>
      </c>
      <c r="AD49" s="533">
        <v>1</v>
      </c>
      <c r="AE49" s="533">
        <v>1</v>
      </c>
      <c r="AF49" s="533">
        <v>1</v>
      </c>
      <c r="AG49" s="533">
        <v>1</v>
      </c>
      <c r="AH49" s="533">
        <v>1</v>
      </c>
      <c r="AI49" s="533">
        <v>1</v>
      </c>
      <c r="AJ49" s="533">
        <v>1</v>
      </c>
      <c r="AK49" s="533">
        <v>1</v>
      </c>
      <c r="AL49" s="533">
        <v>1</v>
      </c>
      <c r="AM49" s="533">
        <v>1</v>
      </c>
      <c r="AN49" s="533">
        <v>1</v>
      </c>
      <c r="AO49" s="533">
        <v>1</v>
      </c>
      <c r="AP49" s="533">
        <v>1</v>
      </c>
      <c r="AQ49" s="533">
        <v>1</v>
      </c>
      <c r="AR49" s="533">
        <v>1</v>
      </c>
      <c r="AS49" s="533">
        <v>1</v>
      </c>
      <c r="AT49" s="533">
        <v>1</v>
      </c>
      <c r="AU49" s="533">
        <v>1</v>
      </c>
      <c r="AV49" s="533">
        <v>1</v>
      </c>
      <c r="AW49" s="533">
        <v>1</v>
      </c>
      <c r="AX49" s="533">
        <v>1</v>
      </c>
      <c r="AY49" s="533">
        <v>1</v>
      </c>
      <c r="AZ49" s="533">
        <v>1</v>
      </c>
      <c r="BA49" s="533">
        <v>1</v>
      </c>
      <c r="BB49" s="533">
        <v>1</v>
      </c>
      <c r="BC49" s="533">
        <v>1</v>
      </c>
      <c r="BD49" s="533">
        <v>1</v>
      </c>
      <c r="BE49" s="533">
        <v>1</v>
      </c>
      <c r="BF49" s="533">
        <v>1</v>
      </c>
      <c r="BG49" s="533">
        <v>1</v>
      </c>
      <c r="BH49" s="533">
        <v>1</v>
      </c>
      <c r="BI49" s="533">
        <v>1</v>
      </c>
      <c r="BJ49" s="533">
        <v>1</v>
      </c>
      <c r="BK49" s="533">
        <v>1</v>
      </c>
      <c r="BL49" s="533">
        <v>1</v>
      </c>
      <c r="BM49" s="533">
        <v>1</v>
      </c>
      <c r="BN49" s="533">
        <v>1</v>
      </c>
      <c r="BO49" s="533">
        <v>1</v>
      </c>
      <c r="BP49" s="533">
        <v>1</v>
      </c>
      <c r="BQ49" s="533">
        <v>1</v>
      </c>
      <c r="BR49" s="533">
        <v>1</v>
      </c>
      <c r="BS49" s="533">
        <v>1</v>
      </c>
      <c r="BT49" s="533">
        <v>1</v>
      </c>
      <c r="BU49" s="533">
        <v>1</v>
      </c>
      <c r="BV49" s="534">
        <v>1</v>
      </c>
    </row>
    <row r="50" spans="2:75" ht="13.5">
      <c r="B50" s="12"/>
      <c r="C50" s="11"/>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row>
    <row r="51" spans="2:75" ht="13.5">
      <c r="B51" s="12"/>
      <c r="C51" s="11"/>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row>
    <row r="52" spans="2:75" ht="13.5">
      <c r="B52" s="12"/>
      <c r="C52" s="11"/>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row>
    <row r="53" spans="2:75" ht="13.5">
      <c r="B53" s="12"/>
      <c r="C53" s="11"/>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row>
    <row r="54" spans="2:75" ht="14.25" thickBot="1">
      <c r="B54" s="12"/>
      <c r="C54" s="11"/>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row>
    <row r="55" spans="2:75" ht="13.5">
      <c r="B55" s="756"/>
      <c r="C55" s="757"/>
      <c r="D55" s="84">
        <v>1</v>
      </c>
      <c r="E55" s="85">
        <v>2</v>
      </c>
      <c r="F55" s="85">
        <v>3</v>
      </c>
      <c r="G55" s="85">
        <v>4</v>
      </c>
      <c r="H55" s="85">
        <v>5</v>
      </c>
      <c r="I55" s="85">
        <v>6</v>
      </c>
      <c r="J55" s="85">
        <v>7</v>
      </c>
      <c r="K55" s="85">
        <v>8</v>
      </c>
      <c r="L55" s="85">
        <v>9</v>
      </c>
      <c r="M55" s="85">
        <v>10</v>
      </c>
      <c r="N55" s="85">
        <v>11</v>
      </c>
      <c r="O55" s="85">
        <v>12</v>
      </c>
      <c r="P55" s="85">
        <v>13</v>
      </c>
      <c r="Q55" s="85">
        <v>14</v>
      </c>
      <c r="R55" s="85">
        <v>15</v>
      </c>
      <c r="S55" s="85">
        <v>16</v>
      </c>
      <c r="T55" s="85">
        <v>17</v>
      </c>
      <c r="U55" s="85">
        <v>18</v>
      </c>
      <c r="V55" s="85">
        <v>19</v>
      </c>
      <c r="W55" s="85">
        <v>20</v>
      </c>
      <c r="X55" s="85">
        <v>21</v>
      </c>
      <c r="Y55" s="85">
        <v>22</v>
      </c>
      <c r="Z55" s="85">
        <v>23</v>
      </c>
      <c r="AA55" s="85">
        <v>24</v>
      </c>
      <c r="AB55" s="85">
        <v>25</v>
      </c>
      <c r="AC55" s="85">
        <v>26</v>
      </c>
      <c r="AD55" s="85">
        <v>27</v>
      </c>
      <c r="AE55" s="85">
        <v>28</v>
      </c>
      <c r="AF55" s="85" t="s">
        <v>414</v>
      </c>
      <c r="AG55" s="85">
        <v>29</v>
      </c>
      <c r="AH55" s="85">
        <v>30</v>
      </c>
      <c r="AI55" s="85">
        <v>31</v>
      </c>
      <c r="AJ55" s="85">
        <v>32</v>
      </c>
      <c r="AK55" s="85">
        <v>33</v>
      </c>
      <c r="AL55" s="85">
        <v>34</v>
      </c>
      <c r="AM55" s="85">
        <v>35</v>
      </c>
      <c r="AN55" s="85">
        <v>36</v>
      </c>
      <c r="AO55" s="85">
        <v>37</v>
      </c>
      <c r="AP55" s="85">
        <v>38</v>
      </c>
      <c r="AQ55" s="85">
        <v>39</v>
      </c>
      <c r="AR55" s="85">
        <v>40</v>
      </c>
      <c r="AS55" s="85">
        <v>41</v>
      </c>
      <c r="AT55" s="85">
        <v>42</v>
      </c>
      <c r="AU55" s="85">
        <v>43</v>
      </c>
      <c r="AV55" s="85">
        <v>44</v>
      </c>
      <c r="AW55" s="85">
        <v>45</v>
      </c>
      <c r="AX55" s="85">
        <v>46</v>
      </c>
      <c r="AY55" s="85">
        <v>47</v>
      </c>
      <c r="AZ55" s="85">
        <v>48</v>
      </c>
      <c r="BA55" s="85">
        <v>49</v>
      </c>
      <c r="BB55" s="85">
        <v>50</v>
      </c>
      <c r="BC55" s="85">
        <v>51</v>
      </c>
      <c r="BD55" s="85">
        <v>52</v>
      </c>
      <c r="BE55" s="85">
        <v>53</v>
      </c>
      <c r="BF55" s="85">
        <v>54</v>
      </c>
      <c r="BG55" s="85">
        <v>55</v>
      </c>
      <c r="BH55" s="85">
        <v>56</v>
      </c>
      <c r="BI55" s="85">
        <v>57</v>
      </c>
      <c r="BJ55" s="85">
        <v>58</v>
      </c>
      <c r="BK55" s="85">
        <v>59</v>
      </c>
      <c r="BL55" s="85">
        <v>60</v>
      </c>
      <c r="BM55" s="85">
        <v>61</v>
      </c>
      <c r="BN55" s="85">
        <v>62</v>
      </c>
      <c r="BO55" s="85">
        <v>63</v>
      </c>
      <c r="BP55" s="85">
        <v>64</v>
      </c>
      <c r="BQ55" s="85">
        <v>65</v>
      </c>
      <c r="BR55" s="85">
        <v>66</v>
      </c>
      <c r="BS55" s="85">
        <v>67</v>
      </c>
      <c r="BT55" s="85">
        <v>68</v>
      </c>
      <c r="BU55" s="85">
        <v>69</v>
      </c>
      <c r="BV55" s="85">
        <v>70</v>
      </c>
      <c r="BW55" s="103"/>
    </row>
    <row r="56" spans="2:75" ht="72.75" thickBot="1">
      <c r="B56" s="758"/>
      <c r="C56" s="759"/>
      <c r="D56" s="96" t="s">
        <v>192</v>
      </c>
      <c r="E56" s="97" t="s">
        <v>193</v>
      </c>
      <c r="F56" s="97" t="s">
        <v>437</v>
      </c>
      <c r="G56" s="97" t="s">
        <v>438</v>
      </c>
      <c r="H56" s="97" t="s">
        <v>439</v>
      </c>
      <c r="I56" s="97" t="s">
        <v>440</v>
      </c>
      <c r="J56" s="97" t="s">
        <v>441</v>
      </c>
      <c r="K56" s="97" t="s">
        <v>81</v>
      </c>
      <c r="L56" s="97" t="s">
        <v>194</v>
      </c>
      <c r="M56" s="97" t="s">
        <v>195</v>
      </c>
      <c r="N56" s="97" t="s">
        <v>196</v>
      </c>
      <c r="O56" s="97" t="s">
        <v>197</v>
      </c>
      <c r="P56" s="97" t="s">
        <v>82</v>
      </c>
      <c r="Q56" s="97" t="s">
        <v>83</v>
      </c>
      <c r="R56" s="97" t="s">
        <v>198</v>
      </c>
      <c r="S56" s="97" t="s">
        <v>84</v>
      </c>
      <c r="T56" s="97" t="s">
        <v>199</v>
      </c>
      <c r="U56" s="97" t="s">
        <v>200</v>
      </c>
      <c r="V56" s="97" t="s">
        <v>85</v>
      </c>
      <c r="W56" s="97" t="s">
        <v>201</v>
      </c>
      <c r="X56" s="97" t="s">
        <v>86</v>
      </c>
      <c r="Y56" s="97" t="s">
        <v>202</v>
      </c>
      <c r="Z56" s="97" t="s">
        <v>203</v>
      </c>
      <c r="AA56" s="97" t="s">
        <v>204</v>
      </c>
      <c r="AB56" s="97" t="s">
        <v>87</v>
      </c>
      <c r="AC56" s="97" t="s">
        <v>205</v>
      </c>
      <c r="AD56" s="97" t="s">
        <v>206</v>
      </c>
      <c r="AE56" s="97" t="s">
        <v>88</v>
      </c>
      <c r="AF56" s="97" t="s">
        <v>442</v>
      </c>
      <c r="AG56" s="97" t="s">
        <v>207</v>
      </c>
      <c r="AH56" s="97" t="s">
        <v>208</v>
      </c>
      <c r="AI56" s="97" t="s">
        <v>209</v>
      </c>
      <c r="AJ56" s="97" t="s">
        <v>210</v>
      </c>
      <c r="AK56" s="97" t="s">
        <v>211</v>
      </c>
      <c r="AL56" s="97" t="s">
        <v>212</v>
      </c>
      <c r="AM56" s="97" t="s">
        <v>213</v>
      </c>
      <c r="AN56" s="97" t="s">
        <v>214</v>
      </c>
      <c r="AO56" s="97" t="s">
        <v>215</v>
      </c>
      <c r="AP56" s="97" t="s">
        <v>216</v>
      </c>
      <c r="AQ56" s="97" t="s">
        <v>217</v>
      </c>
      <c r="AR56" s="97" t="s">
        <v>218</v>
      </c>
      <c r="AS56" s="97" t="s">
        <v>219</v>
      </c>
      <c r="AT56" s="97" t="s">
        <v>220</v>
      </c>
      <c r="AU56" s="97" t="s">
        <v>244</v>
      </c>
      <c r="AV56" s="97" t="s">
        <v>221</v>
      </c>
      <c r="AW56" s="97" t="s">
        <v>222</v>
      </c>
      <c r="AX56" s="97" t="s">
        <v>245</v>
      </c>
      <c r="AY56" s="97" t="s">
        <v>223</v>
      </c>
      <c r="AZ56" s="97" t="s">
        <v>244</v>
      </c>
      <c r="BA56" s="97" t="s">
        <v>443</v>
      </c>
      <c r="BB56" s="97" t="s">
        <v>224</v>
      </c>
      <c r="BC56" s="97" t="s">
        <v>225</v>
      </c>
      <c r="BD56" s="97" t="s">
        <v>226</v>
      </c>
      <c r="BE56" s="97" t="s">
        <v>227</v>
      </c>
      <c r="BF56" s="97" t="s">
        <v>444</v>
      </c>
      <c r="BG56" s="97" t="s">
        <v>228</v>
      </c>
      <c r="BH56" s="97" t="s">
        <v>229</v>
      </c>
      <c r="BI56" s="97" t="s">
        <v>230</v>
      </c>
      <c r="BJ56" s="97" t="s">
        <v>89</v>
      </c>
      <c r="BK56" s="97" t="s">
        <v>231</v>
      </c>
      <c r="BL56" s="97" t="s">
        <v>445</v>
      </c>
      <c r="BM56" s="97" t="s">
        <v>232</v>
      </c>
      <c r="BN56" s="97" t="s">
        <v>233</v>
      </c>
      <c r="BO56" s="97" t="s">
        <v>234</v>
      </c>
      <c r="BP56" s="97" t="s">
        <v>235</v>
      </c>
      <c r="BQ56" s="97" t="s">
        <v>236</v>
      </c>
      <c r="BR56" s="97" t="s">
        <v>237</v>
      </c>
      <c r="BS56" s="97" t="s">
        <v>238</v>
      </c>
      <c r="BT56" s="97" t="s">
        <v>239</v>
      </c>
      <c r="BU56" s="97" t="s">
        <v>240</v>
      </c>
      <c r="BV56" s="97" t="s">
        <v>241</v>
      </c>
      <c r="BW56" s="104" t="s">
        <v>323</v>
      </c>
    </row>
    <row r="57" spans="2:75" ht="13.5">
      <c r="B57" s="86" t="s">
        <v>0</v>
      </c>
      <c r="C57" s="87" t="s">
        <v>410</v>
      </c>
      <c r="D57" s="109">
        <f>D4*D$106</f>
        <v>0</v>
      </c>
      <c r="E57" s="110">
        <f t="shared" ref="E57:BP57" si="0">E4*E$106</f>
        <v>0</v>
      </c>
      <c r="F57" s="110">
        <f t="shared" si="0"/>
        <v>0</v>
      </c>
      <c r="G57" s="110">
        <f t="shared" si="0"/>
        <v>0</v>
      </c>
      <c r="H57" s="110">
        <f t="shared" si="0"/>
        <v>0</v>
      </c>
      <c r="I57" s="110">
        <f t="shared" si="0"/>
        <v>0</v>
      </c>
      <c r="J57" s="110">
        <f t="shared" si="0"/>
        <v>0</v>
      </c>
      <c r="K57" s="110">
        <f t="shared" si="0"/>
        <v>0</v>
      </c>
      <c r="L57" s="110">
        <f t="shared" si="0"/>
        <v>0</v>
      </c>
      <c r="M57" s="110">
        <f t="shared" si="0"/>
        <v>0</v>
      </c>
      <c r="N57" s="110">
        <f t="shared" si="0"/>
        <v>0</v>
      </c>
      <c r="O57" s="110">
        <f t="shared" si="0"/>
        <v>0</v>
      </c>
      <c r="P57" s="110">
        <f t="shared" si="0"/>
        <v>0</v>
      </c>
      <c r="Q57" s="110">
        <f t="shared" si="0"/>
        <v>0</v>
      </c>
      <c r="R57" s="110">
        <f t="shared" si="0"/>
        <v>0</v>
      </c>
      <c r="S57" s="110">
        <f t="shared" si="0"/>
        <v>0</v>
      </c>
      <c r="T57" s="110">
        <f t="shared" si="0"/>
        <v>0</v>
      </c>
      <c r="U57" s="110">
        <f t="shared" si="0"/>
        <v>0</v>
      </c>
      <c r="V57" s="110">
        <f t="shared" si="0"/>
        <v>0</v>
      </c>
      <c r="W57" s="110">
        <f t="shared" si="0"/>
        <v>0</v>
      </c>
      <c r="X57" s="110">
        <f t="shared" si="0"/>
        <v>0</v>
      </c>
      <c r="Y57" s="110">
        <f t="shared" si="0"/>
        <v>0</v>
      </c>
      <c r="Z57" s="110">
        <f t="shared" si="0"/>
        <v>0</v>
      </c>
      <c r="AA57" s="110">
        <f t="shared" si="0"/>
        <v>0</v>
      </c>
      <c r="AB57" s="110">
        <f t="shared" si="0"/>
        <v>0</v>
      </c>
      <c r="AC57" s="110">
        <f t="shared" si="0"/>
        <v>0</v>
      </c>
      <c r="AD57" s="110">
        <f t="shared" si="0"/>
        <v>0</v>
      </c>
      <c r="AE57" s="110">
        <f t="shared" si="0"/>
        <v>0</v>
      </c>
      <c r="AF57" s="110">
        <f t="shared" si="0"/>
        <v>0</v>
      </c>
      <c r="AG57" s="110">
        <f t="shared" si="0"/>
        <v>0</v>
      </c>
      <c r="AH57" s="110">
        <f t="shared" si="0"/>
        <v>0</v>
      </c>
      <c r="AI57" s="110">
        <f t="shared" si="0"/>
        <v>0</v>
      </c>
      <c r="AJ57" s="110">
        <f t="shared" si="0"/>
        <v>0</v>
      </c>
      <c r="AK57" s="110">
        <f t="shared" si="0"/>
        <v>0</v>
      </c>
      <c r="AL57" s="110">
        <f t="shared" si="0"/>
        <v>0</v>
      </c>
      <c r="AM57" s="110">
        <f t="shared" si="0"/>
        <v>0</v>
      </c>
      <c r="AN57" s="110">
        <f t="shared" si="0"/>
        <v>0</v>
      </c>
      <c r="AO57" s="110">
        <f t="shared" si="0"/>
        <v>0</v>
      </c>
      <c r="AP57" s="110">
        <f t="shared" si="0"/>
        <v>0</v>
      </c>
      <c r="AQ57" s="110">
        <f t="shared" si="0"/>
        <v>0</v>
      </c>
      <c r="AR57" s="110">
        <f t="shared" si="0"/>
        <v>0</v>
      </c>
      <c r="AS57" s="110">
        <f t="shared" si="0"/>
        <v>0</v>
      </c>
      <c r="AT57" s="110">
        <f t="shared" si="0"/>
        <v>0</v>
      </c>
      <c r="AU57" s="110">
        <f t="shared" si="0"/>
        <v>0</v>
      </c>
      <c r="AV57" s="110">
        <f t="shared" si="0"/>
        <v>0</v>
      </c>
      <c r="AW57" s="110">
        <f t="shared" si="0"/>
        <v>0</v>
      </c>
      <c r="AX57" s="110">
        <f t="shared" si="0"/>
        <v>0</v>
      </c>
      <c r="AY57" s="110">
        <f t="shared" si="0"/>
        <v>0</v>
      </c>
      <c r="AZ57" s="110">
        <f t="shared" si="0"/>
        <v>0</v>
      </c>
      <c r="BA57" s="110">
        <f t="shared" si="0"/>
        <v>0</v>
      </c>
      <c r="BB57" s="110">
        <f t="shared" si="0"/>
        <v>0</v>
      </c>
      <c r="BC57" s="110">
        <f t="shared" si="0"/>
        <v>0</v>
      </c>
      <c r="BD57" s="110">
        <f t="shared" si="0"/>
        <v>0</v>
      </c>
      <c r="BE57" s="110">
        <f t="shared" si="0"/>
        <v>0</v>
      </c>
      <c r="BF57" s="110">
        <f t="shared" si="0"/>
        <v>0</v>
      </c>
      <c r="BG57" s="110">
        <f t="shared" si="0"/>
        <v>0</v>
      </c>
      <c r="BH57" s="110">
        <f t="shared" si="0"/>
        <v>0</v>
      </c>
      <c r="BI57" s="110">
        <f t="shared" si="0"/>
        <v>0</v>
      </c>
      <c r="BJ57" s="110">
        <f t="shared" si="0"/>
        <v>0</v>
      </c>
      <c r="BK57" s="110">
        <f t="shared" si="0"/>
        <v>0</v>
      </c>
      <c r="BL57" s="110">
        <f t="shared" si="0"/>
        <v>0</v>
      </c>
      <c r="BM57" s="110">
        <f t="shared" si="0"/>
        <v>0</v>
      </c>
      <c r="BN57" s="110">
        <f t="shared" si="0"/>
        <v>0</v>
      </c>
      <c r="BO57" s="110">
        <f t="shared" si="0"/>
        <v>0</v>
      </c>
      <c r="BP57" s="110">
        <f t="shared" si="0"/>
        <v>0</v>
      </c>
      <c r="BQ57" s="110">
        <f t="shared" ref="BQ57:BV57" si="1">BQ4*BQ$106</f>
        <v>0</v>
      </c>
      <c r="BR57" s="110">
        <f t="shared" si="1"/>
        <v>0</v>
      </c>
      <c r="BS57" s="110">
        <f t="shared" si="1"/>
        <v>0</v>
      </c>
      <c r="BT57" s="110">
        <f t="shared" si="1"/>
        <v>0</v>
      </c>
      <c r="BU57" s="110">
        <f t="shared" si="1"/>
        <v>0</v>
      </c>
      <c r="BV57" s="110">
        <f t="shared" si="1"/>
        <v>0</v>
      </c>
      <c r="BW57" s="106">
        <f>SUM(D57:BV57)</f>
        <v>0</v>
      </c>
    </row>
    <row r="58" spans="2:75" ht="13.5">
      <c r="B58" s="86" t="s">
        <v>9</v>
      </c>
      <c r="C58" s="87" t="s">
        <v>3</v>
      </c>
      <c r="D58" s="111">
        <f t="shared" ref="D58:BO58" si="2">D5*D$106</f>
        <v>0</v>
      </c>
      <c r="E58" s="64">
        <f t="shared" si="2"/>
        <v>0</v>
      </c>
      <c r="F58" s="64">
        <f t="shared" si="2"/>
        <v>0</v>
      </c>
      <c r="G58" s="64">
        <f t="shared" si="2"/>
        <v>0</v>
      </c>
      <c r="H58" s="64">
        <f t="shared" si="2"/>
        <v>0</v>
      </c>
      <c r="I58" s="64">
        <f t="shared" si="2"/>
        <v>0</v>
      </c>
      <c r="J58" s="64">
        <f t="shared" si="2"/>
        <v>0</v>
      </c>
      <c r="K58" s="64">
        <f t="shared" si="2"/>
        <v>0</v>
      </c>
      <c r="L58" s="64">
        <f t="shared" si="2"/>
        <v>0</v>
      </c>
      <c r="M58" s="64">
        <f t="shared" si="2"/>
        <v>0</v>
      </c>
      <c r="N58" s="64">
        <f t="shared" si="2"/>
        <v>0</v>
      </c>
      <c r="O58" s="64">
        <f t="shared" si="2"/>
        <v>0</v>
      </c>
      <c r="P58" s="64">
        <f t="shared" si="2"/>
        <v>0</v>
      </c>
      <c r="Q58" s="64">
        <f t="shared" si="2"/>
        <v>0</v>
      </c>
      <c r="R58" s="64">
        <f t="shared" si="2"/>
        <v>0</v>
      </c>
      <c r="S58" s="64">
        <f t="shared" si="2"/>
        <v>0</v>
      </c>
      <c r="T58" s="64">
        <f t="shared" si="2"/>
        <v>0</v>
      </c>
      <c r="U58" s="64">
        <f t="shared" si="2"/>
        <v>0</v>
      </c>
      <c r="V58" s="64">
        <f t="shared" si="2"/>
        <v>0</v>
      </c>
      <c r="W58" s="64">
        <f t="shared" si="2"/>
        <v>0</v>
      </c>
      <c r="X58" s="64">
        <f t="shared" si="2"/>
        <v>0</v>
      </c>
      <c r="Y58" s="64">
        <f t="shared" si="2"/>
        <v>0</v>
      </c>
      <c r="Z58" s="64">
        <f t="shared" si="2"/>
        <v>0</v>
      </c>
      <c r="AA58" s="64">
        <f t="shared" si="2"/>
        <v>0</v>
      </c>
      <c r="AB58" s="64">
        <f t="shared" si="2"/>
        <v>0</v>
      </c>
      <c r="AC58" s="64">
        <f t="shared" si="2"/>
        <v>0</v>
      </c>
      <c r="AD58" s="64">
        <f t="shared" si="2"/>
        <v>0</v>
      </c>
      <c r="AE58" s="64">
        <f t="shared" si="2"/>
        <v>0</v>
      </c>
      <c r="AF58" s="64">
        <f t="shared" si="2"/>
        <v>0</v>
      </c>
      <c r="AG58" s="64">
        <f t="shared" si="2"/>
        <v>0</v>
      </c>
      <c r="AH58" s="64">
        <f t="shared" si="2"/>
        <v>0</v>
      </c>
      <c r="AI58" s="64">
        <f t="shared" si="2"/>
        <v>0</v>
      </c>
      <c r="AJ58" s="64">
        <f t="shared" si="2"/>
        <v>0</v>
      </c>
      <c r="AK58" s="64">
        <f t="shared" si="2"/>
        <v>0</v>
      </c>
      <c r="AL58" s="64">
        <f t="shared" si="2"/>
        <v>0</v>
      </c>
      <c r="AM58" s="64">
        <f t="shared" si="2"/>
        <v>0</v>
      </c>
      <c r="AN58" s="64">
        <f t="shared" si="2"/>
        <v>0</v>
      </c>
      <c r="AO58" s="64">
        <f t="shared" si="2"/>
        <v>0</v>
      </c>
      <c r="AP58" s="64">
        <f t="shared" si="2"/>
        <v>0</v>
      </c>
      <c r="AQ58" s="64">
        <f t="shared" si="2"/>
        <v>0</v>
      </c>
      <c r="AR58" s="64">
        <f t="shared" si="2"/>
        <v>0</v>
      </c>
      <c r="AS58" s="64">
        <f t="shared" si="2"/>
        <v>0</v>
      </c>
      <c r="AT58" s="64">
        <f t="shared" si="2"/>
        <v>0</v>
      </c>
      <c r="AU58" s="64">
        <f t="shared" si="2"/>
        <v>0</v>
      </c>
      <c r="AV58" s="64">
        <f t="shared" si="2"/>
        <v>0</v>
      </c>
      <c r="AW58" s="64">
        <f t="shared" si="2"/>
        <v>0</v>
      </c>
      <c r="AX58" s="64">
        <f t="shared" si="2"/>
        <v>0</v>
      </c>
      <c r="AY58" s="64">
        <f t="shared" si="2"/>
        <v>0</v>
      </c>
      <c r="AZ58" s="64">
        <f t="shared" si="2"/>
        <v>0</v>
      </c>
      <c r="BA58" s="64">
        <f t="shared" si="2"/>
        <v>0</v>
      </c>
      <c r="BB58" s="64">
        <f t="shared" si="2"/>
        <v>0</v>
      </c>
      <c r="BC58" s="64">
        <f t="shared" si="2"/>
        <v>0</v>
      </c>
      <c r="BD58" s="64">
        <f t="shared" si="2"/>
        <v>0</v>
      </c>
      <c r="BE58" s="64">
        <f t="shared" si="2"/>
        <v>0</v>
      </c>
      <c r="BF58" s="64">
        <f t="shared" si="2"/>
        <v>0</v>
      </c>
      <c r="BG58" s="64">
        <f t="shared" si="2"/>
        <v>0</v>
      </c>
      <c r="BH58" s="64">
        <f t="shared" si="2"/>
        <v>0</v>
      </c>
      <c r="BI58" s="64">
        <f t="shared" si="2"/>
        <v>0</v>
      </c>
      <c r="BJ58" s="64">
        <f t="shared" si="2"/>
        <v>0</v>
      </c>
      <c r="BK58" s="64">
        <f t="shared" si="2"/>
        <v>0</v>
      </c>
      <c r="BL58" s="64">
        <f t="shared" si="2"/>
        <v>0</v>
      </c>
      <c r="BM58" s="64">
        <f t="shared" si="2"/>
        <v>0</v>
      </c>
      <c r="BN58" s="64">
        <f t="shared" si="2"/>
        <v>0</v>
      </c>
      <c r="BO58" s="64">
        <f t="shared" si="2"/>
        <v>0</v>
      </c>
      <c r="BP58" s="64">
        <f t="shared" ref="BP58:BV58" si="3">BP5*BP$106</f>
        <v>0</v>
      </c>
      <c r="BQ58" s="64">
        <f t="shared" si="3"/>
        <v>0</v>
      </c>
      <c r="BR58" s="64">
        <f t="shared" si="3"/>
        <v>0</v>
      </c>
      <c r="BS58" s="64">
        <f t="shared" si="3"/>
        <v>0</v>
      </c>
      <c r="BT58" s="64">
        <f t="shared" si="3"/>
        <v>0</v>
      </c>
      <c r="BU58" s="64">
        <f t="shared" si="3"/>
        <v>0</v>
      </c>
      <c r="BV58" s="64">
        <f t="shared" si="3"/>
        <v>0</v>
      </c>
      <c r="BW58" s="105">
        <f t="shared" ref="BW58:BW102" si="4">SUM(D58:BV58)</f>
        <v>0</v>
      </c>
    </row>
    <row r="59" spans="2:75" ht="13.5">
      <c r="B59" s="86" t="s">
        <v>19</v>
      </c>
      <c r="C59" s="87" t="s">
        <v>302</v>
      </c>
      <c r="D59" s="111">
        <f t="shared" ref="D59:BO59" si="5">D6*D$106</f>
        <v>0</v>
      </c>
      <c r="E59" s="64">
        <f t="shared" si="5"/>
        <v>0</v>
      </c>
      <c r="F59" s="64">
        <f t="shared" si="5"/>
        <v>0</v>
      </c>
      <c r="G59" s="64">
        <f t="shared" si="5"/>
        <v>0</v>
      </c>
      <c r="H59" s="64">
        <f t="shared" si="5"/>
        <v>0</v>
      </c>
      <c r="I59" s="64">
        <f t="shared" si="5"/>
        <v>0</v>
      </c>
      <c r="J59" s="64">
        <f t="shared" si="5"/>
        <v>0</v>
      </c>
      <c r="K59" s="64">
        <f t="shared" si="5"/>
        <v>0</v>
      </c>
      <c r="L59" s="64">
        <f t="shared" si="5"/>
        <v>0</v>
      </c>
      <c r="M59" s="64">
        <f t="shared" si="5"/>
        <v>0</v>
      </c>
      <c r="N59" s="64">
        <f t="shared" si="5"/>
        <v>0</v>
      </c>
      <c r="O59" s="64">
        <f t="shared" si="5"/>
        <v>0</v>
      </c>
      <c r="P59" s="64">
        <f t="shared" si="5"/>
        <v>0</v>
      </c>
      <c r="Q59" s="64">
        <f t="shared" si="5"/>
        <v>0</v>
      </c>
      <c r="R59" s="64">
        <f t="shared" si="5"/>
        <v>0</v>
      </c>
      <c r="S59" s="64">
        <f t="shared" si="5"/>
        <v>0</v>
      </c>
      <c r="T59" s="64">
        <f t="shared" si="5"/>
        <v>0</v>
      </c>
      <c r="U59" s="64">
        <f t="shared" si="5"/>
        <v>0</v>
      </c>
      <c r="V59" s="64">
        <f t="shared" si="5"/>
        <v>0</v>
      </c>
      <c r="W59" s="64">
        <f t="shared" si="5"/>
        <v>0</v>
      </c>
      <c r="X59" s="64">
        <f t="shared" si="5"/>
        <v>0</v>
      </c>
      <c r="Y59" s="64">
        <f t="shared" si="5"/>
        <v>0</v>
      </c>
      <c r="Z59" s="64">
        <f t="shared" si="5"/>
        <v>0</v>
      </c>
      <c r="AA59" s="64">
        <f t="shared" si="5"/>
        <v>0</v>
      </c>
      <c r="AB59" s="64">
        <f t="shared" si="5"/>
        <v>0</v>
      </c>
      <c r="AC59" s="64">
        <f t="shared" si="5"/>
        <v>0</v>
      </c>
      <c r="AD59" s="64">
        <f t="shared" si="5"/>
        <v>0</v>
      </c>
      <c r="AE59" s="64">
        <f t="shared" si="5"/>
        <v>0</v>
      </c>
      <c r="AF59" s="64">
        <f t="shared" si="5"/>
        <v>0</v>
      </c>
      <c r="AG59" s="64">
        <f t="shared" si="5"/>
        <v>0</v>
      </c>
      <c r="AH59" s="64">
        <f t="shared" si="5"/>
        <v>0</v>
      </c>
      <c r="AI59" s="64">
        <f t="shared" si="5"/>
        <v>0</v>
      </c>
      <c r="AJ59" s="64">
        <f t="shared" si="5"/>
        <v>0</v>
      </c>
      <c r="AK59" s="64">
        <f t="shared" si="5"/>
        <v>0</v>
      </c>
      <c r="AL59" s="64">
        <f t="shared" si="5"/>
        <v>0</v>
      </c>
      <c r="AM59" s="64">
        <f t="shared" si="5"/>
        <v>0</v>
      </c>
      <c r="AN59" s="64">
        <f t="shared" si="5"/>
        <v>0</v>
      </c>
      <c r="AO59" s="64">
        <f t="shared" si="5"/>
        <v>0</v>
      </c>
      <c r="AP59" s="64">
        <f t="shared" si="5"/>
        <v>0</v>
      </c>
      <c r="AQ59" s="64">
        <f t="shared" si="5"/>
        <v>0</v>
      </c>
      <c r="AR59" s="64">
        <f t="shared" si="5"/>
        <v>0</v>
      </c>
      <c r="AS59" s="64">
        <f t="shared" si="5"/>
        <v>0</v>
      </c>
      <c r="AT59" s="64">
        <f t="shared" si="5"/>
        <v>0</v>
      </c>
      <c r="AU59" s="64">
        <f t="shared" si="5"/>
        <v>0</v>
      </c>
      <c r="AV59" s="64">
        <f t="shared" si="5"/>
        <v>0</v>
      </c>
      <c r="AW59" s="64">
        <f t="shared" si="5"/>
        <v>0</v>
      </c>
      <c r="AX59" s="64">
        <f t="shared" si="5"/>
        <v>0</v>
      </c>
      <c r="AY59" s="64">
        <f t="shared" si="5"/>
        <v>0</v>
      </c>
      <c r="AZ59" s="64">
        <f t="shared" si="5"/>
        <v>0</v>
      </c>
      <c r="BA59" s="64">
        <f t="shared" si="5"/>
        <v>0</v>
      </c>
      <c r="BB59" s="64">
        <f t="shared" si="5"/>
        <v>0</v>
      </c>
      <c r="BC59" s="64">
        <f t="shared" si="5"/>
        <v>0</v>
      </c>
      <c r="BD59" s="64">
        <f t="shared" si="5"/>
        <v>0</v>
      </c>
      <c r="BE59" s="64">
        <f t="shared" si="5"/>
        <v>0</v>
      </c>
      <c r="BF59" s="64">
        <f t="shared" si="5"/>
        <v>0</v>
      </c>
      <c r="BG59" s="64">
        <f t="shared" si="5"/>
        <v>0</v>
      </c>
      <c r="BH59" s="64">
        <f t="shared" si="5"/>
        <v>0</v>
      </c>
      <c r="BI59" s="64">
        <f t="shared" si="5"/>
        <v>0</v>
      </c>
      <c r="BJ59" s="64">
        <f t="shared" si="5"/>
        <v>0</v>
      </c>
      <c r="BK59" s="64">
        <f t="shared" si="5"/>
        <v>0</v>
      </c>
      <c r="BL59" s="64">
        <f t="shared" si="5"/>
        <v>0</v>
      </c>
      <c r="BM59" s="64">
        <f t="shared" si="5"/>
        <v>0</v>
      </c>
      <c r="BN59" s="64">
        <f t="shared" si="5"/>
        <v>0</v>
      </c>
      <c r="BO59" s="64">
        <f t="shared" si="5"/>
        <v>0</v>
      </c>
      <c r="BP59" s="64">
        <f t="shared" ref="BP59:BV59" si="6">BP6*BP$106</f>
        <v>0</v>
      </c>
      <c r="BQ59" s="64">
        <f t="shared" si="6"/>
        <v>0</v>
      </c>
      <c r="BR59" s="64">
        <f t="shared" si="6"/>
        <v>0</v>
      </c>
      <c r="BS59" s="64">
        <f t="shared" si="6"/>
        <v>0</v>
      </c>
      <c r="BT59" s="64">
        <f t="shared" si="6"/>
        <v>0</v>
      </c>
      <c r="BU59" s="64">
        <f t="shared" si="6"/>
        <v>0</v>
      </c>
      <c r="BV59" s="64">
        <f t="shared" si="6"/>
        <v>0</v>
      </c>
      <c r="BW59" s="105">
        <f t="shared" si="4"/>
        <v>0</v>
      </c>
    </row>
    <row r="60" spans="2:75" ht="13.5">
      <c r="B60" s="86" t="s">
        <v>26</v>
      </c>
      <c r="C60" s="87" t="s">
        <v>6</v>
      </c>
      <c r="D60" s="111">
        <f t="shared" ref="D60:BO60" si="7">D7*D$106</f>
        <v>0</v>
      </c>
      <c r="E60" s="64">
        <f t="shared" si="7"/>
        <v>0</v>
      </c>
      <c r="F60" s="64">
        <f t="shared" si="7"/>
        <v>0</v>
      </c>
      <c r="G60" s="64">
        <f t="shared" si="7"/>
        <v>0</v>
      </c>
      <c r="H60" s="64">
        <f t="shared" si="7"/>
        <v>0</v>
      </c>
      <c r="I60" s="64">
        <f t="shared" si="7"/>
        <v>0</v>
      </c>
      <c r="J60" s="64">
        <f t="shared" si="7"/>
        <v>0</v>
      </c>
      <c r="K60" s="64">
        <f t="shared" si="7"/>
        <v>0</v>
      </c>
      <c r="L60" s="64">
        <f t="shared" si="7"/>
        <v>0</v>
      </c>
      <c r="M60" s="64">
        <f t="shared" si="7"/>
        <v>0</v>
      </c>
      <c r="N60" s="64">
        <f t="shared" si="7"/>
        <v>0</v>
      </c>
      <c r="O60" s="64">
        <f t="shared" si="7"/>
        <v>0</v>
      </c>
      <c r="P60" s="64">
        <f t="shared" si="7"/>
        <v>0</v>
      </c>
      <c r="Q60" s="64">
        <f t="shared" si="7"/>
        <v>0</v>
      </c>
      <c r="R60" s="64">
        <f t="shared" si="7"/>
        <v>0</v>
      </c>
      <c r="S60" s="64">
        <f t="shared" si="7"/>
        <v>0</v>
      </c>
      <c r="T60" s="64">
        <f t="shared" si="7"/>
        <v>0</v>
      </c>
      <c r="U60" s="64">
        <f t="shared" si="7"/>
        <v>0</v>
      </c>
      <c r="V60" s="64">
        <f t="shared" si="7"/>
        <v>0</v>
      </c>
      <c r="W60" s="64">
        <f t="shared" si="7"/>
        <v>0</v>
      </c>
      <c r="X60" s="64">
        <f t="shared" si="7"/>
        <v>0</v>
      </c>
      <c r="Y60" s="64">
        <f t="shared" si="7"/>
        <v>0</v>
      </c>
      <c r="Z60" s="64">
        <f t="shared" si="7"/>
        <v>0</v>
      </c>
      <c r="AA60" s="64">
        <f t="shared" si="7"/>
        <v>0</v>
      </c>
      <c r="AB60" s="64">
        <f t="shared" si="7"/>
        <v>0</v>
      </c>
      <c r="AC60" s="64">
        <f t="shared" si="7"/>
        <v>0</v>
      </c>
      <c r="AD60" s="64">
        <f t="shared" si="7"/>
        <v>0</v>
      </c>
      <c r="AE60" s="64">
        <f t="shared" si="7"/>
        <v>0</v>
      </c>
      <c r="AF60" s="64">
        <f t="shared" si="7"/>
        <v>0</v>
      </c>
      <c r="AG60" s="64">
        <f t="shared" si="7"/>
        <v>0</v>
      </c>
      <c r="AH60" s="64">
        <f t="shared" si="7"/>
        <v>0</v>
      </c>
      <c r="AI60" s="64">
        <f t="shared" si="7"/>
        <v>0</v>
      </c>
      <c r="AJ60" s="64">
        <f t="shared" si="7"/>
        <v>0</v>
      </c>
      <c r="AK60" s="64">
        <f t="shared" si="7"/>
        <v>0</v>
      </c>
      <c r="AL60" s="64">
        <f t="shared" si="7"/>
        <v>0</v>
      </c>
      <c r="AM60" s="64">
        <f t="shared" si="7"/>
        <v>0</v>
      </c>
      <c r="AN60" s="64">
        <f t="shared" si="7"/>
        <v>0</v>
      </c>
      <c r="AO60" s="64">
        <f t="shared" si="7"/>
        <v>0</v>
      </c>
      <c r="AP60" s="64">
        <f t="shared" si="7"/>
        <v>0</v>
      </c>
      <c r="AQ60" s="64">
        <f t="shared" si="7"/>
        <v>0</v>
      </c>
      <c r="AR60" s="64">
        <f t="shared" si="7"/>
        <v>0</v>
      </c>
      <c r="AS60" s="64">
        <f t="shared" si="7"/>
        <v>0</v>
      </c>
      <c r="AT60" s="64">
        <f t="shared" si="7"/>
        <v>0</v>
      </c>
      <c r="AU60" s="64">
        <f t="shared" si="7"/>
        <v>0</v>
      </c>
      <c r="AV60" s="64">
        <f t="shared" si="7"/>
        <v>0</v>
      </c>
      <c r="AW60" s="64">
        <f t="shared" si="7"/>
        <v>0</v>
      </c>
      <c r="AX60" s="64">
        <f t="shared" si="7"/>
        <v>0</v>
      </c>
      <c r="AY60" s="64">
        <f t="shared" si="7"/>
        <v>0</v>
      </c>
      <c r="AZ60" s="64">
        <f t="shared" si="7"/>
        <v>0</v>
      </c>
      <c r="BA60" s="64">
        <f t="shared" si="7"/>
        <v>0</v>
      </c>
      <c r="BB60" s="64">
        <f t="shared" si="7"/>
        <v>0</v>
      </c>
      <c r="BC60" s="64">
        <f t="shared" si="7"/>
        <v>0</v>
      </c>
      <c r="BD60" s="64">
        <f t="shared" si="7"/>
        <v>0</v>
      </c>
      <c r="BE60" s="64">
        <f t="shared" si="7"/>
        <v>0</v>
      </c>
      <c r="BF60" s="64">
        <f t="shared" si="7"/>
        <v>0</v>
      </c>
      <c r="BG60" s="64">
        <f t="shared" si="7"/>
        <v>0</v>
      </c>
      <c r="BH60" s="64">
        <f t="shared" si="7"/>
        <v>0</v>
      </c>
      <c r="BI60" s="64">
        <f t="shared" si="7"/>
        <v>0</v>
      </c>
      <c r="BJ60" s="64">
        <f t="shared" si="7"/>
        <v>0</v>
      </c>
      <c r="BK60" s="64">
        <f t="shared" si="7"/>
        <v>0</v>
      </c>
      <c r="BL60" s="64">
        <f t="shared" si="7"/>
        <v>0</v>
      </c>
      <c r="BM60" s="64">
        <f t="shared" si="7"/>
        <v>0</v>
      </c>
      <c r="BN60" s="64">
        <f t="shared" si="7"/>
        <v>0</v>
      </c>
      <c r="BO60" s="64">
        <f t="shared" si="7"/>
        <v>0</v>
      </c>
      <c r="BP60" s="64">
        <f t="shared" ref="BP60:BV60" si="8">BP7*BP$106</f>
        <v>0</v>
      </c>
      <c r="BQ60" s="64">
        <f t="shared" si="8"/>
        <v>0</v>
      </c>
      <c r="BR60" s="64">
        <f t="shared" si="8"/>
        <v>0</v>
      </c>
      <c r="BS60" s="64">
        <f t="shared" si="8"/>
        <v>0</v>
      </c>
      <c r="BT60" s="64">
        <f t="shared" si="8"/>
        <v>0</v>
      </c>
      <c r="BU60" s="64">
        <f t="shared" si="8"/>
        <v>0</v>
      </c>
      <c r="BV60" s="64">
        <f t="shared" si="8"/>
        <v>0</v>
      </c>
      <c r="BW60" s="105">
        <f t="shared" si="4"/>
        <v>0</v>
      </c>
    </row>
    <row r="61" spans="2:75" ht="13.5">
      <c r="B61" s="86" t="s">
        <v>27</v>
      </c>
      <c r="C61" s="87" t="s">
        <v>8</v>
      </c>
      <c r="D61" s="111">
        <f t="shared" ref="D61:BO61" si="9">D8*D$106</f>
        <v>0</v>
      </c>
      <c r="E61" s="64">
        <f t="shared" si="9"/>
        <v>0</v>
      </c>
      <c r="F61" s="64">
        <f t="shared" si="9"/>
        <v>0</v>
      </c>
      <c r="G61" s="64">
        <f t="shared" si="9"/>
        <v>0</v>
      </c>
      <c r="H61" s="64">
        <f t="shared" si="9"/>
        <v>0</v>
      </c>
      <c r="I61" s="64">
        <f t="shared" si="9"/>
        <v>0</v>
      </c>
      <c r="J61" s="64">
        <f t="shared" si="9"/>
        <v>0</v>
      </c>
      <c r="K61" s="64">
        <f t="shared" si="9"/>
        <v>0</v>
      </c>
      <c r="L61" s="64">
        <f t="shared" si="9"/>
        <v>0</v>
      </c>
      <c r="M61" s="64">
        <f t="shared" si="9"/>
        <v>0</v>
      </c>
      <c r="N61" s="64">
        <f t="shared" si="9"/>
        <v>0</v>
      </c>
      <c r="O61" s="64">
        <f t="shared" si="9"/>
        <v>0</v>
      </c>
      <c r="P61" s="64">
        <f t="shared" si="9"/>
        <v>0</v>
      </c>
      <c r="Q61" s="64">
        <f t="shared" si="9"/>
        <v>0</v>
      </c>
      <c r="R61" s="64">
        <f t="shared" si="9"/>
        <v>0</v>
      </c>
      <c r="S61" s="64">
        <f t="shared" si="9"/>
        <v>0</v>
      </c>
      <c r="T61" s="64">
        <f t="shared" si="9"/>
        <v>0</v>
      </c>
      <c r="U61" s="64">
        <f t="shared" si="9"/>
        <v>0</v>
      </c>
      <c r="V61" s="64">
        <f t="shared" si="9"/>
        <v>0</v>
      </c>
      <c r="W61" s="64">
        <f t="shared" si="9"/>
        <v>0</v>
      </c>
      <c r="X61" s="64">
        <f t="shared" si="9"/>
        <v>0</v>
      </c>
      <c r="Y61" s="64">
        <f t="shared" si="9"/>
        <v>0</v>
      </c>
      <c r="Z61" s="64">
        <f t="shared" si="9"/>
        <v>0</v>
      </c>
      <c r="AA61" s="64">
        <f t="shared" si="9"/>
        <v>0</v>
      </c>
      <c r="AB61" s="64">
        <f t="shared" si="9"/>
        <v>0</v>
      </c>
      <c r="AC61" s="64">
        <f t="shared" si="9"/>
        <v>0</v>
      </c>
      <c r="AD61" s="64">
        <f t="shared" si="9"/>
        <v>0</v>
      </c>
      <c r="AE61" s="64">
        <f t="shared" si="9"/>
        <v>0</v>
      </c>
      <c r="AF61" s="64">
        <f t="shared" si="9"/>
        <v>0</v>
      </c>
      <c r="AG61" s="64">
        <f t="shared" si="9"/>
        <v>0</v>
      </c>
      <c r="AH61" s="64">
        <f t="shared" si="9"/>
        <v>0</v>
      </c>
      <c r="AI61" s="64">
        <f t="shared" si="9"/>
        <v>0</v>
      </c>
      <c r="AJ61" s="64">
        <f t="shared" si="9"/>
        <v>0</v>
      </c>
      <c r="AK61" s="64">
        <f t="shared" si="9"/>
        <v>0</v>
      </c>
      <c r="AL61" s="64">
        <f t="shared" si="9"/>
        <v>0</v>
      </c>
      <c r="AM61" s="64">
        <f t="shared" si="9"/>
        <v>0</v>
      </c>
      <c r="AN61" s="64">
        <f t="shared" si="9"/>
        <v>0</v>
      </c>
      <c r="AO61" s="64">
        <f t="shared" si="9"/>
        <v>0</v>
      </c>
      <c r="AP61" s="64">
        <f t="shared" si="9"/>
        <v>0</v>
      </c>
      <c r="AQ61" s="64">
        <f t="shared" si="9"/>
        <v>0</v>
      </c>
      <c r="AR61" s="64">
        <f t="shared" si="9"/>
        <v>0</v>
      </c>
      <c r="AS61" s="64">
        <f t="shared" si="9"/>
        <v>0</v>
      </c>
      <c r="AT61" s="64">
        <f t="shared" si="9"/>
        <v>0</v>
      </c>
      <c r="AU61" s="64">
        <f t="shared" si="9"/>
        <v>0</v>
      </c>
      <c r="AV61" s="64">
        <f t="shared" si="9"/>
        <v>0</v>
      </c>
      <c r="AW61" s="64">
        <f t="shared" si="9"/>
        <v>0</v>
      </c>
      <c r="AX61" s="64">
        <f t="shared" si="9"/>
        <v>0</v>
      </c>
      <c r="AY61" s="64">
        <f t="shared" si="9"/>
        <v>0</v>
      </c>
      <c r="AZ61" s="64">
        <f t="shared" si="9"/>
        <v>0</v>
      </c>
      <c r="BA61" s="64">
        <f t="shared" si="9"/>
        <v>0</v>
      </c>
      <c r="BB61" s="64">
        <f t="shared" si="9"/>
        <v>0</v>
      </c>
      <c r="BC61" s="64">
        <f t="shared" si="9"/>
        <v>0</v>
      </c>
      <c r="BD61" s="64">
        <f t="shared" si="9"/>
        <v>0</v>
      </c>
      <c r="BE61" s="64">
        <f t="shared" si="9"/>
        <v>0</v>
      </c>
      <c r="BF61" s="64">
        <f t="shared" si="9"/>
        <v>0</v>
      </c>
      <c r="BG61" s="64">
        <f t="shared" si="9"/>
        <v>0</v>
      </c>
      <c r="BH61" s="64">
        <f t="shared" si="9"/>
        <v>0</v>
      </c>
      <c r="BI61" s="64">
        <f t="shared" si="9"/>
        <v>0</v>
      </c>
      <c r="BJ61" s="64">
        <f t="shared" si="9"/>
        <v>0</v>
      </c>
      <c r="BK61" s="64">
        <f t="shared" si="9"/>
        <v>0</v>
      </c>
      <c r="BL61" s="64">
        <f t="shared" si="9"/>
        <v>0</v>
      </c>
      <c r="BM61" s="64">
        <f t="shared" si="9"/>
        <v>0</v>
      </c>
      <c r="BN61" s="64">
        <f t="shared" si="9"/>
        <v>0</v>
      </c>
      <c r="BO61" s="64">
        <f t="shared" si="9"/>
        <v>0</v>
      </c>
      <c r="BP61" s="64">
        <f t="shared" ref="BP61:BV61" si="10">BP8*BP$106</f>
        <v>0</v>
      </c>
      <c r="BQ61" s="64">
        <f t="shared" si="10"/>
        <v>0</v>
      </c>
      <c r="BR61" s="64">
        <f t="shared" si="10"/>
        <v>0</v>
      </c>
      <c r="BS61" s="64">
        <f t="shared" si="10"/>
        <v>0</v>
      </c>
      <c r="BT61" s="64">
        <f t="shared" si="10"/>
        <v>0</v>
      </c>
      <c r="BU61" s="64">
        <f t="shared" si="10"/>
        <v>0</v>
      </c>
      <c r="BV61" s="64">
        <f t="shared" si="10"/>
        <v>0</v>
      </c>
      <c r="BW61" s="105">
        <f t="shared" si="4"/>
        <v>0</v>
      </c>
    </row>
    <row r="62" spans="2:75" ht="13.5">
      <c r="B62" s="86" t="s">
        <v>34</v>
      </c>
      <c r="C62" s="87" t="s">
        <v>10</v>
      </c>
      <c r="D62" s="111">
        <f t="shared" ref="D62:BO62" si="11">D9*D$106</f>
        <v>0</v>
      </c>
      <c r="E62" s="64">
        <f t="shared" si="11"/>
        <v>0</v>
      </c>
      <c r="F62" s="64">
        <f t="shared" si="11"/>
        <v>0</v>
      </c>
      <c r="G62" s="64">
        <f t="shared" si="11"/>
        <v>0</v>
      </c>
      <c r="H62" s="64">
        <f t="shared" si="11"/>
        <v>0</v>
      </c>
      <c r="I62" s="64">
        <f t="shared" si="11"/>
        <v>0</v>
      </c>
      <c r="J62" s="64">
        <f t="shared" si="11"/>
        <v>0</v>
      </c>
      <c r="K62" s="64">
        <f t="shared" si="11"/>
        <v>0</v>
      </c>
      <c r="L62" s="64">
        <f t="shared" si="11"/>
        <v>0</v>
      </c>
      <c r="M62" s="64">
        <f t="shared" si="11"/>
        <v>0</v>
      </c>
      <c r="N62" s="64">
        <f t="shared" si="11"/>
        <v>0</v>
      </c>
      <c r="O62" s="64">
        <f t="shared" si="11"/>
        <v>0</v>
      </c>
      <c r="P62" s="64">
        <f t="shared" si="11"/>
        <v>0</v>
      </c>
      <c r="Q62" s="64">
        <f t="shared" si="11"/>
        <v>0</v>
      </c>
      <c r="R62" s="64">
        <f t="shared" si="11"/>
        <v>0</v>
      </c>
      <c r="S62" s="64">
        <f t="shared" si="11"/>
        <v>0</v>
      </c>
      <c r="T62" s="64">
        <f t="shared" si="11"/>
        <v>0</v>
      </c>
      <c r="U62" s="64">
        <f t="shared" si="11"/>
        <v>0</v>
      </c>
      <c r="V62" s="64">
        <f t="shared" si="11"/>
        <v>0</v>
      </c>
      <c r="W62" s="64">
        <f t="shared" si="11"/>
        <v>0</v>
      </c>
      <c r="X62" s="64">
        <f t="shared" si="11"/>
        <v>0</v>
      </c>
      <c r="Y62" s="64">
        <f t="shared" si="11"/>
        <v>0</v>
      </c>
      <c r="Z62" s="64">
        <f t="shared" si="11"/>
        <v>0</v>
      </c>
      <c r="AA62" s="64">
        <f t="shared" si="11"/>
        <v>0</v>
      </c>
      <c r="AB62" s="64">
        <f t="shared" si="11"/>
        <v>0</v>
      </c>
      <c r="AC62" s="64">
        <f t="shared" si="11"/>
        <v>0</v>
      </c>
      <c r="AD62" s="64">
        <f t="shared" si="11"/>
        <v>0</v>
      </c>
      <c r="AE62" s="64">
        <f t="shared" si="11"/>
        <v>0</v>
      </c>
      <c r="AF62" s="64">
        <f t="shared" si="11"/>
        <v>0</v>
      </c>
      <c r="AG62" s="64">
        <f t="shared" si="11"/>
        <v>0</v>
      </c>
      <c r="AH62" s="64">
        <f t="shared" si="11"/>
        <v>0</v>
      </c>
      <c r="AI62" s="64">
        <f t="shared" si="11"/>
        <v>0</v>
      </c>
      <c r="AJ62" s="64">
        <f t="shared" si="11"/>
        <v>0</v>
      </c>
      <c r="AK62" s="64">
        <f t="shared" si="11"/>
        <v>0</v>
      </c>
      <c r="AL62" s="64">
        <f t="shared" si="11"/>
        <v>0</v>
      </c>
      <c r="AM62" s="64">
        <f t="shared" si="11"/>
        <v>0</v>
      </c>
      <c r="AN62" s="64">
        <f t="shared" si="11"/>
        <v>0</v>
      </c>
      <c r="AO62" s="64">
        <f t="shared" si="11"/>
        <v>0</v>
      </c>
      <c r="AP62" s="64">
        <f t="shared" si="11"/>
        <v>0</v>
      </c>
      <c r="AQ62" s="64">
        <f t="shared" si="11"/>
        <v>0</v>
      </c>
      <c r="AR62" s="64">
        <f t="shared" si="11"/>
        <v>0</v>
      </c>
      <c r="AS62" s="64">
        <f t="shared" si="11"/>
        <v>0</v>
      </c>
      <c r="AT62" s="64">
        <f t="shared" si="11"/>
        <v>0</v>
      </c>
      <c r="AU62" s="64">
        <f t="shared" si="11"/>
        <v>0</v>
      </c>
      <c r="AV62" s="64">
        <f t="shared" si="11"/>
        <v>0</v>
      </c>
      <c r="AW62" s="64">
        <f t="shared" si="11"/>
        <v>0</v>
      </c>
      <c r="AX62" s="64">
        <f t="shared" si="11"/>
        <v>0</v>
      </c>
      <c r="AY62" s="64">
        <f t="shared" si="11"/>
        <v>0</v>
      </c>
      <c r="AZ62" s="64">
        <f t="shared" si="11"/>
        <v>0</v>
      </c>
      <c r="BA62" s="64">
        <f t="shared" si="11"/>
        <v>0</v>
      </c>
      <c r="BB62" s="64">
        <f t="shared" si="11"/>
        <v>0</v>
      </c>
      <c r="BC62" s="64">
        <f t="shared" si="11"/>
        <v>0</v>
      </c>
      <c r="BD62" s="64">
        <f t="shared" si="11"/>
        <v>0</v>
      </c>
      <c r="BE62" s="64">
        <f t="shared" si="11"/>
        <v>0</v>
      </c>
      <c r="BF62" s="64">
        <f t="shared" si="11"/>
        <v>0</v>
      </c>
      <c r="BG62" s="64">
        <f t="shared" si="11"/>
        <v>0</v>
      </c>
      <c r="BH62" s="64">
        <f t="shared" si="11"/>
        <v>0</v>
      </c>
      <c r="BI62" s="64">
        <f t="shared" si="11"/>
        <v>0</v>
      </c>
      <c r="BJ62" s="64">
        <f t="shared" si="11"/>
        <v>0</v>
      </c>
      <c r="BK62" s="64">
        <f t="shared" si="11"/>
        <v>0</v>
      </c>
      <c r="BL62" s="64">
        <f t="shared" si="11"/>
        <v>0</v>
      </c>
      <c r="BM62" s="64">
        <f t="shared" si="11"/>
        <v>0</v>
      </c>
      <c r="BN62" s="64">
        <f t="shared" si="11"/>
        <v>0</v>
      </c>
      <c r="BO62" s="64">
        <f t="shared" si="11"/>
        <v>0</v>
      </c>
      <c r="BP62" s="64">
        <f t="shared" ref="BP62:BV62" si="12">BP9*BP$106</f>
        <v>0</v>
      </c>
      <c r="BQ62" s="64">
        <f t="shared" si="12"/>
        <v>0</v>
      </c>
      <c r="BR62" s="64">
        <f t="shared" si="12"/>
        <v>0</v>
      </c>
      <c r="BS62" s="64">
        <f t="shared" si="12"/>
        <v>0</v>
      </c>
      <c r="BT62" s="64">
        <f t="shared" si="12"/>
        <v>0</v>
      </c>
      <c r="BU62" s="64">
        <f t="shared" si="12"/>
        <v>0</v>
      </c>
      <c r="BV62" s="64">
        <f t="shared" si="12"/>
        <v>0</v>
      </c>
      <c r="BW62" s="105">
        <f t="shared" si="4"/>
        <v>0</v>
      </c>
    </row>
    <row r="63" spans="2:75" ht="13.5">
      <c r="B63" s="86" t="s">
        <v>36</v>
      </c>
      <c r="C63" s="87" t="s">
        <v>12</v>
      </c>
      <c r="D63" s="111">
        <f t="shared" ref="D63:BO63" si="13">D10*D$106</f>
        <v>0</v>
      </c>
      <c r="E63" s="64">
        <f t="shared" si="13"/>
        <v>0</v>
      </c>
      <c r="F63" s="64">
        <f t="shared" si="13"/>
        <v>0</v>
      </c>
      <c r="G63" s="64">
        <f t="shared" si="13"/>
        <v>0</v>
      </c>
      <c r="H63" s="64">
        <f t="shared" si="13"/>
        <v>0</v>
      </c>
      <c r="I63" s="64">
        <f t="shared" si="13"/>
        <v>0</v>
      </c>
      <c r="J63" s="64">
        <f t="shared" si="13"/>
        <v>0</v>
      </c>
      <c r="K63" s="64">
        <f t="shared" si="13"/>
        <v>0</v>
      </c>
      <c r="L63" s="64">
        <f t="shared" si="13"/>
        <v>0</v>
      </c>
      <c r="M63" s="64">
        <f t="shared" si="13"/>
        <v>0</v>
      </c>
      <c r="N63" s="64">
        <f t="shared" si="13"/>
        <v>0</v>
      </c>
      <c r="O63" s="64">
        <f t="shared" si="13"/>
        <v>0</v>
      </c>
      <c r="P63" s="64">
        <f t="shared" si="13"/>
        <v>0</v>
      </c>
      <c r="Q63" s="64">
        <f t="shared" si="13"/>
        <v>0</v>
      </c>
      <c r="R63" s="64">
        <f t="shared" si="13"/>
        <v>0</v>
      </c>
      <c r="S63" s="64">
        <f t="shared" si="13"/>
        <v>0</v>
      </c>
      <c r="T63" s="64">
        <f t="shared" si="13"/>
        <v>0</v>
      </c>
      <c r="U63" s="64">
        <f t="shared" si="13"/>
        <v>0</v>
      </c>
      <c r="V63" s="64">
        <f t="shared" si="13"/>
        <v>0</v>
      </c>
      <c r="W63" s="64">
        <f t="shared" si="13"/>
        <v>0</v>
      </c>
      <c r="X63" s="64">
        <f t="shared" si="13"/>
        <v>0</v>
      </c>
      <c r="Y63" s="64">
        <f t="shared" si="13"/>
        <v>0</v>
      </c>
      <c r="Z63" s="64">
        <f t="shared" si="13"/>
        <v>0</v>
      </c>
      <c r="AA63" s="64">
        <f t="shared" si="13"/>
        <v>0</v>
      </c>
      <c r="AB63" s="64">
        <f t="shared" si="13"/>
        <v>0</v>
      </c>
      <c r="AC63" s="64">
        <f t="shared" si="13"/>
        <v>0</v>
      </c>
      <c r="AD63" s="64">
        <f t="shared" si="13"/>
        <v>0</v>
      </c>
      <c r="AE63" s="64">
        <f t="shared" si="13"/>
        <v>0</v>
      </c>
      <c r="AF63" s="64">
        <f t="shared" si="13"/>
        <v>0</v>
      </c>
      <c r="AG63" s="64">
        <f t="shared" si="13"/>
        <v>0</v>
      </c>
      <c r="AH63" s="64">
        <f t="shared" si="13"/>
        <v>0</v>
      </c>
      <c r="AI63" s="64">
        <f t="shared" si="13"/>
        <v>0</v>
      </c>
      <c r="AJ63" s="64">
        <f t="shared" si="13"/>
        <v>0</v>
      </c>
      <c r="AK63" s="64">
        <f t="shared" si="13"/>
        <v>0</v>
      </c>
      <c r="AL63" s="64">
        <f t="shared" si="13"/>
        <v>0</v>
      </c>
      <c r="AM63" s="64">
        <f t="shared" si="13"/>
        <v>0</v>
      </c>
      <c r="AN63" s="64">
        <f t="shared" si="13"/>
        <v>0</v>
      </c>
      <c r="AO63" s="64">
        <f t="shared" si="13"/>
        <v>0</v>
      </c>
      <c r="AP63" s="64">
        <f t="shared" si="13"/>
        <v>0</v>
      </c>
      <c r="AQ63" s="64">
        <f t="shared" si="13"/>
        <v>0</v>
      </c>
      <c r="AR63" s="64">
        <f t="shared" si="13"/>
        <v>0</v>
      </c>
      <c r="AS63" s="64">
        <f t="shared" si="13"/>
        <v>0</v>
      </c>
      <c r="AT63" s="64">
        <f t="shared" si="13"/>
        <v>0</v>
      </c>
      <c r="AU63" s="64">
        <f t="shared" si="13"/>
        <v>0</v>
      </c>
      <c r="AV63" s="64">
        <f t="shared" si="13"/>
        <v>0</v>
      </c>
      <c r="AW63" s="64">
        <f t="shared" si="13"/>
        <v>0</v>
      </c>
      <c r="AX63" s="64">
        <f t="shared" si="13"/>
        <v>0</v>
      </c>
      <c r="AY63" s="64">
        <f t="shared" si="13"/>
        <v>0</v>
      </c>
      <c r="AZ63" s="64">
        <f t="shared" si="13"/>
        <v>0</v>
      </c>
      <c r="BA63" s="64">
        <f t="shared" si="13"/>
        <v>0</v>
      </c>
      <c r="BB63" s="64">
        <f t="shared" si="13"/>
        <v>0</v>
      </c>
      <c r="BC63" s="64">
        <f t="shared" si="13"/>
        <v>0</v>
      </c>
      <c r="BD63" s="64">
        <f t="shared" si="13"/>
        <v>0</v>
      </c>
      <c r="BE63" s="64">
        <f t="shared" si="13"/>
        <v>0</v>
      </c>
      <c r="BF63" s="64">
        <f t="shared" si="13"/>
        <v>0</v>
      </c>
      <c r="BG63" s="64">
        <f t="shared" si="13"/>
        <v>0</v>
      </c>
      <c r="BH63" s="64">
        <f t="shared" si="13"/>
        <v>0</v>
      </c>
      <c r="BI63" s="64">
        <f t="shared" si="13"/>
        <v>0</v>
      </c>
      <c r="BJ63" s="64">
        <f t="shared" si="13"/>
        <v>0</v>
      </c>
      <c r="BK63" s="64">
        <f t="shared" si="13"/>
        <v>0</v>
      </c>
      <c r="BL63" s="64">
        <f t="shared" si="13"/>
        <v>0</v>
      </c>
      <c r="BM63" s="64">
        <f t="shared" si="13"/>
        <v>0</v>
      </c>
      <c r="BN63" s="64">
        <f t="shared" si="13"/>
        <v>0</v>
      </c>
      <c r="BO63" s="64">
        <f t="shared" si="13"/>
        <v>0</v>
      </c>
      <c r="BP63" s="64">
        <f t="shared" ref="BP63:BV63" si="14">BP10*BP$106</f>
        <v>0</v>
      </c>
      <c r="BQ63" s="64">
        <f t="shared" si="14"/>
        <v>0</v>
      </c>
      <c r="BR63" s="64">
        <f t="shared" si="14"/>
        <v>0</v>
      </c>
      <c r="BS63" s="64">
        <f t="shared" si="14"/>
        <v>0</v>
      </c>
      <c r="BT63" s="64">
        <f t="shared" si="14"/>
        <v>0</v>
      </c>
      <c r="BU63" s="64">
        <f t="shared" si="14"/>
        <v>0</v>
      </c>
      <c r="BV63" s="64">
        <f t="shared" si="14"/>
        <v>0</v>
      </c>
      <c r="BW63" s="105">
        <f t="shared" si="4"/>
        <v>0</v>
      </c>
    </row>
    <row r="64" spans="2:75" ht="13.5">
      <c r="B64" s="86" t="s">
        <v>38</v>
      </c>
      <c r="C64" s="87" t="s">
        <v>411</v>
      </c>
      <c r="D64" s="111">
        <f t="shared" ref="D64:BO64" si="15">D11*D$106</f>
        <v>0</v>
      </c>
      <c r="E64" s="64">
        <f t="shared" si="15"/>
        <v>0</v>
      </c>
      <c r="F64" s="64">
        <f t="shared" si="15"/>
        <v>0</v>
      </c>
      <c r="G64" s="64">
        <f t="shared" si="15"/>
        <v>0</v>
      </c>
      <c r="H64" s="64">
        <f t="shared" si="15"/>
        <v>0</v>
      </c>
      <c r="I64" s="64">
        <f t="shared" si="15"/>
        <v>0</v>
      </c>
      <c r="J64" s="64">
        <f t="shared" si="15"/>
        <v>0</v>
      </c>
      <c r="K64" s="64">
        <f t="shared" si="15"/>
        <v>0</v>
      </c>
      <c r="L64" s="64">
        <f t="shared" si="15"/>
        <v>0</v>
      </c>
      <c r="M64" s="64">
        <f t="shared" si="15"/>
        <v>0</v>
      </c>
      <c r="N64" s="64">
        <f t="shared" si="15"/>
        <v>0</v>
      </c>
      <c r="O64" s="64">
        <f t="shared" si="15"/>
        <v>0</v>
      </c>
      <c r="P64" s="64">
        <f t="shared" si="15"/>
        <v>0</v>
      </c>
      <c r="Q64" s="64">
        <f t="shared" si="15"/>
        <v>0</v>
      </c>
      <c r="R64" s="64">
        <f t="shared" si="15"/>
        <v>0</v>
      </c>
      <c r="S64" s="64">
        <f t="shared" si="15"/>
        <v>0</v>
      </c>
      <c r="T64" s="64">
        <f t="shared" si="15"/>
        <v>0</v>
      </c>
      <c r="U64" s="64">
        <f t="shared" si="15"/>
        <v>0</v>
      </c>
      <c r="V64" s="64">
        <f t="shared" si="15"/>
        <v>0</v>
      </c>
      <c r="W64" s="64">
        <f t="shared" si="15"/>
        <v>0</v>
      </c>
      <c r="X64" s="64">
        <f t="shared" si="15"/>
        <v>0</v>
      </c>
      <c r="Y64" s="64">
        <f t="shared" si="15"/>
        <v>0</v>
      </c>
      <c r="Z64" s="64">
        <f t="shared" si="15"/>
        <v>0</v>
      </c>
      <c r="AA64" s="64">
        <f t="shared" si="15"/>
        <v>0</v>
      </c>
      <c r="AB64" s="64">
        <f t="shared" si="15"/>
        <v>0</v>
      </c>
      <c r="AC64" s="64">
        <f t="shared" si="15"/>
        <v>0</v>
      </c>
      <c r="AD64" s="64">
        <f t="shared" si="15"/>
        <v>0</v>
      </c>
      <c r="AE64" s="64">
        <f t="shared" si="15"/>
        <v>0</v>
      </c>
      <c r="AF64" s="64">
        <f t="shared" si="15"/>
        <v>0</v>
      </c>
      <c r="AG64" s="64">
        <f t="shared" si="15"/>
        <v>0</v>
      </c>
      <c r="AH64" s="64">
        <f t="shared" si="15"/>
        <v>0</v>
      </c>
      <c r="AI64" s="64">
        <f t="shared" si="15"/>
        <v>0</v>
      </c>
      <c r="AJ64" s="64">
        <f t="shared" si="15"/>
        <v>0</v>
      </c>
      <c r="AK64" s="64">
        <f t="shared" si="15"/>
        <v>0</v>
      </c>
      <c r="AL64" s="64">
        <f t="shared" si="15"/>
        <v>0</v>
      </c>
      <c r="AM64" s="64">
        <f t="shared" si="15"/>
        <v>0</v>
      </c>
      <c r="AN64" s="64">
        <f t="shared" si="15"/>
        <v>0</v>
      </c>
      <c r="AO64" s="64">
        <f t="shared" si="15"/>
        <v>0</v>
      </c>
      <c r="AP64" s="64">
        <f t="shared" si="15"/>
        <v>0</v>
      </c>
      <c r="AQ64" s="64">
        <f t="shared" si="15"/>
        <v>0</v>
      </c>
      <c r="AR64" s="64">
        <f t="shared" si="15"/>
        <v>0</v>
      </c>
      <c r="AS64" s="64">
        <f t="shared" si="15"/>
        <v>0</v>
      </c>
      <c r="AT64" s="64">
        <f t="shared" si="15"/>
        <v>0</v>
      </c>
      <c r="AU64" s="64">
        <f t="shared" si="15"/>
        <v>0</v>
      </c>
      <c r="AV64" s="64">
        <f t="shared" si="15"/>
        <v>0</v>
      </c>
      <c r="AW64" s="64">
        <f t="shared" si="15"/>
        <v>0</v>
      </c>
      <c r="AX64" s="64">
        <f t="shared" si="15"/>
        <v>0</v>
      </c>
      <c r="AY64" s="64">
        <f t="shared" si="15"/>
        <v>0</v>
      </c>
      <c r="AZ64" s="64">
        <f t="shared" si="15"/>
        <v>0</v>
      </c>
      <c r="BA64" s="64">
        <f t="shared" si="15"/>
        <v>0</v>
      </c>
      <c r="BB64" s="64">
        <f t="shared" si="15"/>
        <v>0</v>
      </c>
      <c r="BC64" s="64">
        <f t="shared" si="15"/>
        <v>0</v>
      </c>
      <c r="BD64" s="64">
        <f t="shared" si="15"/>
        <v>0</v>
      </c>
      <c r="BE64" s="64">
        <f t="shared" si="15"/>
        <v>0</v>
      </c>
      <c r="BF64" s="64">
        <f t="shared" si="15"/>
        <v>0</v>
      </c>
      <c r="BG64" s="64">
        <f t="shared" si="15"/>
        <v>0</v>
      </c>
      <c r="BH64" s="64">
        <f t="shared" si="15"/>
        <v>0</v>
      </c>
      <c r="BI64" s="64">
        <f t="shared" si="15"/>
        <v>0</v>
      </c>
      <c r="BJ64" s="64">
        <f t="shared" si="15"/>
        <v>0</v>
      </c>
      <c r="BK64" s="64">
        <f t="shared" si="15"/>
        <v>0</v>
      </c>
      <c r="BL64" s="64">
        <f t="shared" si="15"/>
        <v>0</v>
      </c>
      <c r="BM64" s="64">
        <f t="shared" si="15"/>
        <v>0</v>
      </c>
      <c r="BN64" s="64">
        <f t="shared" si="15"/>
        <v>0</v>
      </c>
      <c r="BO64" s="64">
        <f t="shared" si="15"/>
        <v>0</v>
      </c>
      <c r="BP64" s="64">
        <f t="shared" ref="BP64:BV64" si="16">BP11*BP$106</f>
        <v>0</v>
      </c>
      <c r="BQ64" s="64">
        <f t="shared" si="16"/>
        <v>0</v>
      </c>
      <c r="BR64" s="64">
        <f t="shared" si="16"/>
        <v>0</v>
      </c>
      <c r="BS64" s="64">
        <f t="shared" si="16"/>
        <v>0</v>
      </c>
      <c r="BT64" s="64">
        <f t="shared" si="16"/>
        <v>0</v>
      </c>
      <c r="BU64" s="64">
        <f t="shared" si="16"/>
        <v>0</v>
      </c>
      <c r="BV64" s="64">
        <f t="shared" si="16"/>
        <v>0</v>
      </c>
      <c r="BW64" s="105">
        <f t="shared" si="4"/>
        <v>0</v>
      </c>
    </row>
    <row r="65" spans="2:75" ht="13.5">
      <c r="B65" s="86" t="s">
        <v>42</v>
      </c>
      <c r="C65" s="87" t="s">
        <v>14</v>
      </c>
      <c r="D65" s="111">
        <f t="shared" ref="D65:BO65" si="17">D12*D$106</f>
        <v>0</v>
      </c>
      <c r="E65" s="64">
        <f t="shared" si="17"/>
        <v>0</v>
      </c>
      <c r="F65" s="64">
        <f t="shared" si="17"/>
        <v>0</v>
      </c>
      <c r="G65" s="64">
        <f t="shared" si="17"/>
        <v>0</v>
      </c>
      <c r="H65" s="64">
        <f t="shared" si="17"/>
        <v>0</v>
      </c>
      <c r="I65" s="64">
        <f t="shared" si="17"/>
        <v>0</v>
      </c>
      <c r="J65" s="64">
        <f t="shared" si="17"/>
        <v>0</v>
      </c>
      <c r="K65" s="64">
        <f t="shared" si="17"/>
        <v>0</v>
      </c>
      <c r="L65" s="64">
        <f t="shared" si="17"/>
        <v>0</v>
      </c>
      <c r="M65" s="64">
        <f t="shared" si="17"/>
        <v>0</v>
      </c>
      <c r="N65" s="64">
        <f t="shared" si="17"/>
        <v>0</v>
      </c>
      <c r="O65" s="64">
        <f t="shared" si="17"/>
        <v>0</v>
      </c>
      <c r="P65" s="64">
        <f t="shared" si="17"/>
        <v>0</v>
      </c>
      <c r="Q65" s="64">
        <f t="shared" si="17"/>
        <v>0</v>
      </c>
      <c r="R65" s="64">
        <f t="shared" si="17"/>
        <v>0</v>
      </c>
      <c r="S65" s="64">
        <f t="shared" si="17"/>
        <v>0</v>
      </c>
      <c r="T65" s="64">
        <f t="shared" si="17"/>
        <v>0</v>
      </c>
      <c r="U65" s="64">
        <f t="shared" si="17"/>
        <v>0</v>
      </c>
      <c r="V65" s="64">
        <f t="shared" si="17"/>
        <v>0</v>
      </c>
      <c r="W65" s="64">
        <f t="shared" si="17"/>
        <v>0</v>
      </c>
      <c r="X65" s="64">
        <f t="shared" si="17"/>
        <v>0</v>
      </c>
      <c r="Y65" s="64">
        <f t="shared" si="17"/>
        <v>0</v>
      </c>
      <c r="Z65" s="64">
        <f t="shared" si="17"/>
        <v>0</v>
      </c>
      <c r="AA65" s="64">
        <f t="shared" si="17"/>
        <v>0</v>
      </c>
      <c r="AB65" s="64">
        <f t="shared" si="17"/>
        <v>0</v>
      </c>
      <c r="AC65" s="64">
        <f t="shared" si="17"/>
        <v>0</v>
      </c>
      <c r="AD65" s="64">
        <f t="shared" si="17"/>
        <v>0</v>
      </c>
      <c r="AE65" s="64">
        <f t="shared" si="17"/>
        <v>0</v>
      </c>
      <c r="AF65" s="64">
        <f t="shared" si="17"/>
        <v>0</v>
      </c>
      <c r="AG65" s="64">
        <f t="shared" si="17"/>
        <v>0</v>
      </c>
      <c r="AH65" s="64">
        <f t="shared" si="17"/>
        <v>0</v>
      </c>
      <c r="AI65" s="64">
        <f t="shared" si="17"/>
        <v>0</v>
      </c>
      <c r="AJ65" s="64">
        <f t="shared" si="17"/>
        <v>0</v>
      </c>
      <c r="AK65" s="64">
        <f t="shared" si="17"/>
        <v>0</v>
      </c>
      <c r="AL65" s="64">
        <f t="shared" si="17"/>
        <v>0</v>
      </c>
      <c r="AM65" s="64">
        <f t="shared" si="17"/>
        <v>0</v>
      </c>
      <c r="AN65" s="64">
        <f t="shared" si="17"/>
        <v>0</v>
      </c>
      <c r="AO65" s="64">
        <f t="shared" si="17"/>
        <v>0</v>
      </c>
      <c r="AP65" s="64">
        <f t="shared" si="17"/>
        <v>0</v>
      </c>
      <c r="AQ65" s="64">
        <f t="shared" si="17"/>
        <v>0</v>
      </c>
      <c r="AR65" s="64">
        <f t="shared" si="17"/>
        <v>0</v>
      </c>
      <c r="AS65" s="64">
        <f t="shared" si="17"/>
        <v>0</v>
      </c>
      <c r="AT65" s="64">
        <f t="shared" si="17"/>
        <v>0</v>
      </c>
      <c r="AU65" s="64">
        <f t="shared" si="17"/>
        <v>0</v>
      </c>
      <c r="AV65" s="64">
        <f t="shared" si="17"/>
        <v>0</v>
      </c>
      <c r="AW65" s="64">
        <f t="shared" si="17"/>
        <v>0</v>
      </c>
      <c r="AX65" s="64">
        <f t="shared" si="17"/>
        <v>0</v>
      </c>
      <c r="AY65" s="64">
        <f t="shared" si="17"/>
        <v>0</v>
      </c>
      <c r="AZ65" s="64">
        <f t="shared" si="17"/>
        <v>0</v>
      </c>
      <c r="BA65" s="64">
        <f t="shared" si="17"/>
        <v>0</v>
      </c>
      <c r="BB65" s="64">
        <f t="shared" si="17"/>
        <v>0</v>
      </c>
      <c r="BC65" s="64">
        <f t="shared" si="17"/>
        <v>0</v>
      </c>
      <c r="BD65" s="64">
        <f t="shared" si="17"/>
        <v>0</v>
      </c>
      <c r="BE65" s="64">
        <f t="shared" si="17"/>
        <v>0</v>
      </c>
      <c r="BF65" s="64">
        <f t="shared" si="17"/>
        <v>0</v>
      </c>
      <c r="BG65" s="64">
        <f t="shared" si="17"/>
        <v>0</v>
      </c>
      <c r="BH65" s="64">
        <f t="shared" si="17"/>
        <v>0</v>
      </c>
      <c r="BI65" s="64">
        <f t="shared" si="17"/>
        <v>0</v>
      </c>
      <c r="BJ65" s="64">
        <f t="shared" si="17"/>
        <v>0</v>
      </c>
      <c r="BK65" s="64">
        <f t="shared" si="17"/>
        <v>0</v>
      </c>
      <c r="BL65" s="64">
        <f t="shared" si="17"/>
        <v>0</v>
      </c>
      <c r="BM65" s="64">
        <f t="shared" si="17"/>
        <v>0</v>
      </c>
      <c r="BN65" s="64">
        <f t="shared" si="17"/>
        <v>0</v>
      </c>
      <c r="BO65" s="64">
        <f t="shared" si="17"/>
        <v>0</v>
      </c>
      <c r="BP65" s="64">
        <f t="shared" ref="BP65:BV65" si="18">BP12*BP$106</f>
        <v>0</v>
      </c>
      <c r="BQ65" s="64">
        <f t="shared" si="18"/>
        <v>0</v>
      </c>
      <c r="BR65" s="64">
        <f t="shared" si="18"/>
        <v>0</v>
      </c>
      <c r="BS65" s="64">
        <f t="shared" si="18"/>
        <v>0</v>
      </c>
      <c r="BT65" s="64">
        <f t="shared" si="18"/>
        <v>0</v>
      </c>
      <c r="BU65" s="64">
        <f t="shared" si="18"/>
        <v>0</v>
      </c>
      <c r="BV65" s="64">
        <f t="shared" si="18"/>
        <v>0</v>
      </c>
      <c r="BW65" s="105">
        <f t="shared" si="4"/>
        <v>0</v>
      </c>
    </row>
    <row r="66" spans="2:75" ht="13.5">
      <c r="B66" s="86" t="s">
        <v>44</v>
      </c>
      <c r="C66" s="87" t="s">
        <v>16</v>
      </c>
      <c r="D66" s="111">
        <f t="shared" ref="D66:BO66" si="19">D13*D$106</f>
        <v>0</v>
      </c>
      <c r="E66" s="64">
        <f t="shared" si="19"/>
        <v>0</v>
      </c>
      <c r="F66" s="64">
        <f t="shared" si="19"/>
        <v>0</v>
      </c>
      <c r="G66" s="64">
        <f t="shared" si="19"/>
        <v>0</v>
      </c>
      <c r="H66" s="64">
        <f t="shared" si="19"/>
        <v>0</v>
      </c>
      <c r="I66" s="64">
        <f t="shared" si="19"/>
        <v>0</v>
      </c>
      <c r="J66" s="64">
        <f t="shared" si="19"/>
        <v>0</v>
      </c>
      <c r="K66" s="64">
        <f t="shared" si="19"/>
        <v>0</v>
      </c>
      <c r="L66" s="64">
        <f t="shared" si="19"/>
        <v>0</v>
      </c>
      <c r="M66" s="64">
        <f t="shared" si="19"/>
        <v>0</v>
      </c>
      <c r="N66" s="64">
        <f t="shared" si="19"/>
        <v>0</v>
      </c>
      <c r="O66" s="64">
        <f t="shared" si="19"/>
        <v>0</v>
      </c>
      <c r="P66" s="64">
        <f t="shared" si="19"/>
        <v>0</v>
      </c>
      <c r="Q66" s="64">
        <f t="shared" si="19"/>
        <v>0</v>
      </c>
      <c r="R66" s="64">
        <f t="shared" si="19"/>
        <v>0</v>
      </c>
      <c r="S66" s="64">
        <f t="shared" si="19"/>
        <v>0</v>
      </c>
      <c r="T66" s="64">
        <f t="shared" si="19"/>
        <v>0</v>
      </c>
      <c r="U66" s="64">
        <f t="shared" si="19"/>
        <v>0</v>
      </c>
      <c r="V66" s="64">
        <f t="shared" si="19"/>
        <v>0</v>
      </c>
      <c r="W66" s="64">
        <f t="shared" si="19"/>
        <v>0</v>
      </c>
      <c r="X66" s="64">
        <f t="shared" si="19"/>
        <v>0</v>
      </c>
      <c r="Y66" s="64">
        <f t="shared" si="19"/>
        <v>0</v>
      </c>
      <c r="Z66" s="64">
        <f t="shared" si="19"/>
        <v>0</v>
      </c>
      <c r="AA66" s="64">
        <f t="shared" si="19"/>
        <v>0</v>
      </c>
      <c r="AB66" s="64">
        <f t="shared" si="19"/>
        <v>0</v>
      </c>
      <c r="AC66" s="64">
        <f t="shared" si="19"/>
        <v>0</v>
      </c>
      <c r="AD66" s="64">
        <f t="shared" si="19"/>
        <v>0</v>
      </c>
      <c r="AE66" s="64">
        <f t="shared" si="19"/>
        <v>0</v>
      </c>
      <c r="AF66" s="64">
        <f t="shared" si="19"/>
        <v>0</v>
      </c>
      <c r="AG66" s="64">
        <f t="shared" si="19"/>
        <v>0</v>
      </c>
      <c r="AH66" s="64">
        <f t="shared" si="19"/>
        <v>0</v>
      </c>
      <c r="AI66" s="64">
        <f t="shared" si="19"/>
        <v>0</v>
      </c>
      <c r="AJ66" s="64">
        <f t="shared" si="19"/>
        <v>0</v>
      </c>
      <c r="AK66" s="64">
        <f t="shared" si="19"/>
        <v>0</v>
      </c>
      <c r="AL66" s="64">
        <f t="shared" si="19"/>
        <v>0</v>
      </c>
      <c r="AM66" s="64">
        <f t="shared" si="19"/>
        <v>0</v>
      </c>
      <c r="AN66" s="64">
        <f t="shared" si="19"/>
        <v>0</v>
      </c>
      <c r="AO66" s="64">
        <f t="shared" si="19"/>
        <v>0</v>
      </c>
      <c r="AP66" s="64">
        <f t="shared" si="19"/>
        <v>0</v>
      </c>
      <c r="AQ66" s="64">
        <f t="shared" si="19"/>
        <v>0</v>
      </c>
      <c r="AR66" s="64">
        <f t="shared" si="19"/>
        <v>0</v>
      </c>
      <c r="AS66" s="64">
        <f t="shared" si="19"/>
        <v>0</v>
      </c>
      <c r="AT66" s="64">
        <f t="shared" si="19"/>
        <v>0</v>
      </c>
      <c r="AU66" s="64">
        <f t="shared" si="19"/>
        <v>0</v>
      </c>
      <c r="AV66" s="64">
        <f t="shared" si="19"/>
        <v>0</v>
      </c>
      <c r="AW66" s="64">
        <f t="shared" si="19"/>
        <v>0</v>
      </c>
      <c r="AX66" s="64">
        <f t="shared" si="19"/>
        <v>0</v>
      </c>
      <c r="AY66" s="64">
        <f t="shared" si="19"/>
        <v>0</v>
      </c>
      <c r="AZ66" s="64">
        <f t="shared" si="19"/>
        <v>0</v>
      </c>
      <c r="BA66" s="64">
        <f t="shared" si="19"/>
        <v>0</v>
      </c>
      <c r="BB66" s="64">
        <f t="shared" si="19"/>
        <v>0</v>
      </c>
      <c r="BC66" s="64">
        <f t="shared" si="19"/>
        <v>0</v>
      </c>
      <c r="BD66" s="64">
        <f t="shared" si="19"/>
        <v>0</v>
      </c>
      <c r="BE66" s="64">
        <f t="shared" si="19"/>
        <v>0</v>
      </c>
      <c r="BF66" s="64">
        <f t="shared" si="19"/>
        <v>0</v>
      </c>
      <c r="BG66" s="64">
        <f t="shared" si="19"/>
        <v>0</v>
      </c>
      <c r="BH66" s="64">
        <f t="shared" si="19"/>
        <v>0</v>
      </c>
      <c r="BI66" s="64">
        <f t="shared" si="19"/>
        <v>0</v>
      </c>
      <c r="BJ66" s="64">
        <f t="shared" si="19"/>
        <v>0</v>
      </c>
      <c r="BK66" s="64">
        <f t="shared" si="19"/>
        <v>0</v>
      </c>
      <c r="BL66" s="64">
        <f t="shared" si="19"/>
        <v>0</v>
      </c>
      <c r="BM66" s="64">
        <f t="shared" si="19"/>
        <v>0</v>
      </c>
      <c r="BN66" s="64">
        <f t="shared" si="19"/>
        <v>0</v>
      </c>
      <c r="BO66" s="64">
        <f t="shared" si="19"/>
        <v>0</v>
      </c>
      <c r="BP66" s="64">
        <f t="shared" ref="BP66:BV66" si="20">BP13*BP$106</f>
        <v>0</v>
      </c>
      <c r="BQ66" s="64">
        <f t="shared" si="20"/>
        <v>0</v>
      </c>
      <c r="BR66" s="64">
        <f t="shared" si="20"/>
        <v>0</v>
      </c>
      <c r="BS66" s="64">
        <f t="shared" si="20"/>
        <v>0</v>
      </c>
      <c r="BT66" s="64">
        <f t="shared" si="20"/>
        <v>0</v>
      </c>
      <c r="BU66" s="64">
        <f t="shared" si="20"/>
        <v>0</v>
      </c>
      <c r="BV66" s="64">
        <f t="shared" si="20"/>
        <v>0</v>
      </c>
      <c r="BW66" s="105">
        <f t="shared" si="4"/>
        <v>0</v>
      </c>
    </row>
    <row r="67" spans="2:75" ht="13.5">
      <c r="B67" s="86" t="s">
        <v>46</v>
      </c>
      <c r="C67" s="87" t="s">
        <v>18</v>
      </c>
      <c r="D67" s="111">
        <f t="shared" ref="D67:BO67" si="21">D14*D$106</f>
        <v>0</v>
      </c>
      <c r="E67" s="64">
        <f t="shared" si="21"/>
        <v>0</v>
      </c>
      <c r="F67" s="64">
        <f t="shared" si="21"/>
        <v>0</v>
      </c>
      <c r="G67" s="64">
        <f t="shared" si="21"/>
        <v>0</v>
      </c>
      <c r="H67" s="64">
        <f t="shared" si="21"/>
        <v>0</v>
      </c>
      <c r="I67" s="64">
        <f t="shared" si="21"/>
        <v>0</v>
      </c>
      <c r="J67" s="64">
        <f t="shared" si="21"/>
        <v>0</v>
      </c>
      <c r="K67" s="64">
        <f t="shared" si="21"/>
        <v>0</v>
      </c>
      <c r="L67" s="64">
        <f t="shared" si="21"/>
        <v>0</v>
      </c>
      <c r="M67" s="64">
        <f t="shared" si="21"/>
        <v>0</v>
      </c>
      <c r="N67" s="64">
        <f t="shared" si="21"/>
        <v>0</v>
      </c>
      <c r="O67" s="64">
        <f t="shared" si="21"/>
        <v>0</v>
      </c>
      <c r="P67" s="64">
        <f t="shared" si="21"/>
        <v>0</v>
      </c>
      <c r="Q67" s="64">
        <f t="shared" si="21"/>
        <v>0</v>
      </c>
      <c r="R67" s="64">
        <f t="shared" si="21"/>
        <v>0</v>
      </c>
      <c r="S67" s="64">
        <f t="shared" si="21"/>
        <v>0</v>
      </c>
      <c r="T67" s="64">
        <f t="shared" si="21"/>
        <v>0</v>
      </c>
      <c r="U67" s="64">
        <f t="shared" si="21"/>
        <v>0</v>
      </c>
      <c r="V67" s="64">
        <f t="shared" si="21"/>
        <v>0</v>
      </c>
      <c r="W67" s="64">
        <f t="shared" si="21"/>
        <v>0</v>
      </c>
      <c r="X67" s="64">
        <f t="shared" si="21"/>
        <v>0</v>
      </c>
      <c r="Y67" s="64">
        <f t="shared" si="21"/>
        <v>0</v>
      </c>
      <c r="Z67" s="64">
        <f t="shared" si="21"/>
        <v>0</v>
      </c>
      <c r="AA67" s="64">
        <f t="shared" si="21"/>
        <v>0</v>
      </c>
      <c r="AB67" s="64">
        <f t="shared" si="21"/>
        <v>0</v>
      </c>
      <c r="AC67" s="64">
        <f t="shared" si="21"/>
        <v>0</v>
      </c>
      <c r="AD67" s="64">
        <f t="shared" si="21"/>
        <v>0</v>
      </c>
      <c r="AE67" s="64">
        <f t="shared" si="21"/>
        <v>0</v>
      </c>
      <c r="AF67" s="64">
        <f t="shared" si="21"/>
        <v>0</v>
      </c>
      <c r="AG67" s="64">
        <f t="shared" si="21"/>
        <v>0</v>
      </c>
      <c r="AH67" s="64">
        <f t="shared" si="21"/>
        <v>0</v>
      </c>
      <c r="AI67" s="64">
        <f t="shared" si="21"/>
        <v>0</v>
      </c>
      <c r="AJ67" s="64">
        <f t="shared" si="21"/>
        <v>0</v>
      </c>
      <c r="AK67" s="64">
        <f t="shared" si="21"/>
        <v>0</v>
      </c>
      <c r="AL67" s="64">
        <f t="shared" si="21"/>
        <v>0</v>
      </c>
      <c r="AM67" s="64">
        <f t="shared" si="21"/>
        <v>0</v>
      </c>
      <c r="AN67" s="64">
        <f t="shared" si="21"/>
        <v>0</v>
      </c>
      <c r="AO67" s="64">
        <f t="shared" si="21"/>
        <v>0</v>
      </c>
      <c r="AP67" s="64">
        <f t="shared" si="21"/>
        <v>0</v>
      </c>
      <c r="AQ67" s="64">
        <f t="shared" si="21"/>
        <v>0</v>
      </c>
      <c r="AR67" s="64">
        <f t="shared" si="21"/>
        <v>0</v>
      </c>
      <c r="AS67" s="64">
        <f t="shared" si="21"/>
        <v>0</v>
      </c>
      <c r="AT67" s="64">
        <f t="shared" si="21"/>
        <v>0</v>
      </c>
      <c r="AU67" s="64">
        <f t="shared" si="21"/>
        <v>0</v>
      </c>
      <c r="AV67" s="64">
        <f t="shared" si="21"/>
        <v>0</v>
      </c>
      <c r="AW67" s="64">
        <f t="shared" si="21"/>
        <v>0</v>
      </c>
      <c r="AX67" s="64">
        <f t="shared" si="21"/>
        <v>0</v>
      </c>
      <c r="AY67" s="64">
        <f t="shared" si="21"/>
        <v>0</v>
      </c>
      <c r="AZ67" s="64">
        <f t="shared" si="21"/>
        <v>0</v>
      </c>
      <c r="BA67" s="64">
        <f t="shared" si="21"/>
        <v>0</v>
      </c>
      <c r="BB67" s="64">
        <f t="shared" si="21"/>
        <v>0</v>
      </c>
      <c r="BC67" s="64">
        <f t="shared" si="21"/>
        <v>0</v>
      </c>
      <c r="BD67" s="64">
        <f t="shared" si="21"/>
        <v>0</v>
      </c>
      <c r="BE67" s="64">
        <f t="shared" si="21"/>
        <v>0</v>
      </c>
      <c r="BF67" s="64">
        <f t="shared" si="21"/>
        <v>0</v>
      </c>
      <c r="BG67" s="64">
        <f t="shared" si="21"/>
        <v>0</v>
      </c>
      <c r="BH67" s="64">
        <f t="shared" si="21"/>
        <v>0</v>
      </c>
      <c r="BI67" s="64">
        <f t="shared" si="21"/>
        <v>0</v>
      </c>
      <c r="BJ67" s="64">
        <f t="shared" si="21"/>
        <v>0</v>
      </c>
      <c r="BK67" s="64">
        <f t="shared" si="21"/>
        <v>0</v>
      </c>
      <c r="BL67" s="64">
        <f t="shared" si="21"/>
        <v>0</v>
      </c>
      <c r="BM67" s="64">
        <f t="shared" si="21"/>
        <v>0</v>
      </c>
      <c r="BN67" s="64">
        <f t="shared" si="21"/>
        <v>0</v>
      </c>
      <c r="BO67" s="64">
        <f t="shared" si="21"/>
        <v>0</v>
      </c>
      <c r="BP67" s="64">
        <f t="shared" ref="BP67:BV67" si="22">BP14*BP$106</f>
        <v>0</v>
      </c>
      <c r="BQ67" s="64">
        <f t="shared" si="22"/>
        <v>0</v>
      </c>
      <c r="BR67" s="64">
        <f t="shared" si="22"/>
        <v>0</v>
      </c>
      <c r="BS67" s="64">
        <f t="shared" si="22"/>
        <v>0</v>
      </c>
      <c r="BT67" s="64">
        <f t="shared" si="22"/>
        <v>0</v>
      </c>
      <c r="BU67" s="64">
        <f t="shared" si="22"/>
        <v>0</v>
      </c>
      <c r="BV67" s="64">
        <f t="shared" si="22"/>
        <v>0</v>
      </c>
      <c r="BW67" s="105">
        <f t="shared" si="4"/>
        <v>0</v>
      </c>
    </row>
    <row r="68" spans="2:75" ht="13.5">
      <c r="B68" s="86" t="s">
        <v>47</v>
      </c>
      <c r="C68" s="87" t="s">
        <v>20</v>
      </c>
      <c r="D68" s="111">
        <f t="shared" ref="D68:BO68" si="23">D15*D$106</f>
        <v>0</v>
      </c>
      <c r="E68" s="64">
        <f t="shared" si="23"/>
        <v>0</v>
      </c>
      <c r="F68" s="64">
        <f t="shared" si="23"/>
        <v>0</v>
      </c>
      <c r="G68" s="64">
        <f t="shared" si="23"/>
        <v>0</v>
      </c>
      <c r="H68" s="64">
        <f t="shared" si="23"/>
        <v>0</v>
      </c>
      <c r="I68" s="64">
        <f t="shared" si="23"/>
        <v>0</v>
      </c>
      <c r="J68" s="64">
        <f t="shared" si="23"/>
        <v>0</v>
      </c>
      <c r="K68" s="64">
        <f t="shared" si="23"/>
        <v>0</v>
      </c>
      <c r="L68" s="64">
        <f t="shared" si="23"/>
        <v>0</v>
      </c>
      <c r="M68" s="64">
        <f t="shared" si="23"/>
        <v>0</v>
      </c>
      <c r="N68" s="64">
        <f t="shared" si="23"/>
        <v>0</v>
      </c>
      <c r="O68" s="64">
        <f t="shared" si="23"/>
        <v>0</v>
      </c>
      <c r="P68" s="64">
        <f t="shared" si="23"/>
        <v>0</v>
      </c>
      <c r="Q68" s="64">
        <f t="shared" si="23"/>
        <v>0</v>
      </c>
      <c r="R68" s="64">
        <f t="shared" si="23"/>
        <v>0</v>
      </c>
      <c r="S68" s="64">
        <f t="shared" si="23"/>
        <v>0</v>
      </c>
      <c r="T68" s="64">
        <f t="shared" si="23"/>
        <v>0</v>
      </c>
      <c r="U68" s="64">
        <f t="shared" si="23"/>
        <v>0</v>
      </c>
      <c r="V68" s="64">
        <f t="shared" si="23"/>
        <v>0</v>
      </c>
      <c r="W68" s="64">
        <f t="shared" si="23"/>
        <v>0</v>
      </c>
      <c r="X68" s="64">
        <f t="shared" si="23"/>
        <v>0</v>
      </c>
      <c r="Y68" s="64">
        <f t="shared" si="23"/>
        <v>0</v>
      </c>
      <c r="Z68" s="64">
        <f t="shared" si="23"/>
        <v>0</v>
      </c>
      <c r="AA68" s="64">
        <f t="shared" si="23"/>
        <v>0</v>
      </c>
      <c r="AB68" s="64">
        <f t="shared" si="23"/>
        <v>0</v>
      </c>
      <c r="AC68" s="64">
        <f t="shared" si="23"/>
        <v>0</v>
      </c>
      <c r="AD68" s="64">
        <f t="shared" si="23"/>
        <v>0</v>
      </c>
      <c r="AE68" s="64">
        <f t="shared" si="23"/>
        <v>0</v>
      </c>
      <c r="AF68" s="64">
        <f t="shared" si="23"/>
        <v>0</v>
      </c>
      <c r="AG68" s="64">
        <f t="shared" si="23"/>
        <v>0</v>
      </c>
      <c r="AH68" s="64">
        <f t="shared" si="23"/>
        <v>0</v>
      </c>
      <c r="AI68" s="64">
        <f t="shared" si="23"/>
        <v>0</v>
      </c>
      <c r="AJ68" s="64">
        <f t="shared" si="23"/>
        <v>0</v>
      </c>
      <c r="AK68" s="64">
        <f t="shared" si="23"/>
        <v>0</v>
      </c>
      <c r="AL68" s="64">
        <f t="shared" si="23"/>
        <v>0</v>
      </c>
      <c r="AM68" s="64">
        <f t="shared" si="23"/>
        <v>0</v>
      </c>
      <c r="AN68" s="64">
        <f t="shared" si="23"/>
        <v>0</v>
      </c>
      <c r="AO68" s="64">
        <f t="shared" si="23"/>
        <v>0</v>
      </c>
      <c r="AP68" s="64">
        <f t="shared" si="23"/>
        <v>0</v>
      </c>
      <c r="AQ68" s="64">
        <f t="shared" si="23"/>
        <v>0</v>
      </c>
      <c r="AR68" s="64">
        <f t="shared" si="23"/>
        <v>0</v>
      </c>
      <c r="AS68" s="64">
        <f t="shared" si="23"/>
        <v>0</v>
      </c>
      <c r="AT68" s="64">
        <f t="shared" si="23"/>
        <v>0</v>
      </c>
      <c r="AU68" s="64">
        <f t="shared" si="23"/>
        <v>0</v>
      </c>
      <c r="AV68" s="64">
        <f t="shared" si="23"/>
        <v>0</v>
      </c>
      <c r="AW68" s="64">
        <f t="shared" si="23"/>
        <v>0</v>
      </c>
      <c r="AX68" s="64">
        <f t="shared" si="23"/>
        <v>0</v>
      </c>
      <c r="AY68" s="64">
        <f t="shared" si="23"/>
        <v>0</v>
      </c>
      <c r="AZ68" s="64">
        <f t="shared" si="23"/>
        <v>0</v>
      </c>
      <c r="BA68" s="64">
        <f t="shared" si="23"/>
        <v>0</v>
      </c>
      <c r="BB68" s="64">
        <f t="shared" si="23"/>
        <v>0</v>
      </c>
      <c r="BC68" s="64">
        <f t="shared" si="23"/>
        <v>0</v>
      </c>
      <c r="BD68" s="64">
        <f t="shared" si="23"/>
        <v>0</v>
      </c>
      <c r="BE68" s="64">
        <f t="shared" si="23"/>
        <v>0</v>
      </c>
      <c r="BF68" s="64">
        <f t="shared" si="23"/>
        <v>0</v>
      </c>
      <c r="BG68" s="64">
        <f t="shared" si="23"/>
        <v>0</v>
      </c>
      <c r="BH68" s="64">
        <f t="shared" si="23"/>
        <v>0</v>
      </c>
      <c r="BI68" s="64">
        <f t="shared" si="23"/>
        <v>0</v>
      </c>
      <c r="BJ68" s="64">
        <f t="shared" si="23"/>
        <v>0</v>
      </c>
      <c r="BK68" s="64">
        <f t="shared" si="23"/>
        <v>0</v>
      </c>
      <c r="BL68" s="64">
        <f t="shared" si="23"/>
        <v>0</v>
      </c>
      <c r="BM68" s="64">
        <f t="shared" si="23"/>
        <v>0</v>
      </c>
      <c r="BN68" s="64">
        <f t="shared" si="23"/>
        <v>0</v>
      </c>
      <c r="BO68" s="64">
        <f t="shared" si="23"/>
        <v>0</v>
      </c>
      <c r="BP68" s="64">
        <f t="shared" ref="BP68:BV68" si="24">BP15*BP$106</f>
        <v>0</v>
      </c>
      <c r="BQ68" s="64">
        <f t="shared" si="24"/>
        <v>0</v>
      </c>
      <c r="BR68" s="64">
        <f t="shared" si="24"/>
        <v>0</v>
      </c>
      <c r="BS68" s="64">
        <f t="shared" si="24"/>
        <v>0</v>
      </c>
      <c r="BT68" s="64">
        <f t="shared" si="24"/>
        <v>0</v>
      </c>
      <c r="BU68" s="64">
        <f t="shared" si="24"/>
        <v>0</v>
      </c>
      <c r="BV68" s="64">
        <f t="shared" si="24"/>
        <v>0</v>
      </c>
      <c r="BW68" s="105">
        <f t="shared" si="4"/>
        <v>0</v>
      </c>
    </row>
    <row r="69" spans="2:75" ht="13.5">
      <c r="B69" s="86" t="s">
        <v>48</v>
      </c>
      <c r="C69" s="87" t="s">
        <v>429</v>
      </c>
      <c r="D69" s="111">
        <f t="shared" ref="D69:BO69" si="25">D16*D$106</f>
        <v>0</v>
      </c>
      <c r="E69" s="64">
        <f t="shared" si="25"/>
        <v>0</v>
      </c>
      <c r="F69" s="64">
        <f t="shared" si="25"/>
        <v>0</v>
      </c>
      <c r="G69" s="64">
        <f t="shared" si="25"/>
        <v>0</v>
      </c>
      <c r="H69" s="64">
        <f t="shared" si="25"/>
        <v>0</v>
      </c>
      <c r="I69" s="64">
        <f t="shared" si="25"/>
        <v>0</v>
      </c>
      <c r="J69" s="64">
        <f t="shared" si="25"/>
        <v>0</v>
      </c>
      <c r="K69" s="64">
        <f t="shared" si="25"/>
        <v>0</v>
      </c>
      <c r="L69" s="64">
        <f t="shared" si="25"/>
        <v>0</v>
      </c>
      <c r="M69" s="64">
        <f t="shared" si="25"/>
        <v>0</v>
      </c>
      <c r="N69" s="64">
        <f t="shared" si="25"/>
        <v>0</v>
      </c>
      <c r="O69" s="64">
        <f t="shared" si="25"/>
        <v>0</v>
      </c>
      <c r="P69" s="64">
        <f t="shared" si="25"/>
        <v>0</v>
      </c>
      <c r="Q69" s="64">
        <f t="shared" si="25"/>
        <v>0</v>
      </c>
      <c r="R69" s="64">
        <f t="shared" si="25"/>
        <v>0</v>
      </c>
      <c r="S69" s="64">
        <f t="shared" si="25"/>
        <v>0</v>
      </c>
      <c r="T69" s="64">
        <f t="shared" si="25"/>
        <v>0</v>
      </c>
      <c r="U69" s="64">
        <f t="shared" si="25"/>
        <v>0</v>
      </c>
      <c r="V69" s="64">
        <f t="shared" si="25"/>
        <v>0</v>
      </c>
      <c r="W69" s="64">
        <f t="shared" si="25"/>
        <v>0</v>
      </c>
      <c r="X69" s="64">
        <f t="shared" si="25"/>
        <v>0</v>
      </c>
      <c r="Y69" s="64">
        <f t="shared" si="25"/>
        <v>0</v>
      </c>
      <c r="Z69" s="64">
        <f t="shared" si="25"/>
        <v>0</v>
      </c>
      <c r="AA69" s="64">
        <f t="shared" si="25"/>
        <v>0</v>
      </c>
      <c r="AB69" s="64">
        <f t="shared" si="25"/>
        <v>0</v>
      </c>
      <c r="AC69" s="64">
        <f t="shared" si="25"/>
        <v>0</v>
      </c>
      <c r="AD69" s="64">
        <f t="shared" si="25"/>
        <v>0</v>
      </c>
      <c r="AE69" s="64">
        <f t="shared" si="25"/>
        <v>0</v>
      </c>
      <c r="AF69" s="64">
        <f t="shared" si="25"/>
        <v>0</v>
      </c>
      <c r="AG69" s="64">
        <f t="shared" si="25"/>
        <v>0</v>
      </c>
      <c r="AH69" s="64">
        <f t="shared" si="25"/>
        <v>0</v>
      </c>
      <c r="AI69" s="64">
        <f t="shared" si="25"/>
        <v>0</v>
      </c>
      <c r="AJ69" s="64">
        <f t="shared" si="25"/>
        <v>0</v>
      </c>
      <c r="AK69" s="64">
        <f t="shared" si="25"/>
        <v>0</v>
      </c>
      <c r="AL69" s="64">
        <f t="shared" si="25"/>
        <v>0</v>
      </c>
      <c r="AM69" s="64">
        <f t="shared" si="25"/>
        <v>0</v>
      </c>
      <c r="AN69" s="64">
        <f t="shared" si="25"/>
        <v>0</v>
      </c>
      <c r="AO69" s="64">
        <f t="shared" si="25"/>
        <v>0</v>
      </c>
      <c r="AP69" s="64">
        <f t="shared" si="25"/>
        <v>0</v>
      </c>
      <c r="AQ69" s="64">
        <f t="shared" si="25"/>
        <v>0</v>
      </c>
      <c r="AR69" s="64">
        <f t="shared" si="25"/>
        <v>0</v>
      </c>
      <c r="AS69" s="64">
        <f t="shared" si="25"/>
        <v>0</v>
      </c>
      <c r="AT69" s="64">
        <f t="shared" si="25"/>
        <v>0</v>
      </c>
      <c r="AU69" s="64">
        <f t="shared" si="25"/>
        <v>0</v>
      </c>
      <c r="AV69" s="64">
        <f t="shared" si="25"/>
        <v>0</v>
      </c>
      <c r="AW69" s="64">
        <f t="shared" si="25"/>
        <v>0</v>
      </c>
      <c r="AX69" s="64">
        <f t="shared" si="25"/>
        <v>0</v>
      </c>
      <c r="AY69" s="64">
        <f t="shared" si="25"/>
        <v>0</v>
      </c>
      <c r="AZ69" s="64">
        <f t="shared" si="25"/>
        <v>0</v>
      </c>
      <c r="BA69" s="64">
        <f t="shared" si="25"/>
        <v>0</v>
      </c>
      <c r="BB69" s="64">
        <f t="shared" si="25"/>
        <v>0</v>
      </c>
      <c r="BC69" s="64">
        <f t="shared" si="25"/>
        <v>0</v>
      </c>
      <c r="BD69" s="64">
        <f t="shared" si="25"/>
        <v>0</v>
      </c>
      <c r="BE69" s="64">
        <f t="shared" si="25"/>
        <v>0</v>
      </c>
      <c r="BF69" s="64">
        <f t="shared" si="25"/>
        <v>0</v>
      </c>
      <c r="BG69" s="64">
        <f t="shared" si="25"/>
        <v>0</v>
      </c>
      <c r="BH69" s="64">
        <f t="shared" si="25"/>
        <v>0</v>
      </c>
      <c r="BI69" s="64">
        <f t="shared" si="25"/>
        <v>0</v>
      </c>
      <c r="BJ69" s="64">
        <f t="shared" si="25"/>
        <v>0</v>
      </c>
      <c r="BK69" s="64">
        <f t="shared" si="25"/>
        <v>0</v>
      </c>
      <c r="BL69" s="64">
        <f t="shared" si="25"/>
        <v>0</v>
      </c>
      <c r="BM69" s="64">
        <f t="shared" si="25"/>
        <v>0</v>
      </c>
      <c r="BN69" s="64">
        <f t="shared" si="25"/>
        <v>0</v>
      </c>
      <c r="BO69" s="64">
        <f t="shared" si="25"/>
        <v>0</v>
      </c>
      <c r="BP69" s="64">
        <f t="shared" ref="BP69:BV69" si="26">BP16*BP$106</f>
        <v>0</v>
      </c>
      <c r="BQ69" s="64">
        <f t="shared" si="26"/>
        <v>0</v>
      </c>
      <c r="BR69" s="64">
        <f t="shared" si="26"/>
        <v>0</v>
      </c>
      <c r="BS69" s="64">
        <f t="shared" si="26"/>
        <v>0</v>
      </c>
      <c r="BT69" s="64">
        <f t="shared" si="26"/>
        <v>0</v>
      </c>
      <c r="BU69" s="64">
        <f t="shared" si="26"/>
        <v>0</v>
      </c>
      <c r="BV69" s="64">
        <f t="shared" si="26"/>
        <v>0</v>
      </c>
      <c r="BW69" s="105">
        <f t="shared" si="4"/>
        <v>0</v>
      </c>
    </row>
    <row r="70" spans="2:75" ht="13.5">
      <c r="B70" s="86" t="s">
        <v>50</v>
      </c>
      <c r="C70" s="87" t="s">
        <v>430</v>
      </c>
      <c r="D70" s="111">
        <f t="shared" ref="D70:BO70" si="27">D17*D$106</f>
        <v>0</v>
      </c>
      <c r="E70" s="64">
        <f t="shared" si="27"/>
        <v>0</v>
      </c>
      <c r="F70" s="64">
        <f t="shared" si="27"/>
        <v>0</v>
      </c>
      <c r="G70" s="64">
        <f t="shared" si="27"/>
        <v>0</v>
      </c>
      <c r="H70" s="64">
        <f t="shared" si="27"/>
        <v>0</v>
      </c>
      <c r="I70" s="64">
        <f t="shared" si="27"/>
        <v>0</v>
      </c>
      <c r="J70" s="64">
        <f t="shared" si="27"/>
        <v>0</v>
      </c>
      <c r="K70" s="64">
        <f t="shared" si="27"/>
        <v>0</v>
      </c>
      <c r="L70" s="64">
        <f t="shared" si="27"/>
        <v>0</v>
      </c>
      <c r="M70" s="64">
        <f t="shared" si="27"/>
        <v>0</v>
      </c>
      <c r="N70" s="64">
        <f t="shared" si="27"/>
        <v>0</v>
      </c>
      <c r="O70" s="64">
        <f t="shared" si="27"/>
        <v>0</v>
      </c>
      <c r="P70" s="64">
        <f t="shared" si="27"/>
        <v>0</v>
      </c>
      <c r="Q70" s="64">
        <f t="shared" si="27"/>
        <v>0</v>
      </c>
      <c r="R70" s="64">
        <f t="shared" si="27"/>
        <v>0</v>
      </c>
      <c r="S70" s="64">
        <f t="shared" si="27"/>
        <v>0</v>
      </c>
      <c r="T70" s="64">
        <f t="shared" si="27"/>
        <v>0</v>
      </c>
      <c r="U70" s="64">
        <f t="shared" si="27"/>
        <v>0</v>
      </c>
      <c r="V70" s="64">
        <f t="shared" si="27"/>
        <v>0</v>
      </c>
      <c r="W70" s="64">
        <f t="shared" si="27"/>
        <v>0</v>
      </c>
      <c r="X70" s="64">
        <f t="shared" si="27"/>
        <v>0</v>
      </c>
      <c r="Y70" s="64">
        <f t="shared" si="27"/>
        <v>0</v>
      </c>
      <c r="Z70" s="64">
        <f t="shared" si="27"/>
        <v>0</v>
      </c>
      <c r="AA70" s="64">
        <f t="shared" si="27"/>
        <v>0</v>
      </c>
      <c r="AB70" s="64">
        <f t="shared" si="27"/>
        <v>0</v>
      </c>
      <c r="AC70" s="64">
        <f t="shared" si="27"/>
        <v>0</v>
      </c>
      <c r="AD70" s="64">
        <f t="shared" si="27"/>
        <v>0</v>
      </c>
      <c r="AE70" s="64">
        <f t="shared" si="27"/>
        <v>0</v>
      </c>
      <c r="AF70" s="64">
        <f t="shared" si="27"/>
        <v>0</v>
      </c>
      <c r="AG70" s="64">
        <f t="shared" si="27"/>
        <v>0</v>
      </c>
      <c r="AH70" s="64">
        <f t="shared" si="27"/>
        <v>0</v>
      </c>
      <c r="AI70" s="64">
        <f t="shared" si="27"/>
        <v>0</v>
      </c>
      <c r="AJ70" s="64">
        <f t="shared" si="27"/>
        <v>0</v>
      </c>
      <c r="AK70" s="64">
        <f t="shared" si="27"/>
        <v>0</v>
      </c>
      <c r="AL70" s="64">
        <f t="shared" si="27"/>
        <v>0</v>
      </c>
      <c r="AM70" s="64">
        <f t="shared" si="27"/>
        <v>0</v>
      </c>
      <c r="AN70" s="64">
        <f t="shared" si="27"/>
        <v>0</v>
      </c>
      <c r="AO70" s="64">
        <f t="shared" si="27"/>
        <v>0</v>
      </c>
      <c r="AP70" s="64">
        <f t="shared" si="27"/>
        <v>0</v>
      </c>
      <c r="AQ70" s="64">
        <f t="shared" si="27"/>
        <v>0</v>
      </c>
      <c r="AR70" s="64">
        <f t="shared" si="27"/>
        <v>0</v>
      </c>
      <c r="AS70" s="64">
        <f t="shared" si="27"/>
        <v>0</v>
      </c>
      <c r="AT70" s="64">
        <f t="shared" si="27"/>
        <v>0</v>
      </c>
      <c r="AU70" s="64">
        <f t="shared" si="27"/>
        <v>0</v>
      </c>
      <c r="AV70" s="64">
        <f t="shared" si="27"/>
        <v>0</v>
      </c>
      <c r="AW70" s="64">
        <f t="shared" si="27"/>
        <v>0</v>
      </c>
      <c r="AX70" s="64">
        <f t="shared" si="27"/>
        <v>0</v>
      </c>
      <c r="AY70" s="64">
        <f t="shared" si="27"/>
        <v>0</v>
      </c>
      <c r="AZ70" s="64">
        <f t="shared" si="27"/>
        <v>0</v>
      </c>
      <c r="BA70" s="64">
        <f t="shared" si="27"/>
        <v>0</v>
      </c>
      <c r="BB70" s="64">
        <f t="shared" si="27"/>
        <v>0</v>
      </c>
      <c r="BC70" s="64">
        <f t="shared" si="27"/>
        <v>0</v>
      </c>
      <c r="BD70" s="64">
        <f t="shared" si="27"/>
        <v>0</v>
      </c>
      <c r="BE70" s="64">
        <f t="shared" si="27"/>
        <v>0</v>
      </c>
      <c r="BF70" s="64">
        <f t="shared" si="27"/>
        <v>0</v>
      </c>
      <c r="BG70" s="64">
        <f t="shared" si="27"/>
        <v>0</v>
      </c>
      <c r="BH70" s="64">
        <f t="shared" si="27"/>
        <v>0</v>
      </c>
      <c r="BI70" s="64">
        <f t="shared" si="27"/>
        <v>0</v>
      </c>
      <c r="BJ70" s="64">
        <f t="shared" si="27"/>
        <v>0</v>
      </c>
      <c r="BK70" s="64">
        <f t="shared" si="27"/>
        <v>0</v>
      </c>
      <c r="BL70" s="64">
        <f t="shared" si="27"/>
        <v>0</v>
      </c>
      <c r="BM70" s="64">
        <f t="shared" si="27"/>
        <v>0</v>
      </c>
      <c r="BN70" s="64">
        <f t="shared" si="27"/>
        <v>0</v>
      </c>
      <c r="BO70" s="64">
        <f t="shared" si="27"/>
        <v>0</v>
      </c>
      <c r="BP70" s="64">
        <f t="shared" ref="BP70:BV70" si="28">BP17*BP$106</f>
        <v>0</v>
      </c>
      <c r="BQ70" s="64">
        <f t="shared" si="28"/>
        <v>0</v>
      </c>
      <c r="BR70" s="64">
        <f t="shared" si="28"/>
        <v>0</v>
      </c>
      <c r="BS70" s="64">
        <f t="shared" si="28"/>
        <v>0</v>
      </c>
      <c r="BT70" s="64">
        <f t="shared" si="28"/>
        <v>0</v>
      </c>
      <c r="BU70" s="64">
        <f t="shared" si="28"/>
        <v>0</v>
      </c>
      <c r="BV70" s="64">
        <f t="shared" si="28"/>
        <v>0</v>
      </c>
      <c r="BW70" s="105">
        <f t="shared" si="4"/>
        <v>0</v>
      </c>
    </row>
    <row r="71" spans="2:75" ht="13.5">
      <c r="B71" s="86" t="s">
        <v>52</v>
      </c>
      <c r="C71" s="87" t="s">
        <v>431</v>
      </c>
      <c r="D71" s="111">
        <f t="shared" ref="D71:BO71" si="29">D18*D$106</f>
        <v>0</v>
      </c>
      <c r="E71" s="64">
        <f t="shared" si="29"/>
        <v>0</v>
      </c>
      <c r="F71" s="64">
        <f t="shared" si="29"/>
        <v>0</v>
      </c>
      <c r="G71" s="64">
        <f t="shared" si="29"/>
        <v>0</v>
      </c>
      <c r="H71" s="64">
        <f t="shared" si="29"/>
        <v>0</v>
      </c>
      <c r="I71" s="64">
        <f t="shared" si="29"/>
        <v>0</v>
      </c>
      <c r="J71" s="64">
        <f t="shared" si="29"/>
        <v>0</v>
      </c>
      <c r="K71" s="64">
        <f t="shared" si="29"/>
        <v>0</v>
      </c>
      <c r="L71" s="64">
        <f t="shared" si="29"/>
        <v>0</v>
      </c>
      <c r="M71" s="64">
        <f t="shared" si="29"/>
        <v>0</v>
      </c>
      <c r="N71" s="64">
        <f t="shared" si="29"/>
        <v>0</v>
      </c>
      <c r="O71" s="64">
        <f t="shared" si="29"/>
        <v>0</v>
      </c>
      <c r="P71" s="64">
        <f t="shared" si="29"/>
        <v>0</v>
      </c>
      <c r="Q71" s="64">
        <f t="shared" si="29"/>
        <v>0</v>
      </c>
      <c r="R71" s="64">
        <f t="shared" si="29"/>
        <v>0</v>
      </c>
      <c r="S71" s="64">
        <f t="shared" si="29"/>
        <v>0</v>
      </c>
      <c r="T71" s="64">
        <f t="shared" si="29"/>
        <v>0</v>
      </c>
      <c r="U71" s="64">
        <f t="shared" si="29"/>
        <v>0</v>
      </c>
      <c r="V71" s="64">
        <f t="shared" si="29"/>
        <v>0</v>
      </c>
      <c r="W71" s="64">
        <f t="shared" si="29"/>
        <v>0</v>
      </c>
      <c r="X71" s="64">
        <f t="shared" si="29"/>
        <v>0</v>
      </c>
      <c r="Y71" s="64">
        <f t="shared" si="29"/>
        <v>0</v>
      </c>
      <c r="Z71" s="64">
        <f t="shared" si="29"/>
        <v>0</v>
      </c>
      <c r="AA71" s="64">
        <f t="shared" si="29"/>
        <v>0</v>
      </c>
      <c r="AB71" s="64">
        <f t="shared" si="29"/>
        <v>0</v>
      </c>
      <c r="AC71" s="64">
        <f t="shared" si="29"/>
        <v>0</v>
      </c>
      <c r="AD71" s="64">
        <f t="shared" si="29"/>
        <v>0</v>
      </c>
      <c r="AE71" s="64">
        <f t="shared" si="29"/>
        <v>0</v>
      </c>
      <c r="AF71" s="64">
        <f t="shared" si="29"/>
        <v>0</v>
      </c>
      <c r="AG71" s="64">
        <f t="shared" si="29"/>
        <v>0</v>
      </c>
      <c r="AH71" s="64">
        <f t="shared" si="29"/>
        <v>0</v>
      </c>
      <c r="AI71" s="64">
        <f t="shared" si="29"/>
        <v>0</v>
      </c>
      <c r="AJ71" s="64">
        <f t="shared" si="29"/>
        <v>0</v>
      </c>
      <c r="AK71" s="64">
        <f t="shared" si="29"/>
        <v>0</v>
      </c>
      <c r="AL71" s="64">
        <f t="shared" si="29"/>
        <v>0</v>
      </c>
      <c r="AM71" s="64">
        <f t="shared" si="29"/>
        <v>0</v>
      </c>
      <c r="AN71" s="64">
        <f t="shared" si="29"/>
        <v>0</v>
      </c>
      <c r="AO71" s="64">
        <f t="shared" si="29"/>
        <v>0</v>
      </c>
      <c r="AP71" s="64">
        <f t="shared" si="29"/>
        <v>0</v>
      </c>
      <c r="AQ71" s="64">
        <f t="shared" si="29"/>
        <v>0</v>
      </c>
      <c r="AR71" s="64">
        <f t="shared" si="29"/>
        <v>0</v>
      </c>
      <c r="AS71" s="64">
        <f t="shared" si="29"/>
        <v>0</v>
      </c>
      <c r="AT71" s="64">
        <f t="shared" si="29"/>
        <v>0</v>
      </c>
      <c r="AU71" s="64">
        <f t="shared" si="29"/>
        <v>0</v>
      </c>
      <c r="AV71" s="64">
        <f t="shared" si="29"/>
        <v>0</v>
      </c>
      <c r="AW71" s="64">
        <f t="shared" si="29"/>
        <v>0</v>
      </c>
      <c r="AX71" s="64">
        <f t="shared" si="29"/>
        <v>0</v>
      </c>
      <c r="AY71" s="64">
        <f t="shared" si="29"/>
        <v>0</v>
      </c>
      <c r="AZ71" s="64">
        <f t="shared" si="29"/>
        <v>0</v>
      </c>
      <c r="BA71" s="64">
        <f t="shared" si="29"/>
        <v>0</v>
      </c>
      <c r="BB71" s="64">
        <f t="shared" si="29"/>
        <v>0</v>
      </c>
      <c r="BC71" s="64">
        <f t="shared" si="29"/>
        <v>0</v>
      </c>
      <c r="BD71" s="64">
        <f t="shared" si="29"/>
        <v>0</v>
      </c>
      <c r="BE71" s="64">
        <f t="shared" si="29"/>
        <v>0</v>
      </c>
      <c r="BF71" s="64">
        <f t="shared" si="29"/>
        <v>0</v>
      </c>
      <c r="BG71" s="64">
        <f t="shared" si="29"/>
        <v>0</v>
      </c>
      <c r="BH71" s="64">
        <f t="shared" si="29"/>
        <v>0</v>
      </c>
      <c r="BI71" s="64">
        <f t="shared" si="29"/>
        <v>0</v>
      </c>
      <c r="BJ71" s="64">
        <f t="shared" si="29"/>
        <v>0</v>
      </c>
      <c r="BK71" s="64">
        <f t="shared" si="29"/>
        <v>0</v>
      </c>
      <c r="BL71" s="64">
        <f t="shared" si="29"/>
        <v>0</v>
      </c>
      <c r="BM71" s="64">
        <f t="shared" si="29"/>
        <v>0</v>
      </c>
      <c r="BN71" s="64">
        <f t="shared" si="29"/>
        <v>0</v>
      </c>
      <c r="BO71" s="64">
        <f t="shared" si="29"/>
        <v>0</v>
      </c>
      <c r="BP71" s="64">
        <f t="shared" ref="BP71:BV71" si="30">BP18*BP$106</f>
        <v>0</v>
      </c>
      <c r="BQ71" s="64">
        <f t="shared" si="30"/>
        <v>0</v>
      </c>
      <c r="BR71" s="64">
        <f t="shared" si="30"/>
        <v>0</v>
      </c>
      <c r="BS71" s="64">
        <f t="shared" si="30"/>
        <v>0</v>
      </c>
      <c r="BT71" s="64">
        <f t="shared" si="30"/>
        <v>0</v>
      </c>
      <c r="BU71" s="64">
        <f t="shared" si="30"/>
        <v>0</v>
      </c>
      <c r="BV71" s="64">
        <f t="shared" si="30"/>
        <v>0</v>
      </c>
      <c r="BW71" s="105">
        <f t="shared" si="4"/>
        <v>0</v>
      </c>
    </row>
    <row r="72" spans="2:75" ht="13.5">
      <c r="B72" s="86" t="s">
        <v>54</v>
      </c>
      <c r="C72" s="87" t="s">
        <v>307</v>
      </c>
      <c r="D72" s="111">
        <f t="shared" ref="D72:BO72" si="31">D19*D$106</f>
        <v>0</v>
      </c>
      <c r="E72" s="64">
        <f t="shared" si="31"/>
        <v>0</v>
      </c>
      <c r="F72" s="64">
        <f t="shared" si="31"/>
        <v>0</v>
      </c>
      <c r="G72" s="64">
        <f t="shared" si="31"/>
        <v>0</v>
      </c>
      <c r="H72" s="64">
        <f t="shared" si="31"/>
        <v>0</v>
      </c>
      <c r="I72" s="64">
        <f t="shared" si="31"/>
        <v>0</v>
      </c>
      <c r="J72" s="64">
        <f t="shared" si="31"/>
        <v>0</v>
      </c>
      <c r="K72" s="64">
        <f t="shared" si="31"/>
        <v>0</v>
      </c>
      <c r="L72" s="64">
        <f t="shared" si="31"/>
        <v>0</v>
      </c>
      <c r="M72" s="64">
        <f t="shared" si="31"/>
        <v>0</v>
      </c>
      <c r="N72" s="64">
        <f t="shared" si="31"/>
        <v>0</v>
      </c>
      <c r="O72" s="64">
        <f t="shared" si="31"/>
        <v>0</v>
      </c>
      <c r="P72" s="64">
        <f t="shared" si="31"/>
        <v>0</v>
      </c>
      <c r="Q72" s="64">
        <f t="shared" si="31"/>
        <v>0</v>
      </c>
      <c r="R72" s="64">
        <f t="shared" si="31"/>
        <v>0</v>
      </c>
      <c r="S72" s="64">
        <f t="shared" si="31"/>
        <v>0</v>
      </c>
      <c r="T72" s="64">
        <f t="shared" si="31"/>
        <v>0</v>
      </c>
      <c r="U72" s="64">
        <f t="shared" si="31"/>
        <v>0</v>
      </c>
      <c r="V72" s="64">
        <f t="shared" si="31"/>
        <v>0</v>
      </c>
      <c r="W72" s="64">
        <f t="shared" si="31"/>
        <v>0</v>
      </c>
      <c r="X72" s="64">
        <f t="shared" si="31"/>
        <v>0</v>
      </c>
      <c r="Y72" s="64">
        <f t="shared" si="31"/>
        <v>0</v>
      </c>
      <c r="Z72" s="64">
        <f t="shared" si="31"/>
        <v>0</v>
      </c>
      <c r="AA72" s="64">
        <f t="shared" si="31"/>
        <v>0</v>
      </c>
      <c r="AB72" s="64">
        <f t="shared" si="31"/>
        <v>0</v>
      </c>
      <c r="AC72" s="64">
        <f t="shared" si="31"/>
        <v>0</v>
      </c>
      <c r="AD72" s="64">
        <f t="shared" si="31"/>
        <v>0</v>
      </c>
      <c r="AE72" s="64">
        <f t="shared" si="31"/>
        <v>0</v>
      </c>
      <c r="AF72" s="64">
        <f t="shared" si="31"/>
        <v>0</v>
      </c>
      <c r="AG72" s="64">
        <f t="shared" si="31"/>
        <v>0</v>
      </c>
      <c r="AH72" s="64">
        <f t="shared" si="31"/>
        <v>0</v>
      </c>
      <c r="AI72" s="64">
        <f t="shared" si="31"/>
        <v>0</v>
      </c>
      <c r="AJ72" s="64">
        <f t="shared" si="31"/>
        <v>0</v>
      </c>
      <c r="AK72" s="64">
        <f t="shared" si="31"/>
        <v>0</v>
      </c>
      <c r="AL72" s="64">
        <f t="shared" si="31"/>
        <v>0</v>
      </c>
      <c r="AM72" s="64">
        <f t="shared" si="31"/>
        <v>0</v>
      </c>
      <c r="AN72" s="64">
        <f t="shared" si="31"/>
        <v>0</v>
      </c>
      <c r="AO72" s="64">
        <f t="shared" si="31"/>
        <v>0</v>
      </c>
      <c r="AP72" s="64">
        <f t="shared" si="31"/>
        <v>0</v>
      </c>
      <c r="AQ72" s="64">
        <f t="shared" si="31"/>
        <v>0</v>
      </c>
      <c r="AR72" s="64">
        <f t="shared" si="31"/>
        <v>0</v>
      </c>
      <c r="AS72" s="64">
        <f t="shared" si="31"/>
        <v>0</v>
      </c>
      <c r="AT72" s="64">
        <f t="shared" si="31"/>
        <v>0</v>
      </c>
      <c r="AU72" s="64">
        <f t="shared" si="31"/>
        <v>0</v>
      </c>
      <c r="AV72" s="64">
        <f t="shared" si="31"/>
        <v>0</v>
      </c>
      <c r="AW72" s="64">
        <f t="shared" si="31"/>
        <v>0</v>
      </c>
      <c r="AX72" s="64">
        <f t="shared" si="31"/>
        <v>0</v>
      </c>
      <c r="AY72" s="64">
        <f t="shared" si="31"/>
        <v>0</v>
      </c>
      <c r="AZ72" s="64">
        <f t="shared" si="31"/>
        <v>0</v>
      </c>
      <c r="BA72" s="64">
        <f t="shared" si="31"/>
        <v>0</v>
      </c>
      <c r="BB72" s="64">
        <f t="shared" si="31"/>
        <v>0</v>
      </c>
      <c r="BC72" s="64">
        <f t="shared" si="31"/>
        <v>0</v>
      </c>
      <c r="BD72" s="64">
        <f t="shared" si="31"/>
        <v>0</v>
      </c>
      <c r="BE72" s="64">
        <f t="shared" si="31"/>
        <v>0</v>
      </c>
      <c r="BF72" s="64">
        <f t="shared" si="31"/>
        <v>0</v>
      </c>
      <c r="BG72" s="64">
        <f t="shared" si="31"/>
        <v>0</v>
      </c>
      <c r="BH72" s="64">
        <f t="shared" si="31"/>
        <v>0</v>
      </c>
      <c r="BI72" s="64">
        <f t="shared" si="31"/>
        <v>0</v>
      </c>
      <c r="BJ72" s="64">
        <f t="shared" si="31"/>
        <v>0</v>
      </c>
      <c r="BK72" s="64">
        <f t="shared" si="31"/>
        <v>0</v>
      </c>
      <c r="BL72" s="64">
        <f t="shared" si="31"/>
        <v>0</v>
      </c>
      <c r="BM72" s="64">
        <f t="shared" si="31"/>
        <v>0</v>
      </c>
      <c r="BN72" s="64">
        <f t="shared" si="31"/>
        <v>0</v>
      </c>
      <c r="BO72" s="64">
        <f t="shared" si="31"/>
        <v>0</v>
      </c>
      <c r="BP72" s="64">
        <f t="shared" ref="BP72:BV72" si="32">BP19*BP$106</f>
        <v>0</v>
      </c>
      <c r="BQ72" s="64">
        <f t="shared" si="32"/>
        <v>0</v>
      </c>
      <c r="BR72" s="64">
        <f t="shared" si="32"/>
        <v>0</v>
      </c>
      <c r="BS72" s="64">
        <f t="shared" si="32"/>
        <v>0</v>
      </c>
      <c r="BT72" s="64">
        <f t="shared" si="32"/>
        <v>0</v>
      </c>
      <c r="BU72" s="64">
        <f t="shared" si="32"/>
        <v>0</v>
      </c>
      <c r="BV72" s="64">
        <f t="shared" si="32"/>
        <v>0</v>
      </c>
      <c r="BW72" s="105">
        <f t="shared" si="4"/>
        <v>0</v>
      </c>
    </row>
    <row r="73" spans="2:75" ht="13.5">
      <c r="B73" s="86" t="s">
        <v>80</v>
      </c>
      <c r="C73" s="87" t="s">
        <v>432</v>
      </c>
      <c r="D73" s="111">
        <f t="shared" ref="D73:BO73" si="33">D20*D$106</f>
        <v>0</v>
      </c>
      <c r="E73" s="64">
        <f t="shared" si="33"/>
        <v>0</v>
      </c>
      <c r="F73" s="64">
        <f t="shared" si="33"/>
        <v>0</v>
      </c>
      <c r="G73" s="64">
        <f t="shared" si="33"/>
        <v>0</v>
      </c>
      <c r="H73" s="64">
        <f t="shared" si="33"/>
        <v>0</v>
      </c>
      <c r="I73" s="64">
        <f t="shared" si="33"/>
        <v>0</v>
      </c>
      <c r="J73" s="64">
        <f t="shared" si="33"/>
        <v>0</v>
      </c>
      <c r="K73" s="64">
        <f t="shared" si="33"/>
        <v>0</v>
      </c>
      <c r="L73" s="64">
        <f t="shared" si="33"/>
        <v>0</v>
      </c>
      <c r="M73" s="64">
        <f t="shared" si="33"/>
        <v>0</v>
      </c>
      <c r="N73" s="64">
        <f t="shared" si="33"/>
        <v>0</v>
      </c>
      <c r="O73" s="64">
        <f t="shared" si="33"/>
        <v>0</v>
      </c>
      <c r="P73" s="64">
        <f t="shared" si="33"/>
        <v>0</v>
      </c>
      <c r="Q73" s="64">
        <f t="shared" si="33"/>
        <v>0</v>
      </c>
      <c r="R73" s="64">
        <f t="shared" si="33"/>
        <v>0</v>
      </c>
      <c r="S73" s="64">
        <f t="shared" si="33"/>
        <v>0</v>
      </c>
      <c r="T73" s="64">
        <f t="shared" si="33"/>
        <v>0</v>
      </c>
      <c r="U73" s="64">
        <f t="shared" si="33"/>
        <v>0</v>
      </c>
      <c r="V73" s="64">
        <f t="shared" si="33"/>
        <v>0</v>
      </c>
      <c r="W73" s="64">
        <f t="shared" si="33"/>
        <v>0</v>
      </c>
      <c r="X73" s="64">
        <f t="shared" si="33"/>
        <v>0</v>
      </c>
      <c r="Y73" s="64">
        <f t="shared" si="33"/>
        <v>0</v>
      </c>
      <c r="Z73" s="64">
        <f t="shared" si="33"/>
        <v>0</v>
      </c>
      <c r="AA73" s="64">
        <f t="shared" si="33"/>
        <v>0</v>
      </c>
      <c r="AB73" s="64">
        <f t="shared" si="33"/>
        <v>0</v>
      </c>
      <c r="AC73" s="64">
        <f t="shared" si="33"/>
        <v>0</v>
      </c>
      <c r="AD73" s="64">
        <f t="shared" si="33"/>
        <v>0</v>
      </c>
      <c r="AE73" s="64">
        <f t="shared" si="33"/>
        <v>0</v>
      </c>
      <c r="AF73" s="64">
        <f t="shared" si="33"/>
        <v>0</v>
      </c>
      <c r="AG73" s="64">
        <f t="shared" si="33"/>
        <v>0</v>
      </c>
      <c r="AH73" s="64">
        <f t="shared" si="33"/>
        <v>0</v>
      </c>
      <c r="AI73" s="64">
        <f t="shared" si="33"/>
        <v>0</v>
      </c>
      <c r="AJ73" s="64">
        <f t="shared" si="33"/>
        <v>0</v>
      </c>
      <c r="AK73" s="64">
        <f t="shared" si="33"/>
        <v>0</v>
      </c>
      <c r="AL73" s="64">
        <f t="shared" si="33"/>
        <v>0</v>
      </c>
      <c r="AM73" s="64">
        <f t="shared" si="33"/>
        <v>0</v>
      </c>
      <c r="AN73" s="64">
        <f t="shared" si="33"/>
        <v>0</v>
      </c>
      <c r="AO73" s="64">
        <f t="shared" si="33"/>
        <v>0</v>
      </c>
      <c r="AP73" s="64">
        <f t="shared" si="33"/>
        <v>0</v>
      </c>
      <c r="AQ73" s="64">
        <f t="shared" si="33"/>
        <v>0</v>
      </c>
      <c r="AR73" s="64">
        <f t="shared" si="33"/>
        <v>0</v>
      </c>
      <c r="AS73" s="64">
        <f t="shared" si="33"/>
        <v>0</v>
      </c>
      <c r="AT73" s="64">
        <f t="shared" si="33"/>
        <v>0</v>
      </c>
      <c r="AU73" s="64">
        <f t="shared" si="33"/>
        <v>0</v>
      </c>
      <c r="AV73" s="64">
        <f t="shared" si="33"/>
        <v>0</v>
      </c>
      <c r="AW73" s="64">
        <f t="shared" si="33"/>
        <v>0</v>
      </c>
      <c r="AX73" s="64">
        <f t="shared" si="33"/>
        <v>0</v>
      </c>
      <c r="AY73" s="64">
        <f t="shared" si="33"/>
        <v>0</v>
      </c>
      <c r="AZ73" s="64">
        <f t="shared" si="33"/>
        <v>0</v>
      </c>
      <c r="BA73" s="64">
        <f t="shared" si="33"/>
        <v>0</v>
      </c>
      <c r="BB73" s="64">
        <f t="shared" si="33"/>
        <v>0</v>
      </c>
      <c r="BC73" s="64">
        <f t="shared" si="33"/>
        <v>0</v>
      </c>
      <c r="BD73" s="64">
        <f t="shared" si="33"/>
        <v>0</v>
      </c>
      <c r="BE73" s="64">
        <f t="shared" si="33"/>
        <v>0</v>
      </c>
      <c r="BF73" s="64">
        <f t="shared" si="33"/>
        <v>0</v>
      </c>
      <c r="BG73" s="64">
        <f t="shared" si="33"/>
        <v>0</v>
      </c>
      <c r="BH73" s="64">
        <f t="shared" si="33"/>
        <v>0</v>
      </c>
      <c r="BI73" s="64">
        <f t="shared" si="33"/>
        <v>0</v>
      </c>
      <c r="BJ73" s="64">
        <f t="shared" si="33"/>
        <v>0</v>
      </c>
      <c r="BK73" s="64">
        <f t="shared" si="33"/>
        <v>0</v>
      </c>
      <c r="BL73" s="64">
        <f t="shared" si="33"/>
        <v>0</v>
      </c>
      <c r="BM73" s="64">
        <f t="shared" si="33"/>
        <v>0</v>
      </c>
      <c r="BN73" s="64">
        <f t="shared" si="33"/>
        <v>0</v>
      </c>
      <c r="BO73" s="64">
        <f t="shared" si="33"/>
        <v>0</v>
      </c>
      <c r="BP73" s="64">
        <f t="shared" ref="BP73:BV73" si="34">BP20*BP$106</f>
        <v>0</v>
      </c>
      <c r="BQ73" s="64">
        <f t="shared" si="34"/>
        <v>0</v>
      </c>
      <c r="BR73" s="64">
        <f t="shared" si="34"/>
        <v>0</v>
      </c>
      <c r="BS73" s="64">
        <f t="shared" si="34"/>
        <v>0</v>
      </c>
      <c r="BT73" s="64">
        <f t="shared" si="34"/>
        <v>0</v>
      </c>
      <c r="BU73" s="64">
        <f t="shared" si="34"/>
        <v>0</v>
      </c>
      <c r="BV73" s="64">
        <f t="shared" si="34"/>
        <v>0</v>
      </c>
      <c r="BW73" s="105">
        <f t="shared" si="4"/>
        <v>0</v>
      </c>
    </row>
    <row r="74" spans="2:75" ht="13.5">
      <c r="B74" s="86" t="s">
        <v>90</v>
      </c>
      <c r="C74" s="87" t="s">
        <v>412</v>
      </c>
      <c r="D74" s="111">
        <f t="shared" ref="D74:BO74" si="35">D21*D$106</f>
        <v>0</v>
      </c>
      <c r="E74" s="64">
        <f t="shared" si="35"/>
        <v>0</v>
      </c>
      <c r="F74" s="64">
        <f t="shared" si="35"/>
        <v>0</v>
      </c>
      <c r="G74" s="64">
        <f t="shared" si="35"/>
        <v>0</v>
      </c>
      <c r="H74" s="64">
        <f t="shared" si="35"/>
        <v>0</v>
      </c>
      <c r="I74" s="64">
        <f t="shared" si="35"/>
        <v>0</v>
      </c>
      <c r="J74" s="64">
        <f t="shared" si="35"/>
        <v>0</v>
      </c>
      <c r="K74" s="64">
        <f t="shared" si="35"/>
        <v>0</v>
      </c>
      <c r="L74" s="64">
        <f t="shared" si="35"/>
        <v>0</v>
      </c>
      <c r="M74" s="64">
        <f t="shared" si="35"/>
        <v>0</v>
      </c>
      <c r="N74" s="64">
        <f t="shared" si="35"/>
        <v>0</v>
      </c>
      <c r="O74" s="64">
        <f t="shared" si="35"/>
        <v>0</v>
      </c>
      <c r="P74" s="64">
        <f t="shared" si="35"/>
        <v>0</v>
      </c>
      <c r="Q74" s="64">
        <f t="shared" si="35"/>
        <v>0</v>
      </c>
      <c r="R74" s="64">
        <f t="shared" si="35"/>
        <v>0</v>
      </c>
      <c r="S74" s="64">
        <f t="shared" si="35"/>
        <v>0</v>
      </c>
      <c r="T74" s="64">
        <f t="shared" si="35"/>
        <v>0</v>
      </c>
      <c r="U74" s="64">
        <f t="shared" si="35"/>
        <v>0</v>
      </c>
      <c r="V74" s="64">
        <f t="shared" si="35"/>
        <v>0</v>
      </c>
      <c r="W74" s="64">
        <f t="shared" si="35"/>
        <v>0</v>
      </c>
      <c r="X74" s="64">
        <f t="shared" si="35"/>
        <v>0</v>
      </c>
      <c r="Y74" s="64">
        <f t="shared" si="35"/>
        <v>0</v>
      </c>
      <c r="Z74" s="64">
        <f t="shared" si="35"/>
        <v>0</v>
      </c>
      <c r="AA74" s="64">
        <f t="shared" si="35"/>
        <v>0</v>
      </c>
      <c r="AB74" s="64">
        <f t="shared" si="35"/>
        <v>0</v>
      </c>
      <c r="AC74" s="64">
        <f t="shared" si="35"/>
        <v>0</v>
      </c>
      <c r="AD74" s="64">
        <f t="shared" si="35"/>
        <v>0</v>
      </c>
      <c r="AE74" s="64">
        <f t="shared" si="35"/>
        <v>0</v>
      </c>
      <c r="AF74" s="64">
        <f t="shared" si="35"/>
        <v>0</v>
      </c>
      <c r="AG74" s="64">
        <f t="shared" si="35"/>
        <v>0</v>
      </c>
      <c r="AH74" s="64">
        <f t="shared" si="35"/>
        <v>0</v>
      </c>
      <c r="AI74" s="64">
        <f t="shared" si="35"/>
        <v>0</v>
      </c>
      <c r="AJ74" s="64">
        <f t="shared" si="35"/>
        <v>0</v>
      </c>
      <c r="AK74" s="64">
        <f t="shared" si="35"/>
        <v>0</v>
      </c>
      <c r="AL74" s="64">
        <f t="shared" si="35"/>
        <v>0</v>
      </c>
      <c r="AM74" s="64">
        <f t="shared" si="35"/>
        <v>0</v>
      </c>
      <c r="AN74" s="64">
        <f t="shared" si="35"/>
        <v>0</v>
      </c>
      <c r="AO74" s="64">
        <f t="shared" si="35"/>
        <v>0</v>
      </c>
      <c r="AP74" s="64">
        <f t="shared" si="35"/>
        <v>0</v>
      </c>
      <c r="AQ74" s="64">
        <f t="shared" si="35"/>
        <v>0</v>
      </c>
      <c r="AR74" s="64">
        <f t="shared" si="35"/>
        <v>0</v>
      </c>
      <c r="AS74" s="64">
        <f t="shared" si="35"/>
        <v>0</v>
      </c>
      <c r="AT74" s="64">
        <f t="shared" si="35"/>
        <v>0</v>
      </c>
      <c r="AU74" s="64">
        <f t="shared" si="35"/>
        <v>0</v>
      </c>
      <c r="AV74" s="64">
        <f t="shared" si="35"/>
        <v>0</v>
      </c>
      <c r="AW74" s="64">
        <f t="shared" si="35"/>
        <v>0</v>
      </c>
      <c r="AX74" s="64">
        <f t="shared" si="35"/>
        <v>0</v>
      </c>
      <c r="AY74" s="64">
        <f t="shared" si="35"/>
        <v>0</v>
      </c>
      <c r="AZ74" s="64">
        <f t="shared" si="35"/>
        <v>0</v>
      </c>
      <c r="BA74" s="64">
        <f t="shared" si="35"/>
        <v>0</v>
      </c>
      <c r="BB74" s="64">
        <f t="shared" si="35"/>
        <v>0</v>
      </c>
      <c r="BC74" s="64">
        <f t="shared" si="35"/>
        <v>0</v>
      </c>
      <c r="BD74" s="64">
        <f t="shared" si="35"/>
        <v>0</v>
      </c>
      <c r="BE74" s="64">
        <f t="shared" si="35"/>
        <v>0</v>
      </c>
      <c r="BF74" s="64">
        <f t="shared" si="35"/>
        <v>0</v>
      </c>
      <c r="BG74" s="64">
        <f t="shared" si="35"/>
        <v>0</v>
      </c>
      <c r="BH74" s="64">
        <f t="shared" si="35"/>
        <v>0</v>
      </c>
      <c r="BI74" s="64">
        <f t="shared" si="35"/>
        <v>0</v>
      </c>
      <c r="BJ74" s="64">
        <f t="shared" si="35"/>
        <v>0</v>
      </c>
      <c r="BK74" s="64">
        <f t="shared" si="35"/>
        <v>0</v>
      </c>
      <c r="BL74" s="64">
        <f t="shared" si="35"/>
        <v>0</v>
      </c>
      <c r="BM74" s="64">
        <f t="shared" si="35"/>
        <v>0</v>
      </c>
      <c r="BN74" s="64">
        <f t="shared" si="35"/>
        <v>0</v>
      </c>
      <c r="BO74" s="64">
        <f t="shared" si="35"/>
        <v>0</v>
      </c>
      <c r="BP74" s="64">
        <f t="shared" ref="BP74:BV74" si="36">BP21*BP$106</f>
        <v>0</v>
      </c>
      <c r="BQ74" s="64">
        <f t="shared" si="36"/>
        <v>0</v>
      </c>
      <c r="BR74" s="64">
        <f t="shared" si="36"/>
        <v>0</v>
      </c>
      <c r="BS74" s="64">
        <f t="shared" si="36"/>
        <v>0</v>
      </c>
      <c r="BT74" s="64">
        <f t="shared" si="36"/>
        <v>0</v>
      </c>
      <c r="BU74" s="64">
        <f t="shared" si="36"/>
        <v>0</v>
      </c>
      <c r="BV74" s="64">
        <f t="shared" si="36"/>
        <v>0</v>
      </c>
      <c r="BW74" s="105">
        <f t="shared" si="4"/>
        <v>0</v>
      </c>
    </row>
    <row r="75" spans="2:75" ht="13.5">
      <c r="B75" s="86" t="s">
        <v>91</v>
      </c>
      <c r="C75" s="87" t="s">
        <v>25</v>
      </c>
      <c r="D75" s="111">
        <f t="shared" ref="D75:BO75" si="37">D22*D$106</f>
        <v>0</v>
      </c>
      <c r="E75" s="64">
        <f t="shared" si="37"/>
        <v>0</v>
      </c>
      <c r="F75" s="64">
        <f t="shared" si="37"/>
        <v>0</v>
      </c>
      <c r="G75" s="64">
        <f t="shared" si="37"/>
        <v>0</v>
      </c>
      <c r="H75" s="64">
        <f t="shared" si="37"/>
        <v>0</v>
      </c>
      <c r="I75" s="64">
        <f t="shared" si="37"/>
        <v>0</v>
      </c>
      <c r="J75" s="64">
        <f t="shared" si="37"/>
        <v>0</v>
      </c>
      <c r="K75" s="64">
        <f t="shared" si="37"/>
        <v>0</v>
      </c>
      <c r="L75" s="64">
        <f t="shared" si="37"/>
        <v>0</v>
      </c>
      <c r="M75" s="64">
        <f t="shared" si="37"/>
        <v>0</v>
      </c>
      <c r="N75" s="64">
        <f t="shared" si="37"/>
        <v>0</v>
      </c>
      <c r="O75" s="64">
        <f t="shared" si="37"/>
        <v>0</v>
      </c>
      <c r="P75" s="64">
        <f t="shared" si="37"/>
        <v>0</v>
      </c>
      <c r="Q75" s="64">
        <f t="shared" si="37"/>
        <v>0</v>
      </c>
      <c r="R75" s="64">
        <f t="shared" si="37"/>
        <v>0</v>
      </c>
      <c r="S75" s="64">
        <f t="shared" si="37"/>
        <v>0</v>
      </c>
      <c r="T75" s="64">
        <f t="shared" si="37"/>
        <v>0</v>
      </c>
      <c r="U75" s="64">
        <f t="shared" si="37"/>
        <v>0</v>
      </c>
      <c r="V75" s="64">
        <f t="shared" si="37"/>
        <v>0</v>
      </c>
      <c r="W75" s="64">
        <f t="shared" si="37"/>
        <v>0</v>
      </c>
      <c r="X75" s="64">
        <f t="shared" si="37"/>
        <v>0</v>
      </c>
      <c r="Y75" s="64">
        <f t="shared" si="37"/>
        <v>0</v>
      </c>
      <c r="Z75" s="64">
        <f t="shared" si="37"/>
        <v>0</v>
      </c>
      <c r="AA75" s="64">
        <f t="shared" si="37"/>
        <v>0</v>
      </c>
      <c r="AB75" s="64">
        <f t="shared" si="37"/>
        <v>0</v>
      </c>
      <c r="AC75" s="64">
        <f t="shared" si="37"/>
        <v>0</v>
      </c>
      <c r="AD75" s="64">
        <f t="shared" si="37"/>
        <v>0</v>
      </c>
      <c r="AE75" s="64">
        <f t="shared" si="37"/>
        <v>0</v>
      </c>
      <c r="AF75" s="64">
        <f t="shared" si="37"/>
        <v>0</v>
      </c>
      <c r="AG75" s="64">
        <f t="shared" si="37"/>
        <v>0</v>
      </c>
      <c r="AH75" s="64">
        <f t="shared" si="37"/>
        <v>0</v>
      </c>
      <c r="AI75" s="64">
        <f t="shared" si="37"/>
        <v>0</v>
      </c>
      <c r="AJ75" s="64">
        <f t="shared" si="37"/>
        <v>0</v>
      </c>
      <c r="AK75" s="64">
        <f t="shared" si="37"/>
        <v>0</v>
      </c>
      <c r="AL75" s="64">
        <f t="shared" si="37"/>
        <v>0</v>
      </c>
      <c r="AM75" s="64">
        <f t="shared" si="37"/>
        <v>0</v>
      </c>
      <c r="AN75" s="64">
        <f t="shared" si="37"/>
        <v>0</v>
      </c>
      <c r="AO75" s="64">
        <f t="shared" si="37"/>
        <v>0</v>
      </c>
      <c r="AP75" s="64">
        <f t="shared" si="37"/>
        <v>0</v>
      </c>
      <c r="AQ75" s="64">
        <f t="shared" si="37"/>
        <v>0</v>
      </c>
      <c r="AR75" s="64">
        <f t="shared" si="37"/>
        <v>0</v>
      </c>
      <c r="AS75" s="64">
        <f t="shared" si="37"/>
        <v>0</v>
      </c>
      <c r="AT75" s="64">
        <f t="shared" si="37"/>
        <v>0</v>
      </c>
      <c r="AU75" s="64">
        <f t="shared" si="37"/>
        <v>0</v>
      </c>
      <c r="AV75" s="64">
        <f t="shared" si="37"/>
        <v>0</v>
      </c>
      <c r="AW75" s="64">
        <f t="shared" si="37"/>
        <v>0</v>
      </c>
      <c r="AX75" s="64">
        <f t="shared" si="37"/>
        <v>0</v>
      </c>
      <c r="AY75" s="64">
        <f t="shared" si="37"/>
        <v>0</v>
      </c>
      <c r="AZ75" s="64">
        <f t="shared" si="37"/>
        <v>0</v>
      </c>
      <c r="BA75" s="64">
        <f t="shared" si="37"/>
        <v>0</v>
      </c>
      <c r="BB75" s="64">
        <f t="shared" si="37"/>
        <v>0</v>
      </c>
      <c r="BC75" s="64">
        <f t="shared" si="37"/>
        <v>0</v>
      </c>
      <c r="BD75" s="64">
        <f t="shared" si="37"/>
        <v>0</v>
      </c>
      <c r="BE75" s="64">
        <f t="shared" si="37"/>
        <v>0</v>
      </c>
      <c r="BF75" s="64">
        <f t="shared" si="37"/>
        <v>0</v>
      </c>
      <c r="BG75" s="64">
        <f t="shared" si="37"/>
        <v>0</v>
      </c>
      <c r="BH75" s="64">
        <f t="shared" si="37"/>
        <v>0</v>
      </c>
      <c r="BI75" s="64">
        <f t="shared" si="37"/>
        <v>0</v>
      </c>
      <c r="BJ75" s="64">
        <f t="shared" si="37"/>
        <v>0</v>
      </c>
      <c r="BK75" s="64">
        <f t="shared" si="37"/>
        <v>0</v>
      </c>
      <c r="BL75" s="64">
        <f t="shared" si="37"/>
        <v>0</v>
      </c>
      <c r="BM75" s="64">
        <f t="shared" si="37"/>
        <v>0</v>
      </c>
      <c r="BN75" s="64">
        <f t="shared" si="37"/>
        <v>0</v>
      </c>
      <c r="BO75" s="64">
        <f t="shared" si="37"/>
        <v>0</v>
      </c>
      <c r="BP75" s="64">
        <f t="shared" ref="BP75:BV75" si="38">BP22*BP$106</f>
        <v>0</v>
      </c>
      <c r="BQ75" s="64">
        <f t="shared" si="38"/>
        <v>0</v>
      </c>
      <c r="BR75" s="64">
        <f t="shared" si="38"/>
        <v>0</v>
      </c>
      <c r="BS75" s="64">
        <f t="shared" si="38"/>
        <v>0</v>
      </c>
      <c r="BT75" s="64">
        <f t="shared" si="38"/>
        <v>0</v>
      </c>
      <c r="BU75" s="64">
        <f t="shared" si="38"/>
        <v>0</v>
      </c>
      <c r="BV75" s="64">
        <f t="shared" si="38"/>
        <v>0</v>
      </c>
      <c r="BW75" s="105">
        <f t="shared" si="4"/>
        <v>0</v>
      </c>
    </row>
    <row r="76" spans="2:75" ht="13.5">
      <c r="B76" s="86" t="s">
        <v>95</v>
      </c>
      <c r="C76" s="87" t="s">
        <v>28</v>
      </c>
      <c r="D76" s="111">
        <f t="shared" ref="D76:BO76" si="39">D23*D$106</f>
        <v>0</v>
      </c>
      <c r="E76" s="64">
        <f t="shared" si="39"/>
        <v>0</v>
      </c>
      <c r="F76" s="64">
        <f t="shared" si="39"/>
        <v>0</v>
      </c>
      <c r="G76" s="64">
        <f t="shared" si="39"/>
        <v>0</v>
      </c>
      <c r="H76" s="64">
        <f t="shared" si="39"/>
        <v>0</v>
      </c>
      <c r="I76" s="64">
        <f t="shared" si="39"/>
        <v>0</v>
      </c>
      <c r="J76" s="64">
        <f t="shared" si="39"/>
        <v>0</v>
      </c>
      <c r="K76" s="64">
        <f t="shared" si="39"/>
        <v>0</v>
      </c>
      <c r="L76" s="64">
        <f t="shared" si="39"/>
        <v>0</v>
      </c>
      <c r="M76" s="64">
        <f t="shared" si="39"/>
        <v>0</v>
      </c>
      <c r="N76" s="64">
        <f t="shared" si="39"/>
        <v>0</v>
      </c>
      <c r="O76" s="64">
        <f t="shared" si="39"/>
        <v>0</v>
      </c>
      <c r="P76" s="64">
        <f t="shared" si="39"/>
        <v>0</v>
      </c>
      <c r="Q76" s="64">
        <f t="shared" si="39"/>
        <v>0</v>
      </c>
      <c r="R76" s="64">
        <f t="shared" si="39"/>
        <v>0</v>
      </c>
      <c r="S76" s="64">
        <f t="shared" si="39"/>
        <v>0</v>
      </c>
      <c r="T76" s="64">
        <f t="shared" si="39"/>
        <v>0</v>
      </c>
      <c r="U76" s="64">
        <f t="shared" si="39"/>
        <v>0</v>
      </c>
      <c r="V76" s="64">
        <f t="shared" si="39"/>
        <v>0</v>
      </c>
      <c r="W76" s="64">
        <f t="shared" si="39"/>
        <v>0</v>
      </c>
      <c r="X76" s="64">
        <f t="shared" si="39"/>
        <v>0</v>
      </c>
      <c r="Y76" s="64">
        <f t="shared" si="39"/>
        <v>0</v>
      </c>
      <c r="Z76" s="64">
        <f t="shared" si="39"/>
        <v>0</v>
      </c>
      <c r="AA76" s="64">
        <f t="shared" si="39"/>
        <v>0</v>
      </c>
      <c r="AB76" s="64">
        <f t="shared" si="39"/>
        <v>0</v>
      </c>
      <c r="AC76" s="64">
        <f t="shared" si="39"/>
        <v>0</v>
      </c>
      <c r="AD76" s="64">
        <f t="shared" si="39"/>
        <v>0</v>
      </c>
      <c r="AE76" s="64">
        <f t="shared" si="39"/>
        <v>0</v>
      </c>
      <c r="AF76" s="64">
        <f t="shared" si="39"/>
        <v>0</v>
      </c>
      <c r="AG76" s="64">
        <f t="shared" si="39"/>
        <v>0</v>
      </c>
      <c r="AH76" s="64">
        <f t="shared" si="39"/>
        <v>0</v>
      </c>
      <c r="AI76" s="64">
        <f t="shared" si="39"/>
        <v>0</v>
      </c>
      <c r="AJ76" s="64">
        <f t="shared" si="39"/>
        <v>0</v>
      </c>
      <c r="AK76" s="64">
        <f t="shared" si="39"/>
        <v>0</v>
      </c>
      <c r="AL76" s="64">
        <f t="shared" si="39"/>
        <v>0</v>
      </c>
      <c r="AM76" s="64">
        <f t="shared" si="39"/>
        <v>0</v>
      </c>
      <c r="AN76" s="64">
        <f t="shared" si="39"/>
        <v>0</v>
      </c>
      <c r="AO76" s="64">
        <f t="shared" si="39"/>
        <v>0</v>
      </c>
      <c r="AP76" s="64">
        <f t="shared" si="39"/>
        <v>0</v>
      </c>
      <c r="AQ76" s="64">
        <f t="shared" si="39"/>
        <v>0</v>
      </c>
      <c r="AR76" s="64">
        <f t="shared" si="39"/>
        <v>0</v>
      </c>
      <c r="AS76" s="64">
        <f t="shared" si="39"/>
        <v>0</v>
      </c>
      <c r="AT76" s="64">
        <f t="shared" si="39"/>
        <v>0</v>
      </c>
      <c r="AU76" s="64">
        <f t="shared" si="39"/>
        <v>0</v>
      </c>
      <c r="AV76" s="64">
        <f t="shared" si="39"/>
        <v>0</v>
      </c>
      <c r="AW76" s="64">
        <f t="shared" si="39"/>
        <v>0</v>
      </c>
      <c r="AX76" s="64">
        <f t="shared" si="39"/>
        <v>0</v>
      </c>
      <c r="AY76" s="64">
        <f t="shared" si="39"/>
        <v>0</v>
      </c>
      <c r="AZ76" s="64">
        <f t="shared" si="39"/>
        <v>0</v>
      </c>
      <c r="BA76" s="64">
        <f t="shared" si="39"/>
        <v>0</v>
      </c>
      <c r="BB76" s="64">
        <f t="shared" si="39"/>
        <v>0</v>
      </c>
      <c r="BC76" s="64">
        <f t="shared" si="39"/>
        <v>0</v>
      </c>
      <c r="BD76" s="64">
        <f t="shared" si="39"/>
        <v>0</v>
      </c>
      <c r="BE76" s="64">
        <f t="shared" si="39"/>
        <v>0</v>
      </c>
      <c r="BF76" s="64">
        <f t="shared" si="39"/>
        <v>0</v>
      </c>
      <c r="BG76" s="64">
        <f t="shared" si="39"/>
        <v>0</v>
      </c>
      <c r="BH76" s="64">
        <f t="shared" si="39"/>
        <v>0</v>
      </c>
      <c r="BI76" s="64">
        <f t="shared" si="39"/>
        <v>0</v>
      </c>
      <c r="BJ76" s="64">
        <f t="shared" si="39"/>
        <v>0</v>
      </c>
      <c r="BK76" s="64">
        <f t="shared" si="39"/>
        <v>0</v>
      </c>
      <c r="BL76" s="64">
        <f t="shared" si="39"/>
        <v>0</v>
      </c>
      <c r="BM76" s="64">
        <f t="shared" si="39"/>
        <v>0</v>
      </c>
      <c r="BN76" s="64">
        <f t="shared" si="39"/>
        <v>0</v>
      </c>
      <c r="BO76" s="64">
        <f t="shared" si="39"/>
        <v>0</v>
      </c>
      <c r="BP76" s="64">
        <f t="shared" ref="BP76:BV76" si="40">BP23*BP$106</f>
        <v>0</v>
      </c>
      <c r="BQ76" s="64">
        <f t="shared" si="40"/>
        <v>0</v>
      </c>
      <c r="BR76" s="64">
        <f t="shared" si="40"/>
        <v>0</v>
      </c>
      <c r="BS76" s="64">
        <f t="shared" si="40"/>
        <v>0</v>
      </c>
      <c r="BT76" s="64">
        <f t="shared" si="40"/>
        <v>0</v>
      </c>
      <c r="BU76" s="64">
        <f t="shared" si="40"/>
        <v>0</v>
      </c>
      <c r="BV76" s="64">
        <f t="shared" si="40"/>
        <v>0</v>
      </c>
      <c r="BW76" s="105">
        <f t="shared" si="4"/>
        <v>0</v>
      </c>
    </row>
    <row r="77" spans="2:75" ht="13.5">
      <c r="B77" s="86" t="s">
        <v>97</v>
      </c>
      <c r="C77" s="87" t="s">
        <v>30</v>
      </c>
      <c r="D77" s="111">
        <f t="shared" ref="D77:BO77" si="41">D24*D$106</f>
        <v>0</v>
      </c>
      <c r="E77" s="64">
        <f t="shared" si="41"/>
        <v>0</v>
      </c>
      <c r="F77" s="64">
        <f t="shared" si="41"/>
        <v>0</v>
      </c>
      <c r="G77" s="64">
        <f t="shared" si="41"/>
        <v>0</v>
      </c>
      <c r="H77" s="64">
        <f t="shared" si="41"/>
        <v>0</v>
      </c>
      <c r="I77" s="64">
        <f t="shared" si="41"/>
        <v>0</v>
      </c>
      <c r="J77" s="64">
        <f t="shared" si="41"/>
        <v>0</v>
      </c>
      <c r="K77" s="64">
        <f t="shared" si="41"/>
        <v>0</v>
      </c>
      <c r="L77" s="64">
        <f t="shared" si="41"/>
        <v>0</v>
      </c>
      <c r="M77" s="64">
        <f t="shared" si="41"/>
        <v>0</v>
      </c>
      <c r="N77" s="64">
        <f t="shared" si="41"/>
        <v>0</v>
      </c>
      <c r="O77" s="64">
        <f t="shared" si="41"/>
        <v>0</v>
      </c>
      <c r="P77" s="64">
        <f t="shared" si="41"/>
        <v>0</v>
      </c>
      <c r="Q77" s="64">
        <f t="shared" si="41"/>
        <v>0</v>
      </c>
      <c r="R77" s="64">
        <f t="shared" si="41"/>
        <v>0</v>
      </c>
      <c r="S77" s="64">
        <f t="shared" si="41"/>
        <v>0</v>
      </c>
      <c r="T77" s="64">
        <f t="shared" si="41"/>
        <v>0</v>
      </c>
      <c r="U77" s="64">
        <f t="shared" si="41"/>
        <v>0</v>
      </c>
      <c r="V77" s="64">
        <f t="shared" si="41"/>
        <v>0</v>
      </c>
      <c r="W77" s="64">
        <f t="shared" si="41"/>
        <v>0</v>
      </c>
      <c r="X77" s="64">
        <f t="shared" si="41"/>
        <v>0</v>
      </c>
      <c r="Y77" s="64">
        <f t="shared" si="41"/>
        <v>0</v>
      </c>
      <c r="Z77" s="64">
        <f t="shared" si="41"/>
        <v>0</v>
      </c>
      <c r="AA77" s="64">
        <f t="shared" si="41"/>
        <v>0</v>
      </c>
      <c r="AB77" s="64">
        <f t="shared" si="41"/>
        <v>0</v>
      </c>
      <c r="AC77" s="64">
        <f t="shared" si="41"/>
        <v>0</v>
      </c>
      <c r="AD77" s="64">
        <f t="shared" si="41"/>
        <v>0</v>
      </c>
      <c r="AE77" s="64">
        <f t="shared" si="41"/>
        <v>0</v>
      </c>
      <c r="AF77" s="64">
        <f t="shared" si="41"/>
        <v>0</v>
      </c>
      <c r="AG77" s="64">
        <f t="shared" si="41"/>
        <v>0</v>
      </c>
      <c r="AH77" s="64">
        <f t="shared" si="41"/>
        <v>0</v>
      </c>
      <c r="AI77" s="64">
        <f t="shared" si="41"/>
        <v>0</v>
      </c>
      <c r="AJ77" s="64">
        <f t="shared" si="41"/>
        <v>0</v>
      </c>
      <c r="AK77" s="64">
        <f t="shared" si="41"/>
        <v>0</v>
      </c>
      <c r="AL77" s="64">
        <f t="shared" si="41"/>
        <v>0</v>
      </c>
      <c r="AM77" s="64">
        <f t="shared" si="41"/>
        <v>0</v>
      </c>
      <c r="AN77" s="64">
        <f t="shared" si="41"/>
        <v>0</v>
      </c>
      <c r="AO77" s="64">
        <f t="shared" si="41"/>
        <v>0</v>
      </c>
      <c r="AP77" s="64">
        <f t="shared" si="41"/>
        <v>0</v>
      </c>
      <c r="AQ77" s="64">
        <f t="shared" si="41"/>
        <v>0</v>
      </c>
      <c r="AR77" s="64">
        <f t="shared" si="41"/>
        <v>0</v>
      </c>
      <c r="AS77" s="64">
        <f t="shared" si="41"/>
        <v>0</v>
      </c>
      <c r="AT77" s="64">
        <f t="shared" si="41"/>
        <v>0</v>
      </c>
      <c r="AU77" s="64">
        <f t="shared" si="41"/>
        <v>0</v>
      </c>
      <c r="AV77" s="64">
        <f t="shared" si="41"/>
        <v>0</v>
      </c>
      <c r="AW77" s="64">
        <f t="shared" si="41"/>
        <v>0</v>
      </c>
      <c r="AX77" s="64">
        <f t="shared" si="41"/>
        <v>0</v>
      </c>
      <c r="AY77" s="64">
        <f t="shared" si="41"/>
        <v>0</v>
      </c>
      <c r="AZ77" s="64">
        <f t="shared" si="41"/>
        <v>0</v>
      </c>
      <c r="BA77" s="64">
        <f t="shared" si="41"/>
        <v>0</v>
      </c>
      <c r="BB77" s="64">
        <f t="shared" si="41"/>
        <v>0</v>
      </c>
      <c r="BC77" s="64">
        <f t="shared" si="41"/>
        <v>0</v>
      </c>
      <c r="BD77" s="64">
        <f t="shared" si="41"/>
        <v>0</v>
      </c>
      <c r="BE77" s="64">
        <f t="shared" si="41"/>
        <v>0</v>
      </c>
      <c r="BF77" s="64">
        <f t="shared" si="41"/>
        <v>0</v>
      </c>
      <c r="BG77" s="64">
        <f t="shared" si="41"/>
        <v>0</v>
      </c>
      <c r="BH77" s="64">
        <f t="shared" si="41"/>
        <v>0</v>
      </c>
      <c r="BI77" s="64">
        <f t="shared" si="41"/>
        <v>0</v>
      </c>
      <c r="BJ77" s="64">
        <f t="shared" si="41"/>
        <v>0</v>
      </c>
      <c r="BK77" s="64">
        <f t="shared" si="41"/>
        <v>0</v>
      </c>
      <c r="BL77" s="64">
        <f t="shared" si="41"/>
        <v>0</v>
      </c>
      <c r="BM77" s="64">
        <f t="shared" si="41"/>
        <v>0</v>
      </c>
      <c r="BN77" s="64">
        <f t="shared" si="41"/>
        <v>0</v>
      </c>
      <c r="BO77" s="64">
        <f t="shared" si="41"/>
        <v>0</v>
      </c>
      <c r="BP77" s="64">
        <f t="shared" ref="BP77:BV77" si="42">BP24*BP$106</f>
        <v>0</v>
      </c>
      <c r="BQ77" s="64">
        <f t="shared" si="42"/>
        <v>0</v>
      </c>
      <c r="BR77" s="64">
        <f t="shared" si="42"/>
        <v>0</v>
      </c>
      <c r="BS77" s="64">
        <f t="shared" si="42"/>
        <v>0</v>
      </c>
      <c r="BT77" s="64">
        <f t="shared" si="42"/>
        <v>0</v>
      </c>
      <c r="BU77" s="64">
        <f t="shared" si="42"/>
        <v>0</v>
      </c>
      <c r="BV77" s="64">
        <f t="shared" si="42"/>
        <v>0</v>
      </c>
      <c r="BW77" s="105">
        <f t="shared" si="4"/>
        <v>0</v>
      </c>
    </row>
    <row r="78" spans="2:75" ht="13.5">
      <c r="B78" s="86" t="s">
        <v>102</v>
      </c>
      <c r="C78" s="87" t="s">
        <v>32</v>
      </c>
      <c r="D78" s="111">
        <f t="shared" ref="D78:BO78" si="43">D25*D$106</f>
        <v>0</v>
      </c>
      <c r="E78" s="64">
        <f t="shared" si="43"/>
        <v>0</v>
      </c>
      <c r="F78" s="64">
        <f t="shared" si="43"/>
        <v>0</v>
      </c>
      <c r="G78" s="64">
        <f t="shared" si="43"/>
        <v>0</v>
      </c>
      <c r="H78" s="64">
        <f t="shared" si="43"/>
        <v>0</v>
      </c>
      <c r="I78" s="64">
        <f t="shared" si="43"/>
        <v>0</v>
      </c>
      <c r="J78" s="64">
        <f t="shared" si="43"/>
        <v>0</v>
      </c>
      <c r="K78" s="64">
        <f t="shared" si="43"/>
        <v>0</v>
      </c>
      <c r="L78" s="64">
        <f t="shared" si="43"/>
        <v>0</v>
      </c>
      <c r="M78" s="64">
        <f t="shared" si="43"/>
        <v>0</v>
      </c>
      <c r="N78" s="64">
        <f t="shared" si="43"/>
        <v>0</v>
      </c>
      <c r="O78" s="64">
        <f t="shared" si="43"/>
        <v>0</v>
      </c>
      <c r="P78" s="64">
        <f t="shared" si="43"/>
        <v>0</v>
      </c>
      <c r="Q78" s="64">
        <f t="shared" si="43"/>
        <v>0</v>
      </c>
      <c r="R78" s="64">
        <f t="shared" si="43"/>
        <v>0</v>
      </c>
      <c r="S78" s="64">
        <f t="shared" si="43"/>
        <v>0</v>
      </c>
      <c r="T78" s="64">
        <f t="shared" si="43"/>
        <v>0</v>
      </c>
      <c r="U78" s="64">
        <f t="shared" si="43"/>
        <v>0</v>
      </c>
      <c r="V78" s="64">
        <f t="shared" si="43"/>
        <v>0</v>
      </c>
      <c r="W78" s="64">
        <f t="shared" si="43"/>
        <v>0</v>
      </c>
      <c r="X78" s="64">
        <f t="shared" si="43"/>
        <v>0</v>
      </c>
      <c r="Y78" s="64">
        <f t="shared" si="43"/>
        <v>0</v>
      </c>
      <c r="Z78" s="64">
        <f t="shared" si="43"/>
        <v>0</v>
      </c>
      <c r="AA78" s="64">
        <f t="shared" si="43"/>
        <v>0</v>
      </c>
      <c r="AB78" s="64">
        <f t="shared" si="43"/>
        <v>0</v>
      </c>
      <c r="AC78" s="64">
        <f t="shared" si="43"/>
        <v>0</v>
      </c>
      <c r="AD78" s="64">
        <f t="shared" si="43"/>
        <v>0</v>
      </c>
      <c r="AE78" s="64">
        <f t="shared" si="43"/>
        <v>0</v>
      </c>
      <c r="AF78" s="64">
        <f t="shared" si="43"/>
        <v>0</v>
      </c>
      <c r="AG78" s="64">
        <f t="shared" si="43"/>
        <v>0</v>
      </c>
      <c r="AH78" s="64">
        <f t="shared" si="43"/>
        <v>0</v>
      </c>
      <c r="AI78" s="64">
        <f t="shared" si="43"/>
        <v>0</v>
      </c>
      <c r="AJ78" s="64">
        <f t="shared" si="43"/>
        <v>0</v>
      </c>
      <c r="AK78" s="64">
        <f t="shared" si="43"/>
        <v>0</v>
      </c>
      <c r="AL78" s="64">
        <f t="shared" si="43"/>
        <v>0</v>
      </c>
      <c r="AM78" s="64">
        <f t="shared" si="43"/>
        <v>0</v>
      </c>
      <c r="AN78" s="64">
        <f t="shared" si="43"/>
        <v>0</v>
      </c>
      <c r="AO78" s="64">
        <f t="shared" si="43"/>
        <v>0</v>
      </c>
      <c r="AP78" s="64">
        <f t="shared" si="43"/>
        <v>0</v>
      </c>
      <c r="AQ78" s="64">
        <f t="shared" si="43"/>
        <v>0</v>
      </c>
      <c r="AR78" s="64">
        <f t="shared" si="43"/>
        <v>0</v>
      </c>
      <c r="AS78" s="64">
        <f t="shared" si="43"/>
        <v>0</v>
      </c>
      <c r="AT78" s="64">
        <f t="shared" si="43"/>
        <v>0</v>
      </c>
      <c r="AU78" s="64">
        <f t="shared" si="43"/>
        <v>0</v>
      </c>
      <c r="AV78" s="64">
        <f t="shared" si="43"/>
        <v>0</v>
      </c>
      <c r="AW78" s="64">
        <f t="shared" si="43"/>
        <v>0</v>
      </c>
      <c r="AX78" s="64">
        <f t="shared" si="43"/>
        <v>0</v>
      </c>
      <c r="AY78" s="64">
        <f t="shared" si="43"/>
        <v>0</v>
      </c>
      <c r="AZ78" s="64">
        <f t="shared" si="43"/>
        <v>0</v>
      </c>
      <c r="BA78" s="64">
        <f t="shared" si="43"/>
        <v>0</v>
      </c>
      <c r="BB78" s="64">
        <f t="shared" si="43"/>
        <v>0</v>
      </c>
      <c r="BC78" s="64">
        <f t="shared" si="43"/>
        <v>0</v>
      </c>
      <c r="BD78" s="64">
        <f t="shared" si="43"/>
        <v>0</v>
      </c>
      <c r="BE78" s="64">
        <f t="shared" si="43"/>
        <v>0</v>
      </c>
      <c r="BF78" s="64">
        <f t="shared" si="43"/>
        <v>0</v>
      </c>
      <c r="BG78" s="64">
        <f t="shared" si="43"/>
        <v>0</v>
      </c>
      <c r="BH78" s="64">
        <f t="shared" si="43"/>
        <v>0</v>
      </c>
      <c r="BI78" s="64">
        <f t="shared" si="43"/>
        <v>0</v>
      </c>
      <c r="BJ78" s="64">
        <f t="shared" si="43"/>
        <v>0</v>
      </c>
      <c r="BK78" s="64">
        <f t="shared" si="43"/>
        <v>0</v>
      </c>
      <c r="BL78" s="64">
        <f t="shared" si="43"/>
        <v>0</v>
      </c>
      <c r="BM78" s="64">
        <f t="shared" si="43"/>
        <v>0</v>
      </c>
      <c r="BN78" s="64">
        <f t="shared" si="43"/>
        <v>0</v>
      </c>
      <c r="BO78" s="64">
        <f t="shared" si="43"/>
        <v>0</v>
      </c>
      <c r="BP78" s="64">
        <f t="shared" ref="BP78:BV78" si="44">BP25*BP$106</f>
        <v>0</v>
      </c>
      <c r="BQ78" s="64">
        <f t="shared" si="44"/>
        <v>0</v>
      </c>
      <c r="BR78" s="64">
        <f t="shared" si="44"/>
        <v>0</v>
      </c>
      <c r="BS78" s="64">
        <f t="shared" si="44"/>
        <v>0</v>
      </c>
      <c r="BT78" s="64">
        <f t="shared" si="44"/>
        <v>0</v>
      </c>
      <c r="BU78" s="64">
        <f t="shared" si="44"/>
        <v>0</v>
      </c>
      <c r="BV78" s="64">
        <f t="shared" si="44"/>
        <v>0</v>
      </c>
      <c r="BW78" s="105">
        <f t="shared" si="4"/>
        <v>0</v>
      </c>
    </row>
    <row r="79" spans="2:75" ht="13.5">
      <c r="B79" s="86" t="s">
        <v>103</v>
      </c>
      <c r="C79" s="87" t="s">
        <v>433</v>
      </c>
      <c r="D79" s="111">
        <f t="shared" ref="D79:BO79" si="45">D26*D$106</f>
        <v>0</v>
      </c>
      <c r="E79" s="64">
        <f t="shared" si="45"/>
        <v>0</v>
      </c>
      <c r="F79" s="64">
        <f t="shared" si="45"/>
        <v>0</v>
      </c>
      <c r="G79" s="64">
        <f t="shared" si="45"/>
        <v>0</v>
      </c>
      <c r="H79" s="64">
        <f t="shared" si="45"/>
        <v>0</v>
      </c>
      <c r="I79" s="64">
        <f t="shared" si="45"/>
        <v>0</v>
      </c>
      <c r="J79" s="64">
        <f t="shared" si="45"/>
        <v>0</v>
      </c>
      <c r="K79" s="64">
        <f t="shared" si="45"/>
        <v>0</v>
      </c>
      <c r="L79" s="64">
        <f t="shared" si="45"/>
        <v>0</v>
      </c>
      <c r="M79" s="64">
        <f t="shared" si="45"/>
        <v>0</v>
      </c>
      <c r="N79" s="64">
        <f t="shared" si="45"/>
        <v>0</v>
      </c>
      <c r="O79" s="64">
        <f t="shared" si="45"/>
        <v>0</v>
      </c>
      <c r="P79" s="64">
        <f t="shared" si="45"/>
        <v>0</v>
      </c>
      <c r="Q79" s="64">
        <f t="shared" si="45"/>
        <v>0</v>
      </c>
      <c r="R79" s="64">
        <f t="shared" si="45"/>
        <v>0</v>
      </c>
      <c r="S79" s="64">
        <f t="shared" si="45"/>
        <v>0</v>
      </c>
      <c r="T79" s="64">
        <f t="shared" si="45"/>
        <v>0</v>
      </c>
      <c r="U79" s="64">
        <f t="shared" si="45"/>
        <v>0</v>
      </c>
      <c r="V79" s="64">
        <f t="shared" si="45"/>
        <v>0</v>
      </c>
      <c r="W79" s="64">
        <f t="shared" si="45"/>
        <v>0</v>
      </c>
      <c r="X79" s="64">
        <f t="shared" si="45"/>
        <v>0</v>
      </c>
      <c r="Y79" s="64">
        <f t="shared" si="45"/>
        <v>0</v>
      </c>
      <c r="Z79" s="64">
        <f t="shared" si="45"/>
        <v>0</v>
      </c>
      <c r="AA79" s="64">
        <f t="shared" si="45"/>
        <v>0</v>
      </c>
      <c r="AB79" s="64">
        <f t="shared" si="45"/>
        <v>0</v>
      </c>
      <c r="AC79" s="64">
        <f t="shared" si="45"/>
        <v>0</v>
      </c>
      <c r="AD79" s="64">
        <f t="shared" si="45"/>
        <v>0</v>
      </c>
      <c r="AE79" s="64">
        <f t="shared" si="45"/>
        <v>0</v>
      </c>
      <c r="AF79" s="64">
        <f t="shared" si="45"/>
        <v>0</v>
      </c>
      <c r="AG79" s="64">
        <f t="shared" si="45"/>
        <v>0</v>
      </c>
      <c r="AH79" s="64">
        <f t="shared" si="45"/>
        <v>0</v>
      </c>
      <c r="AI79" s="64">
        <f t="shared" si="45"/>
        <v>0</v>
      </c>
      <c r="AJ79" s="64">
        <f t="shared" si="45"/>
        <v>0</v>
      </c>
      <c r="AK79" s="64">
        <f t="shared" si="45"/>
        <v>0</v>
      </c>
      <c r="AL79" s="64">
        <f t="shared" si="45"/>
        <v>0</v>
      </c>
      <c r="AM79" s="64">
        <f t="shared" si="45"/>
        <v>0</v>
      </c>
      <c r="AN79" s="64">
        <f t="shared" si="45"/>
        <v>0</v>
      </c>
      <c r="AO79" s="64">
        <f t="shared" si="45"/>
        <v>0</v>
      </c>
      <c r="AP79" s="64">
        <f t="shared" si="45"/>
        <v>0</v>
      </c>
      <c r="AQ79" s="64">
        <f t="shared" si="45"/>
        <v>0</v>
      </c>
      <c r="AR79" s="64">
        <f t="shared" si="45"/>
        <v>0</v>
      </c>
      <c r="AS79" s="64">
        <f t="shared" si="45"/>
        <v>0</v>
      </c>
      <c r="AT79" s="64">
        <f t="shared" si="45"/>
        <v>0</v>
      </c>
      <c r="AU79" s="64">
        <f t="shared" si="45"/>
        <v>0</v>
      </c>
      <c r="AV79" s="64">
        <f t="shared" si="45"/>
        <v>0</v>
      </c>
      <c r="AW79" s="64">
        <f t="shared" si="45"/>
        <v>0</v>
      </c>
      <c r="AX79" s="64">
        <f t="shared" si="45"/>
        <v>0</v>
      </c>
      <c r="AY79" s="64">
        <f t="shared" si="45"/>
        <v>0</v>
      </c>
      <c r="AZ79" s="64">
        <f t="shared" si="45"/>
        <v>0</v>
      </c>
      <c r="BA79" s="64">
        <f t="shared" si="45"/>
        <v>0</v>
      </c>
      <c r="BB79" s="64">
        <f t="shared" si="45"/>
        <v>0</v>
      </c>
      <c r="BC79" s="64">
        <f t="shared" si="45"/>
        <v>0</v>
      </c>
      <c r="BD79" s="64">
        <f t="shared" si="45"/>
        <v>0</v>
      </c>
      <c r="BE79" s="64">
        <f t="shared" si="45"/>
        <v>0</v>
      </c>
      <c r="BF79" s="64">
        <f t="shared" si="45"/>
        <v>0</v>
      </c>
      <c r="BG79" s="64">
        <f t="shared" si="45"/>
        <v>0</v>
      </c>
      <c r="BH79" s="64">
        <f t="shared" si="45"/>
        <v>0</v>
      </c>
      <c r="BI79" s="64">
        <f t="shared" si="45"/>
        <v>0</v>
      </c>
      <c r="BJ79" s="64">
        <f t="shared" si="45"/>
        <v>0</v>
      </c>
      <c r="BK79" s="64">
        <f t="shared" si="45"/>
        <v>0</v>
      </c>
      <c r="BL79" s="64">
        <f t="shared" si="45"/>
        <v>0</v>
      </c>
      <c r="BM79" s="64">
        <f t="shared" si="45"/>
        <v>0</v>
      </c>
      <c r="BN79" s="64">
        <f t="shared" si="45"/>
        <v>0</v>
      </c>
      <c r="BO79" s="64">
        <f t="shared" si="45"/>
        <v>0</v>
      </c>
      <c r="BP79" s="64">
        <f t="shared" ref="BP79:BV79" si="46">BP26*BP$106</f>
        <v>0</v>
      </c>
      <c r="BQ79" s="64">
        <f t="shared" si="46"/>
        <v>0</v>
      </c>
      <c r="BR79" s="64">
        <f t="shared" si="46"/>
        <v>0</v>
      </c>
      <c r="BS79" s="64">
        <f t="shared" si="46"/>
        <v>0</v>
      </c>
      <c r="BT79" s="64">
        <f t="shared" si="46"/>
        <v>0</v>
      </c>
      <c r="BU79" s="64">
        <f t="shared" si="46"/>
        <v>0</v>
      </c>
      <c r="BV79" s="64">
        <f t="shared" si="46"/>
        <v>0</v>
      </c>
      <c r="BW79" s="105">
        <f t="shared" si="4"/>
        <v>0</v>
      </c>
    </row>
    <row r="80" spans="2:75" ht="13.5">
      <c r="B80" s="86" t="s">
        <v>104</v>
      </c>
      <c r="C80" s="87" t="s">
        <v>311</v>
      </c>
      <c r="D80" s="111">
        <f t="shared" ref="D80:BO80" si="47">D27*D$106</f>
        <v>0</v>
      </c>
      <c r="E80" s="64">
        <f t="shared" si="47"/>
        <v>0</v>
      </c>
      <c r="F80" s="64">
        <f t="shared" si="47"/>
        <v>0</v>
      </c>
      <c r="G80" s="64">
        <f t="shared" si="47"/>
        <v>0</v>
      </c>
      <c r="H80" s="64">
        <f t="shared" si="47"/>
        <v>0</v>
      </c>
      <c r="I80" s="64">
        <f t="shared" si="47"/>
        <v>0</v>
      </c>
      <c r="J80" s="64">
        <f t="shared" si="47"/>
        <v>0</v>
      </c>
      <c r="K80" s="64">
        <f t="shared" si="47"/>
        <v>0</v>
      </c>
      <c r="L80" s="64">
        <f t="shared" si="47"/>
        <v>0</v>
      </c>
      <c r="M80" s="64">
        <f t="shared" si="47"/>
        <v>0</v>
      </c>
      <c r="N80" s="64">
        <f t="shared" si="47"/>
        <v>0</v>
      </c>
      <c r="O80" s="64">
        <f t="shared" si="47"/>
        <v>0</v>
      </c>
      <c r="P80" s="64">
        <f t="shared" si="47"/>
        <v>0</v>
      </c>
      <c r="Q80" s="64">
        <f t="shared" si="47"/>
        <v>0</v>
      </c>
      <c r="R80" s="64">
        <f t="shared" si="47"/>
        <v>0</v>
      </c>
      <c r="S80" s="64">
        <f t="shared" si="47"/>
        <v>0</v>
      </c>
      <c r="T80" s="64">
        <f t="shared" si="47"/>
        <v>0</v>
      </c>
      <c r="U80" s="64">
        <f t="shared" si="47"/>
        <v>0</v>
      </c>
      <c r="V80" s="64">
        <f t="shared" si="47"/>
        <v>0</v>
      </c>
      <c r="W80" s="64">
        <f t="shared" si="47"/>
        <v>0</v>
      </c>
      <c r="X80" s="64">
        <f t="shared" si="47"/>
        <v>0</v>
      </c>
      <c r="Y80" s="64">
        <f t="shared" si="47"/>
        <v>0</v>
      </c>
      <c r="Z80" s="64">
        <f t="shared" si="47"/>
        <v>0</v>
      </c>
      <c r="AA80" s="64">
        <f t="shared" si="47"/>
        <v>0</v>
      </c>
      <c r="AB80" s="64">
        <f t="shared" si="47"/>
        <v>0</v>
      </c>
      <c r="AC80" s="64">
        <f t="shared" si="47"/>
        <v>0</v>
      </c>
      <c r="AD80" s="64">
        <f t="shared" si="47"/>
        <v>0</v>
      </c>
      <c r="AE80" s="64">
        <f t="shared" si="47"/>
        <v>0</v>
      </c>
      <c r="AF80" s="64">
        <f t="shared" si="47"/>
        <v>0</v>
      </c>
      <c r="AG80" s="64">
        <f t="shared" si="47"/>
        <v>0</v>
      </c>
      <c r="AH80" s="64">
        <f t="shared" si="47"/>
        <v>0</v>
      </c>
      <c r="AI80" s="64">
        <f t="shared" si="47"/>
        <v>0</v>
      </c>
      <c r="AJ80" s="64">
        <f t="shared" si="47"/>
        <v>0</v>
      </c>
      <c r="AK80" s="64">
        <f t="shared" si="47"/>
        <v>0</v>
      </c>
      <c r="AL80" s="64">
        <f t="shared" si="47"/>
        <v>0</v>
      </c>
      <c r="AM80" s="64">
        <f t="shared" si="47"/>
        <v>0</v>
      </c>
      <c r="AN80" s="64">
        <f t="shared" si="47"/>
        <v>0</v>
      </c>
      <c r="AO80" s="64">
        <f t="shared" si="47"/>
        <v>0</v>
      </c>
      <c r="AP80" s="64">
        <f t="shared" si="47"/>
        <v>0</v>
      </c>
      <c r="AQ80" s="64">
        <f t="shared" si="47"/>
        <v>0</v>
      </c>
      <c r="AR80" s="64">
        <f t="shared" si="47"/>
        <v>0</v>
      </c>
      <c r="AS80" s="64">
        <f t="shared" si="47"/>
        <v>0</v>
      </c>
      <c r="AT80" s="64">
        <f t="shared" si="47"/>
        <v>0</v>
      </c>
      <c r="AU80" s="64">
        <f t="shared" si="47"/>
        <v>0</v>
      </c>
      <c r="AV80" s="64">
        <f t="shared" si="47"/>
        <v>0</v>
      </c>
      <c r="AW80" s="64">
        <f t="shared" si="47"/>
        <v>0</v>
      </c>
      <c r="AX80" s="64">
        <f t="shared" si="47"/>
        <v>0</v>
      </c>
      <c r="AY80" s="64">
        <f t="shared" si="47"/>
        <v>0</v>
      </c>
      <c r="AZ80" s="64">
        <f t="shared" si="47"/>
        <v>0</v>
      </c>
      <c r="BA80" s="64">
        <f t="shared" si="47"/>
        <v>0</v>
      </c>
      <c r="BB80" s="64">
        <f t="shared" si="47"/>
        <v>0</v>
      </c>
      <c r="BC80" s="64">
        <f t="shared" si="47"/>
        <v>0</v>
      </c>
      <c r="BD80" s="64">
        <f t="shared" si="47"/>
        <v>0</v>
      </c>
      <c r="BE80" s="64">
        <f t="shared" si="47"/>
        <v>0</v>
      </c>
      <c r="BF80" s="64">
        <f t="shared" si="47"/>
        <v>0</v>
      </c>
      <c r="BG80" s="64">
        <f t="shared" si="47"/>
        <v>0</v>
      </c>
      <c r="BH80" s="64">
        <f t="shared" si="47"/>
        <v>0</v>
      </c>
      <c r="BI80" s="64">
        <f t="shared" si="47"/>
        <v>0</v>
      </c>
      <c r="BJ80" s="64">
        <f t="shared" si="47"/>
        <v>0</v>
      </c>
      <c r="BK80" s="64">
        <f t="shared" si="47"/>
        <v>0</v>
      </c>
      <c r="BL80" s="64">
        <f t="shared" si="47"/>
        <v>0</v>
      </c>
      <c r="BM80" s="64">
        <f t="shared" si="47"/>
        <v>0</v>
      </c>
      <c r="BN80" s="64">
        <f t="shared" si="47"/>
        <v>0</v>
      </c>
      <c r="BO80" s="64">
        <f t="shared" si="47"/>
        <v>0</v>
      </c>
      <c r="BP80" s="64">
        <f t="shared" ref="BP80:BV80" si="48">BP27*BP$106</f>
        <v>0</v>
      </c>
      <c r="BQ80" s="64">
        <f t="shared" si="48"/>
        <v>0</v>
      </c>
      <c r="BR80" s="64">
        <f t="shared" si="48"/>
        <v>0</v>
      </c>
      <c r="BS80" s="64">
        <f t="shared" si="48"/>
        <v>0</v>
      </c>
      <c r="BT80" s="64">
        <f t="shared" si="48"/>
        <v>0</v>
      </c>
      <c r="BU80" s="64">
        <f t="shared" si="48"/>
        <v>0</v>
      </c>
      <c r="BV80" s="64">
        <f t="shared" si="48"/>
        <v>0</v>
      </c>
      <c r="BW80" s="105">
        <f t="shared" si="4"/>
        <v>0</v>
      </c>
    </row>
    <row r="81" spans="2:76" ht="13.5">
      <c r="B81" s="86" t="s">
        <v>107</v>
      </c>
      <c r="C81" s="87" t="s">
        <v>35</v>
      </c>
      <c r="D81" s="111">
        <f t="shared" ref="D81:BO81" si="49">D28*D$106</f>
        <v>0</v>
      </c>
      <c r="E81" s="64">
        <f t="shared" si="49"/>
        <v>0</v>
      </c>
      <c r="F81" s="64">
        <f t="shared" si="49"/>
        <v>0</v>
      </c>
      <c r="G81" s="64">
        <f t="shared" si="49"/>
        <v>0</v>
      </c>
      <c r="H81" s="64">
        <f t="shared" si="49"/>
        <v>0</v>
      </c>
      <c r="I81" s="64">
        <f t="shared" si="49"/>
        <v>0</v>
      </c>
      <c r="J81" s="64">
        <f t="shared" si="49"/>
        <v>0</v>
      </c>
      <c r="K81" s="64">
        <f t="shared" si="49"/>
        <v>0</v>
      </c>
      <c r="L81" s="64">
        <f t="shared" si="49"/>
        <v>0</v>
      </c>
      <c r="M81" s="64">
        <f t="shared" si="49"/>
        <v>0</v>
      </c>
      <c r="N81" s="64">
        <f t="shared" si="49"/>
        <v>0</v>
      </c>
      <c r="O81" s="64">
        <f t="shared" si="49"/>
        <v>0</v>
      </c>
      <c r="P81" s="64">
        <f t="shared" si="49"/>
        <v>0</v>
      </c>
      <c r="Q81" s="64">
        <f t="shared" si="49"/>
        <v>0</v>
      </c>
      <c r="R81" s="64">
        <f t="shared" si="49"/>
        <v>0</v>
      </c>
      <c r="S81" s="64">
        <f t="shared" si="49"/>
        <v>0</v>
      </c>
      <c r="T81" s="64">
        <f t="shared" si="49"/>
        <v>0</v>
      </c>
      <c r="U81" s="64">
        <f t="shared" si="49"/>
        <v>0</v>
      </c>
      <c r="V81" s="64">
        <f t="shared" si="49"/>
        <v>0</v>
      </c>
      <c r="W81" s="64">
        <f t="shared" si="49"/>
        <v>0</v>
      </c>
      <c r="X81" s="64">
        <f t="shared" si="49"/>
        <v>0</v>
      </c>
      <c r="Y81" s="64">
        <f t="shared" si="49"/>
        <v>0</v>
      </c>
      <c r="Z81" s="64">
        <f t="shared" si="49"/>
        <v>0</v>
      </c>
      <c r="AA81" s="64">
        <f t="shared" si="49"/>
        <v>0</v>
      </c>
      <c r="AB81" s="64">
        <f t="shared" si="49"/>
        <v>0</v>
      </c>
      <c r="AC81" s="64">
        <f t="shared" si="49"/>
        <v>0</v>
      </c>
      <c r="AD81" s="64">
        <f t="shared" si="49"/>
        <v>0</v>
      </c>
      <c r="AE81" s="64">
        <f t="shared" si="49"/>
        <v>0</v>
      </c>
      <c r="AF81" s="64">
        <f t="shared" si="49"/>
        <v>0</v>
      </c>
      <c r="AG81" s="64">
        <f t="shared" si="49"/>
        <v>0</v>
      </c>
      <c r="AH81" s="64">
        <f t="shared" si="49"/>
        <v>0</v>
      </c>
      <c r="AI81" s="64">
        <f t="shared" si="49"/>
        <v>0</v>
      </c>
      <c r="AJ81" s="64">
        <f t="shared" si="49"/>
        <v>0</v>
      </c>
      <c r="AK81" s="64">
        <f t="shared" si="49"/>
        <v>0</v>
      </c>
      <c r="AL81" s="64">
        <f t="shared" si="49"/>
        <v>0</v>
      </c>
      <c r="AM81" s="64">
        <f t="shared" si="49"/>
        <v>0</v>
      </c>
      <c r="AN81" s="64">
        <f t="shared" si="49"/>
        <v>0</v>
      </c>
      <c r="AO81" s="64">
        <f t="shared" si="49"/>
        <v>0</v>
      </c>
      <c r="AP81" s="64">
        <f t="shared" si="49"/>
        <v>0</v>
      </c>
      <c r="AQ81" s="64">
        <f t="shared" si="49"/>
        <v>0</v>
      </c>
      <c r="AR81" s="64">
        <f t="shared" si="49"/>
        <v>0</v>
      </c>
      <c r="AS81" s="64">
        <f t="shared" si="49"/>
        <v>0</v>
      </c>
      <c r="AT81" s="64">
        <f t="shared" si="49"/>
        <v>0</v>
      </c>
      <c r="AU81" s="64">
        <f t="shared" si="49"/>
        <v>0</v>
      </c>
      <c r="AV81" s="64">
        <f t="shared" si="49"/>
        <v>0</v>
      </c>
      <c r="AW81" s="64">
        <f t="shared" si="49"/>
        <v>0</v>
      </c>
      <c r="AX81" s="64">
        <f t="shared" si="49"/>
        <v>0</v>
      </c>
      <c r="AY81" s="64">
        <f t="shared" si="49"/>
        <v>0</v>
      </c>
      <c r="AZ81" s="64">
        <f t="shared" si="49"/>
        <v>0</v>
      </c>
      <c r="BA81" s="64">
        <f t="shared" si="49"/>
        <v>0</v>
      </c>
      <c r="BB81" s="64">
        <f t="shared" si="49"/>
        <v>0</v>
      </c>
      <c r="BC81" s="64">
        <f t="shared" si="49"/>
        <v>0</v>
      </c>
      <c r="BD81" s="64">
        <f t="shared" si="49"/>
        <v>0</v>
      </c>
      <c r="BE81" s="64">
        <f t="shared" si="49"/>
        <v>0</v>
      </c>
      <c r="BF81" s="64">
        <f t="shared" si="49"/>
        <v>0</v>
      </c>
      <c r="BG81" s="64">
        <f t="shared" si="49"/>
        <v>0</v>
      </c>
      <c r="BH81" s="64">
        <f t="shared" si="49"/>
        <v>0</v>
      </c>
      <c r="BI81" s="64">
        <f t="shared" si="49"/>
        <v>0</v>
      </c>
      <c r="BJ81" s="64">
        <f t="shared" si="49"/>
        <v>0</v>
      </c>
      <c r="BK81" s="64">
        <f t="shared" si="49"/>
        <v>0</v>
      </c>
      <c r="BL81" s="64">
        <f t="shared" si="49"/>
        <v>0</v>
      </c>
      <c r="BM81" s="64">
        <f t="shared" si="49"/>
        <v>0</v>
      </c>
      <c r="BN81" s="64">
        <f t="shared" si="49"/>
        <v>0</v>
      </c>
      <c r="BO81" s="64">
        <f t="shared" si="49"/>
        <v>0</v>
      </c>
      <c r="BP81" s="64">
        <f t="shared" ref="BP81:BV81" si="50">BP28*BP$106</f>
        <v>0</v>
      </c>
      <c r="BQ81" s="64">
        <f t="shared" si="50"/>
        <v>0</v>
      </c>
      <c r="BR81" s="64">
        <f t="shared" si="50"/>
        <v>0</v>
      </c>
      <c r="BS81" s="64">
        <f t="shared" si="50"/>
        <v>0</v>
      </c>
      <c r="BT81" s="64">
        <f t="shared" si="50"/>
        <v>0</v>
      </c>
      <c r="BU81" s="64">
        <f t="shared" si="50"/>
        <v>0</v>
      </c>
      <c r="BV81" s="64">
        <f t="shared" si="50"/>
        <v>0</v>
      </c>
      <c r="BW81" s="105">
        <f t="shared" si="4"/>
        <v>0</v>
      </c>
    </row>
    <row r="82" spans="2:76" ht="13.5">
      <c r="B82" s="86" t="s">
        <v>109</v>
      </c>
      <c r="C82" s="87" t="s">
        <v>37</v>
      </c>
      <c r="D82" s="111">
        <f t="shared" ref="D82:BO82" si="51">D29*D$106</f>
        <v>0</v>
      </c>
      <c r="E82" s="64">
        <f t="shared" si="51"/>
        <v>0</v>
      </c>
      <c r="F82" s="64">
        <f t="shared" si="51"/>
        <v>0</v>
      </c>
      <c r="G82" s="64">
        <f t="shared" si="51"/>
        <v>0</v>
      </c>
      <c r="H82" s="64">
        <f t="shared" si="51"/>
        <v>0</v>
      </c>
      <c r="I82" s="64">
        <f t="shared" si="51"/>
        <v>0</v>
      </c>
      <c r="J82" s="64">
        <f t="shared" si="51"/>
        <v>0</v>
      </c>
      <c r="K82" s="64">
        <f t="shared" si="51"/>
        <v>0</v>
      </c>
      <c r="L82" s="64">
        <f t="shared" si="51"/>
        <v>0</v>
      </c>
      <c r="M82" s="64">
        <f t="shared" si="51"/>
        <v>0</v>
      </c>
      <c r="N82" s="64">
        <f t="shared" si="51"/>
        <v>0</v>
      </c>
      <c r="O82" s="64">
        <f t="shared" si="51"/>
        <v>0</v>
      </c>
      <c r="P82" s="64">
        <f t="shared" si="51"/>
        <v>0</v>
      </c>
      <c r="Q82" s="64">
        <f t="shared" si="51"/>
        <v>0</v>
      </c>
      <c r="R82" s="64">
        <f t="shared" si="51"/>
        <v>0</v>
      </c>
      <c r="S82" s="64">
        <f t="shared" si="51"/>
        <v>0</v>
      </c>
      <c r="T82" s="64">
        <f t="shared" si="51"/>
        <v>0</v>
      </c>
      <c r="U82" s="64">
        <f t="shared" si="51"/>
        <v>0</v>
      </c>
      <c r="V82" s="64">
        <f t="shared" si="51"/>
        <v>0</v>
      </c>
      <c r="W82" s="64">
        <f t="shared" si="51"/>
        <v>0</v>
      </c>
      <c r="X82" s="64">
        <f t="shared" si="51"/>
        <v>0</v>
      </c>
      <c r="Y82" s="64">
        <f t="shared" si="51"/>
        <v>0</v>
      </c>
      <c r="Z82" s="64">
        <f t="shared" si="51"/>
        <v>0</v>
      </c>
      <c r="AA82" s="64">
        <f t="shared" si="51"/>
        <v>0</v>
      </c>
      <c r="AB82" s="64">
        <f t="shared" si="51"/>
        <v>0</v>
      </c>
      <c r="AC82" s="64">
        <f t="shared" si="51"/>
        <v>0</v>
      </c>
      <c r="AD82" s="64">
        <f t="shared" si="51"/>
        <v>0</v>
      </c>
      <c r="AE82" s="64">
        <f t="shared" si="51"/>
        <v>0</v>
      </c>
      <c r="AF82" s="64">
        <f t="shared" si="51"/>
        <v>0</v>
      </c>
      <c r="AG82" s="64">
        <f t="shared" si="51"/>
        <v>0</v>
      </c>
      <c r="AH82" s="64">
        <f t="shared" si="51"/>
        <v>0</v>
      </c>
      <c r="AI82" s="64">
        <f t="shared" si="51"/>
        <v>0</v>
      </c>
      <c r="AJ82" s="64">
        <f t="shared" si="51"/>
        <v>0</v>
      </c>
      <c r="AK82" s="64">
        <f t="shared" si="51"/>
        <v>0</v>
      </c>
      <c r="AL82" s="64">
        <f t="shared" si="51"/>
        <v>0</v>
      </c>
      <c r="AM82" s="64">
        <f t="shared" si="51"/>
        <v>0</v>
      </c>
      <c r="AN82" s="64">
        <f t="shared" si="51"/>
        <v>0</v>
      </c>
      <c r="AO82" s="64">
        <f t="shared" si="51"/>
        <v>0</v>
      </c>
      <c r="AP82" s="64">
        <f t="shared" si="51"/>
        <v>0</v>
      </c>
      <c r="AQ82" s="64">
        <f t="shared" si="51"/>
        <v>0</v>
      </c>
      <c r="AR82" s="64">
        <f t="shared" si="51"/>
        <v>0</v>
      </c>
      <c r="AS82" s="64">
        <f t="shared" si="51"/>
        <v>0</v>
      </c>
      <c r="AT82" s="64">
        <f t="shared" si="51"/>
        <v>0</v>
      </c>
      <c r="AU82" s="64">
        <f t="shared" si="51"/>
        <v>0</v>
      </c>
      <c r="AV82" s="64">
        <f t="shared" si="51"/>
        <v>0</v>
      </c>
      <c r="AW82" s="64">
        <f t="shared" si="51"/>
        <v>0</v>
      </c>
      <c r="AX82" s="64">
        <f t="shared" si="51"/>
        <v>0</v>
      </c>
      <c r="AY82" s="64">
        <f t="shared" si="51"/>
        <v>0</v>
      </c>
      <c r="AZ82" s="64">
        <f t="shared" si="51"/>
        <v>0</v>
      </c>
      <c r="BA82" s="64">
        <f t="shared" si="51"/>
        <v>0</v>
      </c>
      <c r="BB82" s="64">
        <f t="shared" si="51"/>
        <v>0</v>
      </c>
      <c r="BC82" s="64">
        <f t="shared" si="51"/>
        <v>0</v>
      </c>
      <c r="BD82" s="64">
        <f t="shared" si="51"/>
        <v>0</v>
      </c>
      <c r="BE82" s="64">
        <f t="shared" si="51"/>
        <v>0</v>
      </c>
      <c r="BF82" s="64">
        <f t="shared" si="51"/>
        <v>0</v>
      </c>
      <c r="BG82" s="64">
        <f t="shared" si="51"/>
        <v>0</v>
      </c>
      <c r="BH82" s="64">
        <f t="shared" si="51"/>
        <v>0</v>
      </c>
      <c r="BI82" s="64">
        <f t="shared" si="51"/>
        <v>0</v>
      </c>
      <c r="BJ82" s="64">
        <f t="shared" si="51"/>
        <v>0</v>
      </c>
      <c r="BK82" s="64">
        <f t="shared" si="51"/>
        <v>0</v>
      </c>
      <c r="BL82" s="64">
        <f t="shared" si="51"/>
        <v>0</v>
      </c>
      <c r="BM82" s="64">
        <f t="shared" si="51"/>
        <v>0</v>
      </c>
      <c r="BN82" s="64">
        <f t="shared" si="51"/>
        <v>0</v>
      </c>
      <c r="BO82" s="64">
        <f t="shared" si="51"/>
        <v>0</v>
      </c>
      <c r="BP82" s="64">
        <f t="shared" ref="BP82:BV82" si="52">BP29*BP$106</f>
        <v>0</v>
      </c>
      <c r="BQ82" s="64">
        <f t="shared" si="52"/>
        <v>0</v>
      </c>
      <c r="BR82" s="64">
        <f t="shared" si="52"/>
        <v>0</v>
      </c>
      <c r="BS82" s="64">
        <f t="shared" si="52"/>
        <v>0</v>
      </c>
      <c r="BT82" s="64">
        <f t="shared" si="52"/>
        <v>0</v>
      </c>
      <c r="BU82" s="64">
        <f t="shared" si="52"/>
        <v>0</v>
      </c>
      <c r="BV82" s="64">
        <f t="shared" si="52"/>
        <v>0</v>
      </c>
      <c r="BW82" s="105">
        <f t="shared" si="4"/>
        <v>0</v>
      </c>
    </row>
    <row r="83" spans="2:76" ht="13.5">
      <c r="B83" s="86" t="s">
        <v>111</v>
      </c>
      <c r="C83" s="87" t="s">
        <v>39</v>
      </c>
      <c r="D83" s="111">
        <f t="shared" ref="D83:BO83" si="53">D30*D$106</f>
        <v>0</v>
      </c>
      <c r="E83" s="64">
        <f t="shared" si="53"/>
        <v>0</v>
      </c>
      <c r="F83" s="64">
        <f t="shared" si="53"/>
        <v>0</v>
      </c>
      <c r="G83" s="64">
        <f t="shared" si="53"/>
        <v>0</v>
      </c>
      <c r="H83" s="64">
        <f t="shared" si="53"/>
        <v>0</v>
      </c>
      <c r="I83" s="64">
        <f t="shared" si="53"/>
        <v>0</v>
      </c>
      <c r="J83" s="64">
        <f t="shared" si="53"/>
        <v>0</v>
      </c>
      <c r="K83" s="64">
        <f t="shared" si="53"/>
        <v>0</v>
      </c>
      <c r="L83" s="64">
        <f t="shared" si="53"/>
        <v>0</v>
      </c>
      <c r="M83" s="64">
        <f t="shared" si="53"/>
        <v>0</v>
      </c>
      <c r="N83" s="64">
        <f t="shared" si="53"/>
        <v>0</v>
      </c>
      <c r="O83" s="64">
        <f t="shared" si="53"/>
        <v>0</v>
      </c>
      <c r="P83" s="64">
        <f t="shared" si="53"/>
        <v>0</v>
      </c>
      <c r="Q83" s="64">
        <f t="shared" si="53"/>
        <v>0</v>
      </c>
      <c r="R83" s="64">
        <f t="shared" si="53"/>
        <v>0</v>
      </c>
      <c r="S83" s="64">
        <f t="shared" si="53"/>
        <v>0</v>
      </c>
      <c r="T83" s="64">
        <f t="shared" si="53"/>
        <v>0</v>
      </c>
      <c r="U83" s="64">
        <f t="shared" si="53"/>
        <v>0</v>
      </c>
      <c r="V83" s="64">
        <f t="shared" si="53"/>
        <v>0</v>
      </c>
      <c r="W83" s="64">
        <f t="shared" si="53"/>
        <v>0</v>
      </c>
      <c r="X83" s="64">
        <f t="shared" si="53"/>
        <v>0</v>
      </c>
      <c r="Y83" s="64">
        <f t="shared" si="53"/>
        <v>0</v>
      </c>
      <c r="Z83" s="64">
        <f t="shared" si="53"/>
        <v>0</v>
      </c>
      <c r="AA83" s="64">
        <f t="shared" si="53"/>
        <v>0</v>
      </c>
      <c r="AB83" s="64">
        <f t="shared" si="53"/>
        <v>0</v>
      </c>
      <c r="AC83" s="64">
        <f t="shared" si="53"/>
        <v>0</v>
      </c>
      <c r="AD83" s="64">
        <f t="shared" si="53"/>
        <v>0</v>
      </c>
      <c r="AE83" s="64">
        <f t="shared" si="53"/>
        <v>0</v>
      </c>
      <c r="AF83" s="64">
        <f t="shared" si="53"/>
        <v>0</v>
      </c>
      <c r="AG83" s="64">
        <f t="shared" si="53"/>
        <v>0</v>
      </c>
      <c r="AH83" s="64">
        <f t="shared" si="53"/>
        <v>0</v>
      </c>
      <c r="AI83" s="64">
        <f t="shared" si="53"/>
        <v>0</v>
      </c>
      <c r="AJ83" s="64">
        <f t="shared" si="53"/>
        <v>0</v>
      </c>
      <c r="AK83" s="64">
        <f t="shared" si="53"/>
        <v>0</v>
      </c>
      <c r="AL83" s="64">
        <f t="shared" si="53"/>
        <v>0</v>
      </c>
      <c r="AM83" s="64">
        <f t="shared" si="53"/>
        <v>0</v>
      </c>
      <c r="AN83" s="64">
        <f t="shared" si="53"/>
        <v>0</v>
      </c>
      <c r="AO83" s="64">
        <f t="shared" si="53"/>
        <v>0</v>
      </c>
      <c r="AP83" s="64">
        <f t="shared" si="53"/>
        <v>0</v>
      </c>
      <c r="AQ83" s="64">
        <f t="shared" si="53"/>
        <v>0</v>
      </c>
      <c r="AR83" s="64">
        <f t="shared" si="53"/>
        <v>0</v>
      </c>
      <c r="AS83" s="64">
        <f t="shared" si="53"/>
        <v>0</v>
      </c>
      <c r="AT83" s="64">
        <f t="shared" si="53"/>
        <v>0</v>
      </c>
      <c r="AU83" s="64">
        <f t="shared" si="53"/>
        <v>0</v>
      </c>
      <c r="AV83" s="64">
        <f t="shared" si="53"/>
        <v>0</v>
      </c>
      <c r="AW83" s="64">
        <f t="shared" si="53"/>
        <v>0</v>
      </c>
      <c r="AX83" s="64">
        <f t="shared" si="53"/>
        <v>0</v>
      </c>
      <c r="AY83" s="64">
        <f t="shared" si="53"/>
        <v>0</v>
      </c>
      <c r="AZ83" s="64">
        <f t="shared" si="53"/>
        <v>0</v>
      </c>
      <c r="BA83" s="64">
        <f t="shared" si="53"/>
        <v>0</v>
      </c>
      <c r="BB83" s="64">
        <f t="shared" si="53"/>
        <v>0</v>
      </c>
      <c r="BC83" s="64">
        <f t="shared" si="53"/>
        <v>0</v>
      </c>
      <c r="BD83" s="64">
        <f t="shared" si="53"/>
        <v>0</v>
      </c>
      <c r="BE83" s="64">
        <f t="shared" si="53"/>
        <v>0</v>
      </c>
      <c r="BF83" s="64">
        <f t="shared" si="53"/>
        <v>0</v>
      </c>
      <c r="BG83" s="64">
        <f t="shared" si="53"/>
        <v>0</v>
      </c>
      <c r="BH83" s="64">
        <f t="shared" si="53"/>
        <v>0</v>
      </c>
      <c r="BI83" s="64">
        <f t="shared" si="53"/>
        <v>0</v>
      </c>
      <c r="BJ83" s="64">
        <f t="shared" si="53"/>
        <v>0</v>
      </c>
      <c r="BK83" s="64">
        <f t="shared" si="53"/>
        <v>0</v>
      </c>
      <c r="BL83" s="64">
        <f t="shared" si="53"/>
        <v>0</v>
      </c>
      <c r="BM83" s="64">
        <f t="shared" si="53"/>
        <v>0</v>
      </c>
      <c r="BN83" s="64">
        <f t="shared" si="53"/>
        <v>0</v>
      </c>
      <c r="BO83" s="64">
        <f t="shared" si="53"/>
        <v>0</v>
      </c>
      <c r="BP83" s="64">
        <f t="shared" ref="BP83:BV83" si="54">BP30*BP$106</f>
        <v>0</v>
      </c>
      <c r="BQ83" s="64">
        <f t="shared" si="54"/>
        <v>0</v>
      </c>
      <c r="BR83" s="64">
        <f t="shared" si="54"/>
        <v>0</v>
      </c>
      <c r="BS83" s="64">
        <f t="shared" si="54"/>
        <v>0</v>
      </c>
      <c r="BT83" s="64">
        <f t="shared" si="54"/>
        <v>0</v>
      </c>
      <c r="BU83" s="64">
        <f t="shared" si="54"/>
        <v>0</v>
      </c>
      <c r="BV83" s="64">
        <f t="shared" si="54"/>
        <v>0</v>
      </c>
      <c r="BW83" s="105">
        <f t="shared" si="4"/>
        <v>0</v>
      </c>
    </row>
    <row r="84" spans="2:76" ht="13.5">
      <c r="B84" s="86" t="s">
        <v>113</v>
      </c>
      <c r="C84" s="87" t="s">
        <v>434</v>
      </c>
      <c r="D84" s="111">
        <f t="shared" ref="D84:BO84" si="55">D31*D$106</f>
        <v>0</v>
      </c>
      <c r="E84" s="64">
        <f t="shared" si="55"/>
        <v>0</v>
      </c>
      <c r="F84" s="64">
        <f t="shared" si="55"/>
        <v>0</v>
      </c>
      <c r="G84" s="64">
        <f t="shared" si="55"/>
        <v>0</v>
      </c>
      <c r="H84" s="64">
        <f t="shared" si="55"/>
        <v>0</v>
      </c>
      <c r="I84" s="64">
        <f t="shared" si="55"/>
        <v>0</v>
      </c>
      <c r="J84" s="64">
        <f t="shared" si="55"/>
        <v>0</v>
      </c>
      <c r="K84" s="64">
        <f t="shared" si="55"/>
        <v>0</v>
      </c>
      <c r="L84" s="64">
        <f t="shared" si="55"/>
        <v>0</v>
      </c>
      <c r="M84" s="64">
        <f t="shared" si="55"/>
        <v>0</v>
      </c>
      <c r="N84" s="64">
        <f t="shared" si="55"/>
        <v>0</v>
      </c>
      <c r="O84" s="64">
        <f t="shared" si="55"/>
        <v>0</v>
      </c>
      <c r="P84" s="64">
        <f t="shared" si="55"/>
        <v>0</v>
      </c>
      <c r="Q84" s="64">
        <f t="shared" si="55"/>
        <v>0</v>
      </c>
      <c r="R84" s="64">
        <f t="shared" si="55"/>
        <v>0</v>
      </c>
      <c r="S84" s="64">
        <f t="shared" si="55"/>
        <v>0</v>
      </c>
      <c r="T84" s="64">
        <f t="shared" si="55"/>
        <v>0</v>
      </c>
      <c r="U84" s="64">
        <f t="shared" si="55"/>
        <v>0</v>
      </c>
      <c r="V84" s="64">
        <f t="shared" si="55"/>
        <v>0</v>
      </c>
      <c r="W84" s="64">
        <f t="shared" si="55"/>
        <v>0</v>
      </c>
      <c r="X84" s="64">
        <f t="shared" si="55"/>
        <v>0</v>
      </c>
      <c r="Y84" s="64">
        <f t="shared" si="55"/>
        <v>0</v>
      </c>
      <c r="Z84" s="64">
        <f t="shared" si="55"/>
        <v>0</v>
      </c>
      <c r="AA84" s="64">
        <f t="shared" si="55"/>
        <v>0</v>
      </c>
      <c r="AB84" s="64">
        <f t="shared" si="55"/>
        <v>0</v>
      </c>
      <c r="AC84" s="64">
        <f t="shared" si="55"/>
        <v>0</v>
      </c>
      <c r="AD84" s="64">
        <f t="shared" si="55"/>
        <v>0</v>
      </c>
      <c r="AE84" s="64">
        <f t="shared" si="55"/>
        <v>0</v>
      </c>
      <c r="AF84" s="64">
        <f t="shared" si="55"/>
        <v>0</v>
      </c>
      <c r="AG84" s="64">
        <f t="shared" si="55"/>
        <v>0</v>
      </c>
      <c r="AH84" s="64">
        <f t="shared" si="55"/>
        <v>0</v>
      </c>
      <c r="AI84" s="64">
        <f t="shared" si="55"/>
        <v>0</v>
      </c>
      <c r="AJ84" s="64">
        <f t="shared" si="55"/>
        <v>0</v>
      </c>
      <c r="AK84" s="64">
        <f t="shared" si="55"/>
        <v>0</v>
      </c>
      <c r="AL84" s="64">
        <f t="shared" si="55"/>
        <v>0</v>
      </c>
      <c r="AM84" s="64">
        <f t="shared" si="55"/>
        <v>0</v>
      </c>
      <c r="AN84" s="64">
        <f t="shared" si="55"/>
        <v>0</v>
      </c>
      <c r="AO84" s="64">
        <f t="shared" si="55"/>
        <v>0</v>
      </c>
      <c r="AP84" s="64">
        <f t="shared" si="55"/>
        <v>0</v>
      </c>
      <c r="AQ84" s="64">
        <f t="shared" si="55"/>
        <v>0</v>
      </c>
      <c r="AR84" s="64">
        <f t="shared" si="55"/>
        <v>0</v>
      </c>
      <c r="AS84" s="64">
        <f t="shared" si="55"/>
        <v>0</v>
      </c>
      <c r="AT84" s="64">
        <f t="shared" si="55"/>
        <v>0</v>
      </c>
      <c r="AU84" s="64">
        <f t="shared" si="55"/>
        <v>0</v>
      </c>
      <c r="AV84" s="64">
        <f t="shared" si="55"/>
        <v>0</v>
      </c>
      <c r="AW84" s="64">
        <f t="shared" si="55"/>
        <v>0</v>
      </c>
      <c r="AX84" s="64">
        <f t="shared" si="55"/>
        <v>0</v>
      </c>
      <c r="AY84" s="64">
        <f t="shared" si="55"/>
        <v>0</v>
      </c>
      <c r="AZ84" s="64">
        <f t="shared" si="55"/>
        <v>0</v>
      </c>
      <c r="BA84" s="64">
        <f t="shared" si="55"/>
        <v>0</v>
      </c>
      <c r="BB84" s="64">
        <f t="shared" si="55"/>
        <v>0</v>
      </c>
      <c r="BC84" s="64">
        <f t="shared" si="55"/>
        <v>0</v>
      </c>
      <c r="BD84" s="64">
        <f t="shared" si="55"/>
        <v>0</v>
      </c>
      <c r="BE84" s="64">
        <f t="shared" si="55"/>
        <v>0</v>
      </c>
      <c r="BF84" s="64">
        <f t="shared" si="55"/>
        <v>0</v>
      </c>
      <c r="BG84" s="64">
        <f t="shared" si="55"/>
        <v>0</v>
      </c>
      <c r="BH84" s="64">
        <f t="shared" si="55"/>
        <v>0</v>
      </c>
      <c r="BI84" s="64">
        <f t="shared" si="55"/>
        <v>0</v>
      </c>
      <c r="BJ84" s="64">
        <f t="shared" si="55"/>
        <v>0</v>
      </c>
      <c r="BK84" s="64">
        <f t="shared" si="55"/>
        <v>0</v>
      </c>
      <c r="BL84" s="64">
        <f t="shared" si="55"/>
        <v>0</v>
      </c>
      <c r="BM84" s="64">
        <f t="shared" si="55"/>
        <v>0</v>
      </c>
      <c r="BN84" s="64">
        <f t="shared" si="55"/>
        <v>0</v>
      </c>
      <c r="BO84" s="64">
        <f t="shared" si="55"/>
        <v>0</v>
      </c>
      <c r="BP84" s="64">
        <f t="shared" ref="BP84:BV84" si="56">BP31*BP$106</f>
        <v>0</v>
      </c>
      <c r="BQ84" s="64">
        <f t="shared" si="56"/>
        <v>0</v>
      </c>
      <c r="BR84" s="64">
        <f t="shared" si="56"/>
        <v>0</v>
      </c>
      <c r="BS84" s="64">
        <f t="shared" si="56"/>
        <v>0</v>
      </c>
      <c r="BT84" s="64">
        <f t="shared" si="56"/>
        <v>0</v>
      </c>
      <c r="BU84" s="64">
        <f t="shared" si="56"/>
        <v>0</v>
      </c>
      <c r="BV84" s="64">
        <f t="shared" si="56"/>
        <v>0</v>
      </c>
      <c r="BW84" s="105">
        <f t="shared" si="4"/>
        <v>0</v>
      </c>
    </row>
    <row r="85" spans="2:76" ht="13.5">
      <c r="B85" s="86" t="s">
        <v>115</v>
      </c>
      <c r="C85" s="87" t="s">
        <v>313</v>
      </c>
      <c r="D85" s="111">
        <f t="shared" ref="D85:BO85" si="57">D32*D$106</f>
        <v>0</v>
      </c>
      <c r="E85" s="64">
        <f t="shared" si="57"/>
        <v>0</v>
      </c>
      <c r="F85" s="64">
        <f t="shared" si="57"/>
        <v>0</v>
      </c>
      <c r="G85" s="64">
        <f t="shared" si="57"/>
        <v>0</v>
      </c>
      <c r="H85" s="64">
        <f t="shared" si="57"/>
        <v>0</v>
      </c>
      <c r="I85" s="64">
        <f t="shared" si="57"/>
        <v>0</v>
      </c>
      <c r="J85" s="64">
        <f t="shared" si="57"/>
        <v>0</v>
      </c>
      <c r="K85" s="64">
        <f t="shared" si="57"/>
        <v>0</v>
      </c>
      <c r="L85" s="64">
        <f t="shared" si="57"/>
        <v>0</v>
      </c>
      <c r="M85" s="64">
        <f t="shared" si="57"/>
        <v>0</v>
      </c>
      <c r="N85" s="64">
        <f t="shared" si="57"/>
        <v>0</v>
      </c>
      <c r="O85" s="64">
        <f t="shared" si="57"/>
        <v>0</v>
      </c>
      <c r="P85" s="64">
        <f t="shared" si="57"/>
        <v>0</v>
      </c>
      <c r="Q85" s="64">
        <f t="shared" si="57"/>
        <v>0</v>
      </c>
      <c r="R85" s="64">
        <f t="shared" si="57"/>
        <v>0</v>
      </c>
      <c r="S85" s="64">
        <f t="shared" si="57"/>
        <v>0</v>
      </c>
      <c r="T85" s="64">
        <f t="shared" si="57"/>
        <v>0</v>
      </c>
      <c r="U85" s="64">
        <f t="shared" si="57"/>
        <v>0</v>
      </c>
      <c r="V85" s="64">
        <f t="shared" si="57"/>
        <v>0</v>
      </c>
      <c r="W85" s="64">
        <f t="shared" si="57"/>
        <v>0</v>
      </c>
      <c r="X85" s="64">
        <f t="shared" si="57"/>
        <v>0</v>
      </c>
      <c r="Y85" s="64">
        <f t="shared" si="57"/>
        <v>0</v>
      </c>
      <c r="Z85" s="64">
        <f t="shared" si="57"/>
        <v>0</v>
      </c>
      <c r="AA85" s="64">
        <f t="shared" si="57"/>
        <v>0</v>
      </c>
      <c r="AB85" s="64">
        <f t="shared" si="57"/>
        <v>0</v>
      </c>
      <c r="AC85" s="64">
        <f t="shared" si="57"/>
        <v>0</v>
      </c>
      <c r="AD85" s="64">
        <f t="shared" si="57"/>
        <v>0</v>
      </c>
      <c r="AE85" s="64">
        <f t="shared" si="57"/>
        <v>0</v>
      </c>
      <c r="AF85" s="64">
        <f t="shared" si="57"/>
        <v>0</v>
      </c>
      <c r="AG85" s="64">
        <f t="shared" si="57"/>
        <v>0</v>
      </c>
      <c r="AH85" s="64">
        <f t="shared" si="57"/>
        <v>0</v>
      </c>
      <c r="AI85" s="64">
        <f t="shared" si="57"/>
        <v>0</v>
      </c>
      <c r="AJ85" s="64">
        <f t="shared" si="57"/>
        <v>0</v>
      </c>
      <c r="AK85" s="64">
        <f t="shared" si="57"/>
        <v>0</v>
      </c>
      <c r="AL85" s="64">
        <f t="shared" si="57"/>
        <v>0</v>
      </c>
      <c r="AM85" s="64">
        <f t="shared" si="57"/>
        <v>0</v>
      </c>
      <c r="AN85" s="64">
        <f t="shared" si="57"/>
        <v>0</v>
      </c>
      <c r="AO85" s="64">
        <f t="shared" si="57"/>
        <v>0</v>
      </c>
      <c r="AP85" s="64">
        <f t="shared" si="57"/>
        <v>0</v>
      </c>
      <c r="AQ85" s="64">
        <f t="shared" si="57"/>
        <v>0</v>
      </c>
      <c r="AR85" s="64">
        <f t="shared" si="57"/>
        <v>0</v>
      </c>
      <c r="AS85" s="64">
        <f t="shared" si="57"/>
        <v>0</v>
      </c>
      <c r="AT85" s="64">
        <f t="shared" si="57"/>
        <v>0</v>
      </c>
      <c r="AU85" s="64">
        <f t="shared" si="57"/>
        <v>0</v>
      </c>
      <c r="AV85" s="64">
        <f t="shared" si="57"/>
        <v>0</v>
      </c>
      <c r="AW85" s="64">
        <f t="shared" si="57"/>
        <v>0</v>
      </c>
      <c r="AX85" s="64">
        <f t="shared" si="57"/>
        <v>0</v>
      </c>
      <c r="AY85" s="64">
        <f t="shared" si="57"/>
        <v>0</v>
      </c>
      <c r="AZ85" s="64">
        <f t="shared" si="57"/>
        <v>0</v>
      </c>
      <c r="BA85" s="64">
        <f t="shared" si="57"/>
        <v>0</v>
      </c>
      <c r="BB85" s="64">
        <f t="shared" si="57"/>
        <v>0</v>
      </c>
      <c r="BC85" s="64">
        <f t="shared" si="57"/>
        <v>0</v>
      </c>
      <c r="BD85" s="64">
        <f t="shared" si="57"/>
        <v>0</v>
      </c>
      <c r="BE85" s="64">
        <f t="shared" si="57"/>
        <v>0</v>
      </c>
      <c r="BF85" s="64">
        <f t="shared" si="57"/>
        <v>0</v>
      </c>
      <c r="BG85" s="64">
        <f t="shared" si="57"/>
        <v>0</v>
      </c>
      <c r="BH85" s="64">
        <f t="shared" si="57"/>
        <v>0</v>
      </c>
      <c r="BI85" s="64">
        <f t="shared" si="57"/>
        <v>0</v>
      </c>
      <c r="BJ85" s="64">
        <f t="shared" si="57"/>
        <v>0</v>
      </c>
      <c r="BK85" s="64">
        <f t="shared" si="57"/>
        <v>0</v>
      </c>
      <c r="BL85" s="64">
        <f t="shared" si="57"/>
        <v>0</v>
      </c>
      <c r="BM85" s="64">
        <f t="shared" si="57"/>
        <v>0</v>
      </c>
      <c r="BN85" s="64">
        <f t="shared" si="57"/>
        <v>0</v>
      </c>
      <c r="BO85" s="64">
        <f t="shared" si="57"/>
        <v>0</v>
      </c>
      <c r="BP85" s="64">
        <f t="shared" ref="BP85:BV85" si="58">BP32*BP$106</f>
        <v>0</v>
      </c>
      <c r="BQ85" s="64">
        <f t="shared" si="58"/>
        <v>0</v>
      </c>
      <c r="BR85" s="64">
        <f t="shared" si="58"/>
        <v>0</v>
      </c>
      <c r="BS85" s="64">
        <f t="shared" si="58"/>
        <v>0</v>
      </c>
      <c r="BT85" s="64">
        <f t="shared" si="58"/>
        <v>0</v>
      </c>
      <c r="BU85" s="64">
        <f t="shared" si="58"/>
        <v>0</v>
      </c>
      <c r="BV85" s="64">
        <f t="shared" si="58"/>
        <v>0</v>
      </c>
      <c r="BW85" s="105">
        <f t="shared" si="4"/>
        <v>0</v>
      </c>
    </row>
    <row r="86" spans="2:76" ht="13.5">
      <c r="B86" s="86" t="s">
        <v>117</v>
      </c>
      <c r="C86" s="87" t="s">
        <v>43</v>
      </c>
      <c r="D86" s="111">
        <f t="shared" ref="D86:BO86" si="59">D33*D$106</f>
        <v>0</v>
      </c>
      <c r="E86" s="64">
        <f t="shared" si="59"/>
        <v>0</v>
      </c>
      <c r="F86" s="64">
        <f t="shared" si="59"/>
        <v>0</v>
      </c>
      <c r="G86" s="64">
        <f t="shared" si="59"/>
        <v>0</v>
      </c>
      <c r="H86" s="64">
        <f t="shared" si="59"/>
        <v>0</v>
      </c>
      <c r="I86" s="64">
        <f t="shared" si="59"/>
        <v>0</v>
      </c>
      <c r="J86" s="64">
        <f t="shared" si="59"/>
        <v>0</v>
      </c>
      <c r="K86" s="64">
        <f t="shared" si="59"/>
        <v>0</v>
      </c>
      <c r="L86" s="64">
        <f t="shared" si="59"/>
        <v>0</v>
      </c>
      <c r="M86" s="64">
        <f t="shared" si="59"/>
        <v>0</v>
      </c>
      <c r="N86" s="64">
        <f t="shared" si="59"/>
        <v>0</v>
      </c>
      <c r="O86" s="64">
        <f t="shared" si="59"/>
        <v>0</v>
      </c>
      <c r="P86" s="64">
        <f t="shared" si="59"/>
        <v>0</v>
      </c>
      <c r="Q86" s="64">
        <f t="shared" si="59"/>
        <v>0</v>
      </c>
      <c r="R86" s="64">
        <f t="shared" si="59"/>
        <v>0</v>
      </c>
      <c r="S86" s="64">
        <f t="shared" si="59"/>
        <v>0</v>
      </c>
      <c r="T86" s="64">
        <f t="shared" si="59"/>
        <v>0</v>
      </c>
      <c r="U86" s="64">
        <f t="shared" si="59"/>
        <v>0</v>
      </c>
      <c r="V86" s="64">
        <f t="shared" si="59"/>
        <v>0</v>
      </c>
      <c r="W86" s="64">
        <f t="shared" si="59"/>
        <v>0</v>
      </c>
      <c r="X86" s="64">
        <f t="shared" si="59"/>
        <v>0</v>
      </c>
      <c r="Y86" s="64">
        <f t="shared" si="59"/>
        <v>0</v>
      </c>
      <c r="Z86" s="64">
        <f t="shared" si="59"/>
        <v>0</v>
      </c>
      <c r="AA86" s="64">
        <f t="shared" si="59"/>
        <v>0</v>
      </c>
      <c r="AB86" s="64">
        <f t="shared" si="59"/>
        <v>0</v>
      </c>
      <c r="AC86" s="64">
        <f t="shared" si="59"/>
        <v>0</v>
      </c>
      <c r="AD86" s="64">
        <f t="shared" si="59"/>
        <v>0</v>
      </c>
      <c r="AE86" s="64">
        <f t="shared" si="59"/>
        <v>0</v>
      </c>
      <c r="AF86" s="64">
        <f t="shared" si="59"/>
        <v>0</v>
      </c>
      <c r="AG86" s="64">
        <f t="shared" si="59"/>
        <v>0</v>
      </c>
      <c r="AH86" s="64">
        <f t="shared" si="59"/>
        <v>0</v>
      </c>
      <c r="AI86" s="64">
        <f t="shared" si="59"/>
        <v>0</v>
      </c>
      <c r="AJ86" s="64">
        <f t="shared" si="59"/>
        <v>0</v>
      </c>
      <c r="AK86" s="64">
        <f t="shared" si="59"/>
        <v>0</v>
      </c>
      <c r="AL86" s="64">
        <f t="shared" si="59"/>
        <v>0</v>
      </c>
      <c r="AM86" s="64">
        <f t="shared" si="59"/>
        <v>0</v>
      </c>
      <c r="AN86" s="64">
        <f t="shared" si="59"/>
        <v>0</v>
      </c>
      <c r="AO86" s="64">
        <f t="shared" si="59"/>
        <v>0</v>
      </c>
      <c r="AP86" s="64">
        <f t="shared" si="59"/>
        <v>0</v>
      </c>
      <c r="AQ86" s="64">
        <f t="shared" si="59"/>
        <v>0</v>
      </c>
      <c r="AR86" s="64">
        <f t="shared" si="59"/>
        <v>0</v>
      </c>
      <c r="AS86" s="64">
        <f t="shared" si="59"/>
        <v>0</v>
      </c>
      <c r="AT86" s="64">
        <f t="shared" si="59"/>
        <v>0</v>
      </c>
      <c r="AU86" s="64">
        <f t="shared" si="59"/>
        <v>0</v>
      </c>
      <c r="AV86" s="64">
        <f t="shared" si="59"/>
        <v>0</v>
      </c>
      <c r="AW86" s="64">
        <f t="shared" si="59"/>
        <v>0</v>
      </c>
      <c r="AX86" s="64">
        <f t="shared" si="59"/>
        <v>0</v>
      </c>
      <c r="AY86" s="64">
        <f t="shared" si="59"/>
        <v>0</v>
      </c>
      <c r="AZ86" s="64">
        <f t="shared" si="59"/>
        <v>0</v>
      </c>
      <c r="BA86" s="64">
        <f t="shared" si="59"/>
        <v>0</v>
      </c>
      <c r="BB86" s="64">
        <f t="shared" si="59"/>
        <v>0</v>
      </c>
      <c r="BC86" s="64">
        <f t="shared" si="59"/>
        <v>0</v>
      </c>
      <c r="BD86" s="64">
        <f t="shared" si="59"/>
        <v>0</v>
      </c>
      <c r="BE86" s="64">
        <f t="shared" si="59"/>
        <v>0</v>
      </c>
      <c r="BF86" s="64">
        <f t="shared" si="59"/>
        <v>0</v>
      </c>
      <c r="BG86" s="64">
        <f t="shared" si="59"/>
        <v>0</v>
      </c>
      <c r="BH86" s="64">
        <f t="shared" si="59"/>
        <v>0</v>
      </c>
      <c r="BI86" s="64">
        <f t="shared" si="59"/>
        <v>0</v>
      </c>
      <c r="BJ86" s="64">
        <f t="shared" si="59"/>
        <v>0</v>
      </c>
      <c r="BK86" s="64">
        <f t="shared" si="59"/>
        <v>0</v>
      </c>
      <c r="BL86" s="64">
        <f t="shared" si="59"/>
        <v>0</v>
      </c>
      <c r="BM86" s="64">
        <f t="shared" si="59"/>
        <v>0</v>
      </c>
      <c r="BN86" s="64">
        <f t="shared" si="59"/>
        <v>0</v>
      </c>
      <c r="BO86" s="64">
        <f t="shared" si="59"/>
        <v>0</v>
      </c>
      <c r="BP86" s="64">
        <f t="shared" ref="BP86:BV86" si="60">BP33*BP$106</f>
        <v>0</v>
      </c>
      <c r="BQ86" s="64">
        <f t="shared" si="60"/>
        <v>0</v>
      </c>
      <c r="BR86" s="64">
        <f t="shared" si="60"/>
        <v>0</v>
      </c>
      <c r="BS86" s="64">
        <f t="shared" si="60"/>
        <v>0</v>
      </c>
      <c r="BT86" s="64">
        <f t="shared" si="60"/>
        <v>0</v>
      </c>
      <c r="BU86" s="64">
        <f t="shared" si="60"/>
        <v>0</v>
      </c>
      <c r="BV86" s="64">
        <f t="shared" si="60"/>
        <v>0</v>
      </c>
      <c r="BW86" s="105">
        <f t="shared" si="4"/>
        <v>0</v>
      </c>
    </row>
    <row r="87" spans="2:76" ht="13.5">
      <c r="B87" s="86" t="s">
        <v>119</v>
      </c>
      <c r="C87" s="87" t="s">
        <v>45</v>
      </c>
      <c r="D87" s="111">
        <f t="shared" ref="D87:BO87" si="61">D34*D$106</f>
        <v>0</v>
      </c>
      <c r="E87" s="64">
        <f t="shared" si="61"/>
        <v>0</v>
      </c>
      <c r="F87" s="64">
        <f t="shared" si="61"/>
        <v>0</v>
      </c>
      <c r="G87" s="64">
        <f t="shared" si="61"/>
        <v>0</v>
      </c>
      <c r="H87" s="64">
        <f t="shared" si="61"/>
        <v>0</v>
      </c>
      <c r="I87" s="64">
        <f t="shared" si="61"/>
        <v>0</v>
      </c>
      <c r="J87" s="64">
        <f t="shared" si="61"/>
        <v>0</v>
      </c>
      <c r="K87" s="64">
        <f t="shared" si="61"/>
        <v>0</v>
      </c>
      <c r="L87" s="64">
        <f t="shared" si="61"/>
        <v>0</v>
      </c>
      <c r="M87" s="64">
        <f t="shared" si="61"/>
        <v>0</v>
      </c>
      <c r="N87" s="64">
        <f t="shared" si="61"/>
        <v>0</v>
      </c>
      <c r="O87" s="64">
        <f t="shared" si="61"/>
        <v>0</v>
      </c>
      <c r="P87" s="64">
        <f t="shared" si="61"/>
        <v>0</v>
      </c>
      <c r="Q87" s="64">
        <f t="shared" si="61"/>
        <v>0</v>
      </c>
      <c r="R87" s="64">
        <f t="shared" si="61"/>
        <v>0</v>
      </c>
      <c r="S87" s="64">
        <f t="shared" si="61"/>
        <v>0</v>
      </c>
      <c r="T87" s="64">
        <f t="shared" si="61"/>
        <v>0</v>
      </c>
      <c r="U87" s="64">
        <f t="shared" si="61"/>
        <v>0</v>
      </c>
      <c r="V87" s="64">
        <f t="shared" si="61"/>
        <v>0</v>
      </c>
      <c r="W87" s="64">
        <f t="shared" si="61"/>
        <v>0</v>
      </c>
      <c r="X87" s="64">
        <f t="shared" si="61"/>
        <v>0</v>
      </c>
      <c r="Y87" s="64">
        <f t="shared" si="61"/>
        <v>0</v>
      </c>
      <c r="Z87" s="64">
        <f t="shared" si="61"/>
        <v>0</v>
      </c>
      <c r="AA87" s="64">
        <f t="shared" si="61"/>
        <v>0</v>
      </c>
      <c r="AB87" s="64">
        <f t="shared" si="61"/>
        <v>0</v>
      </c>
      <c r="AC87" s="64">
        <f t="shared" si="61"/>
        <v>0</v>
      </c>
      <c r="AD87" s="64">
        <f t="shared" si="61"/>
        <v>0</v>
      </c>
      <c r="AE87" s="64">
        <f t="shared" si="61"/>
        <v>0</v>
      </c>
      <c r="AF87" s="64">
        <f t="shared" si="61"/>
        <v>0</v>
      </c>
      <c r="AG87" s="64">
        <f t="shared" si="61"/>
        <v>0</v>
      </c>
      <c r="AH87" s="64">
        <f t="shared" si="61"/>
        <v>0</v>
      </c>
      <c r="AI87" s="64">
        <f t="shared" si="61"/>
        <v>0</v>
      </c>
      <c r="AJ87" s="64">
        <f t="shared" si="61"/>
        <v>0</v>
      </c>
      <c r="AK87" s="64">
        <f t="shared" si="61"/>
        <v>0</v>
      </c>
      <c r="AL87" s="64">
        <f t="shared" si="61"/>
        <v>0</v>
      </c>
      <c r="AM87" s="64">
        <f t="shared" si="61"/>
        <v>0</v>
      </c>
      <c r="AN87" s="64">
        <f t="shared" si="61"/>
        <v>0</v>
      </c>
      <c r="AO87" s="64">
        <f t="shared" si="61"/>
        <v>0</v>
      </c>
      <c r="AP87" s="64">
        <f t="shared" si="61"/>
        <v>0</v>
      </c>
      <c r="AQ87" s="64">
        <f t="shared" si="61"/>
        <v>0</v>
      </c>
      <c r="AR87" s="64">
        <f t="shared" si="61"/>
        <v>0</v>
      </c>
      <c r="AS87" s="64">
        <f t="shared" si="61"/>
        <v>0</v>
      </c>
      <c r="AT87" s="64">
        <f t="shared" si="61"/>
        <v>0</v>
      </c>
      <c r="AU87" s="64">
        <f t="shared" si="61"/>
        <v>0</v>
      </c>
      <c r="AV87" s="64">
        <f t="shared" si="61"/>
        <v>0</v>
      </c>
      <c r="AW87" s="64">
        <f t="shared" si="61"/>
        <v>0</v>
      </c>
      <c r="AX87" s="64">
        <f t="shared" si="61"/>
        <v>0</v>
      </c>
      <c r="AY87" s="64">
        <f t="shared" si="61"/>
        <v>0</v>
      </c>
      <c r="AZ87" s="64">
        <f t="shared" si="61"/>
        <v>0</v>
      </c>
      <c r="BA87" s="64">
        <f t="shared" si="61"/>
        <v>0</v>
      </c>
      <c r="BB87" s="64">
        <f t="shared" si="61"/>
        <v>0</v>
      </c>
      <c r="BC87" s="64">
        <f t="shared" si="61"/>
        <v>0</v>
      </c>
      <c r="BD87" s="64">
        <f t="shared" si="61"/>
        <v>0</v>
      </c>
      <c r="BE87" s="64">
        <f t="shared" si="61"/>
        <v>0</v>
      </c>
      <c r="BF87" s="64">
        <f t="shared" si="61"/>
        <v>0</v>
      </c>
      <c r="BG87" s="64">
        <f t="shared" si="61"/>
        <v>0</v>
      </c>
      <c r="BH87" s="64">
        <f t="shared" si="61"/>
        <v>0</v>
      </c>
      <c r="BI87" s="64">
        <f t="shared" si="61"/>
        <v>0</v>
      </c>
      <c r="BJ87" s="64">
        <f t="shared" si="61"/>
        <v>0</v>
      </c>
      <c r="BK87" s="64">
        <f t="shared" si="61"/>
        <v>0</v>
      </c>
      <c r="BL87" s="64">
        <f t="shared" si="61"/>
        <v>0</v>
      </c>
      <c r="BM87" s="64">
        <f t="shared" si="61"/>
        <v>0</v>
      </c>
      <c r="BN87" s="64">
        <f t="shared" si="61"/>
        <v>0</v>
      </c>
      <c r="BO87" s="64">
        <f t="shared" si="61"/>
        <v>0</v>
      </c>
      <c r="BP87" s="64">
        <f t="shared" ref="BP87:BV87" si="62">BP34*BP$106</f>
        <v>0</v>
      </c>
      <c r="BQ87" s="64">
        <f t="shared" si="62"/>
        <v>0</v>
      </c>
      <c r="BR87" s="64">
        <f t="shared" si="62"/>
        <v>0</v>
      </c>
      <c r="BS87" s="64">
        <f t="shared" si="62"/>
        <v>0</v>
      </c>
      <c r="BT87" s="64">
        <f t="shared" si="62"/>
        <v>0</v>
      </c>
      <c r="BU87" s="64">
        <f t="shared" si="62"/>
        <v>0</v>
      </c>
      <c r="BV87" s="64">
        <f t="shared" si="62"/>
        <v>0</v>
      </c>
      <c r="BW87" s="105">
        <f t="shared" si="4"/>
        <v>0</v>
      </c>
    </row>
    <row r="88" spans="2:76" ht="13.5">
      <c r="B88" s="86" t="s">
        <v>120</v>
      </c>
      <c r="C88" s="87" t="s">
        <v>435</v>
      </c>
      <c r="D88" s="111">
        <f t="shared" ref="D88:BO88" si="63">D35*D$106</f>
        <v>0</v>
      </c>
      <c r="E88" s="64">
        <f t="shared" si="63"/>
        <v>0</v>
      </c>
      <c r="F88" s="64">
        <f t="shared" si="63"/>
        <v>0</v>
      </c>
      <c r="G88" s="64">
        <f t="shared" si="63"/>
        <v>0</v>
      </c>
      <c r="H88" s="64">
        <f t="shared" si="63"/>
        <v>0</v>
      </c>
      <c r="I88" s="64">
        <f t="shared" si="63"/>
        <v>0</v>
      </c>
      <c r="J88" s="64">
        <f t="shared" si="63"/>
        <v>0</v>
      </c>
      <c r="K88" s="64">
        <f t="shared" si="63"/>
        <v>0</v>
      </c>
      <c r="L88" s="64">
        <f t="shared" si="63"/>
        <v>0</v>
      </c>
      <c r="M88" s="64">
        <f t="shared" si="63"/>
        <v>0</v>
      </c>
      <c r="N88" s="64">
        <f t="shared" si="63"/>
        <v>0</v>
      </c>
      <c r="O88" s="64">
        <f t="shared" si="63"/>
        <v>0</v>
      </c>
      <c r="P88" s="64">
        <f t="shared" si="63"/>
        <v>0</v>
      </c>
      <c r="Q88" s="64">
        <f t="shared" si="63"/>
        <v>0</v>
      </c>
      <c r="R88" s="64">
        <f t="shared" si="63"/>
        <v>0</v>
      </c>
      <c r="S88" s="64">
        <f t="shared" si="63"/>
        <v>0</v>
      </c>
      <c r="T88" s="64">
        <f t="shared" si="63"/>
        <v>0</v>
      </c>
      <c r="U88" s="64">
        <f t="shared" si="63"/>
        <v>0</v>
      </c>
      <c r="V88" s="64">
        <f t="shared" si="63"/>
        <v>0</v>
      </c>
      <c r="W88" s="64">
        <f t="shared" si="63"/>
        <v>0</v>
      </c>
      <c r="X88" s="64">
        <f t="shared" si="63"/>
        <v>0</v>
      </c>
      <c r="Y88" s="64">
        <f t="shared" si="63"/>
        <v>0</v>
      </c>
      <c r="Z88" s="64">
        <f t="shared" si="63"/>
        <v>0</v>
      </c>
      <c r="AA88" s="64">
        <f t="shared" si="63"/>
        <v>0</v>
      </c>
      <c r="AB88" s="64">
        <f t="shared" si="63"/>
        <v>0</v>
      </c>
      <c r="AC88" s="64">
        <f t="shared" si="63"/>
        <v>0</v>
      </c>
      <c r="AD88" s="64">
        <f t="shared" si="63"/>
        <v>0</v>
      </c>
      <c r="AE88" s="64">
        <f t="shared" si="63"/>
        <v>0</v>
      </c>
      <c r="AF88" s="64">
        <f t="shared" si="63"/>
        <v>0</v>
      </c>
      <c r="AG88" s="64">
        <f t="shared" si="63"/>
        <v>0</v>
      </c>
      <c r="AH88" s="64">
        <f t="shared" si="63"/>
        <v>0</v>
      </c>
      <c r="AI88" s="64">
        <f t="shared" si="63"/>
        <v>0</v>
      </c>
      <c r="AJ88" s="64">
        <f t="shared" si="63"/>
        <v>0</v>
      </c>
      <c r="AK88" s="64">
        <f t="shared" si="63"/>
        <v>0</v>
      </c>
      <c r="AL88" s="64">
        <f t="shared" si="63"/>
        <v>0</v>
      </c>
      <c r="AM88" s="64">
        <f t="shared" si="63"/>
        <v>0</v>
      </c>
      <c r="AN88" s="64">
        <f t="shared" si="63"/>
        <v>0</v>
      </c>
      <c r="AO88" s="64">
        <f t="shared" si="63"/>
        <v>0</v>
      </c>
      <c r="AP88" s="64">
        <f t="shared" si="63"/>
        <v>0</v>
      </c>
      <c r="AQ88" s="64">
        <f t="shared" si="63"/>
        <v>0</v>
      </c>
      <c r="AR88" s="64">
        <f t="shared" si="63"/>
        <v>0</v>
      </c>
      <c r="AS88" s="64">
        <f t="shared" si="63"/>
        <v>0</v>
      </c>
      <c r="AT88" s="64">
        <f t="shared" si="63"/>
        <v>0</v>
      </c>
      <c r="AU88" s="64">
        <f t="shared" si="63"/>
        <v>0</v>
      </c>
      <c r="AV88" s="64">
        <f t="shared" si="63"/>
        <v>0</v>
      </c>
      <c r="AW88" s="64">
        <f t="shared" si="63"/>
        <v>0</v>
      </c>
      <c r="AX88" s="64">
        <f t="shared" si="63"/>
        <v>0</v>
      </c>
      <c r="AY88" s="64">
        <f t="shared" si="63"/>
        <v>0</v>
      </c>
      <c r="AZ88" s="64">
        <f t="shared" si="63"/>
        <v>0</v>
      </c>
      <c r="BA88" s="64">
        <f t="shared" si="63"/>
        <v>0</v>
      </c>
      <c r="BB88" s="64">
        <f t="shared" si="63"/>
        <v>0</v>
      </c>
      <c r="BC88" s="64">
        <f t="shared" si="63"/>
        <v>0</v>
      </c>
      <c r="BD88" s="64">
        <f t="shared" si="63"/>
        <v>0</v>
      </c>
      <c r="BE88" s="64">
        <f t="shared" si="63"/>
        <v>0</v>
      </c>
      <c r="BF88" s="64">
        <f t="shared" si="63"/>
        <v>0</v>
      </c>
      <c r="BG88" s="64">
        <f t="shared" si="63"/>
        <v>0</v>
      </c>
      <c r="BH88" s="64">
        <f t="shared" si="63"/>
        <v>0</v>
      </c>
      <c r="BI88" s="64">
        <f t="shared" si="63"/>
        <v>0</v>
      </c>
      <c r="BJ88" s="64">
        <f t="shared" si="63"/>
        <v>0</v>
      </c>
      <c r="BK88" s="64">
        <f t="shared" si="63"/>
        <v>0</v>
      </c>
      <c r="BL88" s="64">
        <f t="shared" si="63"/>
        <v>0</v>
      </c>
      <c r="BM88" s="64">
        <f t="shared" si="63"/>
        <v>0</v>
      </c>
      <c r="BN88" s="64">
        <f t="shared" si="63"/>
        <v>0</v>
      </c>
      <c r="BO88" s="64">
        <f t="shared" si="63"/>
        <v>0</v>
      </c>
      <c r="BP88" s="64">
        <f t="shared" ref="BP88:BV88" si="64">BP35*BP$106</f>
        <v>0</v>
      </c>
      <c r="BQ88" s="64">
        <f t="shared" si="64"/>
        <v>0</v>
      </c>
      <c r="BR88" s="64">
        <f t="shared" si="64"/>
        <v>0</v>
      </c>
      <c r="BS88" s="64">
        <f t="shared" si="64"/>
        <v>0</v>
      </c>
      <c r="BT88" s="64">
        <f t="shared" si="64"/>
        <v>0</v>
      </c>
      <c r="BU88" s="64">
        <f t="shared" si="64"/>
        <v>0</v>
      </c>
      <c r="BV88" s="64">
        <f t="shared" si="64"/>
        <v>0</v>
      </c>
      <c r="BW88" s="105">
        <f t="shared" si="4"/>
        <v>0</v>
      </c>
    </row>
    <row r="89" spans="2:76" ht="13.5">
      <c r="B89" s="86" t="s">
        <v>121</v>
      </c>
      <c r="C89" s="87" t="s">
        <v>413</v>
      </c>
      <c r="D89" s="111">
        <f t="shared" ref="D89:BO89" si="65">D36*D$106</f>
        <v>0</v>
      </c>
      <c r="E89" s="64">
        <f t="shared" si="65"/>
        <v>0</v>
      </c>
      <c r="F89" s="64">
        <f t="shared" si="65"/>
        <v>0</v>
      </c>
      <c r="G89" s="64">
        <f t="shared" si="65"/>
        <v>0</v>
      </c>
      <c r="H89" s="64">
        <f t="shared" si="65"/>
        <v>0</v>
      </c>
      <c r="I89" s="64">
        <f t="shared" si="65"/>
        <v>0</v>
      </c>
      <c r="J89" s="64">
        <f t="shared" si="65"/>
        <v>0</v>
      </c>
      <c r="K89" s="64">
        <f t="shared" si="65"/>
        <v>0</v>
      </c>
      <c r="L89" s="64">
        <f t="shared" si="65"/>
        <v>0</v>
      </c>
      <c r="M89" s="64">
        <f t="shared" si="65"/>
        <v>0</v>
      </c>
      <c r="N89" s="64">
        <f t="shared" si="65"/>
        <v>0</v>
      </c>
      <c r="O89" s="64">
        <f t="shared" si="65"/>
        <v>0</v>
      </c>
      <c r="P89" s="64">
        <f t="shared" si="65"/>
        <v>0</v>
      </c>
      <c r="Q89" s="64">
        <f t="shared" si="65"/>
        <v>0</v>
      </c>
      <c r="R89" s="64">
        <f t="shared" si="65"/>
        <v>0</v>
      </c>
      <c r="S89" s="64">
        <f t="shared" si="65"/>
        <v>0</v>
      </c>
      <c r="T89" s="64">
        <f t="shared" si="65"/>
        <v>0</v>
      </c>
      <c r="U89" s="64">
        <f t="shared" si="65"/>
        <v>0</v>
      </c>
      <c r="V89" s="64">
        <f t="shared" si="65"/>
        <v>0</v>
      </c>
      <c r="W89" s="64">
        <f t="shared" si="65"/>
        <v>0</v>
      </c>
      <c r="X89" s="64">
        <f t="shared" si="65"/>
        <v>0</v>
      </c>
      <c r="Y89" s="64">
        <f t="shared" si="65"/>
        <v>0</v>
      </c>
      <c r="Z89" s="64">
        <f t="shared" si="65"/>
        <v>0</v>
      </c>
      <c r="AA89" s="64">
        <f t="shared" si="65"/>
        <v>0</v>
      </c>
      <c r="AB89" s="64">
        <f t="shared" si="65"/>
        <v>0</v>
      </c>
      <c r="AC89" s="64">
        <f t="shared" si="65"/>
        <v>0</v>
      </c>
      <c r="AD89" s="64">
        <f t="shared" si="65"/>
        <v>0</v>
      </c>
      <c r="AE89" s="64">
        <f t="shared" si="65"/>
        <v>0</v>
      </c>
      <c r="AF89" s="64">
        <f t="shared" si="65"/>
        <v>0</v>
      </c>
      <c r="AG89" s="64">
        <f t="shared" si="65"/>
        <v>0</v>
      </c>
      <c r="AH89" s="64">
        <f t="shared" si="65"/>
        <v>0</v>
      </c>
      <c r="AI89" s="64">
        <f t="shared" si="65"/>
        <v>0</v>
      </c>
      <c r="AJ89" s="64">
        <f t="shared" si="65"/>
        <v>0</v>
      </c>
      <c r="AK89" s="64">
        <f t="shared" si="65"/>
        <v>0</v>
      </c>
      <c r="AL89" s="64">
        <f t="shared" si="65"/>
        <v>0</v>
      </c>
      <c r="AM89" s="64">
        <f t="shared" si="65"/>
        <v>0</v>
      </c>
      <c r="AN89" s="64">
        <f t="shared" si="65"/>
        <v>0</v>
      </c>
      <c r="AO89" s="64">
        <f t="shared" si="65"/>
        <v>0</v>
      </c>
      <c r="AP89" s="64">
        <f t="shared" si="65"/>
        <v>0</v>
      </c>
      <c r="AQ89" s="64">
        <f t="shared" si="65"/>
        <v>0</v>
      </c>
      <c r="AR89" s="64">
        <f t="shared" si="65"/>
        <v>0</v>
      </c>
      <c r="AS89" s="64">
        <f t="shared" si="65"/>
        <v>0</v>
      </c>
      <c r="AT89" s="64">
        <f t="shared" si="65"/>
        <v>0</v>
      </c>
      <c r="AU89" s="64">
        <f t="shared" si="65"/>
        <v>0</v>
      </c>
      <c r="AV89" s="64">
        <f t="shared" si="65"/>
        <v>0</v>
      </c>
      <c r="AW89" s="64">
        <f t="shared" si="65"/>
        <v>0</v>
      </c>
      <c r="AX89" s="64">
        <f t="shared" si="65"/>
        <v>0</v>
      </c>
      <c r="AY89" s="64">
        <f t="shared" si="65"/>
        <v>0</v>
      </c>
      <c r="AZ89" s="64">
        <f t="shared" si="65"/>
        <v>0</v>
      </c>
      <c r="BA89" s="64">
        <f t="shared" si="65"/>
        <v>0</v>
      </c>
      <c r="BB89" s="64">
        <f t="shared" si="65"/>
        <v>0</v>
      </c>
      <c r="BC89" s="64">
        <f t="shared" si="65"/>
        <v>0</v>
      </c>
      <c r="BD89" s="64">
        <f t="shared" si="65"/>
        <v>0</v>
      </c>
      <c r="BE89" s="64">
        <f t="shared" si="65"/>
        <v>0</v>
      </c>
      <c r="BF89" s="64">
        <f t="shared" si="65"/>
        <v>0</v>
      </c>
      <c r="BG89" s="64">
        <f t="shared" si="65"/>
        <v>0</v>
      </c>
      <c r="BH89" s="64">
        <f t="shared" si="65"/>
        <v>0</v>
      </c>
      <c r="BI89" s="64">
        <f t="shared" si="65"/>
        <v>0</v>
      </c>
      <c r="BJ89" s="64">
        <f t="shared" si="65"/>
        <v>0</v>
      </c>
      <c r="BK89" s="64">
        <f t="shared" si="65"/>
        <v>0</v>
      </c>
      <c r="BL89" s="64">
        <f t="shared" si="65"/>
        <v>0</v>
      </c>
      <c r="BM89" s="64">
        <f t="shared" si="65"/>
        <v>0</v>
      </c>
      <c r="BN89" s="64">
        <f t="shared" si="65"/>
        <v>0</v>
      </c>
      <c r="BO89" s="64">
        <f t="shared" si="65"/>
        <v>0</v>
      </c>
      <c r="BP89" s="64">
        <f t="shared" ref="BP89:BV89" si="66">BP36*BP$106</f>
        <v>0</v>
      </c>
      <c r="BQ89" s="64">
        <f t="shared" si="66"/>
        <v>0</v>
      </c>
      <c r="BR89" s="64">
        <f t="shared" si="66"/>
        <v>0</v>
      </c>
      <c r="BS89" s="64">
        <f t="shared" si="66"/>
        <v>0</v>
      </c>
      <c r="BT89" s="64">
        <f t="shared" si="66"/>
        <v>0</v>
      </c>
      <c r="BU89" s="64">
        <f t="shared" si="66"/>
        <v>0</v>
      </c>
      <c r="BV89" s="64">
        <f t="shared" si="66"/>
        <v>0</v>
      </c>
      <c r="BW89" s="105">
        <f t="shared" si="4"/>
        <v>0</v>
      </c>
    </row>
    <row r="90" spans="2:76" ht="13.5">
      <c r="B90" s="86" t="s">
        <v>122</v>
      </c>
      <c r="C90" s="87" t="s">
        <v>49</v>
      </c>
      <c r="D90" s="111">
        <f t="shared" ref="D90:BO90" si="67">D37*D$106</f>
        <v>0</v>
      </c>
      <c r="E90" s="64">
        <f t="shared" si="67"/>
        <v>0</v>
      </c>
      <c r="F90" s="64">
        <f t="shared" si="67"/>
        <v>0</v>
      </c>
      <c r="G90" s="64">
        <f t="shared" si="67"/>
        <v>0</v>
      </c>
      <c r="H90" s="64">
        <f t="shared" si="67"/>
        <v>0</v>
      </c>
      <c r="I90" s="64">
        <f t="shared" si="67"/>
        <v>0</v>
      </c>
      <c r="J90" s="64">
        <f t="shared" si="67"/>
        <v>0</v>
      </c>
      <c r="K90" s="64">
        <f t="shared" si="67"/>
        <v>0</v>
      </c>
      <c r="L90" s="64">
        <f t="shared" si="67"/>
        <v>0</v>
      </c>
      <c r="M90" s="64">
        <f t="shared" si="67"/>
        <v>0</v>
      </c>
      <c r="N90" s="64">
        <f t="shared" si="67"/>
        <v>0</v>
      </c>
      <c r="O90" s="64">
        <f t="shared" si="67"/>
        <v>0</v>
      </c>
      <c r="P90" s="64">
        <f t="shared" si="67"/>
        <v>0</v>
      </c>
      <c r="Q90" s="64">
        <f t="shared" si="67"/>
        <v>0</v>
      </c>
      <c r="R90" s="64">
        <f t="shared" si="67"/>
        <v>0</v>
      </c>
      <c r="S90" s="64">
        <f t="shared" si="67"/>
        <v>0</v>
      </c>
      <c r="T90" s="64">
        <f t="shared" si="67"/>
        <v>0</v>
      </c>
      <c r="U90" s="64">
        <f t="shared" si="67"/>
        <v>0</v>
      </c>
      <c r="V90" s="64">
        <f t="shared" si="67"/>
        <v>0</v>
      </c>
      <c r="W90" s="64">
        <f t="shared" si="67"/>
        <v>0</v>
      </c>
      <c r="X90" s="64">
        <f t="shared" si="67"/>
        <v>0</v>
      </c>
      <c r="Y90" s="64">
        <f t="shared" si="67"/>
        <v>0</v>
      </c>
      <c r="Z90" s="64">
        <f t="shared" si="67"/>
        <v>0</v>
      </c>
      <c r="AA90" s="64">
        <f t="shared" si="67"/>
        <v>0</v>
      </c>
      <c r="AB90" s="64">
        <f t="shared" si="67"/>
        <v>0</v>
      </c>
      <c r="AC90" s="64">
        <f t="shared" si="67"/>
        <v>0</v>
      </c>
      <c r="AD90" s="64">
        <f t="shared" si="67"/>
        <v>0</v>
      </c>
      <c r="AE90" s="64">
        <f t="shared" si="67"/>
        <v>0</v>
      </c>
      <c r="AF90" s="64">
        <f t="shared" si="67"/>
        <v>0</v>
      </c>
      <c r="AG90" s="64">
        <f t="shared" si="67"/>
        <v>0</v>
      </c>
      <c r="AH90" s="64">
        <f t="shared" si="67"/>
        <v>0</v>
      </c>
      <c r="AI90" s="64">
        <f t="shared" si="67"/>
        <v>0</v>
      </c>
      <c r="AJ90" s="64">
        <f t="shared" si="67"/>
        <v>0</v>
      </c>
      <c r="AK90" s="64">
        <f t="shared" si="67"/>
        <v>0</v>
      </c>
      <c r="AL90" s="64">
        <f t="shared" si="67"/>
        <v>0</v>
      </c>
      <c r="AM90" s="64">
        <f t="shared" si="67"/>
        <v>0</v>
      </c>
      <c r="AN90" s="64">
        <f t="shared" si="67"/>
        <v>0</v>
      </c>
      <c r="AO90" s="64">
        <f t="shared" si="67"/>
        <v>0</v>
      </c>
      <c r="AP90" s="64">
        <f t="shared" si="67"/>
        <v>0</v>
      </c>
      <c r="AQ90" s="64">
        <f t="shared" si="67"/>
        <v>0</v>
      </c>
      <c r="AR90" s="64">
        <f t="shared" si="67"/>
        <v>0</v>
      </c>
      <c r="AS90" s="64">
        <f t="shared" si="67"/>
        <v>0</v>
      </c>
      <c r="AT90" s="64">
        <f t="shared" si="67"/>
        <v>0</v>
      </c>
      <c r="AU90" s="64">
        <f t="shared" si="67"/>
        <v>0</v>
      </c>
      <c r="AV90" s="64">
        <f t="shared" si="67"/>
        <v>0</v>
      </c>
      <c r="AW90" s="64">
        <f t="shared" si="67"/>
        <v>0</v>
      </c>
      <c r="AX90" s="64">
        <f t="shared" si="67"/>
        <v>0</v>
      </c>
      <c r="AY90" s="64">
        <f t="shared" si="67"/>
        <v>0</v>
      </c>
      <c r="AZ90" s="64">
        <f t="shared" si="67"/>
        <v>0</v>
      </c>
      <c r="BA90" s="64">
        <f t="shared" si="67"/>
        <v>0</v>
      </c>
      <c r="BB90" s="64">
        <f t="shared" si="67"/>
        <v>0</v>
      </c>
      <c r="BC90" s="64">
        <f t="shared" si="67"/>
        <v>0</v>
      </c>
      <c r="BD90" s="64">
        <f t="shared" si="67"/>
        <v>0</v>
      </c>
      <c r="BE90" s="64">
        <f t="shared" si="67"/>
        <v>0</v>
      </c>
      <c r="BF90" s="64">
        <f t="shared" si="67"/>
        <v>0</v>
      </c>
      <c r="BG90" s="64">
        <f t="shared" si="67"/>
        <v>0</v>
      </c>
      <c r="BH90" s="64">
        <f t="shared" si="67"/>
        <v>0</v>
      </c>
      <c r="BI90" s="64">
        <f t="shared" si="67"/>
        <v>0</v>
      </c>
      <c r="BJ90" s="64">
        <f t="shared" si="67"/>
        <v>0</v>
      </c>
      <c r="BK90" s="64">
        <f t="shared" si="67"/>
        <v>0</v>
      </c>
      <c r="BL90" s="64">
        <f t="shared" si="67"/>
        <v>0</v>
      </c>
      <c r="BM90" s="64">
        <f t="shared" si="67"/>
        <v>0</v>
      </c>
      <c r="BN90" s="64">
        <f t="shared" si="67"/>
        <v>0</v>
      </c>
      <c r="BO90" s="64">
        <f t="shared" si="67"/>
        <v>0</v>
      </c>
      <c r="BP90" s="64">
        <f t="shared" ref="BP90:BV90" si="68">BP37*BP$106</f>
        <v>0</v>
      </c>
      <c r="BQ90" s="64">
        <f t="shared" si="68"/>
        <v>0</v>
      </c>
      <c r="BR90" s="64">
        <f t="shared" si="68"/>
        <v>0</v>
      </c>
      <c r="BS90" s="64">
        <f t="shared" si="68"/>
        <v>0</v>
      </c>
      <c r="BT90" s="64">
        <f t="shared" si="68"/>
        <v>0</v>
      </c>
      <c r="BU90" s="64">
        <f t="shared" si="68"/>
        <v>0</v>
      </c>
      <c r="BV90" s="64">
        <f t="shared" si="68"/>
        <v>0</v>
      </c>
      <c r="BW90" s="105">
        <f t="shared" si="4"/>
        <v>0</v>
      </c>
    </row>
    <row r="91" spans="2:76" ht="13.5">
      <c r="B91" s="86" t="s">
        <v>123</v>
      </c>
      <c r="C91" s="87" t="s">
        <v>51</v>
      </c>
      <c r="D91" s="111">
        <f t="shared" ref="D91:BO91" si="69">D38*D$106</f>
        <v>0</v>
      </c>
      <c r="E91" s="64">
        <f t="shared" si="69"/>
        <v>0</v>
      </c>
      <c r="F91" s="64">
        <f t="shared" si="69"/>
        <v>0</v>
      </c>
      <c r="G91" s="64">
        <f t="shared" si="69"/>
        <v>0</v>
      </c>
      <c r="H91" s="64">
        <f t="shared" si="69"/>
        <v>0</v>
      </c>
      <c r="I91" s="64">
        <f t="shared" si="69"/>
        <v>0</v>
      </c>
      <c r="J91" s="64">
        <f t="shared" si="69"/>
        <v>0</v>
      </c>
      <c r="K91" s="64">
        <f t="shared" si="69"/>
        <v>0</v>
      </c>
      <c r="L91" s="64">
        <f t="shared" si="69"/>
        <v>0</v>
      </c>
      <c r="M91" s="64">
        <f t="shared" si="69"/>
        <v>0</v>
      </c>
      <c r="N91" s="64">
        <f t="shared" si="69"/>
        <v>0</v>
      </c>
      <c r="O91" s="64">
        <f t="shared" si="69"/>
        <v>0</v>
      </c>
      <c r="P91" s="64">
        <f t="shared" si="69"/>
        <v>0</v>
      </c>
      <c r="Q91" s="64">
        <f t="shared" si="69"/>
        <v>0</v>
      </c>
      <c r="R91" s="64">
        <f t="shared" si="69"/>
        <v>0</v>
      </c>
      <c r="S91" s="64">
        <f t="shared" si="69"/>
        <v>0</v>
      </c>
      <c r="T91" s="64">
        <f t="shared" si="69"/>
        <v>0</v>
      </c>
      <c r="U91" s="64">
        <f t="shared" si="69"/>
        <v>0</v>
      </c>
      <c r="V91" s="64">
        <f t="shared" si="69"/>
        <v>0</v>
      </c>
      <c r="W91" s="64">
        <f t="shared" si="69"/>
        <v>0</v>
      </c>
      <c r="X91" s="64">
        <f t="shared" si="69"/>
        <v>0</v>
      </c>
      <c r="Y91" s="64">
        <f t="shared" si="69"/>
        <v>0</v>
      </c>
      <c r="Z91" s="64">
        <f t="shared" si="69"/>
        <v>0</v>
      </c>
      <c r="AA91" s="64">
        <f t="shared" si="69"/>
        <v>0</v>
      </c>
      <c r="AB91" s="64">
        <f t="shared" si="69"/>
        <v>0</v>
      </c>
      <c r="AC91" s="64">
        <f t="shared" si="69"/>
        <v>0</v>
      </c>
      <c r="AD91" s="64">
        <f t="shared" si="69"/>
        <v>0</v>
      </c>
      <c r="AE91" s="64">
        <f t="shared" si="69"/>
        <v>0</v>
      </c>
      <c r="AF91" s="64">
        <f t="shared" si="69"/>
        <v>0</v>
      </c>
      <c r="AG91" s="64">
        <f t="shared" si="69"/>
        <v>0</v>
      </c>
      <c r="AH91" s="64">
        <f t="shared" si="69"/>
        <v>0</v>
      </c>
      <c r="AI91" s="64">
        <f t="shared" si="69"/>
        <v>0</v>
      </c>
      <c r="AJ91" s="64">
        <f t="shared" si="69"/>
        <v>0</v>
      </c>
      <c r="AK91" s="64">
        <f t="shared" si="69"/>
        <v>0</v>
      </c>
      <c r="AL91" s="64">
        <f t="shared" si="69"/>
        <v>0</v>
      </c>
      <c r="AM91" s="64">
        <f t="shared" si="69"/>
        <v>0</v>
      </c>
      <c r="AN91" s="64">
        <f t="shared" si="69"/>
        <v>0</v>
      </c>
      <c r="AO91" s="64">
        <f t="shared" si="69"/>
        <v>0</v>
      </c>
      <c r="AP91" s="64">
        <f t="shared" si="69"/>
        <v>0</v>
      </c>
      <c r="AQ91" s="64">
        <f t="shared" si="69"/>
        <v>0</v>
      </c>
      <c r="AR91" s="64">
        <f t="shared" si="69"/>
        <v>0</v>
      </c>
      <c r="AS91" s="64">
        <f t="shared" si="69"/>
        <v>0</v>
      </c>
      <c r="AT91" s="64">
        <f t="shared" si="69"/>
        <v>0</v>
      </c>
      <c r="AU91" s="64">
        <f t="shared" si="69"/>
        <v>0</v>
      </c>
      <c r="AV91" s="64">
        <f t="shared" si="69"/>
        <v>0</v>
      </c>
      <c r="AW91" s="64">
        <f t="shared" si="69"/>
        <v>0</v>
      </c>
      <c r="AX91" s="64">
        <f t="shared" si="69"/>
        <v>0</v>
      </c>
      <c r="AY91" s="64">
        <f t="shared" si="69"/>
        <v>0</v>
      </c>
      <c r="AZ91" s="64">
        <f t="shared" si="69"/>
        <v>0</v>
      </c>
      <c r="BA91" s="64">
        <f t="shared" si="69"/>
        <v>0</v>
      </c>
      <c r="BB91" s="64">
        <f t="shared" si="69"/>
        <v>0</v>
      </c>
      <c r="BC91" s="64">
        <f t="shared" si="69"/>
        <v>0</v>
      </c>
      <c r="BD91" s="64">
        <f t="shared" si="69"/>
        <v>0</v>
      </c>
      <c r="BE91" s="64">
        <f t="shared" si="69"/>
        <v>0</v>
      </c>
      <c r="BF91" s="64">
        <f t="shared" si="69"/>
        <v>0</v>
      </c>
      <c r="BG91" s="64">
        <f t="shared" si="69"/>
        <v>0</v>
      </c>
      <c r="BH91" s="64">
        <f t="shared" si="69"/>
        <v>0</v>
      </c>
      <c r="BI91" s="64">
        <f t="shared" si="69"/>
        <v>0</v>
      </c>
      <c r="BJ91" s="64">
        <f t="shared" si="69"/>
        <v>0</v>
      </c>
      <c r="BK91" s="64">
        <f t="shared" si="69"/>
        <v>0</v>
      </c>
      <c r="BL91" s="64">
        <f t="shared" si="69"/>
        <v>0</v>
      </c>
      <c r="BM91" s="64">
        <f t="shared" si="69"/>
        <v>0</v>
      </c>
      <c r="BN91" s="64">
        <f t="shared" si="69"/>
        <v>0</v>
      </c>
      <c r="BO91" s="64">
        <f t="shared" si="69"/>
        <v>0</v>
      </c>
      <c r="BP91" s="64">
        <f t="shared" ref="BP91:BV91" si="70">BP38*BP$106</f>
        <v>0</v>
      </c>
      <c r="BQ91" s="64">
        <f t="shared" si="70"/>
        <v>0</v>
      </c>
      <c r="BR91" s="64">
        <f t="shared" si="70"/>
        <v>0</v>
      </c>
      <c r="BS91" s="64">
        <f t="shared" si="70"/>
        <v>0</v>
      </c>
      <c r="BT91" s="64">
        <f t="shared" si="70"/>
        <v>0</v>
      </c>
      <c r="BU91" s="64">
        <f t="shared" si="70"/>
        <v>0</v>
      </c>
      <c r="BV91" s="64">
        <f t="shared" si="70"/>
        <v>0</v>
      </c>
      <c r="BW91" s="105">
        <f t="shared" si="4"/>
        <v>0</v>
      </c>
    </row>
    <row r="92" spans="2:76" ht="13.5">
      <c r="B92" s="88" t="s">
        <v>124</v>
      </c>
      <c r="C92" s="89" t="s">
        <v>53</v>
      </c>
      <c r="D92" s="111">
        <f t="shared" ref="D92:BO92" si="71">D39*D$106</f>
        <v>0</v>
      </c>
      <c r="E92" s="64">
        <f t="shared" si="71"/>
        <v>0</v>
      </c>
      <c r="F92" s="64">
        <f t="shared" si="71"/>
        <v>0</v>
      </c>
      <c r="G92" s="64">
        <f t="shared" si="71"/>
        <v>0</v>
      </c>
      <c r="H92" s="64">
        <f t="shared" si="71"/>
        <v>0</v>
      </c>
      <c r="I92" s="64">
        <f t="shared" si="71"/>
        <v>0</v>
      </c>
      <c r="J92" s="64">
        <f t="shared" si="71"/>
        <v>0</v>
      </c>
      <c r="K92" s="64">
        <f t="shared" si="71"/>
        <v>0</v>
      </c>
      <c r="L92" s="64">
        <f t="shared" si="71"/>
        <v>0</v>
      </c>
      <c r="M92" s="64">
        <f t="shared" si="71"/>
        <v>0</v>
      </c>
      <c r="N92" s="64">
        <f t="shared" si="71"/>
        <v>0</v>
      </c>
      <c r="O92" s="64">
        <f t="shared" si="71"/>
        <v>0</v>
      </c>
      <c r="P92" s="64">
        <f t="shared" si="71"/>
        <v>0</v>
      </c>
      <c r="Q92" s="64">
        <f t="shared" si="71"/>
        <v>0</v>
      </c>
      <c r="R92" s="64">
        <f t="shared" si="71"/>
        <v>0</v>
      </c>
      <c r="S92" s="64">
        <f t="shared" si="71"/>
        <v>0</v>
      </c>
      <c r="T92" s="64">
        <f t="shared" si="71"/>
        <v>0</v>
      </c>
      <c r="U92" s="64">
        <f t="shared" si="71"/>
        <v>0</v>
      </c>
      <c r="V92" s="64">
        <f t="shared" si="71"/>
        <v>0</v>
      </c>
      <c r="W92" s="64">
        <f t="shared" si="71"/>
        <v>0</v>
      </c>
      <c r="X92" s="64">
        <f t="shared" si="71"/>
        <v>0</v>
      </c>
      <c r="Y92" s="64">
        <f t="shared" si="71"/>
        <v>0</v>
      </c>
      <c r="Z92" s="64">
        <f t="shared" si="71"/>
        <v>0</v>
      </c>
      <c r="AA92" s="64">
        <f t="shared" si="71"/>
        <v>0</v>
      </c>
      <c r="AB92" s="64">
        <f t="shared" si="71"/>
        <v>0</v>
      </c>
      <c r="AC92" s="64">
        <f t="shared" si="71"/>
        <v>0</v>
      </c>
      <c r="AD92" s="64">
        <f t="shared" si="71"/>
        <v>0</v>
      </c>
      <c r="AE92" s="64">
        <f t="shared" si="71"/>
        <v>0</v>
      </c>
      <c r="AF92" s="64">
        <f t="shared" si="71"/>
        <v>0</v>
      </c>
      <c r="AG92" s="64">
        <f t="shared" si="71"/>
        <v>0</v>
      </c>
      <c r="AH92" s="64">
        <f t="shared" si="71"/>
        <v>0</v>
      </c>
      <c r="AI92" s="64">
        <f t="shared" si="71"/>
        <v>0</v>
      </c>
      <c r="AJ92" s="64">
        <f t="shared" si="71"/>
        <v>0</v>
      </c>
      <c r="AK92" s="64">
        <f t="shared" si="71"/>
        <v>0</v>
      </c>
      <c r="AL92" s="64">
        <f t="shared" si="71"/>
        <v>0</v>
      </c>
      <c r="AM92" s="64">
        <f t="shared" si="71"/>
        <v>0</v>
      </c>
      <c r="AN92" s="64">
        <f t="shared" si="71"/>
        <v>0</v>
      </c>
      <c r="AO92" s="64">
        <f t="shared" si="71"/>
        <v>0</v>
      </c>
      <c r="AP92" s="64">
        <f t="shared" si="71"/>
        <v>0</v>
      </c>
      <c r="AQ92" s="64">
        <f t="shared" si="71"/>
        <v>0</v>
      </c>
      <c r="AR92" s="64">
        <f t="shared" si="71"/>
        <v>0</v>
      </c>
      <c r="AS92" s="64">
        <f t="shared" si="71"/>
        <v>0</v>
      </c>
      <c r="AT92" s="64">
        <f t="shared" si="71"/>
        <v>0</v>
      </c>
      <c r="AU92" s="64">
        <f t="shared" si="71"/>
        <v>0</v>
      </c>
      <c r="AV92" s="64">
        <f t="shared" si="71"/>
        <v>0</v>
      </c>
      <c r="AW92" s="64">
        <f t="shared" si="71"/>
        <v>0</v>
      </c>
      <c r="AX92" s="64">
        <f t="shared" si="71"/>
        <v>0</v>
      </c>
      <c r="AY92" s="64">
        <f t="shared" si="71"/>
        <v>0</v>
      </c>
      <c r="AZ92" s="64">
        <f t="shared" si="71"/>
        <v>0</v>
      </c>
      <c r="BA92" s="64">
        <f t="shared" si="71"/>
        <v>0</v>
      </c>
      <c r="BB92" s="64">
        <f t="shared" si="71"/>
        <v>0</v>
      </c>
      <c r="BC92" s="64">
        <f t="shared" si="71"/>
        <v>0</v>
      </c>
      <c r="BD92" s="64">
        <f t="shared" si="71"/>
        <v>0</v>
      </c>
      <c r="BE92" s="64">
        <f t="shared" si="71"/>
        <v>0</v>
      </c>
      <c r="BF92" s="64">
        <f t="shared" si="71"/>
        <v>0</v>
      </c>
      <c r="BG92" s="64">
        <f t="shared" si="71"/>
        <v>0</v>
      </c>
      <c r="BH92" s="64">
        <f t="shared" si="71"/>
        <v>0</v>
      </c>
      <c r="BI92" s="64">
        <f t="shared" si="71"/>
        <v>0</v>
      </c>
      <c r="BJ92" s="64">
        <f t="shared" si="71"/>
        <v>0</v>
      </c>
      <c r="BK92" s="64">
        <f t="shared" si="71"/>
        <v>0</v>
      </c>
      <c r="BL92" s="64">
        <f t="shared" si="71"/>
        <v>0</v>
      </c>
      <c r="BM92" s="64">
        <f t="shared" si="71"/>
        <v>0</v>
      </c>
      <c r="BN92" s="64">
        <f t="shared" si="71"/>
        <v>0</v>
      </c>
      <c r="BO92" s="64">
        <f t="shared" si="71"/>
        <v>0</v>
      </c>
      <c r="BP92" s="64">
        <f t="shared" ref="BP92:BV92" si="72">BP39*BP$106</f>
        <v>0</v>
      </c>
      <c r="BQ92" s="64">
        <f t="shared" si="72"/>
        <v>0</v>
      </c>
      <c r="BR92" s="64">
        <f t="shared" si="72"/>
        <v>0</v>
      </c>
      <c r="BS92" s="64">
        <f t="shared" si="72"/>
        <v>0</v>
      </c>
      <c r="BT92" s="64">
        <f t="shared" si="72"/>
        <v>0</v>
      </c>
      <c r="BU92" s="64">
        <f t="shared" si="72"/>
        <v>0</v>
      </c>
      <c r="BV92" s="64">
        <f t="shared" si="72"/>
        <v>0</v>
      </c>
      <c r="BW92" s="105">
        <f t="shared" si="4"/>
        <v>0</v>
      </c>
    </row>
    <row r="93" spans="2:76" ht="14.25" thickBot="1">
      <c r="B93" s="88" t="s">
        <v>125</v>
      </c>
      <c r="C93" s="89" t="s">
        <v>55</v>
      </c>
      <c r="D93" s="111">
        <f t="shared" ref="D93:BO93" si="73">D40*D$106</f>
        <v>0</v>
      </c>
      <c r="E93" s="64">
        <f t="shared" si="73"/>
        <v>0</v>
      </c>
      <c r="F93" s="64">
        <f t="shared" si="73"/>
        <v>0</v>
      </c>
      <c r="G93" s="64">
        <f t="shared" si="73"/>
        <v>0</v>
      </c>
      <c r="H93" s="64">
        <f t="shared" si="73"/>
        <v>0</v>
      </c>
      <c r="I93" s="64">
        <f t="shared" si="73"/>
        <v>0</v>
      </c>
      <c r="J93" s="64">
        <f t="shared" si="73"/>
        <v>0</v>
      </c>
      <c r="K93" s="64">
        <f t="shared" si="73"/>
        <v>0</v>
      </c>
      <c r="L93" s="64">
        <f t="shared" si="73"/>
        <v>0</v>
      </c>
      <c r="M93" s="64">
        <f t="shared" si="73"/>
        <v>0</v>
      </c>
      <c r="N93" s="64">
        <f t="shared" si="73"/>
        <v>0</v>
      </c>
      <c r="O93" s="64">
        <f t="shared" si="73"/>
        <v>0</v>
      </c>
      <c r="P93" s="64">
        <f t="shared" si="73"/>
        <v>0</v>
      </c>
      <c r="Q93" s="64">
        <f t="shared" si="73"/>
        <v>0</v>
      </c>
      <c r="R93" s="64">
        <f t="shared" si="73"/>
        <v>0</v>
      </c>
      <c r="S93" s="64">
        <f t="shared" si="73"/>
        <v>0</v>
      </c>
      <c r="T93" s="64">
        <f t="shared" si="73"/>
        <v>0</v>
      </c>
      <c r="U93" s="64">
        <f t="shared" si="73"/>
        <v>0</v>
      </c>
      <c r="V93" s="64">
        <f t="shared" si="73"/>
        <v>0</v>
      </c>
      <c r="W93" s="64">
        <f t="shared" si="73"/>
        <v>0</v>
      </c>
      <c r="X93" s="64">
        <f t="shared" si="73"/>
        <v>0</v>
      </c>
      <c r="Y93" s="64">
        <f t="shared" si="73"/>
        <v>0</v>
      </c>
      <c r="Z93" s="64">
        <f t="shared" si="73"/>
        <v>0</v>
      </c>
      <c r="AA93" s="64">
        <f t="shared" si="73"/>
        <v>0</v>
      </c>
      <c r="AB93" s="64">
        <f t="shared" si="73"/>
        <v>0</v>
      </c>
      <c r="AC93" s="64">
        <f t="shared" si="73"/>
        <v>0</v>
      </c>
      <c r="AD93" s="64">
        <f t="shared" si="73"/>
        <v>0</v>
      </c>
      <c r="AE93" s="64">
        <f t="shared" si="73"/>
        <v>0</v>
      </c>
      <c r="AF93" s="64">
        <f t="shared" si="73"/>
        <v>0</v>
      </c>
      <c r="AG93" s="64">
        <f t="shared" si="73"/>
        <v>0</v>
      </c>
      <c r="AH93" s="64">
        <f t="shared" si="73"/>
        <v>0</v>
      </c>
      <c r="AI93" s="64">
        <f t="shared" si="73"/>
        <v>0</v>
      </c>
      <c r="AJ93" s="64">
        <f t="shared" si="73"/>
        <v>0</v>
      </c>
      <c r="AK93" s="64">
        <f t="shared" si="73"/>
        <v>0</v>
      </c>
      <c r="AL93" s="64">
        <f t="shared" si="73"/>
        <v>0</v>
      </c>
      <c r="AM93" s="64">
        <f t="shared" si="73"/>
        <v>0</v>
      </c>
      <c r="AN93" s="64">
        <f t="shared" si="73"/>
        <v>0</v>
      </c>
      <c r="AO93" s="64">
        <f t="shared" si="73"/>
        <v>0</v>
      </c>
      <c r="AP93" s="64">
        <f t="shared" si="73"/>
        <v>0</v>
      </c>
      <c r="AQ93" s="64">
        <f t="shared" si="73"/>
        <v>0</v>
      </c>
      <c r="AR93" s="64">
        <f t="shared" si="73"/>
        <v>0</v>
      </c>
      <c r="AS93" s="64">
        <f t="shared" si="73"/>
        <v>0</v>
      </c>
      <c r="AT93" s="64">
        <f t="shared" si="73"/>
        <v>0</v>
      </c>
      <c r="AU93" s="64">
        <f t="shared" si="73"/>
        <v>0</v>
      </c>
      <c r="AV93" s="64">
        <f t="shared" si="73"/>
        <v>0</v>
      </c>
      <c r="AW93" s="64">
        <f t="shared" si="73"/>
        <v>0</v>
      </c>
      <c r="AX93" s="64">
        <f t="shared" si="73"/>
        <v>0</v>
      </c>
      <c r="AY93" s="64">
        <f t="shared" si="73"/>
        <v>0</v>
      </c>
      <c r="AZ93" s="64">
        <f t="shared" si="73"/>
        <v>0</v>
      </c>
      <c r="BA93" s="64">
        <f t="shared" si="73"/>
        <v>0</v>
      </c>
      <c r="BB93" s="64">
        <f t="shared" si="73"/>
        <v>0</v>
      </c>
      <c r="BC93" s="64">
        <f t="shared" si="73"/>
        <v>0</v>
      </c>
      <c r="BD93" s="64">
        <f t="shared" si="73"/>
        <v>0</v>
      </c>
      <c r="BE93" s="64">
        <f t="shared" si="73"/>
        <v>0</v>
      </c>
      <c r="BF93" s="64">
        <f t="shared" si="73"/>
        <v>0</v>
      </c>
      <c r="BG93" s="64">
        <f t="shared" si="73"/>
        <v>0</v>
      </c>
      <c r="BH93" s="64">
        <f t="shared" si="73"/>
        <v>0</v>
      </c>
      <c r="BI93" s="64">
        <f t="shared" si="73"/>
        <v>0</v>
      </c>
      <c r="BJ93" s="64">
        <f t="shared" si="73"/>
        <v>0</v>
      </c>
      <c r="BK93" s="64">
        <f t="shared" si="73"/>
        <v>0</v>
      </c>
      <c r="BL93" s="64">
        <f t="shared" si="73"/>
        <v>0</v>
      </c>
      <c r="BM93" s="64">
        <f t="shared" si="73"/>
        <v>0</v>
      </c>
      <c r="BN93" s="64">
        <f t="shared" si="73"/>
        <v>0</v>
      </c>
      <c r="BO93" s="64">
        <f t="shared" si="73"/>
        <v>0</v>
      </c>
      <c r="BP93" s="64">
        <f t="shared" ref="BP93:BV93" si="74">BP40*BP$106</f>
        <v>0</v>
      </c>
      <c r="BQ93" s="64">
        <f t="shared" si="74"/>
        <v>0</v>
      </c>
      <c r="BR93" s="64">
        <f t="shared" si="74"/>
        <v>0</v>
      </c>
      <c r="BS93" s="64">
        <f t="shared" si="74"/>
        <v>0</v>
      </c>
      <c r="BT93" s="64">
        <f t="shared" si="74"/>
        <v>0</v>
      </c>
      <c r="BU93" s="64">
        <f t="shared" si="74"/>
        <v>0</v>
      </c>
      <c r="BV93" s="64">
        <f t="shared" si="74"/>
        <v>0</v>
      </c>
      <c r="BW93" s="105">
        <f t="shared" si="4"/>
        <v>0</v>
      </c>
    </row>
    <row r="94" spans="2:76" ht="15" thickTop="1" thickBot="1">
      <c r="B94" s="90" t="s">
        <v>126</v>
      </c>
      <c r="C94" s="91" t="s">
        <v>436</v>
      </c>
      <c r="D94" s="112">
        <f t="shared" ref="D94:BO94" si="75">D41*D$106</f>
        <v>0</v>
      </c>
      <c r="E94" s="113">
        <f t="shared" si="75"/>
        <v>0</v>
      </c>
      <c r="F94" s="113">
        <f t="shared" si="75"/>
        <v>0</v>
      </c>
      <c r="G94" s="113">
        <f t="shared" si="75"/>
        <v>0</v>
      </c>
      <c r="H94" s="113">
        <f t="shared" si="75"/>
        <v>0</v>
      </c>
      <c r="I94" s="113">
        <f t="shared" si="75"/>
        <v>0</v>
      </c>
      <c r="J94" s="113">
        <f t="shared" si="75"/>
        <v>0</v>
      </c>
      <c r="K94" s="113">
        <f t="shared" si="75"/>
        <v>0</v>
      </c>
      <c r="L94" s="113">
        <f t="shared" si="75"/>
        <v>0</v>
      </c>
      <c r="M94" s="113">
        <f t="shared" si="75"/>
        <v>0</v>
      </c>
      <c r="N94" s="113">
        <f t="shared" si="75"/>
        <v>0</v>
      </c>
      <c r="O94" s="113">
        <f t="shared" si="75"/>
        <v>0</v>
      </c>
      <c r="P94" s="113">
        <f t="shared" si="75"/>
        <v>0</v>
      </c>
      <c r="Q94" s="113">
        <f t="shared" si="75"/>
        <v>0</v>
      </c>
      <c r="R94" s="113">
        <f t="shared" si="75"/>
        <v>0</v>
      </c>
      <c r="S94" s="113">
        <f t="shared" si="75"/>
        <v>0</v>
      </c>
      <c r="T94" s="113">
        <f t="shared" si="75"/>
        <v>0</v>
      </c>
      <c r="U94" s="113">
        <f t="shared" si="75"/>
        <v>0</v>
      </c>
      <c r="V94" s="113">
        <f t="shared" si="75"/>
        <v>0</v>
      </c>
      <c r="W94" s="113">
        <f t="shared" si="75"/>
        <v>0</v>
      </c>
      <c r="X94" s="113">
        <f t="shared" si="75"/>
        <v>0</v>
      </c>
      <c r="Y94" s="113">
        <f t="shared" si="75"/>
        <v>0</v>
      </c>
      <c r="Z94" s="113">
        <f t="shared" si="75"/>
        <v>0</v>
      </c>
      <c r="AA94" s="113">
        <f t="shared" si="75"/>
        <v>0</v>
      </c>
      <c r="AB94" s="113">
        <f t="shared" si="75"/>
        <v>0</v>
      </c>
      <c r="AC94" s="113">
        <f t="shared" si="75"/>
        <v>0</v>
      </c>
      <c r="AD94" s="113">
        <f t="shared" si="75"/>
        <v>0</v>
      </c>
      <c r="AE94" s="113">
        <f t="shared" si="75"/>
        <v>0</v>
      </c>
      <c r="AF94" s="113">
        <f t="shared" si="75"/>
        <v>0</v>
      </c>
      <c r="AG94" s="113">
        <f t="shared" si="75"/>
        <v>0</v>
      </c>
      <c r="AH94" s="113">
        <f t="shared" si="75"/>
        <v>0</v>
      </c>
      <c r="AI94" s="113">
        <f t="shared" si="75"/>
        <v>0</v>
      </c>
      <c r="AJ94" s="113">
        <f t="shared" si="75"/>
        <v>0</v>
      </c>
      <c r="AK94" s="113">
        <f t="shared" si="75"/>
        <v>0</v>
      </c>
      <c r="AL94" s="113">
        <f t="shared" si="75"/>
        <v>0</v>
      </c>
      <c r="AM94" s="113">
        <f t="shared" si="75"/>
        <v>0</v>
      </c>
      <c r="AN94" s="113">
        <f t="shared" si="75"/>
        <v>0</v>
      </c>
      <c r="AO94" s="113">
        <f t="shared" si="75"/>
        <v>0</v>
      </c>
      <c r="AP94" s="113">
        <f t="shared" si="75"/>
        <v>0</v>
      </c>
      <c r="AQ94" s="113">
        <f t="shared" si="75"/>
        <v>0</v>
      </c>
      <c r="AR94" s="113">
        <f t="shared" si="75"/>
        <v>0</v>
      </c>
      <c r="AS94" s="113">
        <f t="shared" si="75"/>
        <v>0</v>
      </c>
      <c r="AT94" s="113">
        <f t="shared" si="75"/>
        <v>0</v>
      </c>
      <c r="AU94" s="113">
        <f t="shared" si="75"/>
        <v>0</v>
      </c>
      <c r="AV94" s="113">
        <f t="shared" si="75"/>
        <v>0</v>
      </c>
      <c r="AW94" s="113">
        <f t="shared" si="75"/>
        <v>0</v>
      </c>
      <c r="AX94" s="113">
        <f t="shared" si="75"/>
        <v>0</v>
      </c>
      <c r="AY94" s="113">
        <f t="shared" si="75"/>
        <v>0</v>
      </c>
      <c r="AZ94" s="113">
        <f t="shared" si="75"/>
        <v>0</v>
      </c>
      <c r="BA94" s="113">
        <f t="shared" si="75"/>
        <v>0</v>
      </c>
      <c r="BB94" s="113">
        <f t="shared" si="75"/>
        <v>0</v>
      </c>
      <c r="BC94" s="113">
        <f t="shared" si="75"/>
        <v>0</v>
      </c>
      <c r="BD94" s="113">
        <f t="shared" si="75"/>
        <v>0</v>
      </c>
      <c r="BE94" s="113">
        <f t="shared" si="75"/>
        <v>0</v>
      </c>
      <c r="BF94" s="113">
        <f t="shared" si="75"/>
        <v>0</v>
      </c>
      <c r="BG94" s="113">
        <f t="shared" si="75"/>
        <v>0</v>
      </c>
      <c r="BH94" s="113">
        <f t="shared" si="75"/>
        <v>0</v>
      </c>
      <c r="BI94" s="113">
        <f t="shared" si="75"/>
        <v>0</v>
      </c>
      <c r="BJ94" s="113">
        <f t="shared" si="75"/>
        <v>0</v>
      </c>
      <c r="BK94" s="113">
        <f t="shared" si="75"/>
        <v>0</v>
      </c>
      <c r="BL94" s="113">
        <f t="shared" si="75"/>
        <v>0</v>
      </c>
      <c r="BM94" s="113">
        <f t="shared" si="75"/>
        <v>0</v>
      </c>
      <c r="BN94" s="113">
        <f t="shared" si="75"/>
        <v>0</v>
      </c>
      <c r="BO94" s="113">
        <f t="shared" si="75"/>
        <v>0</v>
      </c>
      <c r="BP94" s="113">
        <f t="shared" ref="BP94:BV94" si="76">BP41*BP$106</f>
        <v>0</v>
      </c>
      <c r="BQ94" s="113">
        <f t="shared" si="76"/>
        <v>0</v>
      </c>
      <c r="BR94" s="113">
        <f t="shared" si="76"/>
        <v>0</v>
      </c>
      <c r="BS94" s="113">
        <f t="shared" si="76"/>
        <v>0</v>
      </c>
      <c r="BT94" s="113">
        <f t="shared" si="76"/>
        <v>0</v>
      </c>
      <c r="BU94" s="113">
        <f t="shared" si="76"/>
        <v>0</v>
      </c>
      <c r="BV94" s="284">
        <f t="shared" si="76"/>
        <v>0</v>
      </c>
      <c r="BW94" s="136">
        <f t="shared" si="4"/>
        <v>0</v>
      </c>
      <c r="BX94" s="171" t="s">
        <v>347</v>
      </c>
    </row>
    <row r="95" spans="2:76" ht="15" thickTop="1" thickBot="1">
      <c r="B95" s="88" t="s">
        <v>414</v>
      </c>
      <c r="C95" s="89" t="s">
        <v>415</v>
      </c>
      <c r="D95" s="111">
        <f t="shared" ref="D95:BO95" si="77">D42*D$106</f>
        <v>0</v>
      </c>
      <c r="E95" s="64">
        <f t="shared" si="77"/>
        <v>0</v>
      </c>
      <c r="F95" s="64">
        <f t="shared" si="77"/>
        <v>0</v>
      </c>
      <c r="G95" s="64">
        <f t="shared" si="77"/>
        <v>0</v>
      </c>
      <c r="H95" s="64">
        <f t="shared" si="77"/>
        <v>0</v>
      </c>
      <c r="I95" s="64">
        <f t="shared" si="77"/>
        <v>0</v>
      </c>
      <c r="J95" s="64">
        <f t="shared" si="77"/>
        <v>0</v>
      </c>
      <c r="K95" s="64">
        <f t="shared" si="77"/>
        <v>0</v>
      </c>
      <c r="L95" s="64">
        <f t="shared" si="77"/>
        <v>0</v>
      </c>
      <c r="M95" s="64">
        <f t="shared" si="77"/>
        <v>0</v>
      </c>
      <c r="N95" s="64">
        <f t="shared" si="77"/>
        <v>0</v>
      </c>
      <c r="O95" s="64">
        <f t="shared" si="77"/>
        <v>0</v>
      </c>
      <c r="P95" s="64">
        <f t="shared" si="77"/>
        <v>0</v>
      </c>
      <c r="Q95" s="64">
        <f t="shared" si="77"/>
        <v>0</v>
      </c>
      <c r="R95" s="64">
        <f t="shared" si="77"/>
        <v>0</v>
      </c>
      <c r="S95" s="64">
        <f t="shared" si="77"/>
        <v>0</v>
      </c>
      <c r="T95" s="64">
        <f t="shared" si="77"/>
        <v>0</v>
      </c>
      <c r="U95" s="64">
        <f t="shared" si="77"/>
        <v>0</v>
      </c>
      <c r="V95" s="64">
        <f t="shared" si="77"/>
        <v>0</v>
      </c>
      <c r="W95" s="64">
        <f t="shared" si="77"/>
        <v>0</v>
      </c>
      <c r="X95" s="64">
        <f t="shared" si="77"/>
        <v>0</v>
      </c>
      <c r="Y95" s="64">
        <f t="shared" si="77"/>
        <v>0</v>
      </c>
      <c r="Z95" s="64">
        <f t="shared" si="77"/>
        <v>0</v>
      </c>
      <c r="AA95" s="64">
        <f t="shared" si="77"/>
        <v>0</v>
      </c>
      <c r="AB95" s="64">
        <f t="shared" si="77"/>
        <v>0</v>
      </c>
      <c r="AC95" s="64">
        <f t="shared" si="77"/>
        <v>0</v>
      </c>
      <c r="AD95" s="64">
        <f t="shared" si="77"/>
        <v>0</v>
      </c>
      <c r="AE95" s="64">
        <f t="shared" si="77"/>
        <v>0</v>
      </c>
      <c r="AF95" s="64">
        <f t="shared" si="77"/>
        <v>0</v>
      </c>
      <c r="AG95" s="64">
        <f t="shared" si="77"/>
        <v>0</v>
      </c>
      <c r="AH95" s="64">
        <f t="shared" si="77"/>
        <v>0</v>
      </c>
      <c r="AI95" s="64">
        <f t="shared" si="77"/>
        <v>0</v>
      </c>
      <c r="AJ95" s="64">
        <f t="shared" si="77"/>
        <v>0</v>
      </c>
      <c r="AK95" s="64">
        <f t="shared" si="77"/>
        <v>0</v>
      </c>
      <c r="AL95" s="64">
        <f t="shared" si="77"/>
        <v>0</v>
      </c>
      <c r="AM95" s="64">
        <f t="shared" si="77"/>
        <v>0</v>
      </c>
      <c r="AN95" s="64">
        <f t="shared" si="77"/>
        <v>0</v>
      </c>
      <c r="AO95" s="64">
        <f t="shared" si="77"/>
        <v>0</v>
      </c>
      <c r="AP95" s="64">
        <f t="shared" si="77"/>
        <v>0</v>
      </c>
      <c r="AQ95" s="64">
        <f t="shared" si="77"/>
        <v>0</v>
      </c>
      <c r="AR95" s="64">
        <f t="shared" si="77"/>
        <v>0</v>
      </c>
      <c r="AS95" s="64">
        <f t="shared" si="77"/>
        <v>0</v>
      </c>
      <c r="AT95" s="64">
        <f t="shared" si="77"/>
        <v>0</v>
      </c>
      <c r="AU95" s="64">
        <f t="shared" si="77"/>
        <v>0</v>
      </c>
      <c r="AV95" s="64">
        <f t="shared" si="77"/>
        <v>0</v>
      </c>
      <c r="AW95" s="64">
        <f t="shared" si="77"/>
        <v>0</v>
      </c>
      <c r="AX95" s="64">
        <f t="shared" si="77"/>
        <v>0</v>
      </c>
      <c r="AY95" s="64">
        <f t="shared" si="77"/>
        <v>0</v>
      </c>
      <c r="AZ95" s="64">
        <f t="shared" si="77"/>
        <v>0</v>
      </c>
      <c r="BA95" s="64">
        <f t="shared" si="77"/>
        <v>0</v>
      </c>
      <c r="BB95" s="64">
        <f t="shared" si="77"/>
        <v>0</v>
      </c>
      <c r="BC95" s="64">
        <f t="shared" si="77"/>
        <v>0</v>
      </c>
      <c r="BD95" s="64">
        <f t="shared" si="77"/>
        <v>0</v>
      </c>
      <c r="BE95" s="64">
        <f t="shared" si="77"/>
        <v>0</v>
      </c>
      <c r="BF95" s="64">
        <f t="shared" si="77"/>
        <v>0</v>
      </c>
      <c r="BG95" s="64">
        <f t="shared" si="77"/>
        <v>0</v>
      </c>
      <c r="BH95" s="64">
        <f t="shared" si="77"/>
        <v>0</v>
      </c>
      <c r="BI95" s="64">
        <f t="shared" si="77"/>
        <v>0</v>
      </c>
      <c r="BJ95" s="64">
        <f t="shared" si="77"/>
        <v>0</v>
      </c>
      <c r="BK95" s="64">
        <f t="shared" si="77"/>
        <v>0</v>
      </c>
      <c r="BL95" s="64">
        <f t="shared" si="77"/>
        <v>0</v>
      </c>
      <c r="BM95" s="64">
        <f t="shared" si="77"/>
        <v>0</v>
      </c>
      <c r="BN95" s="64">
        <f t="shared" si="77"/>
        <v>0</v>
      </c>
      <c r="BO95" s="64">
        <f t="shared" si="77"/>
        <v>0</v>
      </c>
      <c r="BP95" s="64">
        <f t="shared" ref="BP95:BV95" si="78">BP42*BP$106</f>
        <v>0</v>
      </c>
      <c r="BQ95" s="64">
        <f t="shared" si="78"/>
        <v>0</v>
      </c>
      <c r="BR95" s="64">
        <f t="shared" si="78"/>
        <v>0</v>
      </c>
      <c r="BS95" s="64">
        <f t="shared" si="78"/>
        <v>0</v>
      </c>
      <c r="BT95" s="64">
        <f t="shared" si="78"/>
        <v>0</v>
      </c>
      <c r="BU95" s="64">
        <f t="shared" si="78"/>
        <v>0</v>
      </c>
      <c r="BV95" s="64">
        <f t="shared" si="78"/>
        <v>0</v>
      </c>
      <c r="BW95" s="105">
        <f t="shared" si="4"/>
        <v>0</v>
      </c>
    </row>
    <row r="96" spans="2:76" ht="15" thickTop="1" thickBot="1">
      <c r="B96" s="88" t="s">
        <v>416</v>
      </c>
      <c r="C96" s="89" t="s">
        <v>417</v>
      </c>
      <c r="D96" s="111">
        <f t="shared" ref="D96:BO96" si="79">D43*D$106</f>
        <v>0</v>
      </c>
      <c r="E96" s="64">
        <f t="shared" si="79"/>
        <v>0</v>
      </c>
      <c r="F96" s="64">
        <f t="shared" si="79"/>
        <v>0</v>
      </c>
      <c r="G96" s="64">
        <f t="shared" si="79"/>
        <v>0</v>
      </c>
      <c r="H96" s="64">
        <f t="shared" si="79"/>
        <v>0</v>
      </c>
      <c r="I96" s="64">
        <f t="shared" si="79"/>
        <v>0</v>
      </c>
      <c r="J96" s="64">
        <f t="shared" si="79"/>
        <v>0</v>
      </c>
      <c r="K96" s="64">
        <f t="shared" si="79"/>
        <v>0</v>
      </c>
      <c r="L96" s="64">
        <f t="shared" si="79"/>
        <v>0</v>
      </c>
      <c r="M96" s="64">
        <f t="shared" si="79"/>
        <v>0</v>
      </c>
      <c r="N96" s="64">
        <f t="shared" si="79"/>
        <v>0</v>
      </c>
      <c r="O96" s="64">
        <f t="shared" si="79"/>
        <v>0</v>
      </c>
      <c r="P96" s="64">
        <f t="shared" si="79"/>
        <v>0</v>
      </c>
      <c r="Q96" s="64">
        <f t="shared" si="79"/>
        <v>0</v>
      </c>
      <c r="R96" s="64">
        <f t="shared" si="79"/>
        <v>0</v>
      </c>
      <c r="S96" s="64">
        <f t="shared" si="79"/>
        <v>0</v>
      </c>
      <c r="T96" s="64">
        <f t="shared" si="79"/>
        <v>0</v>
      </c>
      <c r="U96" s="64">
        <f t="shared" si="79"/>
        <v>0</v>
      </c>
      <c r="V96" s="64">
        <f t="shared" si="79"/>
        <v>0</v>
      </c>
      <c r="W96" s="64">
        <f t="shared" si="79"/>
        <v>0</v>
      </c>
      <c r="X96" s="64">
        <f t="shared" si="79"/>
        <v>0</v>
      </c>
      <c r="Y96" s="64">
        <f t="shared" si="79"/>
        <v>0</v>
      </c>
      <c r="Z96" s="64">
        <f t="shared" si="79"/>
        <v>0</v>
      </c>
      <c r="AA96" s="64">
        <f t="shared" si="79"/>
        <v>0</v>
      </c>
      <c r="AB96" s="64">
        <f t="shared" si="79"/>
        <v>0</v>
      </c>
      <c r="AC96" s="64">
        <f t="shared" si="79"/>
        <v>0</v>
      </c>
      <c r="AD96" s="64">
        <f t="shared" si="79"/>
        <v>0</v>
      </c>
      <c r="AE96" s="64">
        <f t="shared" si="79"/>
        <v>0</v>
      </c>
      <c r="AF96" s="64">
        <f t="shared" si="79"/>
        <v>0</v>
      </c>
      <c r="AG96" s="64">
        <f t="shared" si="79"/>
        <v>0</v>
      </c>
      <c r="AH96" s="64">
        <f t="shared" si="79"/>
        <v>0</v>
      </c>
      <c r="AI96" s="64">
        <f t="shared" si="79"/>
        <v>0</v>
      </c>
      <c r="AJ96" s="64">
        <f t="shared" si="79"/>
        <v>0</v>
      </c>
      <c r="AK96" s="64">
        <f t="shared" si="79"/>
        <v>0</v>
      </c>
      <c r="AL96" s="64">
        <f t="shared" si="79"/>
        <v>0</v>
      </c>
      <c r="AM96" s="64">
        <f t="shared" si="79"/>
        <v>0</v>
      </c>
      <c r="AN96" s="64">
        <f t="shared" si="79"/>
        <v>0</v>
      </c>
      <c r="AO96" s="64">
        <f t="shared" si="79"/>
        <v>0</v>
      </c>
      <c r="AP96" s="64">
        <f t="shared" si="79"/>
        <v>0</v>
      </c>
      <c r="AQ96" s="64">
        <f t="shared" si="79"/>
        <v>0</v>
      </c>
      <c r="AR96" s="64">
        <f t="shared" si="79"/>
        <v>0</v>
      </c>
      <c r="AS96" s="64">
        <f t="shared" si="79"/>
        <v>0</v>
      </c>
      <c r="AT96" s="64">
        <f t="shared" si="79"/>
        <v>0</v>
      </c>
      <c r="AU96" s="64">
        <f t="shared" si="79"/>
        <v>0</v>
      </c>
      <c r="AV96" s="64">
        <f t="shared" si="79"/>
        <v>0</v>
      </c>
      <c r="AW96" s="64">
        <f t="shared" si="79"/>
        <v>0</v>
      </c>
      <c r="AX96" s="64">
        <f t="shared" si="79"/>
        <v>0</v>
      </c>
      <c r="AY96" s="64">
        <f t="shared" si="79"/>
        <v>0</v>
      </c>
      <c r="AZ96" s="64">
        <f t="shared" si="79"/>
        <v>0</v>
      </c>
      <c r="BA96" s="64">
        <f t="shared" si="79"/>
        <v>0</v>
      </c>
      <c r="BB96" s="64">
        <f t="shared" si="79"/>
        <v>0</v>
      </c>
      <c r="BC96" s="64">
        <f t="shared" si="79"/>
        <v>0</v>
      </c>
      <c r="BD96" s="64">
        <f t="shared" si="79"/>
        <v>0</v>
      </c>
      <c r="BE96" s="64">
        <f t="shared" si="79"/>
        <v>0</v>
      </c>
      <c r="BF96" s="64">
        <f t="shared" si="79"/>
        <v>0</v>
      </c>
      <c r="BG96" s="64">
        <f t="shared" si="79"/>
        <v>0</v>
      </c>
      <c r="BH96" s="64">
        <f t="shared" si="79"/>
        <v>0</v>
      </c>
      <c r="BI96" s="64">
        <f t="shared" si="79"/>
        <v>0</v>
      </c>
      <c r="BJ96" s="64">
        <f t="shared" si="79"/>
        <v>0</v>
      </c>
      <c r="BK96" s="64">
        <f t="shared" si="79"/>
        <v>0</v>
      </c>
      <c r="BL96" s="64">
        <f t="shared" si="79"/>
        <v>0</v>
      </c>
      <c r="BM96" s="64">
        <f t="shared" si="79"/>
        <v>0</v>
      </c>
      <c r="BN96" s="64">
        <f t="shared" si="79"/>
        <v>0</v>
      </c>
      <c r="BO96" s="64">
        <f t="shared" si="79"/>
        <v>0</v>
      </c>
      <c r="BP96" s="64">
        <f t="shared" ref="BP96:BV96" si="80">BP43*BP$106</f>
        <v>0</v>
      </c>
      <c r="BQ96" s="64">
        <f t="shared" si="80"/>
        <v>0</v>
      </c>
      <c r="BR96" s="64">
        <f t="shared" si="80"/>
        <v>0</v>
      </c>
      <c r="BS96" s="64">
        <f t="shared" si="80"/>
        <v>0</v>
      </c>
      <c r="BT96" s="64">
        <f t="shared" si="80"/>
        <v>0</v>
      </c>
      <c r="BU96" s="64">
        <f t="shared" si="80"/>
        <v>0</v>
      </c>
      <c r="BV96" s="64">
        <f t="shared" si="80"/>
        <v>0</v>
      </c>
      <c r="BW96" s="136">
        <f t="shared" si="4"/>
        <v>0</v>
      </c>
      <c r="BX96" s="171" t="s">
        <v>348</v>
      </c>
    </row>
    <row r="97" spans="2:76" ht="14.25" thickTop="1">
      <c r="B97" s="88" t="s">
        <v>418</v>
      </c>
      <c r="C97" s="89" t="s">
        <v>419</v>
      </c>
      <c r="D97" s="111">
        <f t="shared" ref="D97:BO97" si="81">D44*D$106</f>
        <v>0</v>
      </c>
      <c r="E97" s="64">
        <f t="shared" si="81"/>
        <v>0</v>
      </c>
      <c r="F97" s="64">
        <f t="shared" si="81"/>
        <v>0</v>
      </c>
      <c r="G97" s="64">
        <f t="shared" si="81"/>
        <v>0</v>
      </c>
      <c r="H97" s="64">
        <f t="shared" si="81"/>
        <v>0</v>
      </c>
      <c r="I97" s="64">
        <f t="shared" si="81"/>
        <v>0</v>
      </c>
      <c r="J97" s="64">
        <f t="shared" si="81"/>
        <v>0</v>
      </c>
      <c r="K97" s="64">
        <f t="shared" si="81"/>
        <v>0</v>
      </c>
      <c r="L97" s="64">
        <f t="shared" si="81"/>
        <v>0</v>
      </c>
      <c r="M97" s="64">
        <f t="shared" si="81"/>
        <v>0</v>
      </c>
      <c r="N97" s="64">
        <f t="shared" si="81"/>
        <v>0</v>
      </c>
      <c r="O97" s="64">
        <f t="shared" si="81"/>
        <v>0</v>
      </c>
      <c r="P97" s="64">
        <f t="shared" si="81"/>
        <v>0</v>
      </c>
      <c r="Q97" s="64">
        <f t="shared" si="81"/>
        <v>0</v>
      </c>
      <c r="R97" s="64">
        <f t="shared" si="81"/>
        <v>0</v>
      </c>
      <c r="S97" s="64">
        <f t="shared" si="81"/>
        <v>0</v>
      </c>
      <c r="T97" s="64">
        <f t="shared" si="81"/>
        <v>0</v>
      </c>
      <c r="U97" s="64">
        <f t="shared" si="81"/>
        <v>0</v>
      </c>
      <c r="V97" s="64">
        <f t="shared" si="81"/>
        <v>0</v>
      </c>
      <c r="W97" s="64">
        <f t="shared" si="81"/>
        <v>0</v>
      </c>
      <c r="X97" s="64">
        <f t="shared" si="81"/>
        <v>0</v>
      </c>
      <c r="Y97" s="64">
        <f t="shared" si="81"/>
        <v>0</v>
      </c>
      <c r="Z97" s="64">
        <f t="shared" si="81"/>
        <v>0</v>
      </c>
      <c r="AA97" s="64">
        <f t="shared" si="81"/>
        <v>0</v>
      </c>
      <c r="AB97" s="64">
        <f t="shared" si="81"/>
        <v>0</v>
      </c>
      <c r="AC97" s="64">
        <f t="shared" si="81"/>
        <v>0</v>
      </c>
      <c r="AD97" s="64">
        <f t="shared" si="81"/>
        <v>0</v>
      </c>
      <c r="AE97" s="64">
        <f t="shared" si="81"/>
        <v>0</v>
      </c>
      <c r="AF97" s="64">
        <f t="shared" si="81"/>
        <v>0</v>
      </c>
      <c r="AG97" s="64">
        <f t="shared" si="81"/>
        <v>0</v>
      </c>
      <c r="AH97" s="64">
        <f t="shared" si="81"/>
        <v>0</v>
      </c>
      <c r="AI97" s="64">
        <f t="shared" si="81"/>
        <v>0</v>
      </c>
      <c r="AJ97" s="64">
        <f t="shared" si="81"/>
        <v>0</v>
      </c>
      <c r="AK97" s="64">
        <f t="shared" si="81"/>
        <v>0</v>
      </c>
      <c r="AL97" s="64">
        <f t="shared" si="81"/>
        <v>0</v>
      </c>
      <c r="AM97" s="64">
        <f t="shared" si="81"/>
        <v>0</v>
      </c>
      <c r="AN97" s="64">
        <f t="shared" si="81"/>
        <v>0</v>
      </c>
      <c r="AO97" s="64">
        <f t="shared" si="81"/>
        <v>0</v>
      </c>
      <c r="AP97" s="64">
        <f t="shared" si="81"/>
        <v>0</v>
      </c>
      <c r="AQ97" s="64">
        <f t="shared" si="81"/>
        <v>0</v>
      </c>
      <c r="AR97" s="64">
        <f t="shared" si="81"/>
        <v>0</v>
      </c>
      <c r="AS97" s="64">
        <f t="shared" si="81"/>
        <v>0</v>
      </c>
      <c r="AT97" s="64">
        <f t="shared" si="81"/>
        <v>0</v>
      </c>
      <c r="AU97" s="64">
        <f t="shared" si="81"/>
        <v>0</v>
      </c>
      <c r="AV97" s="64">
        <f t="shared" si="81"/>
        <v>0</v>
      </c>
      <c r="AW97" s="64">
        <f t="shared" si="81"/>
        <v>0</v>
      </c>
      <c r="AX97" s="64">
        <f t="shared" si="81"/>
        <v>0</v>
      </c>
      <c r="AY97" s="64">
        <f t="shared" si="81"/>
        <v>0</v>
      </c>
      <c r="AZ97" s="64">
        <f t="shared" si="81"/>
        <v>0</v>
      </c>
      <c r="BA97" s="64">
        <f t="shared" si="81"/>
        <v>0</v>
      </c>
      <c r="BB97" s="64">
        <f t="shared" si="81"/>
        <v>0</v>
      </c>
      <c r="BC97" s="64">
        <f t="shared" si="81"/>
        <v>0</v>
      </c>
      <c r="BD97" s="64">
        <f t="shared" si="81"/>
        <v>0</v>
      </c>
      <c r="BE97" s="64">
        <f t="shared" si="81"/>
        <v>0</v>
      </c>
      <c r="BF97" s="64">
        <f t="shared" si="81"/>
        <v>0</v>
      </c>
      <c r="BG97" s="64">
        <f t="shared" si="81"/>
        <v>0</v>
      </c>
      <c r="BH97" s="64">
        <f t="shared" si="81"/>
        <v>0</v>
      </c>
      <c r="BI97" s="64">
        <f t="shared" si="81"/>
        <v>0</v>
      </c>
      <c r="BJ97" s="64">
        <f t="shared" si="81"/>
        <v>0</v>
      </c>
      <c r="BK97" s="64">
        <f t="shared" si="81"/>
        <v>0</v>
      </c>
      <c r="BL97" s="64">
        <f t="shared" si="81"/>
        <v>0</v>
      </c>
      <c r="BM97" s="64">
        <f t="shared" si="81"/>
        <v>0</v>
      </c>
      <c r="BN97" s="64">
        <f t="shared" si="81"/>
        <v>0</v>
      </c>
      <c r="BO97" s="64">
        <f t="shared" si="81"/>
        <v>0</v>
      </c>
      <c r="BP97" s="64">
        <f t="shared" ref="BP97:BV97" si="82">BP44*BP$106</f>
        <v>0</v>
      </c>
      <c r="BQ97" s="64">
        <f t="shared" si="82"/>
        <v>0</v>
      </c>
      <c r="BR97" s="64">
        <f t="shared" si="82"/>
        <v>0</v>
      </c>
      <c r="BS97" s="64">
        <f t="shared" si="82"/>
        <v>0</v>
      </c>
      <c r="BT97" s="64">
        <f t="shared" si="82"/>
        <v>0</v>
      </c>
      <c r="BU97" s="64">
        <f t="shared" si="82"/>
        <v>0</v>
      </c>
      <c r="BV97" s="64">
        <f t="shared" si="82"/>
        <v>0</v>
      </c>
      <c r="BW97" s="105">
        <f t="shared" si="4"/>
        <v>0</v>
      </c>
    </row>
    <row r="98" spans="2:76" ht="13.5">
      <c r="B98" s="88" t="s">
        <v>420</v>
      </c>
      <c r="C98" s="89" t="s">
        <v>421</v>
      </c>
      <c r="D98" s="111">
        <f t="shared" ref="D98:BO98" si="83">D45*D$106</f>
        <v>0</v>
      </c>
      <c r="E98" s="64">
        <f t="shared" si="83"/>
        <v>0</v>
      </c>
      <c r="F98" s="64">
        <f t="shared" si="83"/>
        <v>0</v>
      </c>
      <c r="G98" s="64">
        <f t="shared" si="83"/>
        <v>0</v>
      </c>
      <c r="H98" s="64">
        <f t="shared" si="83"/>
        <v>0</v>
      </c>
      <c r="I98" s="64">
        <f t="shared" si="83"/>
        <v>0</v>
      </c>
      <c r="J98" s="64">
        <f t="shared" si="83"/>
        <v>0</v>
      </c>
      <c r="K98" s="64">
        <f t="shared" si="83"/>
        <v>0</v>
      </c>
      <c r="L98" s="64">
        <f t="shared" si="83"/>
        <v>0</v>
      </c>
      <c r="M98" s="64">
        <f t="shared" si="83"/>
        <v>0</v>
      </c>
      <c r="N98" s="64">
        <f t="shared" si="83"/>
        <v>0</v>
      </c>
      <c r="O98" s="64">
        <f t="shared" si="83"/>
        <v>0</v>
      </c>
      <c r="P98" s="64">
        <f t="shared" si="83"/>
        <v>0</v>
      </c>
      <c r="Q98" s="64">
        <f t="shared" si="83"/>
        <v>0</v>
      </c>
      <c r="R98" s="64">
        <f t="shared" si="83"/>
        <v>0</v>
      </c>
      <c r="S98" s="64">
        <f t="shared" si="83"/>
        <v>0</v>
      </c>
      <c r="T98" s="64">
        <f t="shared" si="83"/>
        <v>0</v>
      </c>
      <c r="U98" s="64">
        <f t="shared" si="83"/>
        <v>0</v>
      </c>
      <c r="V98" s="64">
        <f t="shared" si="83"/>
        <v>0</v>
      </c>
      <c r="W98" s="64">
        <f t="shared" si="83"/>
        <v>0</v>
      </c>
      <c r="X98" s="64">
        <f t="shared" si="83"/>
        <v>0</v>
      </c>
      <c r="Y98" s="64">
        <f t="shared" si="83"/>
        <v>0</v>
      </c>
      <c r="Z98" s="64">
        <f t="shared" si="83"/>
        <v>0</v>
      </c>
      <c r="AA98" s="64">
        <f t="shared" si="83"/>
        <v>0</v>
      </c>
      <c r="AB98" s="64">
        <f t="shared" si="83"/>
        <v>0</v>
      </c>
      <c r="AC98" s="64">
        <f t="shared" si="83"/>
        <v>0</v>
      </c>
      <c r="AD98" s="64">
        <f t="shared" si="83"/>
        <v>0</v>
      </c>
      <c r="AE98" s="64">
        <f t="shared" si="83"/>
        <v>0</v>
      </c>
      <c r="AF98" s="64">
        <f t="shared" si="83"/>
        <v>0</v>
      </c>
      <c r="AG98" s="64">
        <f t="shared" si="83"/>
        <v>0</v>
      </c>
      <c r="AH98" s="64">
        <f t="shared" si="83"/>
        <v>0</v>
      </c>
      <c r="AI98" s="64">
        <f t="shared" si="83"/>
        <v>0</v>
      </c>
      <c r="AJ98" s="64">
        <f t="shared" si="83"/>
        <v>0</v>
      </c>
      <c r="AK98" s="64">
        <f t="shared" si="83"/>
        <v>0</v>
      </c>
      <c r="AL98" s="64">
        <f t="shared" si="83"/>
        <v>0</v>
      </c>
      <c r="AM98" s="64">
        <f t="shared" si="83"/>
        <v>0</v>
      </c>
      <c r="AN98" s="64">
        <f t="shared" si="83"/>
        <v>0</v>
      </c>
      <c r="AO98" s="64">
        <f t="shared" si="83"/>
        <v>0</v>
      </c>
      <c r="AP98" s="64">
        <f t="shared" si="83"/>
        <v>0</v>
      </c>
      <c r="AQ98" s="64">
        <f t="shared" si="83"/>
        <v>0</v>
      </c>
      <c r="AR98" s="64">
        <f t="shared" si="83"/>
        <v>0</v>
      </c>
      <c r="AS98" s="64">
        <f t="shared" si="83"/>
        <v>0</v>
      </c>
      <c r="AT98" s="64">
        <f t="shared" si="83"/>
        <v>0</v>
      </c>
      <c r="AU98" s="64">
        <f t="shared" si="83"/>
        <v>0</v>
      </c>
      <c r="AV98" s="64">
        <f t="shared" si="83"/>
        <v>0</v>
      </c>
      <c r="AW98" s="64">
        <f t="shared" si="83"/>
        <v>0</v>
      </c>
      <c r="AX98" s="64">
        <f t="shared" si="83"/>
        <v>0</v>
      </c>
      <c r="AY98" s="64">
        <f t="shared" si="83"/>
        <v>0</v>
      </c>
      <c r="AZ98" s="64">
        <f t="shared" si="83"/>
        <v>0</v>
      </c>
      <c r="BA98" s="64">
        <f t="shared" si="83"/>
        <v>0</v>
      </c>
      <c r="BB98" s="64">
        <f t="shared" si="83"/>
        <v>0</v>
      </c>
      <c r="BC98" s="64">
        <f t="shared" si="83"/>
        <v>0</v>
      </c>
      <c r="BD98" s="64">
        <f t="shared" si="83"/>
        <v>0</v>
      </c>
      <c r="BE98" s="64">
        <f t="shared" si="83"/>
        <v>0</v>
      </c>
      <c r="BF98" s="64">
        <f t="shared" si="83"/>
        <v>0</v>
      </c>
      <c r="BG98" s="64">
        <f t="shared" si="83"/>
        <v>0</v>
      </c>
      <c r="BH98" s="64">
        <f t="shared" si="83"/>
        <v>0</v>
      </c>
      <c r="BI98" s="64">
        <f t="shared" si="83"/>
        <v>0</v>
      </c>
      <c r="BJ98" s="64">
        <f t="shared" si="83"/>
        <v>0</v>
      </c>
      <c r="BK98" s="64">
        <f t="shared" si="83"/>
        <v>0</v>
      </c>
      <c r="BL98" s="64">
        <f t="shared" si="83"/>
        <v>0</v>
      </c>
      <c r="BM98" s="64">
        <f t="shared" si="83"/>
        <v>0</v>
      </c>
      <c r="BN98" s="64">
        <f t="shared" si="83"/>
        <v>0</v>
      </c>
      <c r="BO98" s="64">
        <f t="shared" si="83"/>
        <v>0</v>
      </c>
      <c r="BP98" s="64">
        <f t="shared" ref="BP98:BV98" si="84">BP45*BP$106</f>
        <v>0</v>
      </c>
      <c r="BQ98" s="64">
        <f t="shared" si="84"/>
        <v>0</v>
      </c>
      <c r="BR98" s="64">
        <f t="shared" si="84"/>
        <v>0</v>
      </c>
      <c r="BS98" s="64">
        <f t="shared" si="84"/>
        <v>0</v>
      </c>
      <c r="BT98" s="64">
        <f t="shared" si="84"/>
        <v>0</v>
      </c>
      <c r="BU98" s="64">
        <f t="shared" si="84"/>
        <v>0</v>
      </c>
      <c r="BV98" s="64">
        <f t="shared" si="84"/>
        <v>0</v>
      </c>
      <c r="BW98" s="105">
        <f t="shared" si="4"/>
        <v>0</v>
      </c>
    </row>
    <row r="99" spans="2:76" ht="13.5">
      <c r="B99" s="92" t="s">
        <v>422</v>
      </c>
      <c r="C99" s="89" t="s">
        <v>316</v>
      </c>
      <c r="D99" s="111">
        <f t="shared" ref="D99:BO99" si="85">D46*D$106</f>
        <v>0</v>
      </c>
      <c r="E99" s="64">
        <f t="shared" si="85"/>
        <v>0</v>
      </c>
      <c r="F99" s="64">
        <f t="shared" si="85"/>
        <v>0</v>
      </c>
      <c r="G99" s="64">
        <f t="shared" si="85"/>
        <v>0</v>
      </c>
      <c r="H99" s="64">
        <f t="shared" si="85"/>
        <v>0</v>
      </c>
      <c r="I99" s="64">
        <f t="shared" si="85"/>
        <v>0</v>
      </c>
      <c r="J99" s="64">
        <f t="shared" si="85"/>
        <v>0</v>
      </c>
      <c r="K99" s="64">
        <f t="shared" si="85"/>
        <v>0</v>
      </c>
      <c r="L99" s="64">
        <f t="shared" si="85"/>
        <v>0</v>
      </c>
      <c r="M99" s="64">
        <f t="shared" si="85"/>
        <v>0</v>
      </c>
      <c r="N99" s="64">
        <f t="shared" si="85"/>
        <v>0</v>
      </c>
      <c r="O99" s="64">
        <f t="shared" si="85"/>
        <v>0</v>
      </c>
      <c r="P99" s="64">
        <f t="shared" si="85"/>
        <v>0</v>
      </c>
      <c r="Q99" s="64">
        <f t="shared" si="85"/>
        <v>0</v>
      </c>
      <c r="R99" s="64">
        <f t="shared" si="85"/>
        <v>0</v>
      </c>
      <c r="S99" s="64">
        <f t="shared" si="85"/>
        <v>0</v>
      </c>
      <c r="T99" s="64">
        <f t="shared" si="85"/>
        <v>0</v>
      </c>
      <c r="U99" s="64">
        <f t="shared" si="85"/>
        <v>0</v>
      </c>
      <c r="V99" s="64">
        <f t="shared" si="85"/>
        <v>0</v>
      </c>
      <c r="W99" s="64">
        <f t="shared" si="85"/>
        <v>0</v>
      </c>
      <c r="X99" s="64">
        <f t="shared" si="85"/>
        <v>0</v>
      </c>
      <c r="Y99" s="64">
        <f t="shared" si="85"/>
        <v>0</v>
      </c>
      <c r="Z99" s="64">
        <f t="shared" si="85"/>
        <v>0</v>
      </c>
      <c r="AA99" s="64">
        <f t="shared" si="85"/>
        <v>0</v>
      </c>
      <c r="AB99" s="64">
        <f t="shared" si="85"/>
        <v>0</v>
      </c>
      <c r="AC99" s="64">
        <f t="shared" si="85"/>
        <v>0</v>
      </c>
      <c r="AD99" s="64">
        <f t="shared" si="85"/>
        <v>0</v>
      </c>
      <c r="AE99" s="64">
        <f t="shared" si="85"/>
        <v>0</v>
      </c>
      <c r="AF99" s="64">
        <f t="shared" si="85"/>
        <v>0</v>
      </c>
      <c r="AG99" s="64">
        <f t="shared" si="85"/>
        <v>0</v>
      </c>
      <c r="AH99" s="64">
        <f t="shared" si="85"/>
        <v>0</v>
      </c>
      <c r="AI99" s="64">
        <f t="shared" si="85"/>
        <v>0</v>
      </c>
      <c r="AJ99" s="64">
        <f t="shared" si="85"/>
        <v>0</v>
      </c>
      <c r="AK99" s="64">
        <f t="shared" si="85"/>
        <v>0</v>
      </c>
      <c r="AL99" s="64">
        <f t="shared" si="85"/>
        <v>0</v>
      </c>
      <c r="AM99" s="64">
        <f t="shared" si="85"/>
        <v>0</v>
      </c>
      <c r="AN99" s="64">
        <f t="shared" si="85"/>
        <v>0</v>
      </c>
      <c r="AO99" s="64">
        <f t="shared" si="85"/>
        <v>0</v>
      </c>
      <c r="AP99" s="64">
        <f t="shared" si="85"/>
        <v>0</v>
      </c>
      <c r="AQ99" s="64">
        <f t="shared" si="85"/>
        <v>0</v>
      </c>
      <c r="AR99" s="64">
        <f t="shared" si="85"/>
        <v>0</v>
      </c>
      <c r="AS99" s="64">
        <f t="shared" si="85"/>
        <v>0</v>
      </c>
      <c r="AT99" s="64">
        <f t="shared" si="85"/>
        <v>0</v>
      </c>
      <c r="AU99" s="64">
        <f t="shared" si="85"/>
        <v>0</v>
      </c>
      <c r="AV99" s="64">
        <f t="shared" si="85"/>
        <v>0</v>
      </c>
      <c r="AW99" s="64">
        <f t="shared" si="85"/>
        <v>0</v>
      </c>
      <c r="AX99" s="64">
        <f t="shared" si="85"/>
        <v>0</v>
      </c>
      <c r="AY99" s="64">
        <f t="shared" si="85"/>
        <v>0</v>
      </c>
      <c r="AZ99" s="64">
        <f t="shared" si="85"/>
        <v>0</v>
      </c>
      <c r="BA99" s="64">
        <f t="shared" si="85"/>
        <v>0</v>
      </c>
      <c r="BB99" s="64">
        <f t="shared" si="85"/>
        <v>0</v>
      </c>
      <c r="BC99" s="64">
        <f t="shared" si="85"/>
        <v>0</v>
      </c>
      <c r="BD99" s="64">
        <f t="shared" si="85"/>
        <v>0</v>
      </c>
      <c r="BE99" s="64">
        <f t="shared" si="85"/>
        <v>0</v>
      </c>
      <c r="BF99" s="64">
        <f t="shared" si="85"/>
        <v>0</v>
      </c>
      <c r="BG99" s="64">
        <f t="shared" si="85"/>
        <v>0</v>
      </c>
      <c r="BH99" s="64">
        <f t="shared" si="85"/>
        <v>0</v>
      </c>
      <c r="BI99" s="64">
        <f t="shared" si="85"/>
        <v>0</v>
      </c>
      <c r="BJ99" s="64">
        <f t="shared" si="85"/>
        <v>0</v>
      </c>
      <c r="BK99" s="64">
        <f t="shared" si="85"/>
        <v>0</v>
      </c>
      <c r="BL99" s="64">
        <f t="shared" si="85"/>
        <v>0</v>
      </c>
      <c r="BM99" s="64">
        <f t="shared" si="85"/>
        <v>0</v>
      </c>
      <c r="BN99" s="64">
        <f t="shared" si="85"/>
        <v>0</v>
      </c>
      <c r="BO99" s="64">
        <f t="shared" si="85"/>
        <v>0</v>
      </c>
      <c r="BP99" s="64">
        <f t="shared" ref="BP99:BV99" si="86">BP46*BP$106</f>
        <v>0</v>
      </c>
      <c r="BQ99" s="64">
        <f t="shared" si="86"/>
        <v>0</v>
      </c>
      <c r="BR99" s="64">
        <f t="shared" si="86"/>
        <v>0</v>
      </c>
      <c r="BS99" s="64">
        <f t="shared" si="86"/>
        <v>0</v>
      </c>
      <c r="BT99" s="64">
        <f t="shared" si="86"/>
        <v>0</v>
      </c>
      <c r="BU99" s="64">
        <f t="shared" si="86"/>
        <v>0</v>
      </c>
      <c r="BV99" s="64">
        <f t="shared" si="86"/>
        <v>0</v>
      </c>
      <c r="BW99" s="105">
        <f t="shared" si="4"/>
        <v>0</v>
      </c>
    </row>
    <row r="100" spans="2:76" ht="14.25" thickBot="1">
      <c r="B100" s="92" t="s">
        <v>423</v>
      </c>
      <c r="C100" s="89" t="s">
        <v>424</v>
      </c>
      <c r="D100" s="111">
        <f t="shared" ref="D100:BO100" si="87">D47*D$106</f>
        <v>0</v>
      </c>
      <c r="E100" s="64">
        <f t="shared" si="87"/>
        <v>0</v>
      </c>
      <c r="F100" s="64">
        <f t="shared" si="87"/>
        <v>0</v>
      </c>
      <c r="G100" s="64">
        <f t="shared" si="87"/>
        <v>0</v>
      </c>
      <c r="H100" s="64">
        <f t="shared" si="87"/>
        <v>0</v>
      </c>
      <c r="I100" s="64">
        <f t="shared" si="87"/>
        <v>0</v>
      </c>
      <c r="J100" s="64">
        <f t="shared" si="87"/>
        <v>0</v>
      </c>
      <c r="K100" s="64">
        <f t="shared" si="87"/>
        <v>0</v>
      </c>
      <c r="L100" s="64">
        <f t="shared" si="87"/>
        <v>0</v>
      </c>
      <c r="M100" s="64">
        <f t="shared" si="87"/>
        <v>0</v>
      </c>
      <c r="N100" s="64">
        <f t="shared" si="87"/>
        <v>0</v>
      </c>
      <c r="O100" s="64">
        <f t="shared" si="87"/>
        <v>0</v>
      </c>
      <c r="P100" s="64">
        <f t="shared" si="87"/>
        <v>0</v>
      </c>
      <c r="Q100" s="64">
        <f t="shared" si="87"/>
        <v>0</v>
      </c>
      <c r="R100" s="64">
        <f t="shared" si="87"/>
        <v>0</v>
      </c>
      <c r="S100" s="64">
        <f t="shared" si="87"/>
        <v>0</v>
      </c>
      <c r="T100" s="64">
        <f t="shared" si="87"/>
        <v>0</v>
      </c>
      <c r="U100" s="64">
        <f t="shared" si="87"/>
        <v>0</v>
      </c>
      <c r="V100" s="64">
        <f t="shared" si="87"/>
        <v>0</v>
      </c>
      <c r="W100" s="64">
        <f t="shared" si="87"/>
        <v>0</v>
      </c>
      <c r="X100" s="64">
        <f t="shared" si="87"/>
        <v>0</v>
      </c>
      <c r="Y100" s="64">
        <f t="shared" si="87"/>
        <v>0</v>
      </c>
      <c r="Z100" s="64">
        <f t="shared" si="87"/>
        <v>0</v>
      </c>
      <c r="AA100" s="64">
        <f t="shared" si="87"/>
        <v>0</v>
      </c>
      <c r="AB100" s="64">
        <f t="shared" si="87"/>
        <v>0</v>
      </c>
      <c r="AC100" s="64">
        <f t="shared" si="87"/>
        <v>0</v>
      </c>
      <c r="AD100" s="64">
        <f t="shared" si="87"/>
        <v>0</v>
      </c>
      <c r="AE100" s="64">
        <f t="shared" si="87"/>
        <v>0</v>
      </c>
      <c r="AF100" s="64">
        <f t="shared" si="87"/>
        <v>0</v>
      </c>
      <c r="AG100" s="64">
        <f t="shared" si="87"/>
        <v>0</v>
      </c>
      <c r="AH100" s="64">
        <f t="shared" si="87"/>
        <v>0</v>
      </c>
      <c r="AI100" s="64">
        <f t="shared" si="87"/>
        <v>0</v>
      </c>
      <c r="AJ100" s="64">
        <f t="shared" si="87"/>
        <v>0</v>
      </c>
      <c r="AK100" s="64">
        <f t="shared" si="87"/>
        <v>0</v>
      </c>
      <c r="AL100" s="64">
        <f t="shared" si="87"/>
        <v>0</v>
      </c>
      <c r="AM100" s="64">
        <f t="shared" si="87"/>
        <v>0</v>
      </c>
      <c r="AN100" s="64">
        <f t="shared" si="87"/>
        <v>0</v>
      </c>
      <c r="AO100" s="64">
        <f t="shared" si="87"/>
        <v>0</v>
      </c>
      <c r="AP100" s="64">
        <f t="shared" si="87"/>
        <v>0</v>
      </c>
      <c r="AQ100" s="64">
        <f t="shared" si="87"/>
        <v>0</v>
      </c>
      <c r="AR100" s="64">
        <f t="shared" si="87"/>
        <v>0</v>
      </c>
      <c r="AS100" s="64">
        <f t="shared" si="87"/>
        <v>0</v>
      </c>
      <c r="AT100" s="64">
        <f t="shared" si="87"/>
        <v>0</v>
      </c>
      <c r="AU100" s="64">
        <f t="shared" si="87"/>
        <v>0</v>
      </c>
      <c r="AV100" s="64">
        <f t="shared" si="87"/>
        <v>0</v>
      </c>
      <c r="AW100" s="64">
        <f t="shared" si="87"/>
        <v>0</v>
      </c>
      <c r="AX100" s="64">
        <f t="shared" si="87"/>
        <v>0</v>
      </c>
      <c r="AY100" s="64">
        <f t="shared" si="87"/>
        <v>0</v>
      </c>
      <c r="AZ100" s="64">
        <f t="shared" si="87"/>
        <v>0</v>
      </c>
      <c r="BA100" s="64">
        <f t="shared" si="87"/>
        <v>0</v>
      </c>
      <c r="BB100" s="64">
        <f t="shared" si="87"/>
        <v>0</v>
      </c>
      <c r="BC100" s="64">
        <f t="shared" si="87"/>
        <v>0</v>
      </c>
      <c r="BD100" s="64">
        <f t="shared" si="87"/>
        <v>0</v>
      </c>
      <c r="BE100" s="64">
        <f t="shared" si="87"/>
        <v>0</v>
      </c>
      <c r="BF100" s="64">
        <f t="shared" si="87"/>
        <v>0</v>
      </c>
      <c r="BG100" s="64">
        <f t="shared" si="87"/>
        <v>0</v>
      </c>
      <c r="BH100" s="64">
        <f t="shared" si="87"/>
        <v>0</v>
      </c>
      <c r="BI100" s="64">
        <f t="shared" si="87"/>
        <v>0</v>
      </c>
      <c r="BJ100" s="64">
        <f t="shared" si="87"/>
        <v>0</v>
      </c>
      <c r="BK100" s="64">
        <f t="shared" si="87"/>
        <v>0</v>
      </c>
      <c r="BL100" s="64">
        <f t="shared" si="87"/>
        <v>0</v>
      </c>
      <c r="BM100" s="64">
        <f t="shared" si="87"/>
        <v>0</v>
      </c>
      <c r="BN100" s="64">
        <f t="shared" si="87"/>
        <v>0</v>
      </c>
      <c r="BO100" s="64">
        <f t="shared" si="87"/>
        <v>0</v>
      </c>
      <c r="BP100" s="64">
        <f t="shared" ref="BP100:BV100" si="88">BP47*BP$106</f>
        <v>0</v>
      </c>
      <c r="BQ100" s="64">
        <f t="shared" si="88"/>
        <v>0</v>
      </c>
      <c r="BR100" s="64">
        <f t="shared" si="88"/>
        <v>0</v>
      </c>
      <c r="BS100" s="64">
        <f t="shared" si="88"/>
        <v>0</v>
      </c>
      <c r="BT100" s="64">
        <f t="shared" si="88"/>
        <v>0</v>
      </c>
      <c r="BU100" s="64">
        <f t="shared" si="88"/>
        <v>0</v>
      </c>
      <c r="BV100" s="64">
        <f t="shared" si="88"/>
        <v>0</v>
      </c>
      <c r="BW100" s="105">
        <f t="shared" si="4"/>
        <v>0</v>
      </c>
    </row>
    <row r="101" spans="2:76" ht="15" thickTop="1" thickBot="1">
      <c r="B101" s="93" t="s">
        <v>425</v>
      </c>
      <c r="C101" s="91" t="s">
        <v>426</v>
      </c>
      <c r="D101" s="112">
        <f t="shared" ref="D101:BO101" si="89">D48*D$106</f>
        <v>0</v>
      </c>
      <c r="E101" s="113">
        <f t="shared" si="89"/>
        <v>0</v>
      </c>
      <c r="F101" s="113">
        <f t="shared" si="89"/>
        <v>0</v>
      </c>
      <c r="G101" s="113">
        <f t="shared" si="89"/>
        <v>0</v>
      </c>
      <c r="H101" s="113">
        <f t="shared" si="89"/>
        <v>0</v>
      </c>
      <c r="I101" s="113">
        <f t="shared" si="89"/>
        <v>0</v>
      </c>
      <c r="J101" s="113">
        <f t="shared" si="89"/>
        <v>0</v>
      </c>
      <c r="K101" s="113">
        <f t="shared" si="89"/>
        <v>0</v>
      </c>
      <c r="L101" s="113">
        <f t="shared" si="89"/>
        <v>0</v>
      </c>
      <c r="M101" s="113">
        <f t="shared" si="89"/>
        <v>0</v>
      </c>
      <c r="N101" s="113">
        <f t="shared" si="89"/>
        <v>0</v>
      </c>
      <c r="O101" s="113">
        <f t="shared" si="89"/>
        <v>0</v>
      </c>
      <c r="P101" s="113">
        <f t="shared" si="89"/>
        <v>0</v>
      </c>
      <c r="Q101" s="113">
        <f t="shared" si="89"/>
        <v>0</v>
      </c>
      <c r="R101" s="113">
        <f t="shared" si="89"/>
        <v>0</v>
      </c>
      <c r="S101" s="113">
        <f t="shared" si="89"/>
        <v>0</v>
      </c>
      <c r="T101" s="113">
        <f t="shared" si="89"/>
        <v>0</v>
      </c>
      <c r="U101" s="113">
        <f t="shared" si="89"/>
        <v>0</v>
      </c>
      <c r="V101" s="113">
        <f t="shared" si="89"/>
        <v>0</v>
      </c>
      <c r="W101" s="113">
        <f t="shared" si="89"/>
        <v>0</v>
      </c>
      <c r="X101" s="113">
        <f t="shared" si="89"/>
        <v>0</v>
      </c>
      <c r="Y101" s="113">
        <f t="shared" si="89"/>
        <v>0</v>
      </c>
      <c r="Z101" s="113">
        <f t="shared" si="89"/>
        <v>0</v>
      </c>
      <c r="AA101" s="113">
        <f t="shared" si="89"/>
        <v>0</v>
      </c>
      <c r="AB101" s="113">
        <f t="shared" si="89"/>
        <v>0</v>
      </c>
      <c r="AC101" s="113">
        <f t="shared" si="89"/>
        <v>0</v>
      </c>
      <c r="AD101" s="113">
        <f t="shared" si="89"/>
        <v>0</v>
      </c>
      <c r="AE101" s="113">
        <f t="shared" si="89"/>
        <v>0</v>
      </c>
      <c r="AF101" s="113">
        <f t="shared" si="89"/>
        <v>0</v>
      </c>
      <c r="AG101" s="113">
        <f t="shared" si="89"/>
        <v>0</v>
      </c>
      <c r="AH101" s="113">
        <f t="shared" si="89"/>
        <v>0</v>
      </c>
      <c r="AI101" s="113">
        <f t="shared" si="89"/>
        <v>0</v>
      </c>
      <c r="AJ101" s="113">
        <f t="shared" si="89"/>
        <v>0</v>
      </c>
      <c r="AK101" s="113">
        <f t="shared" si="89"/>
        <v>0</v>
      </c>
      <c r="AL101" s="113">
        <f t="shared" si="89"/>
        <v>0</v>
      </c>
      <c r="AM101" s="113">
        <f t="shared" si="89"/>
        <v>0</v>
      </c>
      <c r="AN101" s="113">
        <f t="shared" si="89"/>
        <v>0</v>
      </c>
      <c r="AO101" s="113">
        <f t="shared" si="89"/>
        <v>0</v>
      </c>
      <c r="AP101" s="113">
        <f t="shared" si="89"/>
        <v>0</v>
      </c>
      <c r="AQ101" s="113">
        <f t="shared" si="89"/>
        <v>0</v>
      </c>
      <c r="AR101" s="113">
        <f t="shared" si="89"/>
        <v>0</v>
      </c>
      <c r="AS101" s="113">
        <f t="shared" si="89"/>
        <v>0</v>
      </c>
      <c r="AT101" s="113">
        <f t="shared" si="89"/>
        <v>0</v>
      </c>
      <c r="AU101" s="113">
        <f t="shared" si="89"/>
        <v>0</v>
      </c>
      <c r="AV101" s="113">
        <f t="shared" si="89"/>
        <v>0</v>
      </c>
      <c r="AW101" s="113">
        <f t="shared" si="89"/>
        <v>0</v>
      </c>
      <c r="AX101" s="113">
        <f t="shared" si="89"/>
        <v>0</v>
      </c>
      <c r="AY101" s="113">
        <f t="shared" si="89"/>
        <v>0</v>
      </c>
      <c r="AZ101" s="113">
        <f t="shared" si="89"/>
        <v>0</v>
      </c>
      <c r="BA101" s="113">
        <f t="shared" si="89"/>
        <v>0</v>
      </c>
      <c r="BB101" s="113">
        <f t="shared" si="89"/>
        <v>0</v>
      </c>
      <c r="BC101" s="113">
        <f t="shared" si="89"/>
        <v>0</v>
      </c>
      <c r="BD101" s="113">
        <f t="shared" si="89"/>
        <v>0</v>
      </c>
      <c r="BE101" s="113">
        <f t="shared" si="89"/>
        <v>0</v>
      </c>
      <c r="BF101" s="113">
        <f t="shared" si="89"/>
        <v>0</v>
      </c>
      <c r="BG101" s="113">
        <f t="shared" si="89"/>
        <v>0</v>
      </c>
      <c r="BH101" s="113">
        <f t="shared" si="89"/>
        <v>0</v>
      </c>
      <c r="BI101" s="113">
        <f t="shared" si="89"/>
        <v>0</v>
      </c>
      <c r="BJ101" s="113">
        <f t="shared" si="89"/>
        <v>0</v>
      </c>
      <c r="BK101" s="113">
        <f t="shared" si="89"/>
        <v>0</v>
      </c>
      <c r="BL101" s="113">
        <f t="shared" si="89"/>
        <v>0</v>
      </c>
      <c r="BM101" s="113">
        <f t="shared" si="89"/>
        <v>0</v>
      </c>
      <c r="BN101" s="113">
        <f t="shared" si="89"/>
        <v>0</v>
      </c>
      <c r="BO101" s="113">
        <f t="shared" si="89"/>
        <v>0</v>
      </c>
      <c r="BP101" s="113">
        <f t="shared" ref="BP101:BV101" si="90">BP48*BP$106</f>
        <v>0</v>
      </c>
      <c r="BQ101" s="113">
        <f t="shared" si="90"/>
        <v>0</v>
      </c>
      <c r="BR101" s="113">
        <f t="shared" si="90"/>
        <v>0</v>
      </c>
      <c r="BS101" s="113">
        <f t="shared" si="90"/>
        <v>0</v>
      </c>
      <c r="BT101" s="113">
        <f t="shared" si="90"/>
        <v>0</v>
      </c>
      <c r="BU101" s="113">
        <f t="shared" si="90"/>
        <v>0</v>
      </c>
      <c r="BV101" s="284">
        <f t="shared" si="90"/>
        <v>0</v>
      </c>
      <c r="BW101" s="136">
        <f t="shared" si="4"/>
        <v>0</v>
      </c>
      <c r="BX101" s="171" t="s">
        <v>349</v>
      </c>
    </row>
    <row r="102" spans="2:76" ht="15" thickTop="1" thickBot="1">
      <c r="B102" s="94" t="s">
        <v>427</v>
      </c>
      <c r="C102" s="95" t="s">
        <v>428</v>
      </c>
      <c r="D102" s="114">
        <f t="shared" ref="D102:BO102" si="91">D49*D$106</f>
        <v>0</v>
      </c>
      <c r="E102" s="115">
        <f t="shared" si="91"/>
        <v>0</v>
      </c>
      <c r="F102" s="115">
        <f t="shared" si="91"/>
        <v>0</v>
      </c>
      <c r="G102" s="115">
        <f t="shared" si="91"/>
        <v>0</v>
      </c>
      <c r="H102" s="115">
        <f t="shared" si="91"/>
        <v>0</v>
      </c>
      <c r="I102" s="115">
        <f t="shared" si="91"/>
        <v>0</v>
      </c>
      <c r="J102" s="115">
        <f t="shared" si="91"/>
        <v>0</v>
      </c>
      <c r="K102" s="115">
        <f t="shared" si="91"/>
        <v>0</v>
      </c>
      <c r="L102" s="115">
        <f t="shared" si="91"/>
        <v>0</v>
      </c>
      <c r="M102" s="115">
        <f t="shared" si="91"/>
        <v>0</v>
      </c>
      <c r="N102" s="115">
        <f t="shared" si="91"/>
        <v>0</v>
      </c>
      <c r="O102" s="115">
        <f t="shared" si="91"/>
        <v>0</v>
      </c>
      <c r="P102" s="115">
        <f t="shared" si="91"/>
        <v>0</v>
      </c>
      <c r="Q102" s="115">
        <f t="shared" si="91"/>
        <v>0</v>
      </c>
      <c r="R102" s="115">
        <f t="shared" si="91"/>
        <v>0</v>
      </c>
      <c r="S102" s="115">
        <f t="shared" si="91"/>
        <v>0</v>
      </c>
      <c r="T102" s="115">
        <f t="shared" si="91"/>
        <v>0</v>
      </c>
      <c r="U102" s="115">
        <f t="shared" si="91"/>
        <v>0</v>
      </c>
      <c r="V102" s="115">
        <f t="shared" si="91"/>
        <v>0</v>
      </c>
      <c r="W102" s="115">
        <f t="shared" si="91"/>
        <v>0</v>
      </c>
      <c r="X102" s="115">
        <f t="shared" si="91"/>
        <v>0</v>
      </c>
      <c r="Y102" s="115">
        <f t="shared" si="91"/>
        <v>0</v>
      </c>
      <c r="Z102" s="115">
        <f t="shared" si="91"/>
        <v>0</v>
      </c>
      <c r="AA102" s="115">
        <f t="shared" si="91"/>
        <v>0</v>
      </c>
      <c r="AB102" s="115">
        <f t="shared" si="91"/>
        <v>0</v>
      </c>
      <c r="AC102" s="115">
        <f t="shared" si="91"/>
        <v>0</v>
      </c>
      <c r="AD102" s="115">
        <f t="shared" si="91"/>
        <v>0</v>
      </c>
      <c r="AE102" s="115">
        <f t="shared" si="91"/>
        <v>0</v>
      </c>
      <c r="AF102" s="115">
        <f t="shared" si="91"/>
        <v>0</v>
      </c>
      <c r="AG102" s="115">
        <f t="shared" si="91"/>
        <v>0</v>
      </c>
      <c r="AH102" s="115">
        <f t="shared" si="91"/>
        <v>0</v>
      </c>
      <c r="AI102" s="115">
        <f t="shared" si="91"/>
        <v>0</v>
      </c>
      <c r="AJ102" s="115">
        <f t="shared" si="91"/>
        <v>0</v>
      </c>
      <c r="AK102" s="115">
        <f t="shared" si="91"/>
        <v>0</v>
      </c>
      <c r="AL102" s="115">
        <f t="shared" si="91"/>
        <v>0</v>
      </c>
      <c r="AM102" s="115">
        <f t="shared" si="91"/>
        <v>0</v>
      </c>
      <c r="AN102" s="115">
        <f t="shared" si="91"/>
        <v>0</v>
      </c>
      <c r="AO102" s="115">
        <f t="shared" si="91"/>
        <v>0</v>
      </c>
      <c r="AP102" s="115">
        <f t="shared" si="91"/>
        <v>0</v>
      </c>
      <c r="AQ102" s="115">
        <f t="shared" si="91"/>
        <v>0</v>
      </c>
      <c r="AR102" s="115">
        <f t="shared" si="91"/>
        <v>0</v>
      </c>
      <c r="AS102" s="115">
        <f t="shared" si="91"/>
        <v>0</v>
      </c>
      <c r="AT102" s="115">
        <f t="shared" si="91"/>
        <v>0</v>
      </c>
      <c r="AU102" s="115">
        <f t="shared" si="91"/>
        <v>0</v>
      </c>
      <c r="AV102" s="115">
        <f t="shared" si="91"/>
        <v>0</v>
      </c>
      <c r="AW102" s="115">
        <f t="shared" si="91"/>
        <v>0</v>
      </c>
      <c r="AX102" s="115">
        <f t="shared" si="91"/>
        <v>0</v>
      </c>
      <c r="AY102" s="115">
        <f t="shared" si="91"/>
        <v>0</v>
      </c>
      <c r="AZ102" s="115">
        <f t="shared" si="91"/>
        <v>0</v>
      </c>
      <c r="BA102" s="115">
        <f t="shared" si="91"/>
        <v>0</v>
      </c>
      <c r="BB102" s="115">
        <f t="shared" si="91"/>
        <v>0</v>
      </c>
      <c r="BC102" s="115">
        <f t="shared" si="91"/>
        <v>0</v>
      </c>
      <c r="BD102" s="115">
        <f t="shared" si="91"/>
        <v>0</v>
      </c>
      <c r="BE102" s="115">
        <f t="shared" si="91"/>
        <v>0</v>
      </c>
      <c r="BF102" s="115">
        <f t="shared" si="91"/>
        <v>0</v>
      </c>
      <c r="BG102" s="115">
        <f t="shared" si="91"/>
        <v>0</v>
      </c>
      <c r="BH102" s="115">
        <f t="shared" si="91"/>
        <v>0</v>
      </c>
      <c r="BI102" s="115">
        <f t="shared" si="91"/>
        <v>0</v>
      </c>
      <c r="BJ102" s="115">
        <f t="shared" si="91"/>
        <v>0</v>
      </c>
      <c r="BK102" s="115">
        <f t="shared" si="91"/>
        <v>0</v>
      </c>
      <c r="BL102" s="115">
        <f t="shared" si="91"/>
        <v>0</v>
      </c>
      <c r="BM102" s="115">
        <f t="shared" si="91"/>
        <v>0</v>
      </c>
      <c r="BN102" s="115">
        <f t="shared" si="91"/>
        <v>0</v>
      </c>
      <c r="BO102" s="115">
        <f t="shared" si="91"/>
        <v>0</v>
      </c>
      <c r="BP102" s="115">
        <f t="shared" ref="BP102:BV102" si="92">BP49*BP$106</f>
        <v>0</v>
      </c>
      <c r="BQ102" s="115">
        <f t="shared" si="92"/>
        <v>0</v>
      </c>
      <c r="BR102" s="115">
        <f t="shared" si="92"/>
        <v>0</v>
      </c>
      <c r="BS102" s="115">
        <f t="shared" si="92"/>
        <v>0</v>
      </c>
      <c r="BT102" s="115">
        <f t="shared" si="92"/>
        <v>0</v>
      </c>
      <c r="BU102" s="115">
        <f t="shared" si="92"/>
        <v>0</v>
      </c>
      <c r="BV102" s="115">
        <f t="shared" si="92"/>
        <v>0</v>
      </c>
      <c r="BW102" s="107">
        <f t="shared" si="4"/>
        <v>0</v>
      </c>
    </row>
    <row r="103" spans="2:76" ht="13.5">
      <c r="B103" s="12"/>
      <c r="C103" s="13"/>
      <c r="D103" s="6"/>
      <c r="F103" s="6"/>
    </row>
    <row r="104" spans="2:76" ht="13.5">
      <c r="B104" s="12"/>
      <c r="C104" s="13"/>
      <c r="D104" s="6"/>
      <c r="F104" s="6"/>
    </row>
    <row r="105" spans="2:76" ht="14.25" thickBot="1">
      <c r="B105" s="12"/>
      <c r="C105" s="13"/>
      <c r="D105" s="6"/>
      <c r="F105" s="6"/>
    </row>
    <row r="106" spans="2:76" ht="14.25" thickBot="1">
      <c r="B106" s="98"/>
      <c r="C106" s="99" t="s">
        <v>324</v>
      </c>
      <c r="D106" s="100">
        <f t="array" ref="D106:BV106">TRANSPOSE('入力シート '!K6:K76)</f>
        <v>0</v>
      </c>
      <c r="E106" s="101">
        <v>0</v>
      </c>
      <c r="F106" s="101">
        <v>0</v>
      </c>
      <c r="G106" s="101">
        <v>0</v>
      </c>
      <c r="H106" s="101">
        <v>0</v>
      </c>
      <c r="I106" s="101">
        <v>0</v>
      </c>
      <c r="J106" s="101">
        <v>0</v>
      </c>
      <c r="K106" s="101">
        <v>0</v>
      </c>
      <c r="L106" s="101">
        <v>0</v>
      </c>
      <c r="M106" s="101">
        <v>0</v>
      </c>
      <c r="N106" s="101">
        <v>0</v>
      </c>
      <c r="O106" s="101">
        <v>0</v>
      </c>
      <c r="P106" s="101">
        <v>0</v>
      </c>
      <c r="Q106" s="101">
        <v>0</v>
      </c>
      <c r="R106" s="101">
        <v>0</v>
      </c>
      <c r="S106" s="101">
        <v>0</v>
      </c>
      <c r="T106" s="101">
        <v>0</v>
      </c>
      <c r="U106" s="101">
        <v>0</v>
      </c>
      <c r="V106" s="101">
        <v>0</v>
      </c>
      <c r="W106" s="101">
        <v>0</v>
      </c>
      <c r="X106" s="101">
        <v>0</v>
      </c>
      <c r="Y106" s="101">
        <v>0</v>
      </c>
      <c r="Z106" s="101">
        <v>0</v>
      </c>
      <c r="AA106" s="101">
        <v>0</v>
      </c>
      <c r="AB106" s="101">
        <v>0</v>
      </c>
      <c r="AC106" s="101">
        <v>0</v>
      </c>
      <c r="AD106" s="101">
        <v>0</v>
      </c>
      <c r="AE106" s="101">
        <v>0</v>
      </c>
      <c r="AF106" s="101">
        <v>0</v>
      </c>
      <c r="AG106" s="101">
        <v>0</v>
      </c>
      <c r="AH106" s="101">
        <v>0</v>
      </c>
      <c r="AI106" s="101">
        <v>0</v>
      </c>
      <c r="AJ106" s="101">
        <v>0</v>
      </c>
      <c r="AK106" s="101">
        <v>0</v>
      </c>
      <c r="AL106" s="101">
        <v>0</v>
      </c>
      <c r="AM106" s="101">
        <v>0</v>
      </c>
      <c r="AN106" s="101">
        <v>0</v>
      </c>
      <c r="AO106" s="101">
        <v>0</v>
      </c>
      <c r="AP106" s="101">
        <v>0</v>
      </c>
      <c r="AQ106" s="101">
        <v>0</v>
      </c>
      <c r="AR106" s="101">
        <v>0</v>
      </c>
      <c r="AS106" s="101">
        <v>0</v>
      </c>
      <c r="AT106" s="101">
        <v>0</v>
      </c>
      <c r="AU106" s="101">
        <v>0</v>
      </c>
      <c r="AV106" s="101">
        <v>0</v>
      </c>
      <c r="AW106" s="101">
        <v>0</v>
      </c>
      <c r="AX106" s="101">
        <v>0</v>
      </c>
      <c r="AY106" s="101">
        <v>0</v>
      </c>
      <c r="AZ106" s="101">
        <v>0</v>
      </c>
      <c r="BA106" s="101">
        <v>0</v>
      </c>
      <c r="BB106" s="101">
        <v>0</v>
      </c>
      <c r="BC106" s="101">
        <v>0</v>
      </c>
      <c r="BD106" s="101">
        <v>0</v>
      </c>
      <c r="BE106" s="101">
        <v>0</v>
      </c>
      <c r="BF106" s="101">
        <v>0</v>
      </c>
      <c r="BG106" s="101">
        <v>0</v>
      </c>
      <c r="BH106" s="101">
        <v>0</v>
      </c>
      <c r="BI106" s="101">
        <v>0</v>
      </c>
      <c r="BJ106" s="101">
        <v>0</v>
      </c>
      <c r="BK106" s="101">
        <v>0</v>
      </c>
      <c r="BL106" s="101">
        <v>0</v>
      </c>
      <c r="BM106" s="101">
        <v>0</v>
      </c>
      <c r="BN106" s="101">
        <v>0</v>
      </c>
      <c r="BO106" s="101">
        <v>0</v>
      </c>
      <c r="BP106" s="101">
        <v>0</v>
      </c>
      <c r="BQ106" s="101">
        <v>0</v>
      </c>
      <c r="BR106" s="101">
        <v>0</v>
      </c>
      <c r="BS106" s="101">
        <v>0</v>
      </c>
      <c r="BT106" s="101">
        <v>0</v>
      </c>
      <c r="BU106" s="101">
        <v>0</v>
      </c>
      <c r="BV106" s="102">
        <v>0</v>
      </c>
      <c r="BW106" s="108">
        <f>SUM(D106:BV106)</f>
        <v>0</v>
      </c>
    </row>
  </sheetData>
  <mergeCells count="2">
    <mergeCell ref="B2:C3"/>
    <mergeCell ref="B55:C56"/>
  </mergeCells>
  <phoneticPr fontId="2"/>
  <pageMargins left="0.62992125984251968" right="0.51181102362204722" top="0.51181102362204722" bottom="0.19685039370078741" header="0.51181102362204722" footer="0.51181102362204722"/>
  <pageSetup paperSize="9" firstPageNumber="131" fitToWidth="0" orientation="portrait" horizontalDpi="1200" verticalDpi="1200" r:id="rId1"/>
  <headerFooter alignWithMargins="0">
    <oddFooter>&amp;C&amp;"ＭＳ Ｐ明朝,標準"&amp;16　&amp;18―&amp;P&amp;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A43"/>
  <sheetViews>
    <sheetView showGridLines="0" zoomScale="65" zoomScaleNormal="65" workbookViewId="0">
      <pane ySplit="3" topLeftCell="A5" activePane="bottomLeft" state="frozen"/>
      <selection pane="bottomLeft" activeCell="K10" sqref="K10"/>
    </sheetView>
  </sheetViews>
  <sheetFormatPr defaultColWidth="18.625" defaultRowHeight="12.75" customHeight="1"/>
  <cols>
    <col min="1" max="1" width="2.625" customWidth="1"/>
    <col min="2" max="2" width="4.625" customWidth="1"/>
    <col min="3" max="3" width="25.625" customWidth="1"/>
    <col min="4" max="9" width="11.125" customWidth="1"/>
    <col min="10" max="10" width="8.125" customWidth="1"/>
    <col min="11" max="11" width="20" bestFit="1" customWidth="1"/>
    <col min="12" max="13" width="11.125" customWidth="1"/>
    <col min="14" max="14" width="8.125" customWidth="1"/>
    <col min="15" max="15" width="4.625" customWidth="1"/>
    <col min="16" max="16" width="25.625" customWidth="1"/>
    <col min="17" max="53" width="12.125" customWidth="1"/>
  </cols>
  <sheetData>
    <row r="1" spans="2:53" ht="22.5" customHeight="1" thickBot="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row>
    <row r="2" spans="2:53" ht="19.5" customHeight="1" thickBot="1">
      <c r="B2" s="764"/>
      <c r="C2" s="766"/>
      <c r="D2" s="722" t="s">
        <v>56</v>
      </c>
      <c r="E2" s="768" t="s">
        <v>66</v>
      </c>
      <c r="F2" s="768" t="s">
        <v>57</v>
      </c>
      <c r="G2" s="770" t="s">
        <v>58</v>
      </c>
      <c r="H2" s="772" t="s">
        <v>63</v>
      </c>
      <c r="I2" s="774" t="s">
        <v>64</v>
      </c>
      <c r="K2" t="s">
        <v>60</v>
      </c>
      <c r="M2" t="s">
        <v>328</v>
      </c>
      <c r="O2" s="760" t="s">
        <v>332</v>
      </c>
      <c r="P2" s="761"/>
      <c r="Q2" s="488" t="s">
        <v>0</v>
      </c>
      <c r="R2" s="489" t="s">
        <v>9</v>
      </c>
      <c r="S2" s="489" t="s">
        <v>19</v>
      </c>
      <c r="T2" s="489" t="s">
        <v>26</v>
      </c>
      <c r="U2" s="489" t="s">
        <v>27</v>
      </c>
      <c r="V2" s="489" t="s">
        <v>34</v>
      </c>
      <c r="W2" s="489" t="s">
        <v>36</v>
      </c>
      <c r="X2" s="489" t="s">
        <v>38</v>
      </c>
      <c r="Y2" s="489" t="s">
        <v>42</v>
      </c>
      <c r="Z2" s="489" t="s">
        <v>44</v>
      </c>
      <c r="AA2" s="489" t="s">
        <v>46</v>
      </c>
      <c r="AB2" s="489" t="s">
        <v>47</v>
      </c>
      <c r="AC2" s="489" t="s">
        <v>48</v>
      </c>
      <c r="AD2" s="489" t="s">
        <v>50</v>
      </c>
      <c r="AE2" s="489" t="s">
        <v>52</v>
      </c>
      <c r="AF2" s="489" t="s">
        <v>54</v>
      </c>
      <c r="AG2" s="489" t="s">
        <v>80</v>
      </c>
      <c r="AH2" s="489" t="s">
        <v>90</v>
      </c>
      <c r="AI2" s="489" t="s">
        <v>91</v>
      </c>
      <c r="AJ2" s="489" t="s">
        <v>95</v>
      </c>
      <c r="AK2" s="489" t="s">
        <v>97</v>
      </c>
      <c r="AL2" s="489" t="s">
        <v>102</v>
      </c>
      <c r="AM2" s="489" t="s">
        <v>103</v>
      </c>
      <c r="AN2" s="489" t="s">
        <v>104</v>
      </c>
      <c r="AO2" s="489" t="s">
        <v>107</v>
      </c>
      <c r="AP2" s="489" t="s">
        <v>109</v>
      </c>
      <c r="AQ2" s="489" t="s">
        <v>111</v>
      </c>
      <c r="AR2" s="489" t="s">
        <v>113</v>
      </c>
      <c r="AS2" s="489" t="s">
        <v>115</v>
      </c>
      <c r="AT2" s="489" t="s">
        <v>117</v>
      </c>
      <c r="AU2" s="489" t="s">
        <v>119</v>
      </c>
      <c r="AV2" s="489" t="s">
        <v>120</v>
      </c>
      <c r="AW2" s="489" t="s">
        <v>121</v>
      </c>
      <c r="AX2" s="489" t="s">
        <v>122</v>
      </c>
      <c r="AY2" s="489" t="s">
        <v>123</v>
      </c>
      <c r="AZ2" s="489" t="s">
        <v>124</v>
      </c>
      <c r="BA2" s="490" t="s">
        <v>125</v>
      </c>
    </row>
    <row r="3" spans="2:53" ht="45" customHeight="1" thickBot="1">
      <c r="B3" s="765"/>
      <c r="C3" s="767"/>
      <c r="D3" s="724"/>
      <c r="E3" s="769"/>
      <c r="F3" s="769"/>
      <c r="G3" s="771"/>
      <c r="H3" s="773"/>
      <c r="I3" s="775"/>
      <c r="K3" s="124" t="str">
        <f>'入力シート '!N5</f>
        <v>令和６年（2024年）</v>
      </c>
      <c r="L3" s="125" t="str">
        <f>'入力シート '!O5</f>
        <v>熊本市</v>
      </c>
      <c r="M3" s="126">
        <f>INDEX($L$7:$M$16,MATCH($K$3,$K$7:$K$16,0),MATCH($L$3,$L$6:$M$6,0))</f>
        <v>0.57137298099833567</v>
      </c>
      <c r="O3" s="762"/>
      <c r="P3" s="763"/>
      <c r="Q3" s="288" t="s">
        <v>410</v>
      </c>
      <c r="R3" s="289" t="s">
        <v>3</v>
      </c>
      <c r="S3" s="289" t="s">
        <v>302</v>
      </c>
      <c r="T3" s="289" t="s">
        <v>6</v>
      </c>
      <c r="U3" s="289" t="s">
        <v>8</v>
      </c>
      <c r="V3" s="289" t="s">
        <v>10</v>
      </c>
      <c r="W3" s="289" t="s">
        <v>12</v>
      </c>
      <c r="X3" s="289" t="s">
        <v>411</v>
      </c>
      <c r="Y3" s="289" t="s">
        <v>14</v>
      </c>
      <c r="Z3" s="289" t="s">
        <v>16</v>
      </c>
      <c r="AA3" s="289" t="s">
        <v>18</v>
      </c>
      <c r="AB3" s="289" t="s">
        <v>20</v>
      </c>
      <c r="AC3" s="289" t="s">
        <v>333</v>
      </c>
      <c r="AD3" s="289" t="s">
        <v>334</v>
      </c>
      <c r="AE3" s="289" t="s">
        <v>335</v>
      </c>
      <c r="AF3" s="289" t="s">
        <v>307</v>
      </c>
      <c r="AG3" s="289" t="s">
        <v>23</v>
      </c>
      <c r="AH3" s="289" t="s">
        <v>412</v>
      </c>
      <c r="AI3" s="289" t="s">
        <v>25</v>
      </c>
      <c r="AJ3" s="289" t="s">
        <v>28</v>
      </c>
      <c r="AK3" s="289" t="s">
        <v>30</v>
      </c>
      <c r="AL3" s="289" t="s">
        <v>32</v>
      </c>
      <c r="AM3" s="289" t="s">
        <v>336</v>
      </c>
      <c r="AN3" s="289" t="s">
        <v>311</v>
      </c>
      <c r="AO3" s="289" t="s">
        <v>35</v>
      </c>
      <c r="AP3" s="289" t="s">
        <v>37</v>
      </c>
      <c r="AQ3" s="289" t="s">
        <v>39</v>
      </c>
      <c r="AR3" s="289" t="s">
        <v>337</v>
      </c>
      <c r="AS3" s="289" t="s">
        <v>313</v>
      </c>
      <c r="AT3" s="289" t="s">
        <v>43</v>
      </c>
      <c r="AU3" s="289" t="s">
        <v>45</v>
      </c>
      <c r="AV3" s="289" t="s">
        <v>338</v>
      </c>
      <c r="AW3" s="289" t="s">
        <v>413</v>
      </c>
      <c r="AX3" s="289" t="s">
        <v>49</v>
      </c>
      <c r="AY3" s="290" t="s">
        <v>51</v>
      </c>
      <c r="AZ3" s="290" t="s">
        <v>53</v>
      </c>
      <c r="BA3" s="291" t="s">
        <v>55</v>
      </c>
    </row>
    <row r="4" spans="2:53" ht="20.100000000000001" customHeight="1">
      <c r="B4" s="443" t="s">
        <v>0</v>
      </c>
      <c r="C4" s="295" t="s">
        <v>1</v>
      </c>
      <c r="D4" s="444">
        <v>0.88056824214675955</v>
      </c>
      <c r="E4" s="444">
        <v>0.46824351221731464</v>
      </c>
      <c r="F4" s="444">
        <v>0.16563276022216747</v>
      </c>
      <c r="G4" s="445">
        <v>1.8075933082786037E-2</v>
      </c>
      <c r="H4" s="444">
        <v>0.12072299205732376</v>
      </c>
      <c r="I4" s="446">
        <v>5.2179496900650199E-2</v>
      </c>
      <c r="K4" s="121"/>
      <c r="L4" s="121"/>
      <c r="M4" s="127"/>
      <c r="O4" s="480" t="s">
        <v>0</v>
      </c>
      <c r="P4" s="295" t="s">
        <v>410</v>
      </c>
      <c r="Q4" s="491">
        <v>1.13989827</v>
      </c>
      <c r="R4" s="444">
        <v>1.0258E-4</v>
      </c>
      <c r="S4" s="444">
        <v>0.23802402</v>
      </c>
      <c r="T4" s="444">
        <v>9.4605699999999997E-3</v>
      </c>
      <c r="U4" s="444">
        <v>7.0529079999999994E-2</v>
      </c>
      <c r="V4" s="444">
        <v>3.4352300000000001E-3</v>
      </c>
      <c r="W4" s="444">
        <v>1.1202E-4</v>
      </c>
      <c r="X4" s="444">
        <v>4.2392699999999998E-3</v>
      </c>
      <c r="Y4" s="444">
        <v>2.4283E-4</v>
      </c>
      <c r="Z4" s="444">
        <v>5.5170000000000002E-5</v>
      </c>
      <c r="AA4" s="444">
        <v>2.0621999999999999E-4</v>
      </c>
      <c r="AB4" s="444">
        <v>1.3352000000000001E-4</v>
      </c>
      <c r="AC4" s="444">
        <v>9.1189999999999999E-5</v>
      </c>
      <c r="AD4" s="444">
        <v>1.1611E-4</v>
      </c>
      <c r="AE4" s="444">
        <v>3.5776999999999998E-4</v>
      </c>
      <c r="AF4" s="444">
        <v>1.8068000000000001E-4</v>
      </c>
      <c r="AG4" s="444">
        <v>1.5260999999999999E-4</v>
      </c>
      <c r="AH4" s="444">
        <v>1.2612999999999999E-4</v>
      </c>
      <c r="AI4" s="444">
        <v>1.9212999999999999E-4</v>
      </c>
      <c r="AJ4" s="444">
        <v>5.7906299999999997E-3</v>
      </c>
      <c r="AK4" s="444">
        <v>1.7779899999999999E-3</v>
      </c>
      <c r="AL4" s="444">
        <v>1.6833000000000001E-4</v>
      </c>
      <c r="AM4" s="444">
        <v>3.7235000000000002E-4</v>
      </c>
      <c r="AN4" s="444">
        <v>2.2201E-4</v>
      </c>
      <c r="AO4" s="444">
        <v>3.9651999999999998E-4</v>
      </c>
      <c r="AP4" s="444">
        <v>1.9362000000000001E-4</v>
      </c>
      <c r="AQ4" s="444">
        <v>8.5760000000000006E-5</v>
      </c>
      <c r="AR4" s="444">
        <v>2.1117E-4</v>
      </c>
      <c r="AS4" s="444">
        <v>5.0449999999999996E-4</v>
      </c>
      <c r="AT4" s="444">
        <v>1.929E-4</v>
      </c>
      <c r="AU4" s="444">
        <v>2.3541600000000001E-3</v>
      </c>
      <c r="AV4" s="444">
        <v>3.49022E-3</v>
      </c>
      <c r="AW4" s="444">
        <v>2.6816600000000002E-3</v>
      </c>
      <c r="AX4" s="444">
        <v>2.3999000000000001E-4</v>
      </c>
      <c r="AY4" s="444">
        <v>2.4799060000000001E-2</v>
      </c>
      <c r="AZ4" s="444">
        <v>7.4304100000000001E-3</v>
      </c>
      <c r="BA4" s="446">
        <v>4.9498999999999995E-4</v>
      </c>
    </row>
    <row r="5" spans="2:53" ht="20.100000000000001" customHeight="1" thickBot="1">
      <c r="B5" s="447" t="s">
        <v>2</v>
      </c>
      <c r="C5" s="302" t="s">
        <v>3</v>
      </c>
      <c r="D5" s="448">
        <v>3.7608257207260687E-2</v>
      </c>
      <c r="E5" s="448">
        <v>0.56149440959912733</v>
      </c>
      <c r="F5" s="448">
        <v>0.26533951458958277</v>
      </c>
      <c r="G5" s="449">
        <v>-1.4110590823749669E-5</v>
      </c>
      <c r="H5" s="448">
        <v>7.7720207253886009E-2</v>
      </c>
      <c r="I5" s="450">
        <v>7.7174802290700839E-2</v>
      </c>
      <c r="K5" t="s">
        <v>260</v>
      </c>
      <c r="O5" s="481" t="s">
        <v>9</v>
      </c>
      <c r="P5" s="302" t="s">
        <v>3</v>
      </c>
      <c r="Q5" s="492">
        <v>1.2899999999999999E-4</v>
      </c>
      <c r="R5" s="448">
        <v>1.0001580299999999</v>
      </c>
      <c r="S5" s="448">
        <v>1.5605E-4</v>
      </c>
      <c r="T5" s="448">
        <v>2.1409000000000001E-4</v>
      </c>
      <c r="U5" s="448">
        <v>6.6726999999999997E-4</v>
      </c>
      <c r="V5" s="448">
        <v>4.5961E-4</v>
      </c>
      <c r="W5" s="448">
        <v>2.5010599999999998E-3</v>
      </c>
      <c r="X5" s="448">
        <v>2.6145999999999998E-4</v>
      </c>
      <c r="Y5" s="448">
        <v>1.41278E-3</v>
      </c>
      <c r="Z5" s="448">
        <v>4.0829000000000001E-4</v>
      </c>
      <c r="AA5" s="448">
        <v>5.3474999999999996E-4</v>
      </c>
      <c r="AB5" s="448">
        <v>1.5548E-4</v>
      </c>
      <c r="AC5" s="448">
        <v>1.1751E-4</v>
      </c>
      <c r="AD5" s="448">
        <v>1.0900000000000001E-4</v>
      </c>
      <c r="AE5" s="448">
        <v>1.5462000000000001E-4</v>
      </c>
      <c r="AF5" s="448">
        <v>2.9171999999999998E-4</v>
      </c>
      <c r="AG5" s="448">
        <v>1.0676E-4</v>
      </c>
      <c r="AH5" s="448">
        <v>8.072E-5</v>
      </c>
      <c r="AI5" s="448">
        <v>1.3640000000000001E-4</v>
      </c>
      <c r="AJ5" s="448">
        <v>2.163E-4</v>
      </c>
      <c r="AK5" s="448">
        <v>1.7489E-4</v>
      </c>
      <c r="AL5" s="448">
        <v>8.3160000000000005E-3</v>
      </c>
      <c r="AM5" s="448">
        <v>4.9737000000000002E-4</v>
      </c>
      <c r="AN5" s="448">
        <v>4.9930999999999999E-4</v>
      </c>
      <c r="AO5" s="448">
        <v>2.0771E-4</v>
      </c>
      <c r="AP5" s="448">
        <v>5.6499999999999998E-5</v>
      </c>
      <c r="AQ5" s="448">
        <v>4.6990000000000002E-5</v>
      </c>
      <c r="AR5" s="448">
        <v>9.8610000000000006E-5</v>
      </c>
      <c r="AS5" s="448">
        <v>8.5610000000000002E-5</v>
      </c>
      <c r="AT5" s="448">
        <v>1.0632999999999999E-4</v>
      </c>
      <c r="AU5" s="448">
        <v>1.2426000000000001E-4</v>
      </c>
      <c r="AV5" s="448">
        <v>1.3704E-4</v>
      </c>
      <c r="AW5" s="448">
        <v>5.7049999999999998E-5</v>
      </c>
      <c r="AX5" s="448">
        <v>6.0250000000000001E-5</v>
      </c>
      <c r="AY5" s="448">
        <v>2.6307000000000001E-4</v>
      </c>
      <c r="AZ5" s="448">
        <v>1.2952999999999999E-4</v>
      </c>
      <c r="BA5" s="450">
        <v>6.0749999999999999E-5</v>
      </c>
    </row>
    <row r="6" spans="2:53" ht="20.100000000000001" customHeight="1" thickBot="1">
      <c r="B6" s="447" t="s">
        <v>4</v>
      </c>
      <c r="C6" s="302" t="s">
        <v>302</v>
      </c>
      <c r="D6" s="448">
        <v>0.34752415944788617</v>
      </c>
      <c r="E6" s="448">
        <v>0.35641338860753241</v>
      </c>
      <c r="F6" s="448">
        <v>0.1237808582671925</v>
      </c>
      <c r="G6" s="449">
        <v>9.2175970249549793E-2</v>
      </c>
      <c r="H6" s="448">
        <v>4.511602644058918E-2</v>
      </c>
      <c r="I6" s="450">
        <v>4.2524780001674541E-2</v>
      </c>
      <c r="K6" s="128"/>
      <c r="L6" s="493" t="s">
        <v>59</v>
      </c>
      <c r="M6" s="129" t="s">
        <v>65</v>
      </c>
      <c r="O6" s="481" t="s">
        <v>19</v>
      </c>
      <c r="P6" s="302" t="s">
        <v>302</v>
      </c>
      <c r="Q6" s="492">
        <v>4.567732E-2</v>
      </c>
      <c r="R6" s="448">
        <v>3.2830000000000002E-5</v>
      </c>
      <c r="S6" s="448">
        <v>1.07778043</v>
      </c>
      <c r="T6" s="448">
        <v>1.52911E-3</v>
      </c>
      <c r="U6" s="448">
        <v>3.9565299999999998E-3</v>
      </c>
      <c r="V6" s="448">
        <v>3.4995600000000001E-3</v>
      </c>
      <c r="W6" s="448">
        <v>7.9019999999999999E-5</v>
      </c>
      <c r="X6" s="448">
        <v>3.7838999999999999E-4</v>
      </c>
      <c r="Y6" s="448">
        <v>2.2215000000000001E-4</v>
      </c>
      <c r="Z6" s="448">
        <v>2.2169999999999999E-5</v>
      </c>
      <c r="AA6" s="448">
        <v>3.6069999999999999E-5</v>
      </c>
      <c r="AB6" s="448">
        <v>3.7169999999999998E-5</v>
      </c>
      <c r="AC6" s="448">
        <v>3.2830000000000002E-5</v>
      </c>
      <c r="AD6" s="448">
        <v>3.2079999999999998E-5</v>
      </c>
      <c r="AE6" s="448">
        <v>5.5770000000000003E-5</v>
      </c>
      <c r="AF6" s="448">
        <v>5.982E-5</v>
      </c>
      <c r="AG6" s="448">
        <v>4.2790000000000002E-5</v>
      </c>
      <c r="AH6" s="448">
        <v>2.8710000000000001E-5</v>
      </c>
      <c r="AI6" s="448">
        <v>4.7849999999999998E-5</v>
      </c>
      <c r="AJ6" s="448">
        <v>5.1369999999999996E-4</v>
      </c>
      <c r="AK6" s="448">
        <v>1.4745000000000001E-4</v>
      </c>
      <c r="AL6" s="448">
        <v>3.3399999999999999E-5</v>
      </c>
      <c r="AM6" s="448">
        <v>9.4019999999999998E-5</v>
      </c>
      <c r="AN6" s="448">
        <v>5.7250000000000002E-5</v>
      </c>
      <c r="AO6" s="448">
        <v>1.1463000000000001E-4</v>
      </c>
      <c r="AP6" s="448">
        <v>5.6530000000000003E-5</v>
      </c>
      <c r="AQ6" s="448">
        <v>4.35E-5</v>
      </c>
      <c r="AR6" s="448">
        <v>6.4839999999999996E-5</v>
      </c>
      <c r="AS6" s="448">
        <v>3.9346999999999999E-4</v>
      </c>
      <c r="AT6" s="448">
        <v>2.9489000000000002E-4</v>
      </c>
      <c r="AU6" s="448">
        <v>2.4578199999999999E-3</v>
      </c>
      <c r="AV6" s="448">
        <v>3.7571900000000001E-3</v>
      </c>
      <c r="AW6" s="448">
        <v>7.8521000000000005E-4</v>
      </c>
      <c r="AX6" s="448">
        <v>1.1229E-4</v>
      </c>
      <c r="AY6" s="448">
        <v>3.9445969999999997E-2</v>
      </c>
      <c r="AZ6" s="448">
        <v>4.5689E-4</v>
      </c>
      <c r="BA6" s="450">
        <v>1.6012999999999999E-3</v>
      </c>
    </row>
    <row r="7" spans="2:53" ht="20.100000000000001" customHeight="1">
      <c r="B7" s="447" t="s">
        <v>5</v>
      </c>
      <c r="C7" s="302" t="s">
        <v>6</v>
      </c>
      <c r="D7" s="448">
        <v>8.6813442510332295E-2</v>
      </c>
      <c r="E7" s="448">
        <v>0.42372049440007137</v>
      </c>
      <c r="F7" s="448">
        <v>0.30212841907991611</v>
      </c>
      <c r="G7" s="449">
        <v>1.3788177135305123E-2</v>
      </c>
      <c r="H7" s="448">
        <v>0.17875150595689618</v>
      </c>
      <c r="I7" s="450">
        <v>0.1465798045602606</v>
      </c>
      <c r="K7" s="466" t="str">
        <f>IF(ISBLANK(K20),"",K20)</f>
        <v>令和２年（2020年）</v>
      </c>
      <c r="L7" s="494">
        <f t="shared" ref="L7:M10" si="0">IFERROR(L20/L32,"")</f>
        <v>0.53516732899992814</v>
      </c>
      <c r="M7" s="467">
        <f t="shared" si="0"/>
        <v>0.56758391640723727</v>
      </c>
      <c r="O7" s="481" t="s">
        <v>26</v>
      </c>
      <c r="P7" s="302" t="s">
        <v>6</v>
      </c>
      <c r="Q7" s="492">
        <v>3.5041E-4</v>
      </c>
      <c r="R7" s="448">
        <v>2.3670000000000001E-4</v>
      </c>
      <c r="S7" s="448">
        <v>2.1282000000000001E-4</v>
      </c>
      <c r="T7" s="448">
        <v>1.01898902</v>
      </c>
      <c r="U7" s="448">
        <v>2.7133000000000002E-4</v>
      </c>
      <c r="V7" s="448">
        <v>2.2929E-4</v>
      </c>
      <c r="W7" s="448">
        <v>8.7819999999999996E-5</v>
      </c>
      <c r="X7" s="448">
        <v>3.7044999999999998E-4</v>
      </c>
      <c r="Y7" s="448">
        <v>2.1641999999999999E-4</v>
      </c>
      <c r="Z7" s="448">
        <v>5.588E-5</v>
      </c>
      <c r="AA7" s="448">
        <v>1.9933E-4</v>
      </c>
      <c r="AB7" s="448">
        <v>1.3349E-4</v>
      </c>
      <c r="AC7" s="448">
        <v>1.2485E-4</v>
      </c>
      <c r="AD7" s="448">
        <v>3.9048000000000002E-4</v>
      </c>
      <c r="AE7" s="448">
        <v>2.4835999999999999E-4</v>
      </c>
      <c r="AF7" s="448">
        <v>3.5892999999999998E-4</v>
      </c>
      <c r="AG7" s="448">
        <v>1.7012E-4</v>
      </c>
      <c r="AH7" s="448">
        <v>9.9950000000000004E-5</v>
      </c>
      <c r="AI7" s="448">
        <v>2.0879000000000001E-4</v>
      </c>
      <c r="AJ7" s="448">
        <v>6.5574000000000003E-4</v>
      </c>
      <c r="AK7" s="448">
        <v>3.7835000000000001E-4</v>
      </c>
      <c r="AL7" s="448">
        <v>5.5819999999999997E-5</v>
      </c>
      <c r="AM7" s="448">
        <v>1.8387000000000001E-4</v>
      </c>
      <c r="AN7" s="448">
        <v>2.9025999999999998E-4</v>
      </c>
      <c r="AO7" s="448">
        <v>4.1069000000000001E-4</v>
      </c>
      <c r="AP7" s="448">
        <v>1.7215000000000001E-4</v>
      </c>
      <c r="AQ7" s="448">
        <v>2.9090000000000001E-5</v>
      </c>
      <c r="AR7" s="448">
        <v>1.9736999999999999E-4</v>
      </c>
      <c r="AS7" s="448">
        <v>1.1224E-4</v>
      </c>
      <c r="AT7" s="448">
        <v>4.2365000000000002E-4</v>
      </c>
      <c r="AU7" s="448">
        <v>9.7410000000000004E-5</v>
      </c>
      <c r="AV7" s="448">
        <v>3.7882999999999998E-4</v>
      </c>
      <c r="AW7" s="448">
        <v>2.1900399999999999E-3</v>
      </c>
      <c r="AX7" s="448">
        <v>2.0525E-4</v>
      </c>
      <c r="AY7" s="448">
        <v>4.4834999999999997E-4</v>
      </c>
      <c r="AZ7" s="448">
        <v>1.92672E-3</v>
      </c>
      <c r="BA7" s="450">
        <v>9.5110000000000002E-5</v>
      </c>
    </row>
    <row r="8" spans="2:53" ht="20.100000000000001" customHeight="1">
      <c r="B8" s="451" t="s">
        <v>7</v>
      </c>
      <c r="C8" s="309" t="s">
        <v>8</v>
      </c>
      <c r="D8" s="452">
        <v>0.23375898095566783</v>
      </c>
      <c r="E8" s="452">
        <v>0.38706774649697906</v>
      </c>
      <c r="F8" s="452">
        <v>0.13729271114539143</v>
      </c>
      <c r="G8" s="453">
        <v>1.3602077078969255E-3</v>
      </c>
      <c r="H8" s="452">
        <v>4.4486286608742993E-2</v>
      </c>
      <c r="I8" s="454">
        <v>3.5805297822947148E-2</v>
      </c>
      <c r="K8" s="468" t="str">
        <f t="shared" ref="K8:K15" si="1">IF(ISBLANK(K21),"",K21)</f>
        <v>令和３年（2021年）</v>
      </c>
      <c r="L8" s="495">
        <f t="shared" si="0"/>
        <v>0.51510149141910211</v>
      </c>
      <c r="M8" s="469">
        <f t="shared" si="0"/>
        <v>0.55742170177227612</v>
      </c>
      <c r="O8" s="482" t="s">
        <v>27</v>
      </c>
      <c r="P8" s="309" t="s">
        <v>8</v>
      </c>
      <c r="Q8" s="459">
        <v>9.2947299999999993E-3</v>
      </c>
      <c r="R8" s="452">
        <v>8.8398999999999997E-4</v>
      </c>
      <c r="S8" s="452">
        <v>6.13702E-3</v>
      </c>
      <c r="T8" s="452">
        <v>2.1258599999999998E-3</v>
      </c>
      <c r="U8" s="452">
        <v>1.0644254200000001</v>
      </c>
      <c r="V8" s="452">
        <v>8.3087000000000005E-3</v>
      </c>
      <c r="W8" s="452">
        <v>6.8504000000000004E-4</v>
      </c>
      <c r="X8" s="452">
        <v>2.5834999999999999E-3</v>
      </c>
      <c r="Y8" s="452">
        <v>1.9713999999999999E-3</v>
      </c>
      <c r="Z8" s="452">
        <v>4.0483000000000001E-4</v>
      </c>
      <c r="AA8" s="452">
        <v>1.7739100000000001E-3</v>
      </c>
      <c r="AB8" s="452">
        <v>1.3352100000000001E-3</v>
      </c>
      <c r="AC8" s="452">
        <v>6.1335000000000003E-4</v>
      </c>
      <c r="AD8" s="452">
        <v>6.6220000000000005E-4</v>
      </c>
      <c r="AE8" s="452">
        <v>3.0444999999999999E-3</v>
      </c>
      <c r="AF8" s="452">
        <v>1.30518E-3</v>
      </c>
      <c r="AG8" s="452">
        <v>1.1117500000000001E-3</v>
      </c>
      <c r="AH8" s="452">
        <v>8.8955999999999996E-4</v>
      </c>
      <c r="AI8" s="452">
        <v>1.2032200000000001E-3</v>
      </c>
      <c r="AJ8" s="452">
        <v>1.8279110000000001E-2</v>
      </c>
      <c r="AK8" s="452">
        <v>1.0677310000000001E-2</v>
      </c>
      <c r="AL8" s="452">
        <v>1.7560099999999999E-3</v>
      </c>
      <c r="AM8" s="452">
        <v>2.55566E-3</v>
      </c>
      <c r="AN8" s="452">
        <v>1.99606E-3</v>
      </c>
      <c r="AO8" s="452">
        <v>2.4561000000000001E-3</v>
      </c>
      <c r="AP8" s="452">
        <v>2.0370599999999998E-3</v>
      </c>
      <c r="AQ8" s="452">
        <v>5.5719000000000005E-4</v>
      </c>
      <c r="AR8" s="452">
        <v>2.0045699999999998E-3</v>
      </c>
      <c r="AS8" s="452">
        <v>3.5013700000000002E-3</v>
      </c>
      <c r="AT8" s="452">
        <v>1.0592799999999999E-3</v>
      </c>
      <c r="AU8" s="452">
        <v>2.8183800000000001E-3</v>
      </c>
      <c r="AV8" s="452">
        <v>2.6326000000000001E-3</v>
      </c>
      <c r="AW8" s="452">
        <v>5.7316800000000003E-3</v>
      </c>
      <c r="AX8" s="452">
        <v>1.8361499999999999E-3</v>
      </c>
      <c r="AY8" s="452">
        <v>2.3373399999999998E-3</v>
      </c>
      <c r="AZ8" s="452">
        <v>0.10876899</v>
      </c>
      <c r="BA8" s="454">
        <v>7.8991E-4</v>
      </c>
    </row>
    <row r="9" spans="2:53" ht="20.100000000000001" customHeight="1">
      <c r="B9" s="455" t="s">
        <v>9</v>
      </c>
      <c r="C9" s="316" t="s">
        <v>10</v>
      </c>
      <c r="D9" s="456">
        <v>0.34434213675027736</v>
      </c>
      <c r="E9" s="456">
        <v>0.387241381101536</v>
      </c>
      <c r="F9" s="456">
        <v>0.11834525460618243</v>
      </c>
      <c r="G9" s="457">
        <v>1.3771404168854253E-2</v>
      </c>
      <c r="H9" s="456">
        <v>2.2658210094902681E-2</v>
      </c>
      <c r="I9" s="458">
        <v>2.2647821186101719E-2</v>
      </c>
      <c r="K9" s="470" t="str">
        <f t="shared" si="1"/>
        <v>令和４年（2022年）</v>
      </c>
      <c r="L9" s="495">
        <f t="shared" si="0"/>
        <v>0.52065488066092258</v>
      </c>
      <c r="M9" s="469">
        <f t="shared" si="0"/>
        <v>0.53412627708601101</v>
      </c>
      <c r="O9" s="483" t="s">
        <v>34</v>
      </c>
      <c r="P9" s="316" t="s">
        <v>10</v>
      </c>
      <c r="Q9" s="460">
        <v>1.8753309999999999E-2</v>
      </c>
      <c r="R9" s="456">
        <v>1.54762E-3</v>
      </c>
      <c r="S9" s="456">
        <v>8.2531600000000007E-3</v>
      </c>
      <c r="T9" s="456">
        <v>3.832352E-2</v>
      </c>
      <c r="U9" s="456">
        <v>1.5986940000000002E-2</v>
      </c>
      <c r="V9" s="456">
        <v>1.09558168</v>
      </c>
      <c r="W9" s="456">
        <v>1.3988860000000001E-2</v>
      </c>
      <c r="X9" s="456">
        <v>5.9758220000000001E-2</v>
      </c>
      <c r="Y9" s="456">
        <v>1.353555E-2</v>
      </c>
      <c r="Z9" s="456">
        <v>1.64612E-3</v>
      </c>
      <c r="AA9" s="456">
        <v>2.46276E-3</v>
      </c>
      <c r="AB9" s="456">
        <v>4.1011600000000004E-3</v>
      </c>
      <c r="AC9" s="456">
        <v>1.5676399999999999E-3</v>
      </c>
      <c r="AD9" s="456">
        <v>2.38215E-3</v>
      </c>
      <c r="AE9" s="456">
        <v>7.5185499999999997E-3</v>
      </c>
      <c r="AF9" s="456">
        <v>8.7760800000000003E-3</v>
      </c>
      <c r="AG9" s="456">
        <v>4.2212100000000004E-3</v>
      </c>
      <c r="AH9" s="456">
        <v>2.0663000000000001E-3</v>
      </c>
      <c r="AI9" s="456">
        <v>7.5445800000000004E-3</v>
      </c>
      <c r="AJ9" s="456">
        <v>1.3323140000000001E-2</v>
      </c>
      <c r="AK9" s="456">
        <v>2.9817799999999998E-3</v>
      </c>
      <c r="AL9" s="456">
        <v>7.6059000000000001E-4</v>
      </c>
      <c r="AM9" s="456">
        <v>5.6381799999999996E-3</v>
      </c>
      <c r="AN9" s="456">
        <v>6.8242800000000003E-3</v>
      </c>
      <c r="AO9" s="456">
        <v>4.8312000000000002E-4</v>
      </c>
      <c r="AP9" s="456">
        <v>4.7909999999999999E-4</v>
      </c>
      <c r="AQ9" s="456">
        <v>1.7985000000000001E-4</v>
      </c>
      <c r="AR9" s="456">
        <v>9.2628000000000003E-4</v>
      </c>
      <c r="AS9" s="456">
        <v>9.2725000000000001E-4</v>
      </c>
      <c r="AT9" s="456">
        <v>8.8858999999999997E-4</v>
      </c>
      <c r="AU9" s="456">
        <v>4.0601999999999999E-3</v>
      </c>
      <c r="AV9" s="456">
        <v>5.6772030000000001E-2</v>
      </c>
      <c r="AW9" s="456">
        <v>1.6072199999999999E-3</v>
      </c>
      <c r="AX9" s="456">
        <v>2.4398800000000002E-3</v>
      </c>
      <c r="AY9" s="456">
        <v>4.2408400000000001E-3</v>
      </c>
      <c r="AZ9" s="456">
        <v>6.8024899999999996E-3</v>
      </c>
      <c r="BA9" s="458">
        <v>1.8343700000000001E-3</v>
      </c>
    </row>
    <row r="10" spans="2:53" ht="20.100000000000001" customHeight="1">
      <c r="B10" s="447" t="s">
        <v>11</v>
      </c>
      <c r="C10" s="302" t="s">
        <v>12</v>
      </c>
      <c r="D10" s="448">
        <v>5.2942308276539563E-2</v>
      </c>
      <c r="E10" s="448">
        <v>0.46956191921107526</v>
      </c>
      <c r="F10" s="448">
        <v>4.5609709842594347E-2</v>
      </c>
      <c r="G10" s="449">
        <v>2.1554859314747113E-2</v>
      </c>
      <c r="H10" s="448">
        <v>1.7637018774890954E-2</v>
      </c>
      <c r="I10" s="450">
        <v>1.7637018774890954E-2</v>
      </c>
      <c r="K10" s="471" t="str">
        <f t="shared" si="1"/>
        <v>令和５年（2023年）</v>
      </c>
      <c r="L10" s="495">
        <f t="shared" si="0"/>
        <v>0.54715948066986786</v>
      </c>
      <c r="M10" s="469">
        <f t="shared" si="0"/>
        <v>0.5960677179768451</v>
      </c>
      <c r="O10" s="481" t="s">
        <v>36</v>
      </c>
      <c r="P10" s="302" t="s">
        <v>12</v>
      </c>
      <c r="Q10" s="492">
        <v>1.1780199999999999E-3</v>
      </c>
      <c r="R10" s="448">
        <v>2.5986199999999998E-3</v>
      </c>
      <c r="S10" s="448">
        <v>7.1643E-4</v>
      </c>
      <c r="T10" s="448">
        <v>5.3547999999999996E-4</v>
      </c>
      <c r="U10" s="448">
        <v>7.3758999999999999E-4</v>
      </c>
      <c r="V10" s="448">
        <v>7.6192999999999996E-4</v>
      </c>
      <c r="W10" s="448">
        <v>1.0127712099999999</v>
      </c>
      <c r="X10" s="448">
        <v>3.5932999999999999E-4</v>
      </c>
      <c r="Y10" s="448">
        <v>1.60947E-3</v>
      </c>
      <c r="Z10" s="448">
        <v>1.0335100000000001E-3</v>
      </c>
      <c r="AA10" s="448">
        <v>6.6763E-4</v>
      </c>
      <c r="AB10" s="448">
        <v>5.2092000000000002E-4</v>
      </c>
      <c r="AC10" s="448">
        <v>3.0821000000000001E-4</v>
      </c>
      <c r="AD10" s="448">
        <v>2.2287000000000001E-4</v>
      </c>
      <c r="AE10" s="448">
        <v>3.6507999999999999E-4</v>
      </c>
      <c r="AF10" s="448">
        <v>3.5012999999999998E-4</v>
      </c>
      <c r="AG10" s="448">
        <v>2.5852999999999998E-4</v>
      </c>
      <c r="AH10" s="448">
        <v>1.6679999999999999E-4</v>
      </c>
      <c r="AI10" s="448">
        <v>3.4752999999999997E-4</v>
      </c>
      <c r="AJ10" s="448">
        <v>1.2393599999999999E-3</v>
      </c>
      <c r="AK10" s="448">
        <v>1.0868399999999999E-3</v>
      </c>
      <c r="AL10" s="448">
        <v>2.3400700000000001E-3</v>
      </c>
      <c r="AM10" s="448">
        <v>1.3452E-3</v>
      </c>
      <c r="AN10" s="448">
        <v>1.31076E-3</v>
      </c>
      <c r="AO10" s="448">
        <v>5.4728000000000003E-4</v>
      </c>
      <c r="AP10" s="448">
        <v>3.5709000000000001E-4</v>
      </c>
      <c r="AQ10" s="448">
        <v>1.1102E-4</v>
      </c>
      <c r="AR10" s="448">
        <v>7.0659399999999997E-3</v>
      </c>
      <c r="AS10" s="448">
        <v>3.3042999999999999E-4</v>
      </c>
      <c r="AT10" s="448">
        <v>7.5297999999999999E-4</v>
      </c>
      <c r="AU10" s="448">
        <v>4.8589E-4</v>
      </c>
      <c r="AV10" s="448">
        <v>3.6444E-4</v>
      </c>
      <c r="AW10" s="448">
        <v>5.4847999999999995E-4</v>
      </c>
      <c r="AX10" s="448">
        <v>3.1463999999999998E-4</v>
      </c>
      <c r="AY10" s="448">
        <v>7.0368000000000004E-4</v>
      </c>
      <c r="AZ10" s="448">
        <v>5.8613000000000003E-4</v>
      </c>
      <c r="BA10" s="450">
        <v>9.3150000000000004E-4</v>
      </c>
    </row>
    <row r="11" spans="2:53" ht="20.100000000000001" customHeight="1">
      <c r="B11" s="447" t="s">
        <v>13</v>
      </c>
      <c r="C11" s="302" t="s">
        <v>303</v>
      </c>
      <c r="D11" s="448">
        <v>0.41246855809901217</v>
      </c>
      <c r="E11" s="448">
        <v>0.45612742590129268</v>
      </c>
      <c r="F11" s="448">
        <v>0.25274395443227943</v>
      </c>
      <c r="G11" s="449">
        <v>2.639745434292037E-3</v>
      </c>
      <c r="H11" s="448">
        <v>4.9380947508441624E-2</v>
      </c>
      <c r="I11" s="450">
        <v>4.8678331457416693E-2</v>
      </c>
      <c r="K11" s="471" t="str">
        <f t="shared" si="1"/>
        <v>令和６年（2024年）</v>
      </c>
      <c r="L11" s="495">
        <f>IFERROR(L24/L36,"")</f>
        <v>0.54435289444561274</v>
      </c>
      <c r="M11" s="469">
        <f t="shared" ref="M11:M15" si="2">IFERROR(M24/M36,"")</f>
        <v>0.57137298099833567</v>
      </c>
      <c r="O11" s="481" t="s">
        <v>38</v>
      </c>
      <c r="P11" s="302" t="s">
        <v>411</v>
      </c>
      <c r="Q11" s="492">
        <v>6.4521500000000002E-3</v>
      </c>
      <c r="R11" s="448">
        <v>2.44451E-3</v>
      </c>
      <c r="S11" s="448">
        <v>9.3256399999999996E-3</v>
      </c>
      <c r="T11" s="448">
        <v>5.1202799999999996E-3</v>
      </c>
      <c r="U11" s="448">
        <v>5.6835399999999999E-3</v>
      </c>
      <c r="V11" s="448">
        <v>2.413268E-2</v>
      </c>
      <c r="W11" s="448">
        <v>1.2537900000000001E-3</v>
      </c>
      <c r="X11" s="448">
        <v>1.0870075699999999</v>
      </c>
      <c r="Y11" s="448">
        <v>2.7736100000000001E-3</v>
      </c>
      <c r="Z11" s="448">
        <v>8.4721000000000004E-4</v>
      </c>
      <c r="AA11" s="448">
        <v>2.7091699999999999E-3</v>
      </c>
      <c r="AB11" s="448">
        <v>2.71689E-3</v>
      </c>
      <c r="AC11" s="448">
        <v>5.0379099999999996E-3</v>
      </c>
      <c r="AD11" s="448">
        <v>1.1236889999999999E-2</v>
      </c>
      <c r="AE11" s="448">
        <v>3.0939069999999999E-2</v>
      </c>
      <c r="AF11" s="448">
        <v>1.0747659999999999E-2</v>
      </c>
      <c r="AG11" s="448">
        <v>1.024505E-2</v>
      </c>
      <c r="AH11" s="448">
        <v>1.0867460000000001E-2</v>
      </c>
      <c r="AI11" s="448">
        <v>1.8340059999999998E-2</v>
      </c>
      <c r="AJ11" s="448">
        <v>1.7558299999999999E-2</v>
      </c>
      <c r="AK11" s="448">
        <v>7.1994600000000004E-3</v>
      </c>
      <c r="AL11" s="448">
        <v>1.03304E-3</v>
      </c>
      <c r="AM11" s="448">
        <v>2.2582459999999999E-2</v>
      </c>
      <c r="AN11" s="448">
        <v>1.076644E-2</v>
      </c>
      <c r="AO11" s="448">
        <v>3.58385E-3</v>
      </c>
      <c r="AP11" s="448">
        <v>2.4184699999999998E-3</v>
      </c>
      <c r="AQ11" s="448">
        <v>8.4066000000000002E-4</v>
      </c>
      <c r="AR11" s="448">
        <v>3.6271900000000002E-3</v>
      </c>
      <c r="AS11" s="448">
        <v>2.33147E-3</v>
      </c>
      <c r="AT11" s="448">
        <v>1.9675700000000001E-3</v>
      </c>
      <c r="AU11" s="448">
        <v>3.0776499999999999E-3</v>
      </c>
      <c r="AV11" s="448">
        <v>3.1530400000000002E-3</v>
      </c>
      <c r="AW11" s="448">
        <v>4.64877E-3</v>
      </c>
      <c r="AX11" s="448">
        <v>8.4013100000000004E-3</v>
      </c>
      <c r="AY11" s="448">
        <v>2.9715499999999999E-3</v>
      </c>
      <c r="AZ11" s="448">
        <v>2.2565869999999998E-2</v>
      </c>
      <c r="BA11" s="450">
        <v>1.8799999999999999E-3</v>
      </c>
    </row>
    <row r="12" spans="2:53" ht="20.100000000000001" customHeight="1">
      <c r="B12" s="447" t="s">
        <v>15</v>
      </c>
      <c r="C12" s="302" t="s">
        <v>14</v>
      </c>
      <c r="D12" s="448">
        <v>0.59249884391656726</v>
      </c>
      <c r="E12" s="448">
        <v>0.50521799307958482</v>
      </c>
      <c r="F12" s="448">
        <v>0.23685813148788928</v>
      </c>
      <c r="G12" s="449">
        <v>3.5942070966154817E-4</v>
      </c>
      <c r="H12" s="448">
        <v>5.7882352941176468E-2</v>
      </c>
      <c r="I12" s="450">
        <v>5.5349480968858132E-2</v>
      </c>
      <c r="K12" s="471" t="str">
        <f t="shared" si="1"/>
        <v/>
      </c>
      <c r="L12" s="495" t="str">
        <f t="shared" ref="L12" si="3">IFERROR(L25/L37,"")</f>
        <v/>
      </c>
      <c r="M12" s="469" t="str">
        <f t="shared" si="2"/>
        <v/>
      </c>
      <c r="O12" s="481" t="s">
        <v>42</v>
      </c>
      <c r="P12" s="302" t="s">
        <v>14</v>
      </c>
      <c r="Q12" s="492">
        <v>2.2706499999999999E-3</v>
      </c>
      <c r="R12" s="448">
        <v>3.7497000000000002E-4</v>
      </c>
      <c r="S12" s="448">
        <v>1.6409700000000001E-3</v>
      </c>
      <c r="T12" s="448">
        <v>8.0212000000000002E-4</v>
      </c>
      <c r="U12" s="448">
        <v>1.67044E-3</v>
      </c>
      <c r="V12" s="448">
        <v>8.7010300000000002E-3</v>
      </c>
      <c r="W12" s="448">
        <v>1.6850980000000002E-2</v>
      </c>
      <c r="X12" s="448">
        <v>2.5860599999999998E-3</v>
      </c>
      <c r="Y12" s="448">
        <v>1.07105082</v>
      </c>
      <c r="Z12" s="448">
        <v>2.5200800000000001E-3</v>
      </c>
      <c r="AA12" s="448">
        <v>9.3170100000000006E-3</v>
      </c>
      <c r="AB12" s="448">
        <v>4.0232200000000001E-3</v>
      </c>
      <c r="AC12" s="448">
        <v>4.8659899999999997E-3</v>
      </c>
      <c r="AD12" s="448">
        <v>2.7211599999999998E-3</v>
      </c>
      <c r="AE12" s="448">
        <v>8.8909599999999998E-3</v>
      </c>
      <c r="AF12" s="448">
        <v>1.359177E-2</v>
      </c>
      <c r="AG12" s="448">
        <v>5.3662400000000004E-3</v>
      </c>
      <c r="AH12" s="448">
        <v>1.69366E-3</v>
      </c>
      <c r="AI12" s="448">
        <v>1.63324E-3</v>
      </c>
      <c r="AJ12" s="448">
        <v>2.3894900000000002E-3</v>
      </c>
      <c r="AK12" s="448">
        <v>3.2670030000000003E-2</v>
      </c>
      <c r="AL12" s="448">
        <v>9.2847999999999997E-4</v>
      </c>
      <c r="AM12" s="448">
        <v>6.2002899999999998E-3</v>
      </c>
      <c r="AN12" s="448">
        <v>7.9378000000000001E-4</v>
      </c>
      <c r="AO12" s="448">
        <v>4.7365999999999999E-4</v>
      </c>
      <c r="AP12" s="448">
        <v>3.4731999999999997E-4</v>
      </c>
      <c r="AQ12" s="448">
        <v>5.8323000000000001E-4</v>
      </c>
      <c r="AR12" s="448">
        <v>7.9900000000000001E-4</v>
      </c>
      <c r="AS12" s="448">
        <v>4.6756E-4</v>
      </c>
      <c r="AT12" s="448">
        <v>6.1806999999999997E-4</v>
      </c>
      <c r="AU12" s="448">
        <v>1.8326600000000001E-3</v>
      </c>
      <c r="AV12" s="448">
        <v>1.1607900000000001E-3</v>
      </c>
      <c r="AW12" s="448">
        <v>6.2215000000000003E-4</v>
      </c>
      <c r="AX12" s="448">
        <v>1.472E-3</v>
      </c>
      <c r="AY12" s="448">
        <v>1.11473E-3</v>
      </c>
      <c r="AZ12" s="448">
        <v>3.9793399999999996E-3</v>
      </c>
      <c r="BA12" s="450">
        <v>2.3840300000000001E-3</v>
      </c>
    </row>
    <row r="13" spans="2:53" ht="20.100000000000001" customHeight="1">
      <c r="B13" s="451" t="s">
        <v>17</v>
      </c>
      <c r="C13" s="309" t="s">
        <v>16</v>
      </c>
      <c r="D13" s="452">
        <v>0.1327493364834389</v>
      </c>
      <c r="E13" s="452">
        <v>0.28603319421527712</v>
      </c>
      <c r="F13" s="452">
        <v>9.8272347859846648E-2</v>
      </c>
      <c r="G13" s="453">
        <v>-2.4626974550883855E-4</v>
      </c>
      <c r="H13" s="452">
        <v>2.8947879258468406E-2</v>
      </c>
      <c r="I13" s="454">
        <v>2.8850820149471029E-2</v>
      </c>
      <c r="K13" s="471" t="str">
        <f t="shared" si="1"/>
        <v/>
      </c>
      <c r="L13" s="495" t="str">
        <f t="shared" ref="L13" si="4">IFERROR(L26/L38,"")</f>
        <v/>
      </c>
      <c r="M13" s="469" t="str">
        <f t="shared" si="2"/>
        <v/>
      </c>
      <c r="O13" s="482" t="s">
        <v>44</v>
      </c>
      <c r="P13" s="309" t="s">
        <v>16</v>
      </c>
      <c r="Q13" s="459">
        <v>9.2419999999999999E-5</v>
      </c>
      <c r="R13" s="452">
        <v>3.5727000000000003E-4</v>
      </c>
      <c r="S13" s="452">
        <v>1.5561000000000001E-4</v>
      </c>
      <c r="T13" s="452">
        <v>7.4629999999999995E-5</v>
      </c>
      <c r="U13" s="452">
        <v>5.1741000000000005E-4</v>
      </c>
      <c r="V13" s="452">
        <v>2.3981999999999999E-4</v>
      </c>
      <c r="W13" s="452">
        <v>7.2949999999999998E-5</v>
      </c>
      <c r="X13" s="452">
        <v>5.5708999999999999E-4</v>
      </c>
      <c r="Y13" s="452">
        <v>1.5780499999999999E-3</v>
      </c>
      <c r="Z13" s="452">
        <v>1.08035105</v>
      </c>
      <c r="AA13" s="452">
        <v>1.6022000000000001E-4</v>
      </c>
      <c r="AB13" s="452">
        <v>3.0270040000000002E-2</v>
      </c>
      <c r="AC13" s="452">
        <v>1.6501499999999999E-2</v>
      </c>
      <c r="AD13" s="452">
        <v>8.0002500000000004E-3</v>
      </c>
      <c r="AE13" s="452">
        <v>2.4060700000000002E-3</v>
      </c>
      <c r="AF13" s="452">
        <v>3.926E-4</v>
      </c>
      <c r="AG13" s="452">
        <v>4.14109E-3</v>
      </c>
      <c r="AH13" s="452">
        <v>1.6271E-3</v>
      </c>
      <c r="AI13" s="452">
        <v>1.217826E-2</v>
      </c>
      <c r="AJ13" s="452">
        <v>4.8752000000000002E-4</v>
      </c>
      <c r="AK13" s="452">
        <v>3.4401200000000001E-3</v>
      </c>
      <c r="AL13" s="452">
        <v>1.0147E-4</v>
      </c>
      <c r="AM13" s="452">
        <v>2.6047E-4</v>
      </c>
      <c r="AN13" s="452">
        <v>4.8340000000000001E-5</v>
      </c>
      <c r="AO13" s="452">
        <v>6.4330000000000002E-5</v>
      </c>
      <c r="AP13" s="452">
        <v>4.231E-5</v>
      </c>
      <c r="AQ13" s="452">
        <v>6.1340000000000006E-5</v>
      </c>
      <c r="AR13" s="452">
        <v>1.2690999999999999E-4</v>
      </c>
      <c r="AS13" s="452">
        <v>5.7760000000000003E-5</v>
      </c>
      <c r="AT13" s="452">
        <v>9.1650000000000005E-5</v>
      </c>
      <c r="AU13" s="452">
        <v>5.5569999999999998E-5</v>
      </c>
      <c r="AV13" s="452">
        <v>4.7049999999999998E-5</v>
      </c>
      <c r="AW13" s="452">
        <v>6.2039999999999996E-5</v>
      </c>
      <c r="AX13" s="452">
        <v>1.9370999999999999E-4</v>
      </c>
      <c r="AY13" s="452">
        <v>7.0729999999999995E-5</v>
      </c>
      <c r="AZ13" s="452">
        <v>1.0274E-4</v>
      </c>
      <c r="BA13" s="454">
        <v>4.5558000000000003E-4</v>
      </c>
    </row>
    <row r="14" spans="2:53" ht="20.100000000000001" customHeight="1">
      <c r="B14" s="455" t="s">
        <v>19</v>
      </c>
      <c r="C14" s="316" t="s">
        <v>18</v>
      </c>
      <c r="D14" s="456">
        <v>0.25737117663268116</v>
      </c>
      <c r="E14" s="456">
        <v>0.15448401945741241</v>
      </c>
      <c r="F14" s="456">
        <v>0.17482289184159838</v>
      </c>
      <c r="G14" s="457">
        <v>7.302896345197234E-4</v>
      </c>
      <c r="H14" s="456">
        <v>4.2505958016388623E-2</v>
      </c>
      <c r="I14" s="458">
        <v>4.247331135124547E-2</v>
      </c>
      <c r="K14" s="471" t="str">
        <f t="shared" si="1"/>
        <v/>
      </c>
      <c r="L14" s="495" t="str">
        <f t="shared" ref="L14" si="5">IFERROR(L27/L39,"")</f>
        <v/>
      </c>
      <c r="M14" s="469" t="str">
        <f t="shared" si="2"/>
        <v/>
      </c>
      <c r="O14" s="483" t="s">
        <v>46</v>
      </c>
      <c r="P14" s="316" t="s">
        <v>18</v>
      </c>
      <c r="Q14" s="460">
        <v>1.0322E-4</v>
      </c>
      <c r="R14" s="456">
        <v>9.0489999999999996E-5</v>
      </c>
      <c r="S14" s="456">
        <v>4.0684E-4</v>
      </c>
      <c r="T14" s="456">
        <v>1.0857999999999999E-4</v>
      </c>
      <c r="U14" s="456">
        <v>3.6101999999999998E-4</v>
      </c>
      <c r="V14" s="456">
        <v>1.69258E-3</v>
      </c>
      <c r="W14" s="456">
        <v>9.0049999999999993E-5</v>
      </c>
      <c r="X14" s="456">
        <v>8.7431E-4</v>
      </c>
      <c r="Y14" s="456">
        <v>1.19063E-3</v>
      </c>
      <c r="Z14" s="456">
        <v>9.9031000000000011E-4</v>
      </c>
      <c r="AA14" s="456">
        <v>1.1744262599999999</v>
      </c>
      <c r="AB14" s="456">
        <v>1.554897E-2</v>
      </c>
      <c r="AC14" s="456">
        <v>1.298323E-2</v>
      </c>
      <c r="AD14" s="456">
        <v>7.4597099999999996E-3</v>
      </c>
      <c r="AE14" s="456">
        <v>2.42624E-2</v>
      </c>
      <c r="AF14" s="456">
        <v>7.0016899999999997E-3</v>
      </c>
      <c r="AG14" s="456">
        <v>1.645508E-2</v>
      </c>
      <c r="AH14" s="456">
        <v>3.3652399999999998E-3</v>
      </c>
      <c r="AI14" s="456">
        <v>6.5326899999999999E-3</v>
      </c>
      <c r="AJ14" s="456">
        <v>2.2766599999999998E-3</v>
      </c>
      <c r="AK14" s="456">
        <v>3.2294200000000002E-3</v>
      </c>
      <c r="AL14" s="456">
        <v>2.5428000000000001E-4</v>
      </c>
      <c r="AM14" s="456">
        <v>3.2822E-4</v>
      </c>
      <c r="AN14" s="456">
        <v>7.5939999999999995E-5</v>
      </c>
      <c r="AO14" s="456">
        <v>6.8609999999999995E-5</v>
      </c>
      <c r="AP14" s="456">
        <v>5.7790000000000001E-5</v>
      </c>
      <c r="AQ14" s="456">
        <v>6.1890000000000005E-5</v>
      </c>
      <c r="AR14" s="456">
        <v>1.0456E-4</v>
      </c>
      <c r="AS14" s="456">
        <v>1.0433999999999999E-4</v>
      </c>
      <c r="AT14" s="456">
        <v>1.3306E-4</v>
      </c>
      <c r="AU14" s="456">
        <v>1.024E-4</v>
      </c>
      <c r="AV14" s="456">
        <v>6.2496999999999997E-4</v>
      </c>
      <c r="AW14" s="456">
        <v>1.3668E-4</v>
      </c>
      <c r="AX14" s="456">
        <v>3.0728E-4</v>
      </c>
      <c r="AY14" s="456">
        <v>1.7401E-4</v>
      </c>
      <c r="AZ14" s="456">
        <v>4.5748000000000002E-4</v>
      </c>
      <c r="BA14" s="458">
        <v>7.4034000000000003E-4</v>
      </c>
    </row>
    <row r="15" spans="2:53" ht="21" customHeight="1">
      <c r="B15" s="447" t="s">
        <v>21</v>
      </c>
      <c r="C15" s="302" t="s">
        <v>20</v>
      </c>
      <c r="D15" s="448">
        <v>0.32646478891631081</v>
      </c>
      <c r="E15" s="448">
        <v>0.5030021203093934</v>
      </c>
      <c r="F15" s="448">
        <v>0.22003659350168106</v>
      </c>
      <c r="G15" s="449">
        <v>6.6612638190606923E-4</v>
      </c>
      <c r="H15" s="448">
        <v>5.4500538334004874E-2</v>
      </c>
      <c r="I15" s="450">
        <v>5.1329982231675175E-2</v>
      </c>
      <c r="K15" s="471" t="str">
        <f t="shared" si="1"/>
        <v/>
      </c>
      <c r="L15" s="495" t="str">
        <f t="shared" ref="L15" si="6">IFERROR(L28/L40,"")</f>
        <v/>
      </c>
      <c r="M15" s="469" t="str">
        <f t="shared" si="2"/>
        <v/>
      </c>
      <c r="O15" s="481" t="s">
        <v>47</v>
      </c>
      <c r="P15" s="302" t="s">
        <v>20</v>
      </c>
      <c r="Q15" s="492">
        <v>1.4411999999999999E-3</v>
      </c>
      <c r="R15" s="448">
        <v>2.65271E-3</v>
      </c>
      <c r="S15" s="448">
        <v>4.2113100000000002E-3</v>
      </c>
      <c r="T15" s="448">
        <v>1.0114499999999999E-3</v>
      </c>
      <c r="U15" s="448">
        <v>2.1930299999999999E-3</v>
      </c>
      <c r="V15" s="448">
        <v>6.3442300000000002E-3</v>
      </c>
      <c r="W15" s="448">
        <v>4.9644999999999995E-4</v>
      </c>
      <c r="X15" s="448">
        <v>4.3866199999999999E-3</v>
      </c>
      <c r="Y15" s="448">
        <v>3.55902E-3</v>
      </c>
      <c r="Z15" s="448">
        <v>9.1560000000000003E-4</v>
      </c>
      <c r="AA15" s="448">
        <v>1.1948799999999999E-3</v>
      </c>
      <c r="AB15" s="448">
        <v>1.02213402</v>
      </c>
      <c r="AC15" s="448">
        <v>1.1144299999999999E-2</v>
      </c>
      <c r="AD15" s="448">
        <v>1.053961E-2</v>
      </c>
      <c r="AE15" s="448">
        <v>7.8771699999999993E-3</v>
      </c>
      <c r="AF15" s="448">
        <v>4.25721E-3</v>
      </c>
      <c r="AG15" s="448">
        <v>9.4192100000000008E-3</v>
      </c>
      <c r="AH15" s="448">
        <v>6.3084100000000004E-3</v>
      </c>
      <c r="AI15" s="448">
        <v>7.7573900000000003E-3</v>
      </c>
      <c r="AJ15" s="448">
        <v>1.8437799999999999E-3</v>
      </c>
      <c r="AK15" s="448">
        <v>2.809145E-2</v>
      </c>
      <c r="AL15" s="448">
        <v>9.0262000000000003E-4</v>
      </c>
      <c r="AM15" s="448">
        <v>1.9969300000000001E-3</v>
      </c>
      <c r="AN15" s="448">
        <v>4.2349E-4</v>
      </c>
      <c r="AO15" s="448">
        <v>1.09106E-3</v>
      </c>
      <c r="AP15" s="448">
        <v>3.0762999999999998E-4</v>
      </c>
      <c r="AQ15" s="448">
        <v>5.5608999999999997E-4</v>
      </c>
      <c r="AR15" s="448">
        <v>9.7875000000000002E-4</v>
      </c>
      <c r="AS15" s="448">
        <v>5.4118999999999999E-4</v>
      </c>
      <c r="AT15" s="448">
        <v>1.4267699999999999E-3</v>
      </c>
      <c r="AU15" s="448">
        <v>4.6506999999999999E-4</v>
      </c>
      <c r="AV15" s="448">
        <v>7.1464E-4</v>
      </c>
      <c r="AW15" s="448">
        <v>1.05393E-3</v>
      </c>
      <c r="AX15" s="448">
        <v>8.2262000000000004E-4</v>
      </c>
      <c r="AY15" s="448">
        <v>1.2656099999999999E-3</v>
      </c>
      <c r="AZ15" s="448">
        <v>7.8936999999999996E-4</v>
      </c>
      <c r="BA15" s="450">
        <v>1.67998E-3</v>
      </c>
    </row>
    <row r="16" spans="2:53" ht="20.100000000000001" customHeight="1" thickBot="1">
      <c r="B16" s="447" t="s">
        <v>22</v>
      </c>
      <c r="C16" s="302" t="s">
        <v>304</v>
      </c>
      <c r="D16" s="448">
        <v>8.9387525066516371E-2</v>
      </c>
      <c r="E16" s="448">
        <v>0.38394697265081046</v>
      </c>
      <c r="F16" s="448">
        <v>0.23249596167771402</v>
      </c>
      <c r="G16" s="449">
        <v>3.4078408027169013E-5</v>
      </c>
      <c r="H16" s="448">
        <v>5.0353701331253831E-2</v>
      </c>
      <c r="I16" s="450">
        <v>4.8515568428674875E-2</v>
      </c>
      <c r="K16" s="472" t="s">
        <v>261</v>
      </c>
      <c r="L16" s="496">
        <f>AVERAGE(L7:L15)</f>
        <v>0.53248721523908671</v>
      </c>
      <c r="M16" s="473">
        <f>AVERAGE(M7:M15)</f>
        <v>0.56531451884814099</v>
      </c>
      <c r="O16" s="481" t="s">
        <v>48</v>
      </c>
      <c r="P16" s="302" t="s">
        <v>446</v>
      </c>
      <c r="Q16" s="492">
        <v>3.2990000000000001E-5</v>
      </c>
      <c r="R16" s="448">
        <v>3.4599000000000001E-4</v>
      </c>
      <c r="S16" s="448">
        <v>3.9889999999999999E-5</v>
      </c>
      <c r="T16" s="448">
        <v>3.519E-5</v>
      </c>
      <c r="U16" s="448">
        <v>3.9100000000000002E-5</v>
      </c>
      <c r="V16" s="448">
        <v>6.4850000000000004E-5</v>
      </c>
      <c r="W16" s="448">
        <v>3.4879999999999998E-5</v>
      </c>
      <c r="X16" s="448">
        <v>7.4640000000000004E-5</v>
      </c>
      <c r="Y16" s="448">
        <v>1.0459E-4</v>
      </c>
      <c r="Z16" s="448">
        <v>4.1230000000000003E-5</v>
      </c>
      <c r="AA16" s="448">
        <v>3.8999999999999999E-5</v>
      </c>
      <c r="AB16" s="448">
        <v>9.7440000000000002E-5</v>
      </c>
      <c r="AC16" s="448">
        <v>1.0166408499999999</v>
      </c>
      <c r="AD16" s="448">
        <v>3.5947599999999998E-3</v>
      </c>
      <c r="AE16" s="448">
        <v>5.7142E-4</v>
      </c>
      <c r="AF16" s="448">
        <v>2.0018E-4</v>
      </c>
      <c r="AG16" s="448">
        <v>4.7061E-4</v>
      </c>
      <c r="AH16" s="448">
        <v>2.6761999999999999E-4</v>
      </c>
      <c r="AI16" s="448">
        <v>1.4907399999999999E-3</v>
      </c>
      <c r="AJ16" s="448">
        <v>5.164E-5</v>
      </c>
      <c r="AK16" s="448">
        <v>7.3141999999999999E-4</v>
      </c>
      <c r="AL16" s="448">
        <v>6.8079999999999999E-5</v>
      </c>
      <c r="AM16" s="448">
        <v>1.5344200000000001E-3</v>
      </c>
      <c r="AN16" s="448">
        <v>6.0510000000000002E-5</v>
      </c>
      <c r="AO16" s="448">
        <v>5.7710000000000001E-5</v>
      </c>
      <c r="AP16" s="448">
        <v>7.3490000000000003E-5</v>
      </c>
      <c r="AQ16" s="448">
        <v>3.2150000000000002E-5</v>
      </c>
      <c r="AR16" s="448">
        <v>1.2252000000000001E-4</v>
      </c>
      <c r="AS16" s="448">
        <v>9.5710000000000004E-5</v>
      </c>
      <c r="AT16" s="448">
        <v>8.3900000000000006E-5</v>
      </c>
      <c r="AU16" s="448">
        <v>7.428E-5</v>
      </c>
      <c r="AV16" s="448">
        <v>4.3550000000000001E-5</v>
      </c>
      <c r="AW16" s="448">
        <v>5.5869999999999999E-5</v>
      </c>
      <c r="AX16" s="448">
        <v>8.1223000000000005E-4</v>
      </c>
      <c r="AY16" s="448">
        <v>5.0569999999999999E-5</v>
      </c>
      <c r="AZ16" s="448">
        <v>2.5660000000000002E-5</v>
      </c>
      <c r="BA16" s="450">
        <v>4.5930000000000002E-5</v>
      </c>
    </row>
    <row r="17" spans="2:53" ht="20.100000000000001" customHeight="1">
      <c r="B17" s="447" t="s">
        <v>24</v>
      </c>
      <c r="C17" s="302" t="s">
        <v>305</v>
      </c>
      <c r="D17" s="448">
        <v>0.47952651793397272</v>
      </c>
      <c r="E17" s="448">
        <v>0.53086928866125771</v>
      </c>
      <c r="F17" s="448">
        <v>0.14465450400418606</v>
      </c>
      <c r="G17" s="449">
        <v>1.7119075282398183E-4</v>
      </c>
      <c r="H17" s="448">
        <v>2.2511753847111481E-2</v>
      </c>
      <c r="I17" s="450">
        <v>2.2021564443372426E-2</v>
      </c>
      <c r="O17" s="481" t="s">
        <v>50</v>
      </c>
      <c r="P17" s="302" t="s">
        <v>447</v>
      </c>
      <c r="Q17" s="492">
        <v>2.3146000000000001E-4</v>
      </c>
      <c r="R17" s="448">
        <v>6.1034000000000001E-4</v>
      </c>
      <c r="S17" s="448">
        <v>2.9170999999999998E-4</v>
      </c>
      <c r="T17" s="448">
        <v>2.4091E-4</v>
      </c>
      <c r="U17" s="448">
        <v>2.1869000000000001E-4</v>
      </c>
      <c r="V17" s="448">
        <v>4.7506000000000002E-4</v>
      </c>
      <c r="W17" s="448">
        <v>2.7060000000000002E-4</v>
      </c>
      <c r="X17" s="448">
        <v>1.6086500000000001E-3</v>
      </c>
      <c r="Y17" s="448">
        <v>7.2840999999999997E-4</v>
      </c>
      <c r="Z17" s="448">
        <v>2.5460000000000001E-4</v>
      </c>
      <c r="AA17" s="448">
        <v>2.9753000000000001E-4</v>
      </c>
      <c r="AB17" s="448">
        <v>3.2708999999999999E-4</v>
      </c>
      <c r="AC17" s="448">
        <v>2.33205E-3</v>
      </c>
      <c r="AD17" s="448">
        <v>1.06048056</v>
      </c>
      <c r="AE17" s="448">
        <v>5.7326000000000002E-4</v>
      </c>
      <c r="AF17" s="448">
        <v>2.2370100000000002E-3</v>
      </c>
      <c r="AG17" s="448">
        <v>2.05412E-3</v>
      </c>
      <c r="AH17" s="448">
        <v>3.6591999999999999E-4</v>
      </c>
      <c r="AI17" s="448">
        <v>1.0850899999999999E-3</v>
      </c>
      <c r="AJ17" s="448">
        <v>3.7900999999999999E-4</v>
      </c>
      <c r="AK17" s="448">
        <v>5.6307999999999998E-4</v>
      </c>
      <c r="AL17" s="448">
        <v>4.1187999999999999E-4</v>
      </c>
      <c r="AM17" s="448">
        <v>1.13273E-3</v>
      </c>
      <c r="AN17" s="448">
        <v>3.6713000000000002E-4</v>
      </c>
      <c r="AO17" s="448">
        <v>4.0756000000000001E-4</v>
      </c>
      <c r="AP17" s="448">
        <v>5.6368E-4</v>
      </c>
      <c r="AQ17" s="448">
        <v>1.7689999999999999E-4</v>
      </c>
      <c r="AR17" s="448">
        <v>8.4635000000000005E-4</v>
      </c>
      <c r="AS17" s="448">
        <v>7.0841000000000003E-4</v>
      </c>
      <c r="AT17" s="448">
        <v>4.1668E-4</v>
      </c>
      <c r="AU17" s="448">
        <v>4.6872E-4</v>
      </c>
      <c r="AV17" s="448">
        <v>2.7462E-4</v>
      </c>
      <c r="AW17" s="448">
        <v>4.1535999999999998E-4</v>
      </c>
      <c r="AX17" s="448">
        <v>6.7548599999999997E-3</v>
      </c>
      <c r="AY17" s="448">
        <v>2.7706999999999997E-4</v>
      </c>
      <c r="AZ17" s="448">
        <v>1.9731999999999999E-4</v>
      </c>
      <c r="BA17" s="450">
        <v>2.4822000000000001E-4</v>
      </c>
    </row>
    <row r="18" spans="2:53" ht="20.100000000000001" customHeight="1" thickBot="1">
      <c r="B18" s="451" t="s">
        <v>26</v>
      </c>
      <c r="C18" s="309" t="s">
        <v>306</v>
      </c>
      <c r="D18" s="452">
        <v>2.1037133160311416E-2</v>
      </c>
      <c r="E18" s="452">
        <v>0.42200854700854701</v>
      </c>
      <c r="F18" s="452">
        <v>0.47676282051282054</v>
      </c>
      <c r="G18" s="453">
        <v>3.4877120715305785E-5</v>
      </c>
      <c r="H18" s="452">
        <v>0.3247863247863248</v>
      </c>
      <c r="I18" s="454">
        <v>0.31864316239316237</v>
      </c>
      <c r="K18" s="130" t="s">
        <v>329</v>
      </c>
      <c r="M18" s="3" t="s">
        <v>330</v>
      </c>
      <c r="O18" s="482" t="s">
        <v>52</v>
      </c>
      <c r="P18" s="309" t="s">
        <v>448</v>
      </c>
      <c r="Q18" s="459">
        <v>4.6299999999999997E-6</v>
      </c>
      <c r="R18" s="452">
        <v>5.4299999999999997E-6</v>
      </c>
      <c r="S18" s="452">
        <v>5.4999999999999999E-6</v>
      </c>
      <c r="T18" s="452">
        <v>5.1200000000000001E-6</v>
      </c>
      <c r="U18" s="452">
        <v>4.0099999999999997E-6</v>
      </c>
      <c r="V18" s="452">
        <v>7.1300000000000003E-6</v>
      </c>
      <c r="W18" s="452">
        <v>3.5899999999999999E-6</v>
      </c>
      <c r="X18" s="452">
        <v>4.7999999999999998E-6</v>
      </c>
      <c r="Y18" s="452">
        <v>6.2099999999999998E-6</v>
      </c>
      <c r="Z18" s="452">
        <v>1.8899999999999999E-6</v>
      </c>
      <c r="AA18" s="452">
        <v>3.5899999999999999E-6</v>
      </c>
      <c r="AB18" s="452">
        <v>3.76E-6</v>
      </c>
      <c r="AC18" s="452">
        <v>6.0659999999999999E-5</v>
      </c>
      <c r="AD18" s="452">
        <v>8.0039999999999999E-5</v>
      </c>
      <c r="AE18" s="452">
        <v>1.00146779</v>
      </c>
      <c r="AF18" s="452">
        <v>6.63E-6</v>
      </c>
      <c r="AG18" s="452">
        <v>2.3799999999999999E-5</v>
      </c>
      <c r="AH18" s="452">
        <v>5.5899999999999998E-6</v>
      </c>
      <c r="AI18" s="452">
        <v>1.7139999999999999E-5</v>
      </c>
      <c r="AJ18" s="452">
        <v>6.72E-6</v>
      </c>
      <c r="AK18" s="452">
        <v>1.24E-5</v>
      </c>
      <c r="AL18" s="452">
        <v>5.7699999999999998E-6</v>
      </c>
      <c r="AM18" s="452">
        <v>1.6569999999999999E-5</v>
      </c>
      <c r="AN18" s="452">
        <v>7.0299999999999996E-6</v>
      </c>
      <c r="AO18" s="452">
        <v>2.251E-5</v>
      </c>
      <c r="AP18" s="452">
        <v>9.8500000000000006E-6</v>
      </c>
      <c r="AQ18" s="452">
        <v>2.8399999999999999E-6</v>
      </c>
      <c r="AR18" s="452">
        <v>1.3200000000000001E-5</v>
      </c>
      <c r="AS18" s="452">
        <v>1.382E-5</v>
      </c>
      <c r="AT18" s="452">
        <v>6.5649999999999997E-5</v>
      </c>
      <c r="AU18" s="452">
        <v>8.8799999999999997E-6</v>
      </c>
      <c r="AV18" s="452">
        <v>2.5124000000000001E-4</v>
      </c>
      <c r="AW18" s="452">
        <v>8.67E-6</v>
      </c>
      <c r="AX18" s="452">
        <v>8.8770000000000006E-5</v>
      </c>
      <c r="AY18" s="452">
        <v>3.6380000000000001E-5</v>
      </c>
      <c r="AZ18" s="452">
        <v>4.9207000000000005E-4</v>
      </c>
      <c r="BA18" s="454">
        <v>9.9299999999999998E-6</v>
      </c>
    </row>
    <row r="19" spans="2:53" ht="20.100000000000001" customHeight="1">
      <c r="B19" s="455" t="s">
        <v>27</v>
      </c>
      <c r="C19" s="316" t="s">
        <v>307</v>
      </c>
      <c r="D19" s="456">
        <v>0.1490138787436085</v>
      </c>
      <c r="E19" s="456">
        <v>0.40597609901108167</v>
      </c>
      <c r="F19" s="456">
        <v>0.20974551608021511</v>
      </c>
      <c r="G19" s="457">
        <v>8.7059683006908336E-5</v>
      </c>
      <c r="H19" s="456">
        <v>4.0746387736617803E-2</v>
      </c>
      <c r="I19" s="458">
        <v>4.0309139899432994E-2</v>
      </c>
      <c r="K19" s="497"/>
      <c r="L19" s="292" t="s">
        <v>59</v>
      </c>
      <c r="M19" s="293" t="s">
        <v>65</v>
      </c>
      <c r="O19" s="483" t="s">
        <v>54</v>
      </c>
      <c r="P19" s="316" t="s">
        <v>307</v>
      </c>
      <c r="Q19" s="460">
        <v>7.6019999999999994E-5</v>
      </c>
      <c r="R19" s="456">
        <v>1.1369E-4</v>
      </c>
      <c r="S19" s="456">
        <v>9.7449999999999997E-5</v>
      </c>
      <c r="T19" s="456">
        <v>8.5220000000000001E-5</v>
      </c>
      <c r="U19" s="456">
        <v>6.9129999999999997E-5</v>
      </c>
      <c r="V19" s="456">
        <v>1.5066999999999999E-4</v>
      </c>
      <c r="W19" s="456">
        <v>7.3419999999999998E-5</v>
      </c>
      <c r="X19" s="456">
        <v>9.5179999999999993E-5</v>
      </c>
      <c r="Y19" s="456">
        <v>1.2998E-4</v>
      </c>
      <c r="Z19" s="456">
        <v>3.7280000000000002E-5</v>
      </c>
      <c r="AA19" s="456">
        <v>7.4120000000000002E-5</v>
      </c>
      <c r="AB19" s="456">
        <v>8.0129999999999993E-5</v>
      </c>
      <c r="AC19" s="456">
        <v>1.3626700000000001E-3</v>
      </c>
      <c r="AD19" s="456">
        <v>2.4478299999999998E-3</v>
      </c>
      <c r="AE19" s="456">
        <v>1.6979749999999998E-2</v>
      </c>
      <c r="AF19" s="456">
        <v>1.0455293999999999</v>
      </c>
      <c r="AG19" s="456">
        <v>3.8211439999999999E-2</v>
      </c>
      <c r="AH19" s="456">
        <v>4.3348909999999997E-2</v>
      </c>
      <c r="AI19" s="456">
        <v>2.12999E-3</v>
      </c>
      <c r="AJ19" s="456">
        <v>2.251E-4</v>
      </c>
      <c r="AK19" s="456">
        <v>2.7579999999999998E-4</v>
      </c>
      <c r="AL19" s="456">
        <v>1.3674999999999999E-4</v>
      </c>
      <c r="AM19" s="456">
        <v>3.1547999999999998E-4</v>
      </c>
      <c r="AN19" s="456">
        <v>1.3103999999999999E-4</v>
      </c>
      <c r="AO19" s="456">
        <v>1.5037000000000001E-4</v>
      </c>
      <c r="AP19" s="456">
        <v>2.1195E-4</v>
      </c>
      <c r="AQ19" s="456">
        <v>6.2929999999999995E-5</v>
      </c>
      <c r="AR19" s="456">
        <v>2.7891E-4</v>
      </c>
      <c r="AS19" s="456">
        <v>3.5679E-4</v>
      </c>
      <c r="AT19" s="456">
        <v>3.7225000000000002E-4</v>
      </c>
      <c r="AU19" s="456">
        <v>3.2697999999999999E-4</v>
      </c>
      <c r="AV19" s="456">
        <v>1.0762E-4</v>
      </c>
      <c r="AW19" s="456">
        <v>1.6304000000000001E-4</v>
      </c>
      <c r="AX19" s="456">
        <v>2.1794900000000001E-3</v>
      </c>
      <c r="AY19" s="456">
        <v>1.0340000000000001E-4</v>
      </c>
      <c r="AZ19" s="456">
        <v>4.9912899999999998E-3</v>
      </c>
      <c r="BA19" s="458">
        <v>1.1199E-4</v>
      </c>
    </row>
    <row r="20" spans="2:53" ht="20.100000000000001" customHeight="1">
      <c r="B20" s="447" t="s">
        <v>29</v>
      </c>
      <c r="C20" s="302" t="s">
        <v>308</v>
      </c>
      <c r="D20" s="448">
        <v>0.16692687915459348</v>
      </c>
      <c r="E20" s="448">
        <v>0.37528123487027598</v>
      </c>
      <c r="F20" s="448">
        <v>0.13452994617378178</v>
      </c>
      <c r="G20" s="449">
        <v>1.088352532611439E-2</v>
      </c>
      <c r="H20" s="448">
        <v>3.0423205080739327E-2</v>
      </c>
      <c r="I20" s="450">
        <v>3.0401845470338622E-2</v>
      </c>
      <c r="K20" s="474" t="s">
        <v>467</v>
      </c>
      <c r="L20" s="498">
        <v>260581</v>
      </c>
      <c r="M20" s="475">
        <v>294626</v>
      </c>
      <c r="O20" s="481" t="s">
        <v>80</v>
      </c>
      <c r="P20" s="302" t="s">
        <v>449</v>
      </c>
      <c r="Q20" s="492">
        <v>6.9040000000000003E-5</v>
      </c>
      <c r="R20" s="448">
        <v>9.1799999999999995E-5</v>
      </c>
      <c r="S20" s="448">
        <v>7.2200000000000007E-5</v>
      </c>
      <c r="T20" s="448">
        <v>6.2189999999999999E-5</v>
      </c>
      <c r="U20" s="448">
        <v>6.4709999999999995E-5</v>
      </c>
      <c r="V20" s="448">
        <v>1.0882000000000001E-4</v>
      </c>
      <c r="W20" s="448">
        <v>6.2080000000000002E-5</v>
      </c>
      <c r="X20" s="448">
        <v>8.1390000000000005E-5</v>
      </c>
      <c r="Y20" s="448">
        <v>1.0351E-4</v>
      </c>
      <c r="Z20" s="448">
        <v>3.455E-5</v>
      </c>
      <c r="AA20" s="448">
        <v>5.825E-5</v>
      </c>
      <c r="AB20" s="448">
        <v>1.2454E-4</v>
      </c>
      <c r="AC20" s="448">
        <v>9.1157200000000008E-3</v>
      </c>
      <c r="AD20" s="448">
        <v>2.9620499999999999E-3</v>
      </c>
      <c r="AE20" s="448">
        <v>1.7166600000000001E-3</v>
      </c>
      <c r="AF20" s="448">
        <v>1.8594799999999999E-3</v>
      </c>
      <c r="AG20" s="448">
        <v>1.0109832700000001</v>
      </c>
      <c r="AH20" s="448">
        <v>4.7323299999999999E-3</v>
      </c>
      <c r="AI20" s="448">
        <v>6.8163900000000003E-3</v>
      </c>
      <c r="AJ20" s="448">
        <v>2.0677E-4</v>
      </c>
      <c r="AK20" s="448">
        <v>1.4567899999999999E-3</v>
      </c>
      <c r="AL20" s="448">
        <v>1.2248000000000001E-4</v>
      </c>
      <c r="AM20" s="448">
        <v>3.3734999999999999E-4</v>
      </c>
      <c r="AN20" s="448">
        <v>8.9950000000000004E-5</v>
      </c>
      <c r="AO20" s="448">
        <v>1.3019E-4</v>
      </c>
      <c r="AP20" s="448">
        <v>1.3411E-4</v>
      </c>
      <c r="AQ20" s="448">
        <v>6.3449999999999997E-5</v>
      </c>
      <c r="AR20" s="448">
        <v>2.2924999999999999E-4</v>
      </c>
      <c r="AS20" s="448">
        <v>1.9500999999999999E-4</v>
      </c>
      <c r="AT20" s="448">
        <v>3.389E-4</v>
      </c>
      <c r="AU20" s="448">
        <v>2.5010000000000001E-4</v>
      </c>
      <c r="AV20" s="448">
        <v>8.0259999999999994E-5</v>
      </c>
      <c r="AW20" s="448">
        <v>9.9970000000000007E-5</v>
      </c>
      <c r="AX20" s="448">
        <v>1.48938E-3</v>
      </c>
      <c r="AY20" s="448">
        <v>9.6199999999999994E-5</v>
      </c>
      <c r="AZ20" s="448">
        <v>5.9009999999999999E-5</v>
      </c>
      <c r="BA20" s="450">
        <v>1.4039E-4</v>
      </c>
    </row>
    <row r="21" spans="2:53" ht="20.100000000000001" customHeight="1">
      <c r="B21" s="447" t="s">
        <v>31</v>
      </c>
      <c r="C21" s="302" t="s">
        <v>309</v>
      </c>
      <c r="D21" s="448">
        <v>4.2478633349292583E-2</v>
      </c>
      <c r="E21" s="448">
        <v>0.47117194183062444</v>
      </c>
      <c r="F21" s="448">
        <v>0.22976903336184773</v>
      </c>
      <c r="G21" s="449">
        <v>6.4988589058062153E-3</v>
      </c>
      <c r="H21" s="448">
        <v>5.0812660393498715E-2</v>
      </c>
      <c r="I21" s="450">
        <v>5.0812660393498715E-2</v>
      </c>
      <c r="K21" s="476" t="s">
        <v>476</v>
      </c>
      <c r="L21" s="499">
        <v>243387</v>
      </c>
      <c r="M21" s="477">
        <v>247624</v>
      </c>
      <c r="O21" s="481" t="s">
        <v>90</v>
      </c>
      <c r="P21" s="302" t="s">
        <v>412</v>
      </c>
      <c r="Q21" s="492">
        <v>3.58E-6</v>
      </c>
      <c r="R21" s="448">
        <v>4.2899999999999996E-6</v>
      </c>
      <c r="S21" s="448">
        <v>4.0600000000000001E-6</v>
      </c>
      <c r="T21" s="448">
        <v>3.2499999999999998E-6</v>
      </c>
      <c r="U21" s="448">
        <v>3.1099999999999999E-6</v>
      </c>
      <c r="V21" s="448">
        <v>7.1999999999999997E-6</v>
      </c>
      <c r="W21" s="448">
        <v>7.0099999999999998E-6</v>
      </c>
      <c r="X21" s="448">
        <v>3.49E-6</v>
      </c>
      <c r="Y21" s="448">
        <v>5.1100000000000002E-6</v>
      </c>
      <c r="Z21" s="448">
        <v>1.6899999999999999E-6</v>
      </c>
      <c r="AA21" s="448">
        <v>2.83E-6</v>
      </c>
      <c r="AB21" s="448">
        <v>5.0699999999999997E-6</v>
      </c>
      <c r="AC21" s="448">
        <v>3.6510000000000001E-5</v>
      </c>
      <c r="AD21" s="448">
        <v>6.7399999999999998E-6</v>
      </c>
      <c r="AE21" s="448">
        <v>2.7599999999999998E-6</v>
      </c>
      <c r="AF21" s="448">
        <v>6.1199999999999999E-6</v>
      </c>
      <c r="AG21" s="448">
        <v>5.4700000000000001E-6</v>
      </c>
      <c r="AH21" s="448">
        <v>1.00120651</v>
      </c>
      <c r="AI21" s="448">
        <v>9.1399999999999999E-5</v>
      </c>
      <c r="AJ21" s="448">
        <v>5.9100000000000002E-6</v>
      </c>
      <c r="AK21" s="448">
        <v>8.4909999999999998E-5</v>
      </c>
      <c r="AL21" s="448">
        <v>5.93E-6</v>
      </c>
      <c r="AM21" s="448">
        <v>1.1790000000000001E-5</v>
      </c>
      <c r="AN21" s="448">
        <v>4.7400000000000004E-6</v>
      </c>
      <c r="AO21" s="448">
        <v>1.2809999999999999E-5</v>
      </c>
      <c r="AP21" s="448">
        <v>9.9499999999999996E-6</v>
      </c>
      <c r="AQ21" s="448">
        <v>5.9599999999999997E-6</v>
      </c>
      <c r="AR21" s="448">
        <v>1.1219999999999999E-5</v>
      </c>
      <c r="AS21" s="448">
        <v>1.154E-5</v>
      </c>
      <c r="AT21" s="448">
        <v>6.4599999999999998E-5</v>
      </c>
      <c r="AU21" s="448">
        <v>8.5900000000000008E-6</v>
      </c>
      <c r="AV21" s="448">
        <v>3.9999999999999998E-6</v>
      </c>
      <c r="AW21" s="448">
        <v>6.8299999999999998E-6</v>
      </c>
      <c r="AX21" s="448">
        <v>5.2679999999999997E-5</v>
      </c>
      <c r="AY21" s="448">
        <v>8.3100000000000001E-6</v>
      </c>
      <c r="AZ21" s="448">
        <v>3.63E-6</v>
      </c>
      <c r="BA21" s="450">
        <v>9.9599999999999995E-6</v>
      </c>
    </row>
    <row r="22" spans="2:53" ht="20.100000000000001" customHeight="1">
      <c r="B22" s="447" t="s">
        <v>33</v>
      </c>
      <c r="C22" s="302" t="s">
        <v>25</v>
      </c>
      <c r="D22" s="448">
        <v>7.6448272360599479E-2</v>
      </c>
      <c r="E22" s="448">
        <v>0.24835892785288305</v>
      </c>
      <c r="F22" s="448">
        <v>0.1878449554673377</v>
      </c>
      <c r="G22" s="449">
        <v>0.10227063367734776</v>
      </c>
      <c r="H22" s="448">
        <v>3.6160641894935348E-2</v>
      </c>
      <c r="I22" s="450">
        <v>3.5322839280030272E-2</v>
      </c>
      <c r="K22" s="476" t="s">
        <v>482</v>
      </c>
      <c r="L22" s="499">
        <v>248179</v>
      </c>
      <c r="M22" s="477">
        <v>235625</v>
      </c>
      <c r="O22" s="481" t="s">
        <v>91</v>
      </c>
      <c r="P22" s="302" t="s">
        <v>25</v>
      </c>
      <c r="Q22" s="492">
        <v>4.4145000000000002E-4</v>
      </c>
      <c r="R22" s="448">
        <v>4.5765999999999998E-4</v>
      </c>
      <c r="S22" s="448">
        <v>2.7512000000000001E-4</v>
      </c>
      <c r="T22" s="448">
        <v>1.8264999999999999E-4</v>
      </c>
      <c r="U22" s="448">
        <v>1.7882E-4</v>
      </c>
      <c r="V22" s="448">
        <v>3.0526000000000001E-4</v>
      </c>
      <c r="W22" s="448">
        <v>1.9467E-4</v>
      </c>
      <c r="X22" s="448">
        <v>1.9325000000000001E-4</v>
      </c>
      <c r="Y22" s="448">
        <v>3.2674000000000001E-4</v>
      </c>
      <c r="Z22" s="448">
        <v>8.9560000000000003E-5</v>
      </c>
      <c r="AA22" s="448">
        <v>1.6621E-4</v>
      </c>
      <c r="AB22" s="448">
        <v>1.4222E-4</v>
      </c>
      <c r="AC22" s="448">
        <v>1.6852999999999999E-4</v>
      </c>
      <c r="AD22" s="448">
        <v>1.6810999999999999E-4</v>
      </c>
      <c r="AE22" s="448">
        <v>1.6587000000000001E-4</v>
      </c>
      <c r="AF22" s="448">
        <v>1.9919E-4</v>
      </c>
      <c r="AG22" s="448">
        <v>1.7705999999999999E-4</v>
      </c>
      <c r="AH22" s="448">
        <v>1.2350999999999999E-4</v>
      </c>
      <c r="AI22" s="448">
        <v>1.0290560200000001</v>
      </c>
      <c r="AJ22" s="448">
        <v>3.6160000000000001E-4</v>
      </c>
      <c r="AK22" s="448">
        <v>3.6351999999999999E-4</v>
      </c>
      <c r="AL22" s="448">
        <v>2.8527000000000001E-4</v>
      </c>
      <c r="AM22" s="448">
        <v>5.8960999999999996E-4</v>
      </c>
      <c r="AN22" s="448">
        <v>2.9327999999999998E-4</v>
      </c>
      <c r="AO22" s="448">
        <v>3.0174999999999999E-4</v>
      </c>
      <c r="AP22" s="448">
        <v>3.8624999999999998E-4</v>
      </c>
      <c r="AQ22" s="448">
        <v>1.1584E-4</v>
      </c>
      <c r="AR22" s="448">
        <v>1.47331E-3</v>
      </c>
      <c r="AS22" s="448">
        <v>4.6469000000000002E-4</v>
      </c>
      <c r="AT22" s="448">
        <v>7.5772999999999997E-4</v>
      </c>
      <c r="AU22" s="448">
        <v>3.3270000000000001E-4</v>
      </c>
      <c r="AV22" s="448">
        <v>1.9037000000000001E-4</v>
      </c>
      <c r="AW22" s="448">
        <v>2.9852999999999998E-4</v>
      </c>
      <c r="AX22" s="448">
        <v>4.1873199999999996E-3</v>
      </c>
      <c r="AY22" s="448">
        <v>2.2295E-4</v>
      </c>
      <c r="AZ22" s="448">
        <v>1.6635E-4</v>
      </c>
      <c r="BA22" s="450">
        <v>2.4937000000000001E-4</v>
      </c>
    </row>
    <row r="23" spans="2:53" ht="20.100000000000001" customHeight="1">
      <c r="B23" s="451" t="s">
        <v>34</v>
      </c>
      <c r="C23" s="309" t="s">
        <v>28</v>
      </c>
      <c r="D23" s="452">
        <v>0.11936716085881127</v>
      </c>
      <c r="E23" s="452">
        <v>0.47731928592332457</v>
      </c>
      <c r="F23" s="452">
        <v>0.2657106623744025</v>
      </c>
      <c r="G23" s="453">
        <v>1.0469259678534118E-2</v>
      </c>
      <c r="H23" s="452">
        <v>0.11598868403082627</v>
      </c>
      <c r="I23" s="454">
        <v>9.4956589601014538E-2</v>
      </c>
      <c r="K23" s="476" t="s">
        <v>479</v>
      </c>
      <c r="L23" s="499">
        <v>260826</v>
      </c>
      <c r="M23" s="477">
        <v>255933</v>
      </c>
      <c r="O23" s="482" t="s">
        <v>95</v>
      </c>
      <c r="P23" s="309" t="s">
        <v>28</v>
      </c>
      <c r="Q23" s="459">
        <v>4.0183999999999999E-4</v>
      </c>
      <c r="R23" s="452">
        <v>5.5712999999999997E-4</v>
      </c>
      <c r="S23" s="452">
        <v>1.04054E-3</v>
      </c>
      <c r="T23" s="452">
        <v>2.4152100000000001E-3</v>
      </c>
      <c r="U23" s="452">
        <v>1.9366100000000001E-3</v>
      </c>
      <c r="V23" s="452">
        <v>1.1189399999999999E-3</v>
      </c>
      <c r="W23" s="452">
        <v>2.6378000000000003E-4</v>
      </c>
      <c r="X23" s="452">
        <v>7.7127999999999995E-4</v>
      </c>
      <c r="Y23" s="452">
        <v>5.5575000000000004E-4</v>
      </c>
      <c r="Z23" s="452">
        <v>9.3802000000000002E-4</v>
      </c>
      <c r="AA23" s="452">
        <v>1.0184520000000001E-2</v>
      </c>
      <c r="AB23" s="452">
        <v>3.8085000000000001E-4</v>
      </c>
      <c r="AC23" s="452">
        <v>3.3945999999999998E-4</v>
      </c>
      <c r="AD23" s="452">
        <v>4.4600999999999999E-4</v>
      </c>
      <c r="AE23" s="452">
        <v>9.2115000000000003E-4</v>
      </c>
      <c r="AF23" s="452">
        <v>6.5853999999999999E-4</v>
      </c>
      <c r="AG23" s="452">
        <v>8.1076E-4</v>
      </c>
      <c r="AH23" s="452">
        <v>6.6896000000000002E-4</v>
      </c>
      <c r="AI23" s="452">
        <v>3.4581E-4</v>
      </c>
      <c r="AJ23" s="452">
        <v>1.00459714</v>
      </c>
      <c r="AK23" s="452">
        <v>5.9261000000000003E-4</v>
      </c>
      <c r="AL23" s="452">
        <v>1.17033E-3</v>
      </c>
      <c r="AM23" s="452">
        <v>9.5330000000000002E-4</v>
      </c>
      <c r="AN23" s="452">
        <v>9.8769000000000005E-4</v>
      </c>
      <c r="AO23" s="452">
        <v>9.1169000000000005E-4</v>
      </c>
      <c r="AP23" s="452">
        <v>2.05237E-3</v>
      </c>
      <c r="AQ23" s="452">
        <v>1.8963000000000001E-4</v>
      </c>
      <c r="AR23" s="452">
        <v>5.2528999999999998E-4</v>
      </c>
      <c r="AS23" s="452">
        <v>2.76012E-3</v>
      </c>
      <c r="AT23" s="452">
        <v>1.0202200000000001E-3</v>
      </c>
      <c r="AU23" s="452">
        <v>2.1880900000000002E-3</v>
      </c>
      <c r="AV23" s="452">
        <v>6.7787000000000001E-4</v>
      </c>
      <c r="AW23" s="452">
        <v>4.7970599999999997E-3</v>
      </c>
      <c r="AX23" s="452">
        <v>1.08636E-3</v>
      </c>
      <c r="AY23" s="452">
        <v>9.8102999999999992E-4</v>
      </c>
      <c r="AZ23" s="452">
        <v>1.5713939999999999E-2</v>
      </c>
      <c r="BA23" s="454">
        <v>4.0787000000000001E-4</v>
      </c>
    </row>
    <row r="24" spans="2:53" ht="20.100000000000001" customHeight="1">
      <c r="B24" s="455" t="s">
        <v>36</v>
      </c>
      <c r="C24" s="316" t="s">
        <v>30</v>
      </c>
      <c r="D24" s="456">
        <v>1</v>
      </c>
      <c r="E24" s="456">
        <v>0.48993207192940763</v>
      </c>
      <c r="F24" s="456">
        <v>0.30117111582874906</v>
      </c>
      <c r="G24" s="457">
        <v>0</v>
      </c>
      <c r="H24" s="456">
        <v>7.8133550787301026E-2</v>
      </c>
      <c r="I24" s="458">
        <v>6.3690084710415804E-2</v>
      </c>
      <c r="K24" s="476" t="s">
        <v>486</v>
      </c>
      <c r="L24" s="499">
        <v>256271</v>
      </c>
      <c r="M24" s="477">
        <v>286323</v>
      </c>
      <c r="O24" s="483" t="s">
        <v>97</v>
      </c>
      <c r="P24" s="316" t="s">
        <v>30</v>
      </c>
      <c r="Q24" s="460">
        <v>5.8644700000000001E-3</v>
      </c>
      <c r="R24" s="456">
        <v>6.4723300000000001E-3</v>
      </c>
      <c r="S24" s="456">
        <v>3.4165300000000001E-3</v>
      </c>
      <c r="T24" s="456">
        <v>4.8866300000000003E-3</v>
      </c>
      <c r="U24" s="456">
        <v>9.7602299999999999E-3</v>
      </c>
      <c r="V24" s="456">
        <v>5.2688300000000004E-3</v>
      </c>
      <c r="W24" s="456">
        <v>8.6047399999999996E-3</v>
      </c>
      <c r="X24" s="456">
        <v>7.0938399999999997E-3</v>
      </c>
      <c r="Y24" s="456">
        <v>9.1578000000000007E-3</v>
      </c>
      <c r="Z24" s="456">
        <v>6.6982999999999999E-3</v>
      </c>
      <c r="AA24" s="456">
        <v>8.4311500000000001E-3</v>
      </c>
      <c r="AB24" s="456">
        <v>7.5237500000000001E-3</v>
      </c>
      <c r="AC24" s="456">
        <v>3.75458E-3</v>
      </c>
      <c r="AD24" s="456">
        <v>3.1916000000000002E-3</v>
      </c>
      <c r="AE24" s="456">
        <v>3.8204699999999999E-3</v>
      </c>
      <c r="AF24" s="456">
        <v>4.4375700000000001E-3</v>
      </c>
      <c r="AG24" s="456">
        <v>3.8292399999999998E-3</v>
      </c>
      <c r="AH24" s="456">
        <v>3.48943E-3</v>
      </c>
      <c r="AI24" s="456">
        <v>2.4705700000000001E-3</v>
      </c>
      <c r="AJ24" s="456">
        <v>5.0031800000000003E-3</v>
      </c>
      <c r="AK24" s="456">
        <v>1.00289669</v>
      </c>
      <c r="AL24" s="456">
        <v>2.2952799999999999E-2</v>
      </c>
      <c r="AM24" s="456">
        <v>5.1250909999999997E-2</v>
      </c>
      <c r="AN24" s="456">
        <v>6.3634499999999997E-3</v>
      </c>
      <c r="AO24" s="456">
        <v>6.2700100000000003E-3</v>
      </c>
      <c r="AP24" s="456">
        <v>5.2257700000000002E-3</v>
      </c>
      <c r="AQ24" s="456">
        <v>1.4978119999999999E-2</v>
      </c>
      <c r="AR24" s="456">
        <v>1.340042E-2</v>
      </c>
      <c r="AS24" s="456">
        <v>7.3472399999999997E-3</v>
      </c>
      <c r="AT24" s="456">
        <v>1.0040139999999999E-2</v>
      </c>
      <c r="AU24" s="456">
        <v>8.6069200000000005E-3</v>
      </c>
      <c r="AV24" s="456">
        <v>4.9760200000000003E-3</v>
      </c>
      <c r="AW24" s="456">
        <v>3.8106300000000002E-3</v>
      </c>
      <c r="AX24" s="456">
        <v>3.0485400000000002E-3</v>
      </c>
      <c r="AY24" s="456">
        <v>6.2285600000000002E-3</v>
      </c>
      <c r="AZ24" s="456">
        <v>3.2044899999999999E-3</v>
      </c>
      <c r="BA24" s="458">
        <v>1.7118499999999998E-2</v>
      </c>
    </row>
    <row r="25" spans="2:53" ht="20.100000000000001" customHeight="1">
      <c r="B25" s="447" t="s">
        <v>38</v>
      </c>
      <c r="C25" s="302" t="s">
        <v>32</v>
      </c>
      <c r="D25" s="448">
        <v>0.85025571857947813</v>
      </c>
      <c r="E25" s="448">
        <v>0.44507509639560838</v>
      </c>
      <c r="F25" s="448">
        <v>5.5256355441890018E-2</v>
      </c>
      <c r="G25" s="449">
        <v>2.8814358937222246E-2</v>
      </c>
      <c r="H25" s="448">
        <v>7.6488885576549686E-3</v>
      </c>
      <c r="I25" s="450">
        <v>7.6488885576549686E-3</v>
      </c>
      <c r="K25" s="476"/>
      <c r="L25" s="499"/>
      <c r="M25" s="477"/>
      <c r="O25" s="481" t="s">
        <v>102</v>
      </c>
      <c r="P25" s="302" t="s">
        <v>32</v>
      </c>
      <c r="Q25" s="492">
        <v>1.547635E-2</v>
      </c>
      <c r="R25" s="448">
        <v>1.7296269999999999E-2</v>
      </c>
      <c r="S25" s="448">
        <v>1.8864789999999999E-2</v>
      </c>
      <c r="T25" s="448">
        <v>2.625746E-2</v>
      </c>
      <c r="U25" s="448">
        <v>6.9896200000000006E-2</v>
      </c>
      <c r="V25" s="448">
        <v>2.6514389999999999E-2</v>
      </c>
      <c r="W25" s="448">
        <v>2.0484450000000001E-2</v>
      </c>
      <c r="X25" s="448">
        <v>3.1908520000000003E-2</v>
      </c>
      <c r="Y25" s="448">
        <v>4.301849E-2</v>
      </c>
      <c r="Z25" s="448">
        <v>4.4030010000000001E-2</v>
      </c>
      <c r="AA25" s="448">
        <v>3.3008740000000002E-2</v>
      </c>
      <c r="AB25" s="448">
        <v>1.849112E-2</v>
      </c>
      <c r="AC25" s="448">
        <v>1.421876E-2</v>
      </c>
      <c r="AD25" s="448">
        <v>1.3574370000000001E-2</v>
      </c>
      <c r="AE25" s="448">
        <v>1.679932E-2</v>
      </c>
      <c r="AF25" s="448">
        <v>3.5980959999999999E-2</v>
      </c>
      <c r="AG25" s="448">
        <v>1.249596E-2</v>
      </c>
      <c r="AH25" s="448">
        <v>1.019717E-2</v>
      </c>
      <c r="AI25" s="448">
        <v>1.695031E-2</v>
      </c>
      <c r="AJ25" s="448">
        <v>2.623238E-2</v>
      </c>
      <c r="AK25" s="448">
        <v>7.7272599999999997E-3</v>
      </c>
      <c r="AL25" s="448">
        <v>1.1045020299999999</v>
      </c>
      <c r="AM25" s="448">
        <v>6.4108600000000002E-2</v>
      </c>
      <c r="AN25" s="448">
        <v>6.5558980000000003E-2</v>
      </c>
      <c r="AO25" s="448">
        <v>2.724855E-2</v>
      </c>
      <c r="AP25" s="448">
        <v>7.2398899999999997E-3</v>
      </c>
      <c r="AQ25" s="448">
        <v>5.9596900000000001E-3</v>
      </c>
      <c r="AR25" s="448">
        <v>1.062339E-2</v>
      </c>
      <c r="AS25" s="448">
        <v>1.104021E-2</v>
      </c>
      <c r="AT25" s="448">
        <v>1.363604E-2</v>
      </c>
      <c r="AU25" s="448">
        <v>1.567166E-2</v>
      </c>
      <c r="AV25" s="448">
        <v>1.608938E-2</v>
      </c>
      <c r="AW25" s="448">
        <v>6.9120900000000001E-3</v>
      </c>
      <c r="AX25" s="448">
        <v>7.5391399999999997E-3</v>
      </c>
      <c r="AY25" s="448">
        <v>3.4315520000000002E-2</v>
      </c>
      <c r="AZ25" s="448">
        <v>1.4408229999999999E-2</v>
      </c>
      <c r="BA25" s="450">
        <v>6.5461900000000003E-3</v>
      </c>
    </row>
    <row r="26" spans="2:53" ht="20.100000000000001" customHeight="1">
      <c r="B26" s="447" t="s">
        <v>40</v>
      </c>
      <c r="C26" s="302" t="s">
        <v>310</v>
      </c>
      <c r="D26" s="448">
        <v>0.9998784616720201</v>
      </c>
      <c r="E26" s="448">
        <v>0.40716166585822189</v>
      </c>
      <c r="F26" s="448">
        <v>0.10169080451805142</v>
      </c>
      <c r="G26" s="449">
        <v>6.9253714812712525E-3</v>
      </c>
      <c r="H26" s="448">
        <v>1.4153558311967292E-2</v>
      </c>
      <c r="I26" s="450">
        <v>1.4153558311967292E-2</v>
      </c>
      <c r="K26" s="476"/>
      <c r="L26" s="499"/>
      <c r="M26" s="477"/>
      <c r="O26" s="481" t="s">
        <v>103</v>
      </c>
      <c r="P26" s="302" t="s">
        <v>450</v>
      </c>
      <c r="Q26" s="492">
        <v>1.6777300000000001E-3</v>
      </c>
      <c r="R26" s="448">
        <v>2.0274799999999999E-3</v>
      </c>
      <c r="S26" s="448">
        <v>2.5977999999999999E-3</v>
      </c>
      <c r="T26" s="448">
        <v>2.6381600000000001E-3</v>
      </c>
      <c r="U26" s="448">
        <v>3.03638E-3</v>
      </c>
      <c r="V26" s="448">
        <v>4.3296100000000002E-3</v>
      </c>
      <c r="W26" s="448">
        <v>1.15336E-3</v>
      </c>
      <c r="X26" s="448">
        <v>1.44298E-3</v>
      </c>
      <c r="Y26" s="448">
        <v>1.9522599999999999E-3</v>
      </c>
      <c r="Z26" s="448">
        <v>3.24924E-3</v>
      </c>
      <c r="AA26" s="448">
        <v>1.5495699999999999E-3</v>
      </c>
      <c r="AB26" s="448">
        <v>9.9351999999999991E-4</v>
      </c>
      <c r="AC26" s="448">
        <v>9.4472000000000002E-4</v>
      </c>
      <c r="AD26" s="448">
        <v>8.0898000000000005E-4</v>
      </c>
      <c r="AE26" s="448">
        <v>8.3655999999999997E-4</v>
      </c>
      <c r="AF26" s="448">
        <v>1.6963200000000001E-3</v>
      </c>
      <c r="AG26" s="448">
        <v>1.02472E-3</v>
      </c>
      <c r="AH26" s="448">
        <v>7.6798000000000003E-4</v>
      </c>
      <c r="AI26" s="448">
        <v>8.5187999999999995E-4</v>
      </c>
      <c r="AJ26" s="448">
        <v>1.7956599999999999E-3</v>
      </c>
      <c r="AK26" s="448">
        <v>1.61403E-3</v>
      </c>
      <c r="AL26" s="448">
        <v>1.2332700000000001E-3</v>
      </c>
      <c r="AM26" s="448">
        <v>1.0701649499999999</v>
      </c>
      <c r="AN26" s="448">
        <v>1.0226509999999999E-2</v>
      </c>
      <c r="AO26" s="448">
        <v>3.60816E-3</v>
      </c>
      <c r="AP26" s="448">
        <v>2.00592E-3</v>
      </c>
      <c r="AQ26" s="448">
        <v>8.6218999999999998E-4</v>
      </c>
      <c r="AR26" s="448">
        <v>6.4521400000000003E-3</v>
      </c>
      <c r="AS26" s="448">
        <v>4.6734100000000002E-3</v>
      </c>
      <c r="AT26" s="448">
        <v>4.8326799999999998E-3</v>
      </c>
      <c r="AU26" s="448">
        <v>9.8045800000000002E-3</v>
      </c>
      <c r="AV26" s="448">
        <v>5.7538399999999996E-3</v>
      </c>
      <c r="AW26" s="448">
        <v>2.98001E-3</v>
      </c>
      <c r="AX26" s="448">
        <v>1.4881899999999999E-3</v>
      </c>
      <c r="AY26" s="448">
        <v>1.003426E-2</v>
      </c>
      <c r="AZ26" s="448">
        <v>1.4356900000000001E-3</v>
      </c>
      <c r="BA26" s="450">
        <v>2.0704500000000002E-3</v>
      </c>
    </row>
    <row r="27" spans="2:53" ht="20.100000000000001" customHeight="1">
      <c r="B27" s="447" t="s">
        <v>41</v>
      </c>
      <c r="C27" s="302" t="s">
        <v>311</v>
      </c>
      <c r="D27" s="448">
        <v>0.960954674924968</v>
      </c>
      <c r="E27" s="448">
        <v>0.63680607799975852</v>
      </c>
      <c r="F27" s="448">
        <v>0.42760548728951303</v>
      </c>
      <c r="G27" s="449">
        <v>2.6293621693462589E-3</v>
      </c>
      <c r="H27" s="448">
        <v>7.1089563190206845E-2</v>
      </c>
      <c r="I27" s="450">
        <v>7.1089563190206845E-2</v>
      </c>
      <c r="K27" s="476"/>
      <c r="L27" s="499"/>
      <c r="M27" s="477"/>
      <c r="O27" s="481" t="s">
        <v>104</v>
      </c>
      <c r="P27" s="302" t="s">
        <v>311</v>
      </c>
      <c r="Q27" s="492">
        <v>1.5066000000000001E-3</v>
      </c>
      <c r="R27" s="448">
        <v>2.8213700000000001E-3</v>
      </c>
      <c r="S27" s="448">
        <v>2.4447900000000001E-3</v>
      </c>
      <c r="T27" s="448">
        <v>1.4406499999999999E-3</v>
      </c>
      <c r="U27" s="448">
        <v>3.37974E-3</v>
      </c>
      <c r="V27" s="448">
        <v>5.2607499999999998E-3</v>
      </c>
      <c r="W27" s="448">
        <v>1.18475E-3</v>
      </c>
      <c r="X27" s="448">
        <v>1.29474E-3</v>
      </c>
      <c r="Y27" s="448">
        <v>5.7213799999999999E-3</v>
      </c>
      <c r="Z27" s="448">
        <v>1.0714100000000001E-3</v>
      </c>
      <c r="AA27" s="448">
        <v>1.2051900000000001E-3</v>
      </c>
      <c r="AB27" s="448">
        <v>9.2226999999999999E-4</v>
      </c>
      <c r="AC27" s="448">
        <v>9.2248999999999999E-4</v>
      </c>
      <c r="AD27" s="448">
        <v>7.0963999999999999E-4</v>
      </c>
      <c r="AE27" s="448">
        <v>1.0973300000000001E-3</v>
      </c>
      <c r="AF27" s="448">
        <v>2.4462199999999998E-3</v>
      </c>
      <c r="AG27" s="448">
        <v>1.6053899999999999E-3</v>
      </c>
      <c r="AH27" s="448">
        <v>1.06799E-3</v>
      </c>
      <c r="AI27" s="448">
        <v>1.4097700000000001E-3</v>
      </c>
      <c r="AJ27" s="448">
        <v>2.15014E-3</v>
      </c>
      <c r="AK27" s="448">
        <v>3.56172E-3</v>
      </c>
      <c r="AL27" s="448">
        <v>1.7872039999999999E-2</v>
      </c>
      <c r="AM27" s="448">
        <v>4.6105299999999998E-3</v>
      </c>
      <c r="AN27" s="448">
        <v>1.0020024599999999</v>
      </c>
      <c r="AO27" s="448">
        <v>2.8210000000000002E-3</v>
      </c>
      <c r="AP27" s="448">
        <v>5.7848999999999999E-3</v>
      </c>
      <c r="AQ27" s="448">
        <v>6.9046000000000005E-4</v>
      </c>
      <c r="AR27" s="448">
        <v>6.0329399999999997E-3</v>
      </c>
      <c r="AS27" s="448">
        <v>1.168771E-2</v>
      </c>
      <c r="AT27" s="448">
        <v>3.2797809999999997E-2</v>
      </c>
      <c r="AU27" s="448">
        <v>8.2172800000000004E-3</v>
      </c>
      <c r="AV27" s="448">
        <v>6.24407E-3</v>
      </c>
      <c r="AW27" s="448">
        <v>1.3686200000000001E-3</v>
      </c>
      <c r="AX27" s="448">
        <v>3.0612999999999999E-3</v>
      </c>
      <c r="AY27" s="448">
        <v>2.1973510000000002E-2</v>
      </c>
      <c r="AZ27" s="448">
        <v>1.31802E-3</v>
      </c>
      <c r="BA27" s="450">
        <v>1.6364940000000001E-2</v>
      </c>
    </row>
    <row r="28" spans="2:53" ht="20.100000000000001" customHeight="1" thickBot="1">
      <c r="B28" s="451" t="s">
        <v>42</v>
      </c>
      <c r="C28" s="309" t="s">
        <v>35</v>
      </c>
      <c r="D28" s="452">
        <v>0.81176355347310936</v>
      </c>
      <c r="E28" s="452">
        <v>0.67883237791287609</v>
      </c>
      <c r="F28" s="452">
        <v>0.43226777212138029</v>
      </c>
      <c r="G28" s="453">
        <v>0.13834848580048584</v>
      </c>
      <c r="H28" s="452">
        <v>0.16031550556340898</v>
      </c>
      <c r="I28" s="454">
        <v>0.14495542334810549</v>
      </c>
      <c r="K28" s="478"/>
      <c r="L28" s="500"/>
      <c r="M28" s="479"/>
      <c r="O28" s="482" t="s">
        <v>107</v>
      </c>
      <c r="P28" s="309" t="s">
        <v>35</v>
      </c>
      <c r="Q28" s="459">
        <v>5.7855450000000003E-2</v>
      </c>
      <c r="R28" s="452">
        <v>1.7977819999999999E-2</v>
      </c>
      <c r="S28" s="452">
        <v>6.8211040000000001E-2</v>
      </c>
      <c r="T28" s="452">
        <v>7.5806529999999997E-2</v>
      </c>
      <c r="U28" s="452">
        <v>5.3272559999999997E-2</v>
      </c>
      <c r="V28" s="452">
        <v>4.8240409999999997E-2</v>
      </c>
      <c r="W28" s="452">
        <v>2.2954160000000001E-2</v>
      </c>
      <c r="X28" s="452">
        <v>5.2720210000000003E-2</v>
      </c>
      <c r="Y28" s="452">
        <v>3.2965639999999997E-2</v>
      </c>
      <c r="Z28" s="452">
        <v>1.539453E-2</v>
      </c>
      <c r="AA28" s="452">
        <v>4.112238E-2</v>
      </c>
      <c r="AB28" s="452">
        <v>2.7358560000000001E-2</v>
      </c>
      <c r="AC28" s="452">
        <v>5.2014900000000003E-2</v>
      </c>
      <c r="AD28" s="452">
        <v>3.9699400000000003E-2</v>
      </c>
      <c r="AE28" s="452">
        <v>4.6996040000000003E-2</v>
      </c>
      <c r="AF28" s="452">
        <v>4.9101739999999998E-2</v>
      </c>
      <c r="AG28" s="452">
        <v>4.7542090000000002E-2</v>
      </c>
      <c r="AH28" s="452">
        <v>3.4665799999999997E-2</v>
      </c>
      <c r="AI28" s="452">
        <v>3.8877660000000001E-2</v>
      </c>
      <c r="AJ28" s="452">
        <v>5.0195950000000003E-2</v>
      </c>
      <c r="AK28" s="452">
        <v>4.4644049999999998E-2</v>
      </c>
      <c r="AL28" s="452">
        <v>8.6882399999999999E-3</v>
      </c>
      <c r="AM28" s="452">
        <v>2.85802E-2</v>
      </c>
      <c r="AN28" s="452">
        <v>2.0992549999999999E-2</v>
      </c>
      <c r="AO28" s="452">
        <v>1.01217212</v>
      </c>
      <c r="AP28" s="452">
        <v>9.5347499999999998E-3</v>
      </c>
      <c r="AQ28" s="452">
        <v>3.49387E-3</v>
      </c>
      <c r="AR28" s="452">
        <v>3.5414389999999997E-2</v>
      </c>
      <c r="AS28" s="452">
        <v>1.283627E-2</v>
      </c>
      <c r="AT28" s="452">
        <v>1.192475E-2</v>
      </c>
      <c r="AU28" s="452">
        <v>1.9721240000000001E-2</v>
      </c>
      <c r="AV28" s="452">
        <v>4.1165269999999997E-2</v>
      </c>
      <c r="AW28" s="452">
        <v>3.4969680000000003E-2</v>
      </c>
      <c r="AX28" s="452">
        <v>2.384354E-2</v>
      </c>
      <c r="AY28" s="452">
        <v>5.792609E-2</v>
      </c>
      <c r="AZ28" s="452">
        <v>0.20681421999999999</v>
      </c>
      <c r="BA28" s="454">
        <v>8.6491299999999997E-3</v>
      </c>
    </row>
    <row r="29" spans="2:53" ht="20.100000000000001" customHeight="1">
      <c r="B29" s="455" t="s">
        <v>44</v>
      </c>
      <c r="C29" s="316" t="s">
        <v>37</v>
      </c>
      <c r="D29" s="456">
        <v>0.72622449160685454</v>
      </c>
      <c r="E29" s="456">
        <v>0.62770360792102964</v>
      </c>
      <c r="F29" s="456">
        <v>0.48717265098546303</v>
      </c>
      <c r="G29" s="457">
        <v>4.8489048584095397E-2</v>
      </c>
      <c r="H29" s="456">
        <v>8.0976598169711589E-2</v>
      </c>
      <c r="I29" s="458">
        <v>7.9623544467476715E-2</v>
      </c>
      <c r="O29" s="483" t="s">
        <v>109</v>
      </c>
      <c r="P29" s="316" t="s">
        <v>37</v>
      </c>
      <c r="Q29" s="460">
        <v>1.0207819999999999E-2</v>
      </c>
      <c r="R29" s="456">
        <v>4.4343630000000002E-2</v>
      </c>
      <c r="S29" s="456">
        <v>1.119914E-2</v>
      </c>
      <c r="T29" s="456">
        <v>1.915441E-2</v>
      </c>
      <c r="U29" s="456">
        <v>1.2087830000000001E-2</v>
      </c>
      <c r="V29" s="456">
        <v>1.1762750000000001E-2</v>
      </c>
      <c r="W29" s="456">
        <v>5.1035000000000004E-3</v>
      </c>
      <c r="X29" s="456">
        <v>7.9187700000000003E-3</v>
      </c>
      <c r="Y29" s="456">
        <v>1.465171E-2</v>
      </c>
      <c r="Z29" s="456">
        <v>7.09948E-3</v>
      </c>
      <c r="AA29" s="456">
        <v>1.115593E-2</v>
      </c>
      <c r="AB29" s="456">
        <v>1.284309E-2</v>
      </c>
      <c r="AC29" s="456">
        <v>6.6779200000000004E-3</v>
      </c>
      <c r="AD29" s="456">
        <v>8.2636299999999992E-3</v>
      </c>
      <c r="AE29" s="456">
        <v>1.538113E-2</v>
      </c>
      <c r="AF29" s="456">
        <v>9.0761899999999996E-3</v>
      </c>
      <c r="AG29" s="456">
        <v>9.7960200000000008E-3</v>
      </c>
      <c r="AH29" s="456">
        <v>1.421614E-2</v>
      </c>
      <c r="AI29" s="456">
        <v>1.0123679999999999E-2</v>
      </c>
      <c r="AJ29" s="456">
        <v>1.7748139999999999E-2</v>
      </c>
      <c r="AK29" s="456">
        <v>1.358328E-2</v>
      </c>
      <c r="AL29" s="456">
        <v>2.1271640000000001E-2</v>
      </c>
      <c r="AM29" s="456">
        <v>2.31927E-2</v>
      </c>
      <c r="AN29" s="456">
        <v>3.3460829999999997E-2</v>
      </c>
      <c r="AO29" s="456">
        <v>1.9647209999999998E-2</v>
      </c>
      <c r="AP29" s="456">
        <v>1.06520236</v>
      </c>
      <c r="AQ29" s="456">
        <v>6.6726469999999996E-2</v>
      </c>
      <c r="AR29" s="456">
        <v>2.7132549999999998E-2</v>
      </c>
      <c r="AS29" s="456">
        <v>1.1980910000000001E-2</v>
      </c>
      <c r="AT29" s="456">
        <v>1.5789359999999999E-2</v>
      </c>
      <c r="AU29" s="456">
        <v>1.006342E-2</v>
      </c>
      <c r="AV29" s="456">
        <v>1.090811E-2</v>
      </c>
      <c r="AW29" s="456">
        <v>2.335243E-2</v>
      </c>
      <c r="AX29" s="456">
        <v>1.3665679999999999E-2</v>
      </c>
      <c r="AY29" s="456">
        <v>1.770395E-2</v>
      </c>
      <c r="AZ29" s="456">
        <v>7.0673000000000003E-3</v>
      </c>
      <c r="BA29" s="458">
        <v>3.2485460000000001E-2</v>
      </c>
    </row>
    <row r="30" spans="2:53" ht="20.100000000000001" customHeight="1" thickBot="1">
      <c r="B30" s="447" t="s">
        <v>46</v>
      </c>
      <c r="C30" s="302" t="s">
        <v>39</v>
      </c>
      <c r="D30" s="448">
        <v>0.99319211010767039</v>
      </c>
      <c r="E30" s="448">
        <v>0.78305817281990087</v>
      </c>
      <c r="F30" s="448">
        <v>6.518924381424579E-2</v>
      </c>
      <c r="G30" s="449">
        <v>0.17491594880145175</v>
      </c>
      <c r="H30" s="448">
        <v>1.2625277171865731E-2</v>
      </c>
      <c r="I30" s="450">
        <v>1.1089130351418963E-2</v>
      </c>
      <c r="K30" s="130" t="s">
        <v>331</v>
      </c>
      <c r="M30" s="3" t="s">
        <v>330</v>
      </c>
      <c r="O30" s="481" t="s">
        <v>111</v>
      </c>
      <c r="P30" s="302" t="s">
        <v>39</v>
      </c>
      <c r="Q30" s="492">
        <v>8.1342800000000007E-3</v>
      </c>
      <c r="R30" s="448">
        <v>1.781514E-2</v>
      </c>
      <c r="S30" s="448">
        <v>1.204477E-2</v>
      </c>
      <c r="T30" s="448">
        <v>1.4240849999999999E-2</v>
      </c>
      <c r="U30" s="448">
        <v>9.69976E-3</v>
      </c>
      <c r="V30" s="448">
        <v>1.2768389999999999E-2</v>
      </c>
      <c r="W30" s="448">
        <v>7.5533500000000003E-3</v>
      </c>
      <c r="X30" s="448">
        <v>1.2076180000000001E-2</v>
      </c>
      <c r="Y30" s="448">
        <v>1.4369399999999999E-2</v>
      </c>
      <c r="Z30" s="448">
        <v>5.8402999999999997E-3</v>
      </c>
      <c r="AA30" s="448">
        <v>9.1981200000000006E-3</v>
      </c>
      <c r="AB30" s="448">
        <v>1.105074E-2</v>
      </c>
      <c r="AC30" s="448">
        <v>9.2331600000000007E-3</v>
      </c>
      <c r="AD30" s="448">
        <v>8.4974300000000003E-3</v>
      </c>
      <c r="AE30" s="448">
        <v>7.7442600000000002E-3</v>
      </c>
      <c r="AF30" s="448">
        <v>7.3012199999999998E-3</v>
      </c>
      <c r="AG30" s="448">
        <v>9.3790000000000002E-3</v>
      </c>
      <c r="AH30" s="448">
        <v>5.4429999999999999E-3</v>
      </c>
      <c r="AI30" s="448">
        <v>5.8661E-3</v>
      </c>
      <c r="AJ30" s="448">
        <v>1.5072520000000001E-2</v>
      </c>
      <c r="AK30" s="448">
        <v>1.4159140000000001E-2</v>
      </c>
      <c r="AL30" s="448">
        <v>1.440235E-2</v>
      </c>
      <c r="AM30" s="448">
        <v>9.9171099999999998E-3</v>
      </c>
      <c r="AN30" s="448">
        <v>9.3236800000000009E-3</v>
      </c>
      <c r="AO30" s="448">
        <v>5.3316679999999998E-2</v>
      </c>
      <c r="AP30" s="448">
        <v>2.9930180000000001E-2</v>
      </c>
      <c r="AQ30" s="448">
        <v>1.0809371400000001</v>
      </c>
      <c r="AR30" s="448">
        <v>3.6612779999999998E-2</v>
      </c>
      <c r="AS30" s="448">
        <v>3.446747E-2</v>
      </c>
      <c r="AT30" s="448">
        <v>8.9699600000000008E-3</v>
      </c>
      <c r="AU30" s="448">
        <v>1.661665E-2</v>
      </c>
      <c r="AV30" s="448">
        <v>3.1402890000000003E-2</v>
      </c>
      <c r="AW30" s="448">
        <v>3.104722E-2</v>
      </c>
      <c r="AX30" s="448">
        <v>2.3009140000000001E-2</v>
      </c>
      <c r="AY30" s="448">
        <v>5.5360800000000002E-2</v>
      </c>
      <c r="AZ30" s="448">
        <v>1.389634E-2</v>
      </c>
      <c r="BA30" s="450">
        <v>3.183747E-2</v>
      </c>
    </row>
    <row r="31" spans="2:53" ht="20.100000000000001" customHeight="1">
      <c r="B31" s="447" t="s">
        <v>47</v>
      </c>
      <c r="C31" s="302" t="s">
        <v>312</v>
      </c>
      <c r="D31" s="448">
        <v>0.84474676585366715</v>
      </c>
      <c r="E31" s="448">
        <v>0.44951728310148759</v>
      </c>
      <c r="F31" s="448">
        <v>0.2764828105250649</v>
      </c>
      <c r="G31" s="449">
        <v>3.0207047627770069E-2</v>
      </c>
      <c r="H31" s="448">
        <v>6.5954504697532224E-2</v>
      </c>
      <c r="I31" s="450">
        <v>6.2522731446638266E-2</v>
      </c>
      <c r="K31" s="497"/>
      <c r="L31" s="292" t="s">
        <v>59</v>
      </c>
      <c r="M31" s="293" t="s">
        <v>65</v>
      </c>
      <c r="O31" s="481" t="s">
        <v>113</v>
      </c>
      <c r="P31" s="302" t="s">
        <v>451</v>
      </c>
      <c r="Q31" s="492">
        <v>9.775462E-2</v>
      </c>
      <c r="R31" s="448">
        <v>0.26860937000000001</v>
      </c>
      <c r="S31" s="448">
        <v>6.5894949999999994E-2</v>
      </c>
      <c r="T31" s="448">
        <v>4.2175450000000003E-2</v>
      </c>
      <c r="U31" s="448">
        <v>5.5593499999999997E-2</v>
      </c>
      <c r="V31" s="448">
        <v>3.763524E-2</v>
      </c>
      <c r="W31" s="448">
        <v>7.1552699999999997E-2</v>
      </c>
      <c r="X31" s="448">
        <v>2.8207759999999998E-2</v>
      </c>
      <c r="Y31" s="448">
        <v>0.10820096999999999</v>
      </c>
      <c r="Z31" s="448">
        <v>2.8291E-2</v>
      </c>
      <c r="AA31" s="448">
        <v>5.4154170000000001E-2</v>
      </c>
      <c r="AB31" s="448">
        <v>3.6327270000000002E-2</v>
      </c>
      <c r="AC31" s="448">
        <v>3.1281950000000003E-2</v>
      </c>
      <c r="AD31" s="448">
        <v>2.3312619999999999E-2</v>
      </c>
      <c r="AE31" s="448">
        <v>3.3346899999999999E-2</v>
      </c>
      <c r="AF31" s="448">
        <v>2.8303709999999999E-2</v>
      </c>
      <c r="AG31" s="448">
        <v>2.6937340000000001E-2</v>
      </c>
      <c r="AH31" s="448">
        <v>1.7724790000000001E-2</v>
      </c>
      <c r="AI31" s="448">
        <v>2.6641850000000002E-2</v>
      </c>
      <c r="AJ31" s="448">
        <v>0.16263606999999999</v>
      </c>
      <c r="AK31" s="448">
        <v>5.7077740000000002E-2</v>
      </c>
      <c r="AL31" s="448">
        <v>4.0368090000000002E-2</v>
      </c>
      <c r="AM31" s="448">
        <v>4.529586E-2</v>
      </c>
      <c r="AN31" s="448">
        <v>8.7718489999999996E-2</v>
      </c>
      <c r="AO31" s="448">
        <v>6.2314189999999998E-2</v>
      </c>
      <c r="AP31" s="448">
        <v>4.6189529999999999E-2</v>
      </c>
      <c r="AQ31" s="448">
        <v>8.8065699999999997E-3</v>
      </c>
      <c r="AR31" s="448">
        <v>1.0987432800000001</v>
      </c>
      <c r="AS31" s="448">
        <v>3.5157069999999999E-2</v>
      </c>
      <c r="AT31" s="448">
        <v>4.365782E-2</v>
      </c>
      <c r="AU31" s="448">
        <v>4.0057839999999997E-2</v>
      </c>
      <c r="AV31" s="448">
        <v>2.7225099999999999E-2</v>
      </c>
      <c r="AW31" s="448">
        <v>5.2286989999999998E-2</v>
      </c>
      <c r="AX31" s="448">
        <v>2.5584880000000001E-2</v>
      </c>
      <c r="AY31" s="448">
        <v>5.7753850000000002E-2</v>
      </c>
      <c r="AZ31" s="448">
        <v>7.8764470000000003E-2</v>
      </c>
      <c r="BA31" s="450">
        <v>5.9951520000000001E-2</v>
      </c>
    </row>
    <row r="32" spans="2:53" ht="20.100000000000001" customHeight="1">
      <c r="B32" s="447" t="s">
        <v>48</v>
      </c>
      <c r="C32" s="302" t="s">
        <v>313</v>
      </c>
      <c r="D32" s="448">
        <v>0.58925741771030937</v>
      </c>
      <c r="E32" s="448">
        <v>0.48334963678844001</v>
      </c>
      <c r="F32" s="448">
        <v>9.7381885758135181E-2</v>
      </c>
      <c r="G32" s="449">
        <v>6.3189888084378143E-2</v>
      </c>
      <c r="H32" s="448">
        <v>2.4072725668012621E-2</v>
      </c>
      <c r="I32" s="450">
        <v>2.2515929578880527E-2</v>
      </c>
      <c r="K32" s="474" t="s">
        <v>467</v>
      </c>
      <c r="L32" s="498">
        <v>486915</v>
      </c>
      <c r="M32" s="475">
        <v>519088</v>
      </c>
      <c r="O32" s="481" t="s">
        <v>115</v>
      </c>
      <c r="P32" s="302" t="s">
        <v>313</v>
      </c>
      <c r="Q32" s="492">
        <v>7.8265399999999999E-3</v>
      </c>
      <c r="R32" s="448">
        <v>8.0863500000000008E-3</v>
      </c>
      <c r="S32" s="448">
        <v>8.9422800000000004E-3</v>
      </c>
      <c r="T32" s="448">
        <v>8.6811100000000006E-3</v>
      </c>
      <c r="U32" s="448">
        <v>8.6721100000000002E-3</v>
      </c>
      <c r="V32" s="448">
        <v>1.572668E-2</v>
      </c>
      <c r="W32" s="448">
        <v>5.9807000000000003E-3</v>
      </c>
      <c r="X32" s="448">
        <v>7.6073299999999998E-3</v>
      </c>
      <c r="Y32" s="448">
        <v>8.7164600000000005E-3</v>
      </c>
      <c r="Z32" s="448">
        <v>4.1117699999999998E-3</v>
      </c>
      <c r="AA32" s="448">
        <v>6.6881600000000003E-3</v>
      </c>
      <c r="AB32" s="448">
        <v>8.8773399999999992E-3</v>
      </c>
      <c r="AC32" s="448">
        <v>8.5045599999999996E-3</v>
      </c>
      <c r="AD32" s="448">
        <v>1.0726690000000001E-2</v>
      </c>
      <c r="AE32" s="448">
        <v>7.54363E-3</v>
      </c>
      <c r="AF32" s="448">
        <v>8.0737399999999994E-3</v>
      </c>
      <c r="AG32" s="448">
        <v>1.4498219999999999E-2</v>
      </c>
      <c r="AH32" s="448">
        <v>1.120527E-2</v>
      </c>
      <c r="AI32" s="448">
        <v>5.6958900000000003E-3</v>
      </c>
      <c r="AJ32" s="448">
        <v>9.2637099999999997E-3</v>
      </c>
      <c r="AK32" s="448">
        <v>1.1709870000000001E-2</v>
      </c>
      <c r="AL32" s="448">
        <v>1.309137E-2</v>
      </c>
      <c r="AM32" s="448">
        <v>4.0563389999999998E-2</v>
      </c>
      <c r="AN32" s="448">
        <v>1.2167219999999999E-2</v>
      </c>
      <c r="AO32" s="448">
        <v>3.2068270000000003E-2</v>
      </c>
      <c r="AP32" s="448">
        <v>4.383393E-2</v>
      </c>
      <c r="AQ32" s="448">
        <v>6.5743499999999996E-3</v>
      </c>
      <c r="AR32" s="448">
        <v>1.411106E-2</v>
      </c>
      <c r="AS32" s="448">
        <v>1.1596195300000001</v>
      </c>
      <c r="AT32" s="448">
        <v>2.2833530000000001E-2</v>
      </c>
      <c r="AU32" s="448">
        <v>2.547435E-2</v>
      </c>
      <c r="AV32" s="448">
        <v>1.369391E-2</v>
      </c>
      <c r="AW32" s="448">
        <v>4.927993E-2</v>
      </c>
      <c r="AX32" s="448">
        <v>4.2191600000000003E-2</v>
      </c>
      <c r="AY32" s="448">
        <v>2.08174E-2</v>
      </c>
      <c r="AZ32" s="448">
        <v>8.2926000000000007E-3</v>
      </c>
      <c r="BA32" s="450">
        <v>3.5165809999999999E-2</v>
      </c>
    </row>
    <row r="33" spans="2:53" ht="20.100000000000001" customHeight="1">
      <c r="B33" s="451" t="s">
        <v>50</v>
      </c>
      <c r="C33" s="309" t="s">
        <v>43</v>
      </c>
      <c r="D33" s="452">
        <v>1</v>
      </c>
      <c r="E33" s="452">
        <v>0.72110454267479973</v>
      </c>
      <c r="F33" s="452">
        <v>0.39730175779718691</v>
      </c>
      <c r="G33" s="453">
        <v>5.4533439970351786E-3</v>
      </c>
      <c r="H33" s="452">
        <v>7.3312765590453646E-2</v>
      </c>
      <c r="I33" s="454">
        <v>7.3312765590453646E-2</v>
      </c>
      <c r="K33" s="476" t="s">
        <v>476</v>
      </c>
      <c r="L33" s="499">
        <v>472503</v>
      </c>
      <c r="M33" s="477">
        <v>444231</v>
      </c>
      <c r="O33" s="482" t="s">
        <v>117</v>
      </c>
      <c r="P33" s="309" t="s">
        <v>43</v>
      </c>
      <c r="Q33" s="459">
        <v>4.9065999999999997E-4</v>
      </c>
      <c r="R33" s="452">
        <v>3.8816000000000002E-4</v>
      </c>
      <c r="S33" s="452">
        <v>5.4151000000000004E-4</v>
      </c>
      <c r="T33" s="452">
        <v>2.4572E-4</v>
      </c>
      <c r="U33" s="452">
        <v>4.7529000000000001E-4</v>
      </c>
      <c r="V33" s="452">
        <v>1.303E-4</v>
      </c>
      <c r="W33" s="452">
        <v>1.31306E-3</v>
      </c>
      <c r="X33" s="452">
        <v>2.4755000000000003E-4</v>
      </c>
      <c r="Y33" s="452">
        <v>7.4921999999999999E-4</v>
      </c>
      <c r="Z33" s="452">
        <v>5.4378E-4</v>
      </c>
      <c r="AA33" s="452">
        <v>3.1137999999999999E-4</v>
      </c>
      <c r="AB33" s="452">
        <v>3.3951000000000001E-4</v>
      </c>
      <c r="AC33" s="452">
        <v>4.8040000000000002E-4</v>
      </c>
      <c r="AD33" s="452">
        <v>3.4363999999999998E-4</v>
      </c>
      <c r="AE33" s="452">
        <v>2.0150999999999999E-4</v>
      </c>
      <c r="AF33" s="452">
        <v>1.2651000000000001E-4</v>
      </c>
      <c r="AG33" s="452">
        <v>1.4243E-4</v>
      </c>
      <c r="AH33" s="452">
        <v>2.6937E-4</v>
      </c>
      <c r="AI33" s="452">
        <v>1.7229999999999999E-4</v>
      </c>
      <c r="AJ33" s="452">
        <v>2.2546999999999999E-4</v>
      </c>
      <c r="AK33" s="452">
        <v>1.01084E-3</v>
      </c>
      <c r="AL33" s="452">
        <v>3.1683999999999998E-4</v>
      </c>
      <c r="AM33" s="452">
        <v>7.0682999999999998E-4</v>
      </c>
      <c r="AN33" s="452">
        <v>5.4458000000000002E-4</v>
      </c>
      <c r="AO33" s="452">
        <v>3.3631999999999998E-4</v>
      </c>
      <c r="AP33" s="452">
        <v>7.2407999999999999E-4</v>
      </c>
      <c r="AQ33" s="452">
        <v>3.4622E-4</v>
      </c>
      <c r="AR33" s="452">
        <v>2.4072000000000001E-4</v>
      </c>
      <c r="AS33" s="452">
        <v>4.6771999999999997E-4</v>
      </c>
      <c r="AT33" s="452">
        <v>1.0000994000000001</v>
      </c>
      <c r="AU33" s="452">
        <v>4.2059999999999998E-4</v>
      </c>
      <c r="AV33" s="452">
        <v>2.5872999999999998E-4</v>
      </c>
      <c r="AW33" s="452">
        <v>9.1200000000000005E-4</v>
      </c>
      <c r="AX33" s="452">
        <v>3.9647E-4</v>
      </c>
      <c r="AY33" s="452">
        <v>4.2471000000000002E-4</v>
      </c>
      <c r="AZ33" s="452">
        <v>1.6222E-4</v>
      </c>
      <c r="BA33" s="454">
        <v>0.10038471</v>
      </c>
    </row>
    <row r="34" spans="2:53" ht="20.100000000000001" customHeight="1">
      <c r="B34" s="455" t="s">
        <v>52</v>
      </c>
      <c r="C34" s="316" t="s">
        <v>45</v>
      </c>
      <c r="D34" s="456">
        <v>0.92835247513815544</v>
      </c>
      <c r="E34" s="456">
        <v>0.69198759365258111</v>
      </c>
      <c r="F34" s="456">
        <v>0.42418668357962031</v>
      </c>
      <c r="G34" s="457">
        <v>2.4957109128647056E-2</v>
      </c>
      <c r="H34" s="456">
        <v>7.3272419285195733E-2</v>
      </c>
      <c r="I34" s="458">
        <v>7.3006704552104604E-2</v>
      </c>
      <c r="K34" s="476" t="s">
        <v>482</v>
      </c>
      <c r="L34" s="499">
        <v>476667</v>
      </c>
      <c r="M34" s="477">
        <v>441141</v>
      </c>
      <c r="O34" s="483" t="s">
        <v>119</v>
      </c>
      <c r="P34" s="316" t="s">
        <v>45</v>
      </c>
      <c r="Q34" s="460">
        <v>1.7667E-4</v>
      </c>
      <c r="R34" s="456">
        <v>2.0858000000000001E-4</v>
      </c>
      <c r="S34" s="456">
        <v>3.2253000000000002E-4</v>
      </c>
      <c r="T34" s="456">
        <v>2.118E-4</v>
      </c>
      <c r="U34" s="456">
        <v>3.4038999999999999E-4</v>
      </c>
      <c r="V34" s="456">
        <v>4.5160000000000003E-4</v>
      </c>
      <c r="W34" s="456">
        <v>1.2871000000000001E-4</v>
      </c>
      <c r="X34" s="456">
        <v>2.8810000000000001E-4</v>
      </c>
      <c r="Y34" s="456">
        <v>4.0585000000000003E-4</v>
      </c>
      <c r="Z34" s="456">
        <v>1.8158000000000001E-4</v>
      </c>
      <c r="AA34" s="456">
        <v>1.4519000000000001E-4</v>
      </c>
      <c r="AB34" s="456">
        <v>6.4747000000000003E-4</v>
      </c>
      <c r="AC34" s="456">
        <v>6.4712000000000005E-4</v>
      </c>
      <c r="AD34" s="456">
        <v>4.2591999999999999E-4</v>
      </c>
      <c r="AE34" s="456">
        <v>3.7100000000000002E-4</v>
      </c>
      <c r="AF34" s="456">
        <v>1.02947E-3</v>
      </c>
      <c r="AG34" s="456">
        <v>1.31072E-3</v>
      </c>
      <c r="AH34" s="456">
        <v>1.1765199999999999E-3</v>
      </c>
      <c r="AI34" s="456">
        <v>4.2205999999999998E-4</v>
      </c>
      <c r="AJ34" s="456">
        <v>2.0010000000000001E-4</v>
      </c>
      <c r="AK34" s="456">
        <v>3.4246999999999999E-4</v>
      </c>
      <c r="AL34" s="456">
        <v>7.8910000000000004E-4</v>
      </c>
      <c r="AM34" s="456">
        <v>4.3179999999999998E-4</v>
      </c>
      <c r="AN34" s="456">
        <v>3.9197E-4</v>
      </c>
      <c r="AO34" s="456">
        <v>4.3721E-4</v>
      </c>
      <c r="AP34" s="456">
        <v>5.1002999999999997E-4</v>
      </c>
      <c r="AQ34" s="456">
        <v>7.6279999999999995E-5</v>
      </c>
      <c r="AR34" s="456">
        <v>6.1412000000000001E-4</v>
      </c>
      <c r="AS34" s="456">
        <v>5.4129E-3</v>
      </c>
      <c r="AT34" s="456">
        <v>2.7315E-4</v>
      </c>
      <c r="AU34" s="456">
        <v>1.0001995699999999</v>
      </c>
      <c r="AV34" s="456">
        <v>2.419E-4</v>
      </c>
      <c r="AW34" s="456">
        <v>3.1665000000000003E-4</v>
      </c>
      <c r="AX34" s="456">
        <v>6.5976999999999995E-4</v>
      </c>
      <c r="AY34" s="456">
        <v>6.7555999999999996E-4</v>
      </c>
      <c r="AZ34" s="456">
        <v>1.6904999999999999E-4</v>
      </c>
      <c r="BA34" s="458">
        <v>2.47817E-3</v>
      </c>
    </row>
    <row r="35" spans="2:53" ht="20.100000000000001" customHeight="1">
      <c r="B35" s="447" t="s">
        <v>54</v>
      </c>
      <c r="C35" s="302" t="s">
        <v>314</v>
      </c>
      <c r="D35" s="448">
        <v>0.9687873648395674</v>
      </c>
      <c r="E35" s="448">
        <v>0.59139926192235193</v>
      </c>
      <c r="F35" s="448">
        <v>0.51428813239554327</v>
      </c>
      <c r="G35" s="449">
        <v>5.6226977106764456E-2</v>
      </c>
      <c r="H35" s="448">
        <v>0.12640064603834267</v>
      </c>
      <c r="I35" s="450">
        <v>0.12447258127934635</v>
      </c>
      <c r="K35" s="476" t="s">
        <v>479</v>
      </c>
      <c r="L35" s="499">
        <v>476691</v>
      </c>
      <c r="M35" s="477">
        <v>429369</v>
      </c>
      <c r="O35" s="481" t="s">
        <v>120</v>
      </c>
      <c r="P35" s="302" t="s">
        <v>452</v>
      </c>
      <c r="Q35" s="492">
        <v>6.9759999999999996E-5</v>
      </c>
      <c r="R35" s="448">
        <v>1.8085E-4</v>
      </c>
      <c r="S35" s="448">
        <v>5.0349999999999997E-5</v>
      </c>
      <c r="T35" s="448">
        <v>3.5960000000000001E-5</v>
      </c>
      <c r="U35" s="448">
        <v>4.3139999999999997E-5</v>
      </c>
      <c r="V35" s="448">
        <v>4.6199999999999998E-5</v>
      </c>
      <c r="W35" s="448">
        <v>5.1589999999999999E-5</v>
      </c>
      <c r="X35" s="448">
        <v>2.5150000000000001E-5</v>
      </c>
      <c r="Y35" s="448">
        <v>7.7239999999999999E-5</v>
      </c>
      <c r="Z35" s="448">
        <v>2.2189999999999999E-5</v>
      </c>
      <c r="AA35" s="448">
        <v>4.0509999999999997E-5</v>
      </c>
      <c r="AB35" s="448">
        <v>3.0110000000000001E-5</v>
      </c>
      <c r="AC35" s="448">
        <v>2.6820000000000001E-5</v>
      </c>
      <c r="AD35" s="448">
        <v>2.251E-5</v>
      </c>
      <c r="AE35" s="448">
        <v>2.8240000000000001E-5</v>
      </c>
      <c r="AF35" s="448">
        <v>2.4839999999999999E-5</v>
      </c>
      <c r="AG35" s="448">
        <v>2.6599999999999999E-5</v>
      </c>
      <c r="AH35" s="448">
        <v>1.942E-5</v>
      </c>
      <c r="AI35" s="448">
        <v>2.2269999999999999E-5</v>
      </c>
      <c r="AJ35" s="448">
        <v>1.1186E-4</v>
      </c>
      <c r="AK35" s="448">
        <v>4.693E-5</v>
      </c>
      <c r="AL35" s="448">
        <v>3.5819999999999999E-5</v>
      </c>
      <c r="AM35" s="448">
        <v>1.4441000000000001E-4</v>
      </c>
      <c r="AN35" s="448">
        <v>6.7890000000000002E-5</v>
      </c>
      <c r="AO35" s="448">
        <v>7.7700000000000005E-5</v>
      </c>
      <c r="AP35" s="448">
        <v>1.7359999999999999E-4</v>
      </c>
      <c r="AQ35" s="448">
        <v>3.0549999999999997E-5</v>
      </c>
      <c r="AR35" s="448">
        <v>7.0916000000000002E-4</v>
      </c>
      <c r="AS35" s="448">
        <v>5.2667999999999997E-4</v>
      </c>
      <c r="AT35" s="448">
        <v>5.694E-5</v>
      </c>
      <c r="AU35" s="448">
        <v>5.3860000000000003E-5</v>
      </c>
      <c r="AV35" s="448">
        <v>1.01335946</v>
      </c>
      <c r="AW35" s="448">
        <v>6.1290000000000004E-5</v>
      </c>
      <c r="AX35" s="448">
        <v>5.9089999999999998E-5</v>
      </c>
      <c r="AY35" s="448">
        <v>3.1053999999999999E-4</v>
      </c>
      <c r="AZ35" s="448">
        <v>5.9290000000000003E-5</v>
      </c>
      <c r="BA35" s="450">
        <v>1.8738000000000001E-4</v>
      </c>
    </row>
    <row r="36" spans="2:53" ht="20.100000000000001" customHeight="1">
      <c r="B36" s="447" t="s">
        <v>80</v>
      </c>
      <c r="C36" s="302" t="s">
        <v>315</v>
      </c>
      <c r="D36" s="448">
        <v>0.92870726511002766</v>
      </c>
      <c r="E36" s="448">
        <v>0.59901868821704307</v>
      </c>
      <c r="F36" s="448">
        <v>0.47079875892921569</v>
      </c>
      <c r="G36" s="449">
        <v>1.5198437504991955E-2</v>
      </c>
      <c r="H36" s="448">
        <v>0.10901219424200881</v>
      </c>
      <c r="I36" s="450">
        <v>0.10188325275993938</v>
      </c>
      <c r="K36" s="476" t="s">
        <v>485</v>
      </c>
      <c r="L36" s="499">
        <v>470781</v>
      </c>
      <c r="M36" s="477">
        <v>501114</v>
      </c>
      <c r="O36" s="481" t="s">
        <v>121</v>
      </c>
      <c r="P36" s="302" t="s">
        <v>413</v>
      </c>
      <c r="Q36" s="492">
        <v>3.5557900000000001E-3</v>
      </c>
      <c r="R36" s="448">
        <v>2.1171599999999999E-3</v>
      </c>
      <c r="S36" s="448">
        <v>2.2028299999999998E-3</v>
      </c>
      <c r="T36" s="448">
        <v>1.42775E-3</v>
      </c>
      <c r="U36" s="448">
        <v>1.50505E-3</v>
      </c>
      <c r="V36" s="448">
        <v>1.6767900000000001E-3</v>
      </c>
      <c r="W36" s="448">
        <v>7.1371E-4</v>
      </c>
      <c r="X36" s="448">
        <v>7.8994000000000004E-4</v>
      </c>
      <c r="Y36" s="448">
        <v>1.5016599999999999E-3</v>
      </c>
      <c r="Z36" s="448">
        <v>8.5389000000000005E-4</v>
      </c>
      <c r="AA36" s="448">
        <v>1.7355000000000001E-3</v>
      </c>
      <c r="AB36" s="448">
        <v>4.9790000000000001E-4</v>
      </c>
      <c r="AC36" s="448">
        <v>1.1403299999999999E-3</v>
      </c>
      <c r="AD36" s="448">
        <v>6.5107000000000001E-4</v>
      </c>
      <c r="AE36" s="448">
        <v>7.9608999999999995E-4</v>
      </c>
      <c r="AF36" s="448">
        <v>6.6063999999999999E-4</v>
      </c>
      <c r="AG36" s="448">
        <v>9.1401000000000004E-4</v>
      </c>
      <c r="AH36" s="448">
        <v>6.8921E-4</v>
      </c>
      <c r="AI36" s="448">
        <v>4.6422E-4</v>
      </c>
      <c r="AJ36" s="448">
        <v>1.3741000000000001E-3</v>
      </c>
      <c r="AK36" s="448">
        <v>1.23291E-3</v>
      </c>
      <c r="AL36" s="448">
        <v>1.8423199999999999E-3</v>
      </c>
      <c r="AM36" s="448">
        <v>7.0783199999999999E-3</v>
      </c>
      <c r="AN36" s="448">
        <v>2.2876099999999998E-3</v>
      </c>
      <c r="AO36" s="448">
        <v>9.6082999999999997E-4</v>
      </c>
      <c r="AP36" s="448">
        <v>3.3938800000000002E-3</v>
      </c>
      <c r="AQ36" s="448">
        <v>5.5917E-4</v>
      </c>
      <c r="AR36" s="448">
        <v>1.64959E-3</v>
      </c>
      <c r="AS36" s="448">
        <v>1.8491099999999999E-3</v>
      </c>
      <c r="AT36" s="448">
        <v>3.8214E-4</v>
      </c>
      <c r="AU36" s="448">
        <v>2.1765500000000002E-3</v>
      </c>
      <c r="AV36" s="448">
        <v>1.4309800000000001E-3</v>
      </c>
      <c r="AW36" s="448">
        <v>1.0004073600000001</v>
      </c>
      <c r="AX36" s="448">
        <v>2.32074E-3</v>
      </c>
      <c r="AY36" s="448">
        <v>3.2610199999999999E-3</v>
      </c>
      <c r="AZ36" s="448">
        <v>4.7843000000000001E-4</v>
      </c>
      <c r="BA36" s="450">
        <v>6.0227000000000002E-4</v>
      </c>
    </row>
    <row r="37" spans="2:53" ht="20.100000000000001" customHeight="1">
      <c r="B37" s="447" t="s">
        <v>90</v>
      </c>
      <c r="C37" s="302" t="s">
        <v>49</v>
      </c>
      <c r="D37" s="448">
        <v>0.57738274795481459</v>
      </c>
      <c r="E37" s="448">
        <v>0.5825114926016377</v>
      </c>
      <c r="F37" s="448">
        <v>0.36373186323804052</v>
      </c>
      <c r="G37" s="449">
        <v>1.4046693808698727E-2</v>
      </c>
      <c r="H37" s="448">
        <v>0.10639275966096826</v>
      </c>
      <c r="I37" s="450">
        <v>9.3242709380836092E-2</v>
      </c>
      <c r="K37" s="476"/>
      <c r="L37" s="499"/>
      <c r="M37" s="477"/>
      <c r="O37" s="481" t="s">
        <v>122</v>
      </c>
      <c r="P37" s="302" t="s">
        <v>49</v>
      </c>
      <c r="Q37" s="492">
        <v>3.4077360000000001E-2</v>
      </c>
      <c r="R37" s="448">
        <v>5.2222589999999999E-2</v>
      </c>
      <c r="S37" s="448">
        <v>4.4694739999999997E-2</v>
      </c>
      <c r="T37" s="448">
        <v>3.7805930000000001E-2</v>
      </c>
      <c r="U37" s="448">
        <v>3.0438199999999999E-2</v>
      </c>
      <c r="V37" s="448">
        <v>7.1550740000000002E-2</v>
      </c>
      <c r="W37" s="448">
        <v>3.4450599999999998E-2</v>
      </c>
      <c r="X37" s="448">
        <v>4.4143729999999999E-2</v>
      </c>
      <c r="Y37" s="448">
        <v>6.0795960000000003E-2</v>
      </c>
      <c r="Z37" s="448">
        <v>1.6942180000000001E-2</v>
      </c>
      <c r="AA37" s="448">
        <v>3.1139380000000001E-2</v>
      </c>
      <c r="AB37" s="448">
        <v>2.8980329999999999E-2</v>
      </c>
      <c r="AC37" s="448">
        <v>3.708881E-2</v>
      </c>
      <c r="AD37" s="448">
        <v>3.8601530000000002E-2</v>
      </c>
      <c r="AE37" s="448">
        <v>3.5923749999999997E-2</v>
      </c>
      <c r="AF37" s="448">
        <v>4.5911550000000002E-2</v>
      </c>
      <c r="AG37" s="448">
        <v>4.0391499999999997E-2</v>
      </c>
      <c r="AH37" s="448">
        <v>2.8402070000000001E-2</v>
      </c>
      <c r="AI37" s="448">
        <v>2.8581189999999999E-2</v>
      </c>
      <c r="AJ37" s="448">
        <v>5.7046909999999999E-2</v>
      </c>
      <c r="AK37" s="448">
        <v>8.2355960000000006E-2</v>
      </c>
      <c r="AL37" s="448">
        <v>6.5739080000000005E-2</v>
      </c>
      <c r="AM37" s="448">
        <v>0.14488253000000001</v>
      </c>
      <c r="AN37" s="448">
        <v>5.6790800000000002E-2</v>
      </c>
      <c r="AO37" s="448">
        <v>6.4986959999999996E-2</v>
      </c>
      <c r="AP37" s="448">
        <v>9.1018870000000002E-2</v>
      </c>
      <c r="AQ37" s="448">
        <v>2.8460760000000002E-2</v>
      </c>
      <c r="AR37" s="448">
        <v>0.13172420000000001</v>
      </c>
      <c r="AS37" s="448">
        <v>0.11429263000000001</v>
      </c>
      <c r="AT37" s="448">
        <v>6.550446E-2</v>
      </c>
      <c r="AU37" s="448">
        <v>7.4992600000000006E-2</v>
      </c>
      <c r="AV37" s="448">
        <v>4.3636189999999998E-2</v>
      </c>
      <c r="AW37" s="448">
        <v>6.6290779999999994E-2</v>
      </c>
      <c r="AX37" s="448">
        <v>1.09893866</v>
      </c>
      <c r="AY37" s="448">
        <v>4.322873E-2</v>
      </c>
      <c r="AZ37" s="448">
        <v>2.506253E-2</v>
      </c>
      <c r="BA37" s="450">
        <v>3.9275770000000002E-2</v>
      </c>
    </row>
    <row r="38" spans="2:53" ht="19.5" customHeight="1">
      <c r="B38" s="451" t="s">
        <v>91</v>
      </c>
      <c r="C38" s="309" t="s">
        <v>51</v>
      </c>
      <c r="D38" s="459">
        <v>0.81756018762736316</v>
      </c>
      <c r="E38" s="452">
        <v>0.53756998248086063</v>
      </c>
      <c r="F38" s="452">
        <v>0.31884833609988</v>
      </c>
      <c r="G38" s="452">
        <v>9.5286689932279817E-2</v>
      </c>
      <c r="H38" s="452">
        <v>0.222886100507177</v>
      </c>
      <c r="I38" s="454">
        <v>0.16471963105277901</v>
      </c>
      <c r="K38" s="476"/>
      <c r="L38" s="499"/>
      <c r="M38" s="477"/>
      <c r="O38" s="482" t="s">
        <v>123</v>
      </c>
      <c r="P38" s="484" t="s">
        <v>51</v>
      </c>
      <c r="Q38" s="459">
        <v>2.1417200000000002E-3</v>
      </c>
      <c r="R38" s="452">
        <v>2.8423000000000001E-4</v>
      </c>
      <c r="S38" s="452">
        <v>8.3549999999999998E-4</v>
      </c>
      <c r="T38" s="452">
        <v>2.6811000000000001E-4</v>
      </c>
      <c r="U38" s="452">
        <v>4.0001000000000001E-4</v>
      </c>
      <c r="V38" s="452">
        <v>4.7661999999999997E-4</v>
      </c>
      <c r="W38" s="452">
        <v>1.9045999999999999E-4</v>
      </c>
      <c r="X38" s="452">
        <v>2.8646999999999999E-4</v>
      </c>
      <c r="Y38" s="452">
        <v>4.1215000000000002E-4</v>
      </c>
      <c r="Z38" s="452">
        <v>1.0703E-4</v>
      </c>
      <c r="AA38" s="452">
        <v>1.7023E-4</v>
      </c>
      <c r="AB38" s="452">
        <v>2.3194000000000001E-4</v>
      </c>
      <c r="AC38" s="452">
        <v>2.8800000000000001E-4</v>
      </c>
      <c r="AD38" s="452">
        <v>2.6441000000000002E-4</v>
      </c>
      <c r="AE38" s="452">
        <v>1.7984000000000001E-4</v>
      </c>
      <c r="AF38" s="452">
        <v>3.9651999999999998E-4</v>
      </c>
      <c r="AG38" s="452">
        <v>3.5719000000000001E-4</v>
      </c>
      <c r="AH38" s="452">
        <v>1.9122E-4</v>
      </c>
      <c r="AI38" s="452">
        <v>2.4918999999999999E-4</v>
      </c>
      <c r="AJ38" s="452">
        <v>4.4480000000000002E-4</v>
      </c>
      <c r="AK38" s="452">
        <v>5.8520000000000002E-4</v>
      </c>
      <c r="AL38" s="452">
        <v>3.5963999999999999E-4</v>
      </c>
      <c r="AM38" s="452">
        <v>1.0547499999999999E-3</v>
      </c>
      <c r="AN38" s="452">
        <v>3.3362000000000002E-4</v>
      </c>
      <c r="AO38" s="452">
        <v>9.3336000000000005E-4</v>
      </c>
      <c r="AP38" s="452">
        <v>7.8021999999999998E-4</v>
      </c>
      <c r="AQ38" s="452">
        <v>8.6235999999999995E-4</v>
      </c>
      <c r="AR38" s="452">
        <v>7.4527999999999997E-4</v>
      </c>
      <c r="AS38" s="452">
        <v>9.0613699999999991E-3</v>
      </c>
      <c r="AT38" s="452">
        <v>6.5972000000000003E-4</v>
      </c>
      <c r="AU38" s="452">
        <v>8.29475E-3</v>
      </c>
      <c r="AV38" s="452">
        <v>2.0381300000000001E-2</v>
      </c>
      <c r="AW38" s="452">
        <v>2.5183499999999999E-3</v>
      </c>
      <c r="AX38" s="452">
        <v>2.1367199999999999E-3</v>
      </c>
      <c r="AY38" s="452">
        <v>1.0095200499999999</v>
      </c>
      <c r="AZ38" s="452">
        <v>2.7952000000000001E-4</v>
      </c>
      <c r="BA38" s="454">
        <v>3.2772500000000002E-3</v>
      </c>
    </row>
    <row r="39" spans="2:53" ht="19.5" customHeight="1">
      <c r="B39" s="455" t="s">
        <v>92</v>
      </c>
      <c r="C39" s="316" t="s">
        <v>53</v>
      </c>
      <c r="D39" s="460">
        <v>1</v>
      </c>
      <c r="E39" s="456">
        <v>0</v>
      </c>
      <c r="F39" s="456">
        <v>0</v>
      </c>
      <c r="G39" s="456">
        <v>0</v>
      </c>
      <c r="H39" s="456">
        <v>0</v>
      </c>
      <c r="I39" s="458">
        <v>0</v>
      </c>
      <c r="K39" s="476"/>
      <c r="L39" s="499"/>
      <c r="M39" s="477"/>
      <c r="O39" s="483" t="s">
        <v>124</v>
      </c>
      <c r="P39" s="485" t="s">
        <v>53</v>
      </c>
      <c r="Q39" s="460">
        <v>1.16541E-3</v>
      </c>
      <c r="R39" s="456">
        <v>1.4018500000000001E-3</v>
      </c>
      <c r="S39" s="456">
        <v>1.39825E-3</v>
      </c>
      <c r="T39" s="456">
        <v>1.6710099999999999E-3</v>
      </c>
      <c r="U39" s="456">
        <v>1.2047200000000001E-3</v>
      </c>
      <c r="V39" s="456">
        <v>1.1527200000000001E-3</v>
      </c>
      <c r="W39" s="456">
        <v>6.0986999999999999E-4</v>
      </c>
      <c r="X39" s="456">
        <v>5.5780000000000001E-4</v>
      </c>
      <c r="Y39" s="456">
        <v>1.30689E-3</v>
      </c>
      <c r="Z39" s="456">
        <v>3.8651000000000001E-4</v>
      </c>
      <c r="AA39" s="456">
        <v>6.8526999999999998E-4</v>
      </c>
      <c r="AB39" s="456">
        <v>9.8594999999999998E-4</v>
      </c>
      <c r="AC39" s="456">
        <v>8.2908000000000005E-4</v>
      </c>
      <c r="AD39" s="456">
        <v>1.28225E-3</v>
      </c>
      <c r="AE39" s="456">
        <v>1.9597999999999998E-3</v>
      </c>
      <c r="AF39" s="456">
        <v>1.29123E-3</v>
      </c>
      <c r="AG39" s="456">
        <v>1.22584E-3</v>
      </c>
      <c r="AH39" s="456">
        <v>1.4975399999999999E-3</v>
      </c>
      <c r="AI39" s="456">
        <v>6.4785000000000005E-4</v>
      </c>
      <c r="AJ39" s="456">
        <v>1.63185E-3</v>
      </c>
      <c r="AK39" s="456">
        <v>1.39854E-3</v>
      </c>
      <c r="AL39" s="456">
        <v>4.4955E-4</v>
      </c>
      <c r="AM39" s="456">
        <v>1.9732299999999999E-3</v>
      </c>
      <c r="AN39" s="456">
        <v>3.2894299999999999E-3</v>
      </c>
      <c r="AO39" s="456">
        <v>2.4072500000000001E-3</v>
      </c>
      <c r="AP39" s="456">
        <v>4.1118700000000001E-3</v>
      </c>
      <c r="AQ39" s="456">
        <v>7.6610999999999997E-4</v>
      </c>
      <c r="AR39" s="456">
        <v>2.6125800000000002E-3</v>
      </c>
      <c r="AS39" s="456">
        <v>3.1539799999999998E-3</v>
      </c>
      <c r="AT39" s="456">
        <v>3.1939300000000002E-3</v>
      </c>
      <c r="AU39" s="456">
        <v>4.4676899999999999E-3</v>
      </c>
      <c r="AV39" s="456">
        <v>2.87792E-3</v>
      </c>
      <c r="AW39" s="456">
        <v>5.2288600000000001E-3</v>
      </c>
      <c r="AX39" s="456">
        <v>2.0445900000000002E-3</v>
      </c>
      <c r="AY39" s="456">
        <v>2.26691E-3</v>
      </c>
      <c r="AZ39" s="456">
        <v>1.0007809400000001</v>
      </c>
      <c r="BA39" s="458">
        <v>9.3627999999999995E-4</v>
      </c>
    </row>
    <row r="40" spans="2:53" ht="19.5" customHeight="1" thickBot="1">
      <c r="B40" s="461" t="s">
        <v>93</v>
      </c>
      <c r="C40" s="462" t="s">
        <v>55</v>
      </c>
      <c r="D40" s="463">
        <v>0.6893680357214691</v>
      </c>
      <c r="E40" s="464">
        <v>0.64444567280231424</v>
      </c>
      <c r="F40" s="464">
        <v>1.105522082803604E-2</v>
      </c>
      <c r="G40" s="464">
        <v>0</v>
      </c>
      <c r="H40" s="464">
        <v>2.2110441656072082E-3</v>
      </c>
      <c r="I40" s="465">
        <v>2.2110441656072082E-3</v>
      </c>
      <c r="K40" s="478"/>
      <c r="L40" s="500"/>
      <c r="M40" s="479"/>
      <c r="O40" s="486" t="s">
        <v>125</v>
      </c>
      <c r="P40" s="487" t="s">
        <v>55</v>
      </c>
      <c r="Q40" s="463">
        <v>4.8924700000000003E-3</v>
      </c>
      <c r="R40" s="464">
        <v>3.8704299999999998E-3</v>
      </c>
      <c r="S40" s="464">
        <v>5.3994500000000001E-3</v>
      </c>
      <c r="T40" s="464">
        <v>2.4501599999999998E-3</v>
      </c>
      <c r="U40" s="464">
        <v>4.7391999999999998E-3</v>
      </c>
      <c r="V40" s="464">
        <v>1.2992500000000001E-3</v>
      </c>
      <c r="W40" s="464">
        <v>1.3092700000000001E-2</v>
      </c>
      <c r="X40" s="464">
        <v>2.4683700000000001E-3</v>
      </c>
      <c r="Y40" s="464">
        <v>7.4705500000000003E-3</v>
      </c>
      <c r="Z40" s="464">
        <v>5.4220900000000001E-3</v>
      </c>
      <c r="AA40" s="464">
        <v>3.1048299999999998E-3</v>
      </c>
      <c r="AB40" s="464">
        <v>3.38536E-3</v>
      </c>
      <c r="AC40" s="464">
        <v>4.7901699999999998E-3</v>
      </c>
      <c r="AD40" s="464">
        <v>3.4264899999999999E-3</v>
      </c>
      <c r="AE40" s="464">
        <v>2.0092899999999999E-3</v>
      </c>
      <c r="AF40" s="464">
        <v>1.2615E-3</v>
      </c>
      <c r="AG40" s="464">
        <v>1.42016E-3</v>
      </c>
      <c r="AH40" s="464">
        <v>2.68593E-3</v>
      </c>
      <c r="AI40" s="464">
        <v>1.7180699999999999E-3</v>
      </c>
      <c r="AJ40" s="464">
        <v>2.2482000000000001E-3</v>
      </c>
      <c r="AK40" s="464">
        <v>1.007921E-2</v>
      </c>
      <c r="AL40" s="464">
        <v>3.1592500000000002E-3</v>
      </c>
      <c r="AM40" s="464">
        <v>7.0479399999999999E-3</v>
      </c>
      <c r="AN40" s="464">
        <v>5.4300700000000004E-3</v>
      </c>
      <c r="AO40" s="464">
        <v>3.3534699999999999E-3</v>
      </c>
      <c r="AP40" s="464">
        <v>7.2199500000000002E-3</v>
      </c>
      <c r="AQ40" s="464">
        <v>3.45226E-3</v>
      </c>
      <c r="AR40" s="464">
        <v>2.4002400000000001E-3</v>
      </c>
      <c r="AS40" s="464">
        <v>4.6636899999999998E-3</v>
      </c>
      <c r="AT40" s="464">
        <v>9.9113000000000001E-4</v>
      </c>
      <c r="AU40" s="464">
        <v>4.1938699999999997E-3</v>
      </c>
      <c r="AV40" s="464">
        <v>2.5798000000000001E-3</v>
      </c>
      <c r="AW40" s="464">
        <v>9.0937099999999996E-3</v>
      </c>
      <c r="AX40" s="464">
        <v>3.95327E-3</v>
      </c>
      <c r="AY40" s="464">
        <v>4.2348200000000003E-3</v>
      </c>
      <c r="AZ40" s="464">
        <v>1.6175199999999999E-3</v>
      </c>
      <c r="BA40" s="465">
        <v>1.0009515600000001</v>
      </c>
    </row>
    <row r="41" spans="2:53" ht="19.5" customHeight="1"/>
    <row r="42" spans="2:53" ht="19.5" customHeight="1">
      <c r="J42" s="6"/>
    </row>
    <row r="43" spans="2:53" ht="19.5" customHeight="1">
      <c r="J43" s="6"/>
    </row>
  </sheetData>
  <mergeCells count="9">
    <mergeCell ref="O2:P3"/>
    <mergeCell ref="B2:B3"/>
    <mergeCell ref="C2:C3"/>
    <mergeCell ref="D2:D3"/>
    <mergeCell ref="F2:F3"/>
    <mergeCell ref="E2:E3"/>
    <mergeCell ref="G2:G3"/>
    <mergeCell ref="H2:H3"/>
    <mergeCell ref="I2:I3"/>
  </mergeCells>
  <phoneticPr fontId="2"/>
  <pageMargins left="0.78740157480314965" right="0.78740157480314965" top="0.98425196850393704" bottom="0.98425196850393704" header="0.51181102362204722" footer="0.51181102362204722"/>
  <pageSetup paperSize="9" scale="57" orientation="portrait" r:id="rId1"/>
  <headerFooter alignWithMargins="0"/>
  <ignoredErrors>
    <ignoredError sqref="B4:B40" numberStoredAsText="1"/>
  </ignoredError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14</xdr:col>
                <xdr:colOff>285750</xdr:colOff>
                <xdr:row>1</xdr:row>
                <xdr:rowOff>228600</xdr:rowOff>
              </from>
              <to>
                <xdr:col>15</xdr:col>
                <xdr:colOff>1009650</xdr:colOff>
                <xdr:row>2</xdr:row>
                <xdr:rowOff>247650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5">
            <anchor moveWithCells="1" sizeWithCells="1">
              <from>
                <xdr:col>14</xdr:col>
                <xdr:colOff>285750</xdr:colOff>
                <xdr:row>1</xdr:row>
                <xdr:rowOff>228600</xdr:rowOff>
              </from>
              <to>
                <xdr:col>15</xdr:col>
                <xdr:colOff>1009650</xdr:colOff>
                <xdr:row>2</xdr:row>
                <xdr:rowOff>247650</xdr:rowOff>
              </to>
            </anchor>
          </objectPr>
        </oleObject>
      </mc:Choice>
      <mc:Fallback>
        <oleObject progId="Equation.3" shapeId="21506" r:id="rId6"/>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C22"/>
  <sheetViews>
    <sheetView showGridLines="0" workbookViewId="0">
      <selection activeCell="C9" sqref="B9:C9"/>
    </sheetView>
  </sheetViews>
  <sheetFormatPr defaultColWidth="9" defaultRowHeight="15" customHeight="1"/>
  <cols>
    <col min="1" max="1" width="2.625" style="31" customWidth="1"/>
    <col min="2" max="2" width="25.5" style="31" bestFit="1" customWidth="1"/>
    <col min="3" max="3" width="84.5" style="31" bestFit="1" customWidth="1"/>
    <col min="4" max="16384" width="9" style="31"/>
  </cols>
  <sheetData>
    <row r="1" spans="2:3" ht="15" customHeight="1" thickBot="1"/>
    <row r="2" spans="2:3" ht="15" customHeight="1" thickBot="1">
      <c r="B2" s="514" t="s">
        <v>468</v>
      </c>
      <c r="C2" s="515" t="s">
        <v>469</v>
      </c>
    </row>
    <row r="3" spans="2:3" ht="15" customHeight="1">
      <c r="B3" s="508" t="s">
        <v>470</v>
      </c>
      <c r="C3" s="509" t="s">
        <v>471</v>
      </c>
    </row>
    <row r="4" spans="2:3" ht="15" customHeight="1">
      <c r="B4" s="510" t="s">
        <v>472</v>
      </c>
      <c r="C4" s="511" t="s">
        <v>473</v>
      </c>
    </row>
    <row r="5" spans="2:3" ht="15" customHeight="1">
      <c r="B5" s="510" t="s">
        <v>474</v>
      </c>
      <c r="C5" s="511" t="s">
        <v>475</v>
      </c>
    </row>
    <row r="6" spans="2:3" ht="15" customHeight="1">
      <c r="B6" s="510" t="s">
        <v>478</v>
      </c>
      <c r="C6" s="511" t="s">
        <v>477</v>
      </c>
    </row>
    <row r="7" spans="2:3" ht="15" customHeight="1">
      <c r="B7" s="510" t="s">
        <v>480</v>
      </c>
      <c r="C7" s="511" t="s">
        <v>481</v>
      </c>
    </row>
    <row r="8" spans="2:3" ht="15" customHeight="1">
      <c r="B8" s="510" t="s">
        <v>484</v>
      </c>
      <c r="C8" s="511" t="s">
        <v>483</v>
      </c>
    </row>
    <row r="9" spans="2:3" ht="40.5">
      <c r="B9" s="510" t="s">
        <v>491</v>
      </c>
      <c r="C9" s="535" t="s">
        <v>490</v>
      </c>
    </row>
    <row r="10" spans="2:3" ht="15" customHeight="1">
      <c r="B10" s="510"/>
      <c r="C10" s="511"/>
    </row>
    <row r="11" spans="2:3" ht="15" customHeight="1">
      <c r="B11" s="510"/>
      <c r="C11" s="511"/>
    </row>
    <row r="12" spans="2:3" ht="15" customHeight="1">
      <c r="B12" s="510"/>
      <c r="C12" s="511"/>
    </row>
    <row r="13" spans="2:3" ht="15" customHeight="1">
      <c r="B13" s="510"/>
      <c r="C13" s="511"/>
    </row>
    <row r="14" spans="2:3" ht="15" customHeight="1">
      <c r="B14" s="510"/>
      <c r="C14" s="511"/>
    </row>
    <row r="15" spans="2:3" ht="15" customHeight="1">
      <c r="B15" s="510"/>
      <c r="C15" s="511"/>
    </row>
    <row r="16" spans="2:3" ht="15" customHeight="1">
      <c r="B16" s="510"/>
      <c r="C16" s="511"/>
    </row>
    <row r="17" spans="2:3" ht="15" customHeight="1">
      <c r="B17" s="510"/>
      <c r="C17" s="511"/>
    </row>
    <row r="18" spans="2:3" ht="15" customHeight="1">
      <c r="B18" s="510"/>
      <c r="C18" s="511"/>
    </row>
    <row r="19" spans="2:3" ht="15" customHeight="1">
      <c r="B19" s="510"/>
      <c r="C19" s="511"/>
    </row>
    <row r="20" spans="2:3" ht="15" customHeight="1">
      <c r="B20" s="510"/>
      <c r="C20" s="511"/>
    </row>
    <row r="21" spans="2:3" ht="15" customHeight="1">
      <c r="B21" s="510"/>
      <c r="C21" s="511"/>
    </row>
    <row r="22" spans="2:3" ht="15" customHeight="1" thickBot="1">
      <c r="B22" s="512"/>
      <c r="C22" s="513"/>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16</vt:i4>
      </vt:variant>
    </vt:vector>
  </HeadingPairs>
  <TitlesOfParts>
    <vt:vector size="25" baseType="lpstr">
      <vt:lpstr>説明シート</vt:lpstr>
      <vt:lpstr>入力シート </vt:lpstr>
      <vt:lpstr>出力シート</vt:lpstr>
      <vt:lpstr>フローチャート図</vt:lpstr>
      <vt:lpstr>計算シート1</vt:lpstr>
      <vt:lpstr>計算シート 2</vt:lpstr>
      <vt:lpstr>投入係数シート</vt:lpstr>
      <vt:lpstr>関係係数シート</vt:lpstr>
      <vt:lpstr>更新履歴</vt:lpstr>
      <vt:lpstr>説明シート!OLE_LINK10</vt:lpstr>
      <vt:lpstr>説明シート!OLE_LINK11</vt:lpstr>
      <vt:lpstr>説明シート!OLE_LINK12</vt:lpstr>
      <vt:lpstr>説明シート!OLE_LINK4</vt:lpstr>
      <vt:lpstr>説明シート!OLE_LINK5</vt:lpstr>
      <vt:lpstr>説明シート!OLE_LINK6</vt:lpstr>
      <vt:lpstr>説明シート!OLE_LINK7</vt:lpstr>
      <vt:lpstr>説明シート!OLE_LINK9</vt:lpstr>
      <vt:lpstr>フローチャート図!Print_Area</vt:lpstr>
      <vt:lpstr>関係係数シート!Print_Area</vt:lpstr>
      <vt:lpstr>出力シート!Print_Area</vt:lpstr>
      <vt:lpstr>説明シート!Print_Area</vt:lpstr>
      <vt:lpstr>投入係数シート!Print_Area</vt:lpstr>
      <vt:lpstr>'入力シート '!Print_Area</vt:lpstr>
      <vt:lpstr>計算シート1!Print_Titles</vt:lpstr>
      <vt:lpstr>投入係数シート!Print_Titles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kumamoto</dc:creator>
  <cp:lastModifiedBy>0600107</cp:lastModifiedBy>
  <cp:lastPrinted>2021-02-15T03:00:44Z</cp:lastPrinted>
  <dcterms:created xsi:type="dcterms:W3CDTF">1997-01-08T22:48:59Z</dcterms:created>
  <dcterms:modified xsi:type="dcterms:W3CDTF">2026-01-28T01:11:38Z</dcterms:modified>
</cp:coreProperties>
</file>