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42.183\03_kaiseki\01　共用\61　産業連関表\Ｒ７\08 経済波及効果分析ツール更新\03_起案\"/>
    </mc:Choice>
  </mc:AlternateContent>
  <xr:revisionPtr revIDLastSave="0" documentId="13_ncr:1_{24BD31B5-F7B6-436D-A413-1862C2A11B57}" xr6:coauthVersionLast="47" xr6:coauthVersionMax="47" xr10:uidLastSave="{00000000-0000-0000-0000-000000000000}"/>
  <bookViews>
    <workbookView xWindow="-120" yWindow="-120" windowWidth="29040" windowHeight="15720" tabRatio="692" xr2:uid="{00000000-000D-0000-FFFF-FFFF00000000}"/>
  </bookViews>
  <sheets>
    <sheet name="説明シート" sheetId="17" r:id="rId1"/>
    <sheet name="生産増加の入力シート" sheetId="14" r:id="rId2"/>
    <sheet name="設備投資の入力シート" sheetId="18" r:id="rId3"/>
    <sheet name="出力シート（合計）" sheetId="16" r:id="rId4"/>
    <sheet name="出力シート (生産増加分)" sheetId="23" r:id="rId5"/>
    <sheet name="出力シート (設備投資分)" sheetId="24" r:id="rId6"/>
    <sheet name="フローチャート図（生産増加分）" sheetId="31" r:id="rId7"/>
    <sheet name="フローチャート図（設備投資分）" sheetId="30" r:id="rId8"/>
    <sheet name="合計の計算シート" sheetId="26" r:id="rId9"/>
    <sheet name="生産増加の計算シート" sheetId="12" r:id="rId10"/>
    <sheet name="設備投資の計算シート" sheetId="22" r:id="rId11"/>
    <sheet name="関係係数シート" sheetId="15" r:id="rId12"/>
    <sheet name="更新履歴" sheetId="32" r:id="rId13"/>
  </sheets>
  <definedNames>
    <definedName name="_xlnm.Print_Area" localSheetId="6">'フローチャート図（生産増加分）'!$A$1:$AH$63</definedName>
    <definedName name="_xlnm.Print_Area" localSheetId="7">'フローチャート図（設備投資分）'!$A$1:$AI$70</definedName>
    <definedName name="_xlnm.Print_Area" localSheetId="11">関係係数シート!$B$2:$FU$40</definedName>
    <definedName name="_xlnm.Print_Area" localSheetId="4">'出力シート (生産増加分)'!$B$1:$K$135</definedName>
    <definedName name="_xlnm.Print_Area" localSheetId="5">'出力シート (設備投資分)'!$B$1:$K$134</definedName>
    <definedName name="_xlnm.Print_Area" localSheetId="3">'出力シート（合計）'!$B$1:$K$134</definedName>
    <definedName name="_xlnm.Print_Area" localSheetId="9">生産増加の計算シート!$B$3:$AT$47</definedName>
    <definedName name="_xlnm.Print_Area" localSheetId="1">生産増加の入力シート!$A$2:$L$46</definedName>
    <definedName name="_xlnm.Print_Area" localSheetId="10">設備投資の計算シート!$B$3:$CJ$47</definedName>
    <definedName name="_xlnm.Print_Area" localSheetId="2">設備投資の入力シート!$B$2:$K$44</definedName>
    <definedName name="_xlnm.Print_Area" localSheetId="0">説明シート!$A$1:$K$154</definedName>
    <definedName name="_xlnm.Print_Titles" localSheetId="8">合計の計算シート!$B:$C,合計の計算シート!$3:$7</definedName>
    <definedName name="_xlnm.Print_Titles" localSheetId="9">生産増加の計算シート!$B:$C,生産増加の計算シート!$3:$7</definedName>
    <definedName name="_xlnm.Print_Titles" localSheetId="10">設備投資の計算シート!$B:$C,設備投資の計算シート!$3:$7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I4" i="15" l="1"/>
  <c r="BJ4" i="15"/>
  <c r="BK4" i="15"/>
  <c r="BL4" i="15"/>
  <c r="BM4" i="15"/>
  <c r="BN4" i="15"/>
  <c r="BO4" i="15"/>
  <c r="BP4" i="15"/>
  <c r="BQ4" i="15"/>
  <c r="BR4" i="15"/>
  <c r="BS4" i="15"/>
  <c r="BT4" i="15"/>
  <c r="BU4" i="15"/>
  <c r="BV4" i="15"/>
  <c r="BW4" i="15"/>
  <c r="BX4" i="15"/>
  <c r="BY4" i="15"/>
  <c r="BZ4" i="15"/>
  <c r="CA4" i="15"/>
  <c r="CB4" i="15"/>
  <c r="CC4" i="15"/>
  <c r="CD4" i="15"/>
  <c r="CE4" i="15"/>
  <c r="CF4" i="15"/>
  <c r="CG4" i="15"/>
  <c r="CH4" i="15"/>
  <c r="CI4" i="15"/>
  <c r="CJ4" i="15"/>
  <c r="CK4" i="15"/>
  <c r="CL4" i="15"/>
  <c r="CM4" i="15"/>
  <c r="CN4" i="15"/>
  <c r="CO4" i="15"/>
  <c r="CP4" i="15"/>
  <c r="CQ4" i="15"/>
  <c r="CR4" i="15"/>
  <c r="CS4" i="15"/>
  <c r="BI5" i="15"/>
  <c r="BJ5" i="15"/>
  <c r="BK5" i="15"/>
  <c r="BL5" i="15"/>
  <c r="BM5" i="15"/>
  <c r="BN5" i="15"/>
  <c r="BO5" i="15"/>
  <c r="BP5" i="15"/>
  <c r="BQ5" i="15"/>
  <c r="BR5" i="15"/>
  <c r="BS5" i="15"/>
  <c r="BT5" i="15"/>
  <c r="BU5" i="15"/>
  <c r="BV5" i="15"/>
  <c r="BW5" i="15"/>
  <c r="BX5" i="15"/>
  <c r="BY5" i="15"/>
  <c r="BZ5" i="15"/>
  <c r="CA5" i="15"/>
  <c r="CB5" i="15"/>
  <c r="CC5" i="15"/>
  <c r="CD5" i="15"/>
  <c r="CE5" i="15"/>
  <c r="CF5" i="15"/>
  <c r="CG5" i="15"/>
  <c r="CH5" i="15"/>
  <c r="CI5" i="15"/>
  <c r="CJ5" i="15"/>
  <c r="CK5" i="15"/>
  <c r="CL5" i="15"/>
  <c r="CM5" i="15"/>
  <c r="CN5" i="15"/>
  <c r="CO5" i="15"/>
  <c r="CP5" i="15"/>
  <c r="CQ5" i="15"/>
  <c r="CR5" i="15"/>
  <c r="CS5" i="15"/>
  <c r="BI6" i="15"/>
  <c r="BJ6" i="15"/>
  <c r="BK6" i="15"/>
  <c r="BL6" i="15"/>
  <c r="BM6" i="15"/>
  <c r="BN6" i="15"/>
  <c r="BO6" i="15"/>
  <c r="BP6" i="15"/>
  <c r="BQ6" i="15"/>
  <c r="BR6" i="15"/>
  <c r="BS6" i="15"/>
  <c r="BT6" i="15"/>
  <c r="BU6" i="15"/>
  <c r="BV6" i="15"/>
  <c r="BW6" i="15"/>
  <c r="BX6" i="15"/>
  <c r="BY6" i="15"/>
  <c r="BZ6" i="15"/>
  <c r="CA6" i="15"/>
  <c r="CB6" i="15"/>
  <c r="CC6" i="15"/>
  <c r="CD6" i="15"/>
  <c r="CE6" i="15"/>
  <c r="CF6" i="15"/>
  <c r="CG6" i="15"/>
  <c r="CH6" i="15"/>
  <c r="CI6" i="15"/>
  <c r="CJ6" i="15"/>
  <c r="CK6" i="15"/>
  <c r="CL6" i="15"/>
  <c r="CM6" i="15"/>
  <c r="CN6" i="15"/>
  <c r="CO6" i="15"/>
  <c r="CP6" i="15"/>
  <c r="CQ6" i="15"/>
  <c r="CR6" i="15"/>
  <c r="CS6" i="15"/>
  <c r="BI7" i="15"/>
  <c r="BJ7" i="15"/>
  <c r="BK7" i="15"/>
  <c r="BL7" i="15"/>
  <c r="BM7" i="15"/>
  <c r="BN7" i="15"/>
  <c r="BO7" i="15"/>
  <c r="BP7" i="15"/>
  <c r="BQ7" i="15"/>
  <c r="BR7" i="15"/>
  <c r="BS7" i="15"/>
  <c r="BT7" i="15"/>
  <c r="BU7" i="15"/>
  <c r="BV7" i="15"/>
  <c r="BW7" i="15"/>
  <c r="BX7" i="15"/>
  <c r="BY7" i="15"/>
  <c r="BZ7" i="15"/>
  <c r="CA7" i="15"/>
  <c r="CB7" i="15"/>
  <c r="CC7" i="15"/>
  <c r="CD7" i="15"/>
  <c r="CE7" i="15"/>
  <c r="CF7" i="15"/>
  <c r="CG7" i="15"/>
  <c r="CH7" i="15"/>
  <c r="CI7" i="15"/>
  <c r="CJ7" i="15"/>
  <c r="CK7" i="15"/>
  <c r="CL7" i="15"/>
  <c r="CM7" i="15"/>
  <c r="CN7" i="15"/>
  <c r="CO7" i="15"/>
  <c r="CP7" i="15"/>
  <c r="CQ7" i="15"/>
  <c r="CR7" i="15"/>
  <c r="CS7" i="15"/>
  <c r="BI8" i="15"/>
  <c r="BJ8" i="15"/>
  <c r="BK8" i="15"/>
  <c r="BL8" i="15"/>
  <c r="BM8" i="15"/>
  <c r="BN8" i="15"/>
  <c r="BO8" i="15"/>
  <c r="BP8" i="15"/>
  <c r="BQ8" i="15"/>
  <c r="BR8" i="15"/>
  <c r="BS8" i="15"/>
  <c r="BT8" i="15"/>
  <c r="BU8" i="15"/>
  <c r="BV8" i="15"/>
  <c r="BW8" i="15"/>
  <c r="BX8" i="15"/>
  <c r="BY8" i="15"/>
  <c r="BZ8" i="15"/>
  <c r="CA8" i="15"/>
  <c r="CB8" i="15"/>
  <c r="CC8" i="15"/>
  <c r="CD8" i="15"/>
  <c r="CE8" i="15"/>
  <c r="CF8" i="15"/>
  <c r="CG8" i="15"/>
  <c r="CH8" i="15"/>
  <c r="CI8" i="15"/>
  <c r="CJ8" i="15"/>
  <c r="CK8" i="15"/>
  <c r="CL8" i="15"/>
  <c r="CM8" i="15"/>
  <c r="CN8" i="15"/>
  <c r="CO8" i="15"/>
  <c r="CP8" i="15"/>
  <c r="CQ8" i="15"/>
  <c r="CR8" i="15"/>
  <c r="CS8" i="15"/>
  <c r="BI9" i="15"/>
  <c r="BJ9" i="15"/>
  <c r="BK9" i="15"/>
  <c r="BL9" i="15"/>
  <c r="BM9" i="15"/>
  <c r="BN9" i="15"/>
  <c r="BO9" i="15"/>
  <c r="BP9" i="15"/>
  <c r="BQ9" i="15"/>
  <c r="BR9" i="15"/>
  <c r="BS9" i="15"/>
  <c r="BT9" i="15"/>
  <c r="BU9" i="15"/>
  <c r="BV9" i="15"/>
  <c r="BW9" i="15"/>
  <c r="BX9" i="15"/>
  <c r="BY9" i="15"/>
  <c r="BZ9" i="15"/>
  <c r="CA9" i="15"/>
  <c r="CB9" i="15"/>
  <c r="CC9" i="15"/>
  <c r="CD9" i="15"/>
  <c r="CE9" i="15"/>
  <c r="CF9" i="15"/>
  <c r="CG9" i="15"/>
  <c r="CH9" i="15"/>
  <c r="CI9" i="15"/>
  <c r="CJ9" i="15"/>
  <c r="CK9" i="15"/>
  <c r="CL9" i="15"/>
  <c r="CM9" i="15"/>
  <c r="CN9" i="15"/>
  <c r="CO9" i="15"/>
  <c r="CP9" i="15"/>
  <c r="CQ9" i="15"/>
  <c r="CR9" i="15"/>
  <c r="CS9" i="15"/>
  <c r="BI10" i="15"/>
  <c r="BJ10" i="15"/>
  <c r="BK10" i="15"/>
  <c r="BL10" i="15"/>
  <c r="BM10" i="15"/>
  <c r="BN10" i="15"/>
  <c r="BO10" i="15"/>
  <c r="BP10" i="15"/>
  <c r="BQ10" i="15"/>
  <c r="BR10" i="15"/>
  <c r="BS10" i="15"/>
  <c r="BT10" i="15"/>
  <c r="BU10" i="15"/>
  <c r="BV10" i="15"/>
  <c r="BW10" i="15"/>
  <c r="BX10" i="15"/>
  <c r="BY10" i="15"/>
  <c r="BZ10" i="15"/>
  <c r="CA10" i="15"/>
  <c r="CB10" i="15"/>
  <c r="CC10" i="15"/>
  <c r="CD10" i="15"/>
  <c r="CE10" i="15"/>
  <c r="CF10" i="15"/>
  <c r="CG10" i="15"/>
  <c r="CH10" i="15"/>
  <c r="CI10" i="15"/>
  <c r="CJ10" i="15"/>
  <c r="CK10" i="15"/>
  <c r="CL10" i="15"/>
  <c r="CM10" i="15"/>
  <c r="CN10" i="15"/>
  <c r="CO10" i="15"/>
  <c r="CP10" i="15"/>
  <c r="CQ10" i="15"/>
  <c r="CR10" i="15"/>
  <c r="CS10" i="15"/>
  <c r="BI11" i="15"/>
  <c r="BJ11" i="15"/>
  <c r="BK11" i="15"/>
  <c r="BL11" i="15"/>
  <c r="BM11" i="15"/>
  <c r="BN11" i="15"/>
  <c r="BO11" i="15"/>
  <c r="BP11" i="15"/>
  <c r="BQ11" i="15"/>
  <c r="BR11" i="15"/>
  <c r="BS11" i="15"/>
  <c r="BT11" i="15"/>
  <c r="BU11" i="15"/>
  <c r="BV11" i="15"/>
  <c r="BW11" i="15"/>
  <c r="BX11" i="15"/>
  <c r="BY11" i="15"/>
  <c r="BZ11" i="15"/>
  <c r="CA11" i="15"/>
  <c r="CB11" i="15"/>
  <c r="CC11" i="15"/>
  <c r="CD11" i="15"/>
  <c r="CE11" i="15"/>
  <c r="CF11" i="15"/>
  <c r="CG11" i="15"/>
  <c r="CH11" i="15"/>
  <c r="CI11" i="15"/>
  <c r="CJ11" i="15"/>
  <c r="CK11" i="15"/>
  <c r="CL11" i="15"/>
  <c r="CM11" i="15"/>
  <c r="CN11" i="15"/>
  <c r="CO11" i="15"/>
  <c r="CP11" i="15"/>
  <c r="CQ11" i="15"/>
  <c r="CR11" i="15"/>
  <c r="CS11" i="15"/>
  <c r="BI12" i="15"/>
  <c r="BJ12" i="15"/>
  <c r="BK12" i="15"/>
  <c r="BL12" i="15"/>
  <c r="BM12" i="15"/>
  <c r="BN12" i="15"/>
  <c r="BO12" i="15"/>
  <c r="BP12" i="15"/>
  <c r="BQ12" i="15"/>
  <c r="BR12" i="15"/>
  <c r="BS12" i="15"/>
  <c r="BT12" i="15"/>
  <c r="BU12" i="15"/>
  <c r="BV12" i="15"/>
  <c r="BW12" i="15"/>
  <c r="BX12" i="15"/>
  <c r="BY12" i="15"/>
  <c r="BZ12" i="15"/>
  <c r="CA12" i="15"/>
  <c r="CB12" i="15"/>
  <c r="CC12" i="15"/>
  <c r="CD12" i="15"/>
  <c r="CE12" i="15"/>
  <c r="CF12" i="15"/>
  <c r="CG12" i="15"/>
  <c r="CH12" i="15"/>
  <c r="CI12" i="15"/>
  <c r="CJ12" i="15"/>
  <c r="CK12" i="15"/>
  <c r="CL12" i="15"/>
  <c r="CM12" i="15"/>
  <c r="CN12" i="15"/>
  <c r="CO12" i="15"/>
  <c r="CP12" i="15"/>
  <c r="CQ12" i="15"/>
  <c r="CR12" i="15"/>
  <c r="CS12" i="15"/>
  <c r="BI13" i="15"/>
  <c r="BJ13" i="15"/>
  <c r="BK13" i="15"/>
  <c r="BL13" i="15"/>
  <c r="BM13" i="15"/>
  <c r="BN13" i="15"/>
  <c r="BO13" i="15"/>
  <c r="BP13" i="15"/>
  <c r="BQ13" i="15"/>
  <c r="BR13" i="15"/>
  <c r="BS13" i="15"/>
  <c r="BT13" i="15"/>
  <c r="BU13" i="15"/>
  <c r="BV13" i="15"/>
  <c r="BW13" i="15"/>
  <c r="BX13" i="15"/>
  <c r="BY13" i="15"/>
  <c r="BZ13" i="15"/>
  <c r="CA13" i="15"/>
  <c r="CB13" i="15"/>
  <c r="CC13" i="15"/>
  <c r="CD13" i="15"/>
  <c r="CE13" i="15"/>
  <c r="CF13" i="15"/>
  <c r="CG13" i="15"/>
  <c r="CH13" i="15"/>
  <c r="CI13" i="15"/>
  <c r="CJ13" i="15"/>
  <c r="CK13" i="15"/>
  <c r="CL13" i="15"/>
  <c r="CM13" i="15"/>
  <c r="CN13" i="15"/>
  <c r="CO13" i="15"/>
  <c r="CP13" i="15"/>
  <c r="CQ13" i="15"/>
  <c r="CR13" i="15"/>
  <c r="CS13" i="15"/>
  <c r="BI14" i="15"/>
  <c r="BJ14" i="15"/>
  <c r="BK14" i="15"/>
  <c r="BL14" i="15"/>
  <c r="BM14" i="15"/>
  <c r="BN14" i="15"/>
  <c r="BO14" i="15"/>
  <c r="BP14" i="15"/>
  <c r="BQ14" i="15"/>
  <c r="BR14" i="15"/>
  <c r="BS14" i="15"/>
  <c r="BT14" i="15"/>
  <c r="BU14" i="15"/>
  <c r="BV14" i="15"/>
  <c r="BW14" i="15"/>
  <c r="BX14" i="15"/>
  <c r="BY14" i="15"/>
  <c r="BZ14" i="15"/>
  <c r="CA14" i="15"/>
  <c r="CB14" i="15"/>
  <c r="CC14" i="15"/>
  <c r="CD14" i="15"/>
  <c r="CE14" i="15"/>
  <c r="CF14" i="15"/>
  <c r="CG14" i="15"/>
  <c r="CH14" i="15"/>
  <c r="CI14" i="15"/>
  <c r="CJ14" i="15"/>
  <c r="CK14" i="15"/>
  <c r="CL14" i="15"/>
  <c r="CM14" i="15"/>
  <c r="CN14" i="15"/>
  <c r="CO14" i="15"/>
  <c r="CP14" i="15"/>
  <c r="CQ14" i="15"/>
  <c r="CR14" i="15"/>
  <c r="CS14" i="15"/>
  <c r="BI15" i="15"/>
  <c r="BJ15" i="15"/>
  <c r="BK15" i="15"/>
  <c r="BL15" i="15"/>
  <c r="BM15" i="15"/>
  <c r="BN15" i="15"/>
  <c r="BO15" i="15"/>
  <c r="BP15" i="15"/>
  <c r="BQ15" i="15"/>
  <c r="BR15" i="15"/>
  <c r="BS15" i="15"/>
  <c r="BT15" i="15"/>
  <c r="BU15" i="15"/>
  <c r="BV15" i="15"/>
  <c r="BW15" i="15"/>
  <c r="BX15" i="15"/>
  <c r="BY15" i="15"/>
  <c r="BZ15" i="15"/>
  <c r="CA15" i="15"/>
  <c r="CB15" i="15"/>
  <c r="CC15" i="15"/>
  <c r="CD15" i="15"/>
  <c r="CE15" i="15"/>
  <c r="CF15" i="15"/>
  <c r="CG15" i="15"/>
  <c r="CH15" i="15"/>
  <c r="CI15" i="15"/>
  <c r="CJ15" i="15"/>
  <c r="CK15" i="15"/>
  <c r="CL15" i="15"/>
  <c r="CM15" i="15"/>
  <c r="CN15" i="15"/>
  <c r="CO15" i="15"/>
  <c r="CP15" i="15"/>
  <c r="CQ15" i="15"/>
  <c r="CR15" i="15"/>
  <c r="CS15" i="15"/>
  <c r="BI16" i="15"/>
  <c r="BJ16" i="15"/>
  <c r="BK16" i="15"/>
  <c r="BL16" i="15"/>
  <c r="BM16" i="15"/>
  <c r="BN16" i="15"/>
  <c r="BO16" i="15"/>
  <c r="BP16" i="15"/>
  <c r="BQ16" i="15"/>
  <c r="BR16" i="15"/>
  <c r="BS16" i="15"/>
  <c r="BT16" i="15"/>
  <c r="BU16" i="15"/>
  <c r="BV16" i="15"/>
  <c r="BW16" i="15"/>
  <c r="BX16" i="15"/>
  <c r="BY16" i="15"/>
  <c r="BZ16" i="15"/>
  <c r="CA16" i="15"/>
  <c r="CB16" i="15"/>
  <c r="CC16" i="15"/>
  <c r="CD16" i="15"/>
  <c r="CE16" i="15"/>
  <c r="CF16" i="15"/>
  <c r="CG16" i="15"/>
  <c r="CH16" i="15"/>
  <c r="CI16" i="15"/>
  <c r="CJ16" i="15"/>
  <c r="CK16" i="15"/>
  <c r="CL16" i="15"/>
  <c r="CM16" i="15"/>
  <c r="CN16" i="15"/>
  <c r="CO16" i="15"/>
  <c r="CP16" i="15"/>
  <c r="CQ16" i="15"/>
  <c r="CR16" i="15"/>
  <c r="CS16" i="15"/>
  <c r="BI17" i="15"/>
  <c r="BJ17" i="15"/>
  <c r="BK17" i="15"/>
  <c r="BL17" i="15"/>
  <c r="BM17" i="15"/>
  <c r="BN17" i="15"/>
  <c r="BO17" i="15"/>
  <c r="BP17" i="15"/>
  <c r="BQ17" i="15"/>
  <c r="BR17" i="15"/>
  <c r="BS17" i="15"/>
  <c r="BT17" i="15"/>
  <c r="BU17" i="15"/>
  <c r="BV17" i="15"/>
  <c r="BW17" i="15"/>
  <c r="BX17" i="15"/>
  <c r="BY17" i="15"/>
  <c r="BZ17" i="15"/>
  <c r="CA17" i="15"/>
  <c r="CB17" i="15"/>
  <c r="CC17" i="15"/>
  <c r="CD17" i="15"/>
  <c r="CE17" i="15"/>
  <c r="CF17" i="15"/>
  <c r="CG17" i="15"/>
  <c r="CH17" i="15"/>
  <c r="CI17" i="15"/>
  <c r="CJ17" i="15"/>
  <c r="CK17" i="15"/>
  <c r="CL17" i="15"/>
  <c r="CM17" i="15"/>
  <c r="CN17" i="15"/>
  <c r="CO17" i="15"/>
  <c r="CP17" i="15"/>
  <c r="CQ17" i="15"/>
  <c r="CR17" i="15"/>
  <c r="CS17" i="15"/>
  <c r="BI18" i="15"/>
  <c r="BJ18" i="15"/>
  <c r="BK18" i="15"/>
  <c r="BL18" i="15"/>
  <c r="BM18" i="15"/>
  <c r="BN18" i="15"/>
  <c r="BO18" i="15"/>
  <c r="BP18" i="15"/>
  <c r="BQ18" i="15"/>
  <c r="BR18" i="15"/>
  <c r="BS18" i="15"/>
  <c r="BT18" i="15"/>
  <c r="BU18" i="15"/>
  <c r="BV18" i="15"/>
  <c r="BW18" i="15"/>
  <c r="BX18" i="15"/>
  <c r="BY18" i="15"/>
  <c r="BZ18" i="15"/>
  <c r="CA18" i="15"/>
  <c r="CB18" i="15"/>
  <c r="CC18" i="15"/>
  <c r="CD18" i="15"/>
  <c r="CE18" i="15"/>
  <c r="CF18" i="15"/>
  <c r="CG18" i="15"/>
  <c r="CH18" i="15"/>
  <c r="CI18" i="15"/>
  <c r="CJ18" i="15"/>
  <c r="CK18" i="15"/>
  <c r="CL18" i="15"/>
  <c r="CM18" i="15"/>
  <c r="CN18" i="15"/>
  <c r="CO18" i="15"/>
  <c r="CP18" i="15"/>
  <c r="CQ18" i="15"/>
  <c r="CR18" i="15"/>
  <c r="CS18" i="15"/>
  <c r="BI19" i="15"/>
  <c r="BJ19" i="15"/>
  <c r="BK19" i="15"/>
  <c r="BL19" i="15"/>
  <c r="BM19" i="15"/>
  <c r="BN19" i="15"/>
  <c r="BO19" i="15"/>
  <c r="BP19" i="15"/>
  <c r="BQ19" i="15"/>
  <c r="BR19" i="15"/>
  <c r="BS19" i="15"/>
  <c r="BT19" i="15"/>
  <c r="BU19" i="15"/>
  <c r="BV19" i="15"/>
  <c r="BW19" i="15"/>
  <c r="BX19" i="15"/>
  <c r="BY19" i="15"/>
  <c r="BZ19" i="15"/>
  <c r="CA19" i="15"/>
  <c r="CB19" i="15"/>
  <c r="CC19" i="15"/>
  <c r="CD19" i="15"/>
  <c r="CE19" i="15"/>
  <c r="CF19" i="15"/>
  <c r="CG19" i="15"/>
  <c r="CH19" i="15"/>
  <c r="CI19" i="15"/>
  <c r="CJ19" i="15"/>
  <c r="CK19" i="15"/>
  <c r="CL19" i="15"/>
  <c r="CM19" i="15"/>
  <c r="CN19" i="15"/>
  <c r="CO19" i="15"/>
  <c r="CP19" i="15"/>
  <c r="CQ19" i="15"/>
  <c r="CR19" i="15"/>
  <c r="CS19" i="15"/>
  <c r="BI20" i="15"/>
  <c r="BJ20" i="15"/>
  <c r="BK20" i="15"/>
  <c r="BL20" i="15"/>
  <c r="BM20" i="15"/>
  <c r="BN20" i="15"/>
  <c r="BO20" i="15"/>
  <c r="BP20" i="15"/>
  <c r="BQ20" i="15"/>
  <c r="BR20" i="15"/>
  <c r="BS20" i="15"/>
  <c r="BT20" i="15"/>
  <c r="BU20" i="15"/>
  <c r="BV20" i="15"/>
  <c r="BW20" i="15"/>
  <c r="BX20" i="15"/>
  <c r="BY20" i="15"/>
  <c r="BZ20" i="15"/>
  <c r="CA20" i="15"/>
  <c r="CB20" i="15"/>
  <c r="CC20" i="15"/>
  <c r="CD20" i="15"/>
  <c r="CE20" i="15"/>
  <c r="CF20" i="15"/>
  <c r="CG20" i="15"/>
  <c r="CH20" i="15"/>
  <c r="CI20" i="15"/>
  <c r="CJ20" i="15"/>
  <c r="CK20" i="15"/>
  <c r="CL20" i="15"/>
  <c r="CM20" i="15"/>
  <c r="CN20" i="15"/>
  <c r="CO20" i="15"/>
  <c r="CP20" i="15"/>
  <c r="CQ20" i="15"/>
  <c r="CR20" i="15"/>
  <c r="CS20" i="15"/>
  <c r="BI21" i="15"/>
  <c r="BJ21" i="15"/>
  <c r="BK21" i="15"/>
  <c r="BL21" i="15"/>
  <c r="BM21" i="15"/>
  <c r="BN21" i="15"/>
  <c r="BO21" i="15"/>
  <c r="BP21" i="15"/>
  <c r="BQ21" i="15"/>
  <c r="BR21" i="15"/>
  <c r="BS21" i="15"/>
  <c r="BT21" i="15"/>
  <c r="BU21" i="15"/>
  <c r="BV21" i="15"/>
  <c r="BW21" i="15"/>
  <c r="BX21" i="15"/>
  <c r="BY21" i="15"/>
  <c r="BZ21" i="15"/>
  <c r="CA21" i="15"/>
  <c r="CB21" i="15"/>
  <c r="CC21" i="15"/>
  <c r="CD21" i="15"/>
  <c r="CE21" i="15"/>
  <c r="CF21" i="15"/>
  <c r="CG21" i="15"/>
  <c r="CH21" i="15"/>
  <c r="CI21" i="15"/>
  <c r="CJ21" i="15"/>
  <c r="CK21" i="15"/>
  <c r="CL21" i="15"/>
  <c r="CM21" i="15"/>
  <c r="CN21" i="15"/>
  <c r="CO21" i="15"/>
  <c r="CP21" i="15"/>
  <c r="CQ21" i="15"/>
  <c r="CR21" i="15"/>
  <c r="CS21" i="15"/>
  <c r="BI22" i="15"/>
  <c r="BJ22" i="15"/>
  <c r="BK22" i="15"/>
  <c r="BL22" i="15"/>
  <c r="BM22" i="15"/>
  <c r="BN22" i="15"/>
  <c r="BO22" i="15"/>
  <c r="BP22" i="15"/>
  <c r="BQ22" i="15"/>
  <c r="BR22" i="15"/>
  <c r="BS22" i="15"/>
  <c r="BT22" i="15"/>
  <c r="BU22" i="15"/>
  <c r="BV22" i="15"/>
  <c r="BW22" i="15"/>
  <c r="BX22" i="15"/>
  <c r="BY22" i="15"/>
  <c r="BZ22" i="15"/>
  <c r="CA22" i="15"/>
  <c r="CB22" i="15"/>
  <c r="CC22" i="15"/>
  <c r="CD22" i="15"/>
  <c r="CE22" i="15"/>
  <c r="CF22" i="15"/>
  <c r="CG22" i="15"/>
  <c r="CH22" i="15"/>
  <c r="CI22" i="15"/>
  <c r="CJ22" i="15"/>
  <c r="CK22" i="15"/>
  <c r="CL22" i="15"/>
  <c r="CM22" i="15"/>
  <c r="CN22" i="15"/>
  <c r="CO22" i="15"/>
  <c r="CP22" i="15"/>
  <c r="CQ22" i="15"/>
  <c r="CR22" i="15"/>
  <c r="CS22" i="15"/>
  <c r="BI23" i="15"/>
  <c r="BJ23" i="15"/>
  <c r="BK23" i="15"/>
  <c r="BL23" i="15"/>
  <c r="BM23" i="15"/>
  <c r="BN23" i="15"/>
  <c r="BO23" i="15"/>
  <c r="BP23" i="15"/>
  <c r="BQ23" i="15"/>
  <c r="BR23" i="15"/>
  <c r="BS23" i="15"/>
  <c r="BT23" i="15"/>
  <c r="BU23" i="15"/>
  <c r="BV23" i="15"/>
  <c r="BW23" i="15"/>
  <c r="BX23" i="15"/>
  <c r="BY23" i="15"/>
  <c r="BZ23" i="15"/>
  <c r="CA23" i="15"/>
  <c r="CB23" i="15"/>
  <c r="CC23" i="15"/>
  <c r="CD23" i="15"/>
  <c r="CE23" i="15"/>
  <c r="CF23" i="15"/>
  <c r="CG23" i="15"/>
  <c r="CH23" i="15"/>
  <c r="CI23" i="15"/>
  <c r="CJ23" i="15"/>
  <c r="CK23" i="15"/>
  <c r="CL23" i="15"/>
  <c r="CM23" i="15"/>
  <c r="CN23" i="15"/>
  <c r="CO23" i="15"/>
  <c r="CP23" i="15"/>
  <c r="CQ23" i="15"/>
  <c r="CR23" i="15"/>
  <c r="CS23" i="15"/>
  <c r="BI24" i="15"/>
  <c r="BJ24" i="15"/>
  <c r="BK24" i="15"/>
  <c r="BL24" i="15"/>
  <c r="BM24" i="15"/>
  <c r="BN24" i="15"/>
  <c r="BO24" i="15"/>
  <c r="BP24" i="15"/>
  <c r="BQ24" i="15"/>
  <c r="BR24" i="15"/>
  <c r="BS24" i="15"/>
  <c r="BT24" i="15"/>
  <c r="BU24" i="15"/>
  <c r="BV24" i="15"/>
  <c r="BW24" i="15"/>
  <c r="BX24" i="15"/>
  <c r="BY24" i="15"/>
  <c r="BZ24" i="15"/>
  <c r="CA24" i="15"/>
  <c r="CB24" i="15"/>
  <c r="CC24" i="15"/>
  <c r="CD24" i="15"/>
  <c r="CE24" i="15"/>
  <c r="CF24" i="15"/>
  <c r="CG24" i="15"/>
  <c r="CH24" i="15"/>
  <c r="CI24" i="15"/>
  <c r="CJ24" i="15"/>
  <c r="CK24" i="15"/>
  <c r="CL24" i="15"/>
  <c r="CM24" i="15"/>
  <c r="CN24" i="15"/>
  <c r="CO24" i="15"/>
  <c r="CP24" i="15"/>
  <c r="CQ24" i="15"/>
  <c r="CR24" i="15"/>
  <c r="CS24" i="15"/>
  <c r="BI25" i="15"/>
  <c r="BJ25" i="15"/>
  <c r="BK25" i="15"/>
  <c r="BL25" i="15"/>
  <c r="BM25" i="15"/>
  <c r="BN25" i="15"/>
  <c r="BO25" i="15"/>
  <c r="BP25" i="15"/>
  <c r="BQ25" i="15"/>
  <c r="BR25" i="15"/>
  <c r="BS25" i="15"/>
  <c r="BT25" i="15"/>
  <c r="BU25" i="15"/>
  <c r="BV25" i="15"/>
  <c r="BW25" i="15"/>
  <c r="BX25" i="15"/>
  <c r="BY25" i="15"/>
  <c r="BZ25" i="15"/>
  <c r="CA25" i="15"/>
  <c r="CB25" i="15"/>
  <c r="CC25" i="15"/>
  <c r="CD25" i="15"/>
  <c r="CE25" i="15"/>
  <c r="CF25" i="15"/>
  <c r="CG25" i="15"/>
  <c r="CH25" i="15"/>
  <c r="CI25" i="15"/>
  <c r="CJ25" i="15"/>
  <c r="CK25" i="15"/>
  <c r="CL25" i="15"/>
  <c r="CM25" i="15"/>
  <c r="CN25" i="15"/>
  <c r="CO25" i="15"/>
  <c r="CP25" i="15"/>
  <c r="CQ25" i="15"/>
  <c r="CR25" i="15"/>
  <c r="CS25" i="15"/>
  <c r="BI26" i="15"/>
  <c r="BJ26" i="15"/>
  <c r="BK26" i="15"/>
  <c r="BL26" i="15"/>
  <c r="BM26" i="15"/>
  <c r="BN26" i="15"/>
  <c r="BO26" i="15"/>
  <c r="BP26" i="15"/>
  <c r="BQ26" i="15"/>
  <c r="BR26" i="15"/>
  <c r="BS26" i="15"/>
  <c r="BT26" i="15"/>
  <c r="BU26" i="15"/>
  <c r="BV26" i="15"/>
  <c r="BW26" i="15"/>
  <c r="BX26" i="15"/>
  <c r="BY26" i="15"/>
  <c r="BZ26" i="15"/>
  <c r="CA26" i="15"/>
  <c r="CB26" i="15"/>
  <c r="CC26" i="15"/>
  <c r="CD26" i="15"/>
  <c r="CE26" i="15"/>
  <c r="CF26" i="15"/>
  <c r="CG26" i="15"/>
  <c r="CH26" i="15"/>
  <c r="CI26" i="15"/>
  <c r="CJ26" i="15"/>
  <c r="CK26" i="15"/>
  <c r="CL26" i="15"/>
  <c r="CM26" i="15"/>
  <c r="CN26" i="15"/>
  <c r="CO26" i="15"/>
  <c r="CP26" i="15"/>
  <c r="CQ26" i="15"/>
  <c r="CR26" i="15"/>
  <c r="CS26" i="15"/>
  <c r="BI27" i="15"/>
  <c r="BJ27" i="15"/>
  <c r="BK27" i="15"/>
  <c r="BL27" i="15"/>
  <c r="BM27" i="15"/>
  <c r="BN27" i="15"/>
  <c r="BO27" i="15"/>
  <c r="BP27" i="15"/>
  <c r="BQ27" i="15"/>
  <c r="BR27" i="15"/>
  <c r="BS27" i="15"/>
  <c r="BT27" i="15"/>
  <c r="BU27" i="15"/>
  <c r="BV27" i="15"/>
  <c r="BW27" i="15"/>
  <c r="BX27" i="15"/>
  <c r="BY27" i="15"/>
  <c r="BZ27" i="15"/>
  <c r="CA27" i="15"/>
  <c r="CB27" i="15"/>
  <c r="CC27" i="15"/>
  <c r="CD27" i="15"/>
  <c r="CE27" i="15"/>
  <c r="CF27" i="15"/>
  <c r="CG27" i="15"/>
  <c r="CH27" i="15"/>
  <c r="CI27" i="15"/>
  <c r="CJ27" i="15"/>
  <c r="CK27" i="15"/>
  <c r="CL27" i="15"/>
  <c r="CM27" i="15"/>
  <c r="CN27" i="15"/>
  <c r="CO27" i="15"/>
  <c r="CP27" i="15"/>
  <c r="CQ27" i="15"/>
  <c r="CR27" i="15"/>
  <c r="CS27" i="15"/>
  <c r="BI28" i="15"/>
  <c r="BJ28" i="15"/>
  <c r="BK28" i="15"/>
  <c r="BL28" i="15"/>
  <c r="BM28" i="15"/>
  <c r="BN28" i="15"/>
  <c r="BO28" i="15"/>
  <c r="BP28" i="15"/>
  <c r="BQ28" i="15"/>
  <c r="BR28" i="15"/>
  <c r="BS28" i="15"/>
  <c r="BT28" i="15"/>
  <c r="BU28" i="15"/>
  <c r="BV28" i="15"/>
  <c r="BW28" i="15"/>
  <c r="BX28" i="15"/>
  <c r="BY28" i="15"/>
  <c r="BZ28" i="15"/>
  <c r="CA28" i="15"/>
  <c r="CB28" i="15"/>
  <c r="CC28" i="15"/>
  <c r="CD28" i="15"/>
  <c r="CE28" i="15"/>
  <c r="CF28" i="15"/>
  <c r="CG28" i="15"/>
  <c r="CH28" i="15"/>
  <c r="CI28" i="15"/>
  <c r="CJ28" i="15"/>
  <c r="CK28" i="15"/>
  <c r="CL28" i="15"/>
  <c r="CM28" i="15"/>
  <c r="CN28" i="15"/>
  <c r="CO28" i="15"/>
  <c r="CP28" i="15"/>
  <c r="CQ28" i="15"/>
  <c r="CR28" i="15"/>
  <c r="CS28" i="15"/>
  <c r="BI29" i="15"/>
  <c r="BJ29" i="15"/>
  <c r="BK29" i="15"/>
  <c r="BL29" i="15"/>
  <c r="BM29" i="15"/>
  <c r="BN29" i="15"/>
  <c r="BO29" i="15"/>
  <c r="BP29" i="15"/>
  <c r="BQ29" i="15"/>
  <c r="BR29" i="15"/>
  <c r="BS29" i="15"/>
  <c r="BT29" i="15"/>
  <c r="BU29" i="15"/>
  <c r="BV29" i="15"/>
  <c r="BW29" i="15"/>
  <c r="BX29" i="15"/>
  <c r="BY29" i="15"/>
  <c r="BZ29" i="15"/>
  <c r="CA29" i="15"/>
  <c r="CB29" i="15"/>
  <c r="CC29" i="15"/>
  <c r="CD29" i="15"/>
  <c r="CE29" i="15"/>
  <c r="CF29" i="15"/>
  <c r="CG29" i="15"/>
  <c r="CH29" i="15"/>
  <c r="CI29" i="15"/>
  <c r="CJ29" i="15"/>
  <c r="CK29" i="15"/>
  <c r="CL29" i="15"/>
  <c r="CM29" i="15"/>
  <c r="CN29" i="15"/>
  <c r="CO29" i="15"/>
  <c r="CP29" i="15"/>
  <c r="CQ29" i="15"/>
  <c r="CR29" i="15"/>
  <c r="CS29" i="15"/>
  <c r="BI30" i="15"/>
  <c r="BJ30" i="15"/>
  <c r="BK30" i="15"/>
  <c r="BL30" i="15"/>
  <c r="BM30" i="15"/>
  <c r="BN30" i="15"/>
  <c r="BO30" i="15"/>
  <c r="BP30" i="15"/>
  <c r="BQ30" i="15"/>
  <c r="BR30" i="15"/>
  <c r="BS30" i="15"/>
  <c r="BT30" i="15"/>
  <c r="BU30" i="15"/>
  <c r="BV30" i="15"/>
  <c r="BW30" i="15"/>
  <c r="BX30" i="15"/>
  <c r="BY30" i="15"/>
  <c r="BZ30" i="15"/>
  <c r="CA30" i="15"/>
  <c r="CB30" i="15"/>
  <c r="CC30" i="15"/>
  <c r="CD30" i="15"/>
  <c r="CE30" i="15"/>
  <c r="CF30" i="15"/>
  <c r="CG30" i="15"/>
  <c r="CH30" i="15"/>
  <c r="CI30" i="15"/>
  <c r="CJ30" i="15"/>
  <c r="CK30" i="15"/>
  <c r="CL30" i="15"/>
  <c r="CM30" i="15"/>
  <c r="CN30" i="15"/>
  <c r="CO30" i="15"/>
  <c r="CP30" i="15"/>
  <c r="CQ30" i="15"/>
  <c r="CR30" i="15"/>
  <c r="CS30" i="15"/>
  <c r="BI31" i="15"/>
  <c r="BJ31" i="15"/>
  <c r="BK31" i="15"/>
  <c r="BL31" i="15"/>
  <c r="BM31" i="15"/>
  <c r="BN31" i="15"/>
  <c r="BO31" i="15"/>
  <c r="BP31" i="15"/>
  <c r="BQ31" i="15"/>
  <c r="BR31" i="15"/>
  <c r="BS31" i="15"/>
  <c r="BT31" i="15"/>
  <c r="BU31" i="15"/>
  <c r="BV31" i="15"/>
  <c r="BW31" i="15"/>
  <c r="BX31" i="15"/>
  <c r="BY31" i="15"/>
  <c r="BZ31" i="15"/>
  <c r="CA31" i="15"/>
  <c r="CB31" i="15"/>
  <c r="CC31" i="15"/>
  <c r="CD31" i="15"/>
  <c r="CE31" i="15"/>
  <c r="CF31" i="15"/>
  <c r="CG31" i="15"/>
  <c r="CH31" i="15"/>
  <c r="CI31" i="15"/>
  <c r="CJ31" i="15"/>
  <c r="CK31" i="15"/>
  <c r="CL31" i="15"/>
  <c r="CM31" i="15"/>
  <c r="CN31" i="15"/>
  <c r="CO31" i="15"/>
  <c r="CP31" i="15"/>
  <c r="CQ31" i="15"/>
  <c r="CR31" i="15"/>
  <c r="CS31" i="15"/>
  <c r="BI32" i="15"/>
  <c r="BJ32" i="15"/>
  <c r="BK32" i="15"/>
  <c r="BL32" i="15"/>
  <c r="BM32" i="15"/>
  <c r="BN32" i="15"/>
  <c r="BO32" i="15"/>
  <c r="BP32" i="15"/>
  <c r="BQ32" i="15"/>
  <c r="BR32" i="15"/>
  <c r="BS32" i="15"/>
  <c r="BT32" i="15"/>
  <c r="BU32" i="15"/>
  <c r="BV32" i="15"/>
  <c r="BW32" i="15"/>
  <c r="BX32" i="15"/>
  <c r="BY32" i="15"/>
  <c r="BZ32" i="15"/>
  <c r="CA32" i="15"/>
  <c r="CB32" i="15"/>
  <c r="CC32" i="15"/>
  <c r="CD32" i="15"/>
  <c r="CE32" i="15"/>
  <c r="CF32" i="15"/>
  <c r="CG32" i="15"/>
  <c r="CH32" i="15"/>
  <c r="CI32" i="15"/>
  <c r="CJ32" i="15"/>
  <c r="CK32" i="15"/>
  <c r="CL32" i="15"/>
  <c r="CM32" i="15"/>
  <c r="CN32" i="15"/>
  <c r="CO32" i="15"/>
  <c r="CP32" i="15"/>
  <c r="CQ32" i="15"/>
  <c r="CR32" i="15"/>
  <c r="CS32" i="15"/>
  <c r="BI33" i="15"/>
  <c r="BJ33" i="15"/>
  <c r="BK33" i="15"/>
  <c r="BL33" i="15"/>
  <c r="BM33" i="15"/>
  <c r="BN33" i="15"/>
  <c r="BO33" i="15"/>
  <c r="BP33" i="15"/>
  <c r="BQ33" i="15"/>
  <c r="BR33" i="15"/>
  <c r="BS33" i="15"/>
  <c r="BT33" i="15"/>
  <c r="BU33" i="15"/>
  <c r="BV33" i="15"/>
  <c r="BW33" i="15"/>
  <c r="BX33" i="15"/>
  <c r="BY33" i="15"/>
  <c r="BZ33" i="15"/>
  <c r="CA33" i="15"/>
  <c r="CB33" i="15"/>
  <c r="CC33" i="15"/>
  <c r="CD33" i="15"/>
  <c r="CE33" i="15"/>
  <c r="CF33" i="15"/>
  <c r="CG33" i="15"/>
  <c r="CH33" i="15"/>
  <c r="CI33" i="15"/>
  <c r="CJ33" i="15"/>
  <c r="CK33" i="15"/>
  <c r="CL33" i="15"/>
  <c r="CM33" i="15"/>
  <c r="CN33" i="15"/>
  <c r="CO33" i="15"/>
  <c r="CP33" i="15"/>
  <c r="CQ33" i="15"/>
  <c r="CR33" i="15"/>
  <c r="CS33" i="15"/>
  <c r="BI34" i="15"/>
  <c r="BJ34" i="15"/>
  <c r="BK34" i="15"/>
  <c r="BL34" i="15"/>
  <c r="BM34" i="15"/>
  <c r="BN34" i="15"/>
  <c r="BO34" i="15"/>
  <c r="BP34" i="15"/>
  <c r="BQ34" i="15"/>
  <c r="BR34" i="15"/>
  <c r="BS34" i="15"/>
  <c r="BT34" i="15"/>
  <c r="BU34" i="15"/>
  <c r="BV34" i="15"/>
  <c r="BW34" i="15"/>
  <c r="BX34" i="15"/>
  <c r="BY34" i="15"/>
  <c r="BZ34" i="15"/>
  <c r="CA34" i="15"/>
  <c r="CB34" i="15"/>
  <c r="CC34" i="15"/>
  <c r="CD34" i="15"/>
  <c r="CE34" i="15"/>
  <c r="CF34" i="15"/>
  <c r="CG34" i="15"/>
  <c r="CH34" i="15"/>
  <c r="CI34" i="15"/>
  <c r="CJ34" i="15"/>
  <c r="CK34" i="15"/>
  <c r="CL34" i="15"/>
  <c r="CM34" i="15"/>
  <c r="CN34" i="15"/>
  <c r="CO34" i="15"/>
  <c r="CP34" i="15"/>
  <c r="CQ34" i="15"/>
  <c r="CR34" i="15"/>
  <c r="CS34" i="15"/>
  <c r="BI35" i="15"/>
  <c r="BJ35" i="15"/>
  <c r="BK35" i="15"/>
  <c r="BL35" i="15"/>
  <c r="BM35" i="15"/>
  <c r="BN35" i="15"/>
  <c r="BO35" i="15"/>
  <c r="BP35" i="15"/>
  <c r="BQ35" i="15"/>
  <c r="BR35" i="15"/>
  <c r="BS35" i="15"/>
  <c r="BT35" i="15"/>
  <c r="BU35" i="15"/>
  <c r="BV35" i="15"/>
  <c r="BW35" i="15"/>
  <c r="BX35" i="15"/>
  <c r="BY35" i="15"/>
  <c r="BZ35" i="15"/>
  <c r="CA35" i="15"/>
  <c r="CB35" i="15"/>
  <c r="CC35" i="15"/>
  <c r="CD35" i="15"/>
  <c r="CE35" i="15"/>
  <c r="CF35" i="15"/>
  <c r="CG35" i="15"/>
  <c r="CH35" i="15"/>
  <c r="CI35" i="15"/>
  <c r="CJ35" i="15"/>
  <c r="CK35" i="15"/>
  <c r="CL35" i="15"/>
  <c r="CM35" i="15"/>
  <c r="CN35" i="15"/>
  <c r="CO35" i="15"/>
  <c r="CP35" i="15"/>
  <c r="CQ35" i="15"/>
  <c r="CR35" i="15"/>
  <c r="CS35" i="15"/>
  <c r="BI36" i="15"/>
  <c r="BJ36" i="15"/>
  <c r="BK36" i="15"/>
  <c r="BL36" i="15"/>
  <c r="BM36" i="15"/>
  <c r="BN36" i="15"/>
  <c r="BO36" i="15"/>
  <c r="BP36" i="15"/>
  <c r="BQ36" i="15"/>
  <c r="BR36" i="15"/>
  <c r="BS36" i="15"/>
  <c r="BT36" i="15"/>
  <c r="BU36" i="15"/>
  <c r="BV36" i="15"/>
  <c r="BW36" i="15"/>
  <c r="BX36" i="15"/>
  <c r="BY36" i="15"/>
  <c r="BZ36" i="15"/>
  <c r="CA36" i="15"/>
  <c r="CB36" i="15"/>
  <c r="CC36" i="15"/>
  <c r="CD36" i="15"/>
  <c r="CE36" i="15"/>
  <c r="CF36" i="15"/>
  <c r="CG36" i="15"/>
  <c r="CH36" i="15"/>
  <c r="CI36" i="15"/>
  <c r="CJ36" i="15"/>
  <c r="CK36" i="15"/>
  <c r="CL36" i="15"/>
  <c r="CM36" i="15"/>
  <c r="CN36" i="15"/>
  <c r="CO36" i="15"/>
  <c r="CP36" i="15"/>
  <c r="CQ36" i="15"/>
  <c r="CR36" i="15"/>
  <c r="CS36" i="15"/>
  <c r="BI37" i="15"/>
  <c r="BJ37" i="15"/>
  <c r="BK37" i="15"/>
  <c r="BL37" i="15"/>
  <c r="BM37" i="15"/>
  <c r="BN37" i="15"/>
  <c r="BO37" i="15"/>
  <c r="BP37" i="15"/>
  <c r="BQ37" i="15"/>
  <c r="BR37" i="15"/>
  <c r="BS37" i="15"/>
  <c r="BT37" i="15"/>
  <c r="BU37" i="15"/>
  <c r="BV37" i="15"/>
  <c r="BW37" i="15"/>
  <c r="BX37" i="15"/>
  <c r="BY37" i="15"/>
  <c r="BZ37" i="15"/>
  <c r="CA37" i="15"/>
  <c r="CB37" i="15"/>
  <c r="CC37" i="15"/>
  <c r="CD37" i="15"/>
  <c r="CE37" i="15"/>
  <c r="CF37" i="15"/>
  <c r="CG37" i="15"/>
  <c r="CH37" i="15"/>
  <c r="CI37" i="15"/>
  <c r="CJ37" i="15"/>
  <c r="CK37" i="15"/>
  <c r="CL37" i="15"/>
  <c r="CM37" i="15"/>
  <c r="CN37" i="15"/>
  <c r="CO37" i="15"/>
  <c r="CP37" i="15"/>
  <c r="CQ37" i="15"/>
  <c r="CR37" i="15"/>
  <c r="CS37" i="15"/>
  <c r="BI38" i="15"/>
  <c r="BJ38" i="15"/>
  <c r="BK38" i="15"/>
  <c r="BL38" i="15"/>
  <c r="BM38" i="15"/>
  <c r="BN38" i="15"/>
  <c r="BO38" i="15"/>
  <c r="BP38" i="15"/>
  <c r="BQ38" i="15"/>
  <c r="BR38" i="15"/>
  <c r="BS38" i="15"/>
  <c r="BT38" i="15"/>
  <c r="BU38" i="15"/>
  <c r="BV38" i="15"/>
  <c r="BW38" i="15"/>
  <c r="BX38" i="15"/>
  <c r="BY38" i="15"/>
  <c r="BZ38" i="15"/>
  <c r="CA38" i="15"/>
  <c r="CB38" i="15"/>
  <c r="CC38" i="15"/>
  <c r="CD38" i="15"/>
  <c r="CE38" i="15"/>
  <c r="CF38" i="15"/>
  <c r="CG38" i="15"/>
  <c r="CH38" i="15"/>
  <c r="CI38" i="15"/>
  <c r="CJ38" i="15"/>
  <c r="CK38" i="15"/>
  <c r="CL38" i="15"/>
  <c r="CM38" i="15"/>
  <c r="CN38" i="15"/>
  <c r="CO38" i="15"/>
  <c r="CP38" i="15"/>
  <c r="CQ38" i="15"/>
  <c r="CR38" i="15"/>
  <c r="CS38" i="15"/>
  <c r="BI39" i="15"/>
  <c r="BJ39" i="15"/>
  <c r="BK39" i="15"/>
  <c r="BL39" i="15"/>
  <c r="BM39" i="15"/>
  <c r="BN39" i="15"/>
  <c r="BO39" i="15"/>
  <c r="BP39" i="15"/>
  <c r="BQ39" i="15"/>
  <c r="BR39" i="15"/>
  <c r="BS39" i="15"/>
  <c r="BT39" i="15"/>
  <c r="BU39" i="15"/>
  <c r="BV39" i="15"/>
  <c r="BW39" i="15"/>
  <c r="BX39" i="15"/>
  <c r="BY39" i="15"/>
  <c r="BZ39" i="15"/>
  <c r="CA39" i="15"/>
  <c r="CB39" i="15"/>
  <c r="CC39" i="15"/>
  <c r="CD39" i="15"/>
  <c r="CE39" i="15"/>
  <c r="CF39" i="15"/>
  <c r="CG39" i="15"/>
  <c r="CH39" i="15"/>
  <c r="CI39" i="15"/>
  <c r="CJ39" i="15"/>
  <c r="CK39" i="15"/>
  <c r="CL39" i="15"/>
  <c r="CM39" i="15"/>
  <c r="CN39" i="15"/>
  <c r="CO39" i="15"/>
  <c r="CP39" i="15"/>
  <c r="CQ39" i="15"/>
  <c r="CR39" i="15"/>
  <c r="CS39" i="15"/>
  <c r="BI40" i="15"/>
  <c r="BJ40" i="15"/>
  <c r="BK40" i="15"/>
  <c r="BL40" i="15"/>
  <c r="BM40" i="15"/>
  <c r="BN40" i="15"/>
  <c r="BO40" i="15"/>
  <c r="BP40" i="15"/>
  <c r="BQ40" i="15"/>
  <c r="BR40" i="15"/>
  <c r="BS40" i="15"/>
  <c r="BT40" i="15"/>
  <c r="BU40" i="15"/>
  <c r="BV40" i="15"/>
  <c r="BW40" i="15"/>
  <c r="BX40" i="15"/>
  <c r="BY40" i="15"/>
  <c r="BZ40" i="15"/>
  <c r="CA40" i="15"/>
  <c r="CB40" i="15"/>
  <c r="CC40" i="15"/>
  <c r="CD40" i="15"/>
  <c r="CE40" i="15"/>
  <c r="CF40" i="15"/>
  <c r="CG40" i="15"/>
  <c r="CH40" i="15"/>
  <c r="CI40" i="15"/>
  <c r="CJ40" i="15"/>
  <c r="CK40" i="15"/>
  <c r="CL40" i="15"/>
  <c r="CM40" i="15"/>
  <c r="CN40" i="15"/>
  <c r="CO40" i="15"/>
  <c r="CP40" i="15"/>
  <c r="CQ40" i="15"/>
  <c r="CR40" i="15"/>
  <c r="CS40" i="15"/>
  <c r="K7" i="15" l="1"/>
  <c r="K15" i="15"/>
  <c r="K14" i="15"/>
  <c r="K13" i="15"/>
  <c r="K12" i="15"/>
  <c r="K11" i="15"/>
  <c r="K10" i="15"/>
  <c r="K9" i="15"/>
  <c r="K8" i="15"/>
  <c r="G15" i="14" l="1"/>
  <c r="G15" i="18"/>
  <c r="G16" i="14"/>
  <c r="G16" i="18"/>
  <c r="G13" i="14"/>
  <c r="G13" i="18"/>
  <c r="G12" i="14"/>
  <c r="G12" i="18"/>
  <c r="G14" i="14"/>
  <c r="G14" i="18"/>
  <c r="G11" i="14"/>
  <c r="G11" i="18"/>
  <c r="G19" i="14"/>
  <c r="G19" i="18"/>
  <c r="G18" i="14"/>
  <c r="G18" i="18"/>
  <c r="G17" i="14"/>
  <c r="G17" i="18"/>
  <c r="BA47" i="22" a="1"/>
  <c r="BB47" i="22" s="1"/>
  <c r="BB8" i="22" l="1"/>
  <c r="BB9" i="22"/>
  <c r="BB10" i="22"/>
  <c r="BB12" i="22"/>
  <c r="BB14" i="22"/>
  <c r="BB16" i="22"/>
  <c r="BB11" i="22"/>
  <c r="BB13" i="22"/>
  <c r="BB15" i="22"/>
  <c r="BB17" i="22"/>
  <c r="BB18" i="22"/>
  <c r="BB19" i="22"/>
  <c r="BB20" i="22"/>
  <c r="BB21" i="22"/>
  <c r="BB22" i="22"/>
  <c r="BB23" i="22"/>
  <c r="BB24" i="22"/>
  <c r="BB25" i="22"/>
  <c r="BB26" i="22"/>
  <c r="BB27" i="22"/>
  <c r="BB28" i="22"/>
  <c r="BB29" i="22"/>
  <c r="BB30" i="22"/>
  <c r="BB31" i="22"/>
  <c r="BB32" i="22"/>
  <c r="BB33" i="22"/>
  <c r="BB34" i="22"/>
  <c r="BB35" i="22"/>
  <c r="BB36" i="22"/>
  <c r="BB37" i="22"/>
  <c r="BB38" i="22"/>
  <c r="BB39" i="22"/>
  <c r="BB40" i="22"/>
  <c r="BB41" i="22"/>
  <c r="BB42" i="22"/>
  <c r="BB43" i="22"/>
  <c r="BB44" i="22"/>
  <c r="CB47" i="22"/>
  <c r="BP47" i="22"/>
  <c r="CG47" i="22"/>
  <c r="CC47" i="22"/>
  <c r="BY47" i="22"/>
  <c r="BU47" i="22"/>
  <c r="BQ47" i="22"/>
  <c r="BM47" i="22"/>
  <c r="BI47" i="22"/>
  <c r="BE47" i="22"/>
  <c r="BA47" i="22"/>
  <c r="CI47" i="22"/>
  <c r="BT47" i="22"/>
  <c r="BH47" i="22"/>
  <c r="BD47" i="22"/>
  <c r="CE47" i="22"/>
  <c r="CA47" i="22"/>
  <c r="BW47" i="22"/>
  <c r="BS47" i="22"/>
  <c r="BO47" i="22"/>
  <c r="BK47" i="22"/>
  <c r="BG47" i="22"/>
  <c r="BC47" i="22"/>
  <c r="CF47" i="22"/>
  <c r="BX47" i="22"/>
  <c r="BL47" i="22"/>
  <c r="CH47" i="22"/>
  <c r="CD47" i="22"/>
  <c r="BZ47" i="22"/>
  <c r="BV47" i="22"/>
  <c r="BR47" i="22"/>
  <c r="BN47" i="22"/>
  <c r="BJ47" i="22"/>
  <c r="BF47" i="22"/>
  <c r="D8" i="12"/>
  <c r="D9" i="12"/>
  <c r="CD8" i="22" l="1"/>
  <c r="CD9" i="22"/>
  <c r="CD11" i="22"/>
  <c r="CD13" i="22"/>
  <c r="CD15" i="22"/>
  <c r="CD10" i="22"/>
  <c r="CD12" i="22"/>
  <c r="CD14" i="22"/>
  <c r="CD16" i="22"/>
  <c r="CD17" i="22"/>
  <c r="CD18" i="22"/>
  <c r="CD19" i="22"/>
  <c r="CD20" i="22"/>
  <c r="CD21" i="22"/>
  <c r="CD22" i="22"/>
  <c r="CD23" i="22"/>
  <c r="CD24" i="22"/>
  <c r="CD25" i="22"/>
  <c r="CD26" i="22"/>
  <c r="CD27" i="22"/>
  <c r="CD28" i="22"/>
  <c r="CD29" i="22"/>
  <c r="CD30" i="22"/>
  <c r="CD31" i="22"/>
  <c r="CD32" i="22"/>
  <c r="CD33" i="22"/>
  <c r="CD34" i="22"/>
  <c r="CD35" i="22"/>
  <c r="CD36" i="22"/>
  <c r="CD37" i="22"/>
  <c r="CD38" i="22"/>
  <c r="CD39" i="22"/>
  <c r="CD40" i="22"/>
  <c r="CD41" i="22"/>
  <c r="CD42" i="22"/>
  <c r="CD43" i="22"/>
  <c r="CD44" i="22"/>
  <c r="BR8" i="22"/>
  <c r="BR9" i="22"/>
  <c r="BR10" i="22"/>
  <c r="BR12" i="22"/>
  <c r="BR14" i="22"/>
  <c r="BR16" i="22"/>
  <c r="BR11" i="22"/>
  <c r="BR13" i="22"/>
  <c r="BR15" i="22"/>
  <c r="BR17" i="22"/>
  <c r="BR18" i="22"/>
  <c r="BR19" i="22"/>
  <c r="BR20" i="22"/>
  <c r="BR21" i="22"/>
  <c r="BR22" i="22"/>
  <c r="BR23" i="22"/>
  <c r="BR24" i="22"/>
  <c r="BR25" i="22"/>
  <c r="BR26" i="22"/>
  <c r="BR27" i="22"/>
  <c r="BR28" i="22"/>
  <c r="BR29" i="22"/>
  <c r="BR30" i="22"/>
  <c r="BR31" i="22"/>
  <c r="BR32" i="22"/>
  <c r="BR33" i="22"/>
  <c r="BR34" i="22"/>
  <c r="BR35" i="22"/>
  <c r="BR36" i="22"/>
  <c r="BR37" i="22"/>
  <c r="BR38" i="22"/>
  <c r="BR39" i="22"/>
  <c r="BR40" i="22"/>
  <c r="BR41" i="22"/>
  <c r="BR42" i="22"/>
  <c r="BR43" i="22"/>
  <c r="BR44" i="22"/>
  <c r="CH8" i="22"/>
  <c r="CH10" i="22"/>
  <c r="CH12" i="22"/>
  <c r="CH14" i="22"/>
  <c r="CH16" i="22"/>
  <c r="CH9" i="22"/>
  <c r="CH11" i="22"/>
  <c r="CH13" i="22"/>
  <c r="CH15" i="22"/>
  <c r="CH17" i="22"/>
  <c r="CH18" i="22"/>
  <c r="CH19" i="22"/>
  <c r="CH20" i="22"/>
  <c r="CH21" i="22"/>
  <c r="CH22" i="22"/>
  <c r="CH23" i="22"/>
  <c r="CH24" i="22"/>
  <c r="CH25" i="22"/>
  <c r="CH26" i="22"/>
  <c r="CH27" i="22"/>
  <c r="CH28" i="22"/>
  <c r="CH29" i="22"/>
  <c r="CH30" i="22"/>
  <c r="CH31" i="22"/>
  <c r="CH32" i="22"/>
  <c r="CH33" i="22"/>
  <c r="CH34" i="22"/>
  <c r="CH35" i="22"/>
  <c r="CH36" i="22"/>
  <c r="CH37" i="22"/>
  <c r="CH38" i="22"/>
  <c r="CH39" i="22"/>
  <c r="CH40" i="22"/>
  <c r="CH41" i="22"/>
  <c r="CH42" i="22"/>
  <c r="CH43" i="22"/>
  <c r="CH44" i="22"/>
  <c r="BC8" i="22"/>
  <c r="BC9" i="22"/>
  <c r="BC10" i="22"/>
  <c r="BC11" i="22"/>
  <c r="BC12" i="22"/>
  <c r="BC13" i="22"/>
  <c r="BC14" i="22"/>
  <c r="BC15" i="22"/>
  <c r="BC16" i="22"/>
  <c r="BC17" i="22"/>
  <c r="BC18" i="22"/>
  <c r="BC19" i="22"/>
  <c r="BC20" i="22"/>
  <c r="BC21" i="22"/>
  <c r="BC22" i="22"/>
  <c r="BC23" i="22"/>
  <c r="BC24" i="22"/>
  <c r="BC25" i="22"/>
  <c r="BC26" i="22"/>
  <c r="BC27" i="22"/>
  <c r="BC28" i="22"/>
  <c r="BC29" i="22"/>
  <c r="BC30" i="22"/>
  <c r="BC31" i="22"/>
  <c r="BC32" i="22"/>
  <c r="BC33" i="22"/>
  <c r="BC34" i="22"/>
  <c r="BC35" i="22"/>
  <c r="BC36" i="22"/>
  <c r="BC37" i="22"/>
  <c r="BC38" i="22"/>
  <c r="BC39" i="22"/>
  <c r="BC40" i="22"/>
  <c r="BC41" i="22"/>
  <c r="BC42" i="22"/>
  <c r="BC43" i="22"/>
  <c r="BC44" i="22"/>
  <c r="BS8" i="22"/>
  <c r="BS9" i="22"/>
  <c r="BS10" i="22"/>
  <c r="BS11" i="22"/>
  <c r="BS12" i="22"/>
  <c r="BS13" i="22"/>
  <c r="BS14" i="22"/>
  <c r="BS15" i="22"/>
  <c r="BS16" i="22"/>
  <c r="BS17" i="22"/>
  <c r="BS18" i="22"/>
  <c r="BS19" i="22"/>
  <c r="BS20" i="22"/>
  <c r="BS21" i="22"/>
  <c r="BS22" i="22"/>
  <c r="BS23" i="22"/>
  <c r="BS24" i="22"/>
  <c r="BS25" i="22"/>
  <c r="BS26" i="22"/>
  <c r="BS27" i="22"/>
  <c r="BS28" i="22"/>
  <c r="BS29" i="22"/>
  <c r="BS30" i="22"/>
  <c r="BS31" i="22"/>
  <c r="BS32" i="22"/>
  <c r="BS33" i="22"/>
  <c r="BS34" i="22"/>
  <c r="BS35" i="22"/>
  <c r="BS36" i="22"/>
  <c r="BS37" i="22"/>
  <c r="BS38" i="22"/>
  <c r="BS39" i="22"/>
  <c r="BS40" i="22"/>
  <c r="BS41" i="22"/>
  <c r="BS42" i="22"/>
  <c r="BS43" i="22"/>
  <c r="BS44" i="22"/>
  <c r="BD8" i="22"/>
  <c r="BD9" i="22"/>
  <c r="BD10" i="22"/>
  <c r="BD11" i="22"/>
  <c r="BD12" i="22"/>
  <c r="BD13" i="22"/>
  <c r="BD14" i="22"/>
  <c r="BD15" i="22"/>
  <c r="BD16" i="22"/>
  <c r="BD18" i="22"/>
  <c r="BD19" i="22"/>
  <c r="BD20" i="22"/>
  <c r="BD17" i="22"/>
  <c r="BD21" i="22"/>
  <c r="BD23" i="22"/>
  <c r="BD24" i="22"/>
  <c r="BD25" i="22"/>
  <c r="BD26" i="22"/>
  <c r="BD27" i="22"/>
  <c r="BD28" i="22"/>
  <c r="BD29" i="22"/>
  <c r="BD30" i="22"/>
  <c r="BD31" i="22"/>
  <c r="BD22" i="22"/>
  <c r="BD32" i="22"/>
  <c r="BD33" i="22"/>
  <c r="BD34" i="22"/>
  <c r="BD35" i="22"/>
  <c r="BD36" i="22"/>
  <c r="BD37" i="22"/>
  <c r="BD38" i="22"/>
  <c r="BD39" i="22"/>
  <c r="BD40" i="22"/>
  <c r="BD41" i="22"/>
  <c r="BD43" i="22"/>
  <c r="BD44" i="22"/>
  <c r="BD42" i="22"/>
  <c r="BA8" i="22"/>
  <c r="BA9" i="22"/>
  <c r="BA11" i="22"/>
  <c r="BA13" i="22"/>
  <c r="BA15" i="22"/>
  <c r="BA17" i="22"/>
  <c r="BA18" i="22"/>
  <c r="BA19" i="22"/>
  <c r="BA20" i="22"/>
  <c r="BA21" i="22"/>
  <c r="BA22" i="22"/>
  <c r="BA10" i="22"/>
  <c r="BA12" i="22"/>
  <c r="BA14" i="22"/>
  <c r="BA16" i="22"/>
  <c r="BA23" i="22"/>
  <c r="BA24" i="22"/>
  <c r="BA25" i="22"/>
  <c r="BA26" i="22"/>
  <c r="BA27" i="22"/>
  <c r="BA28" i="22"/>
  <c r="BA29" i="22"/>
  <c r="BA30" i="22"/>
  <c r="BA31" i="22"/>
  <c r="BA32" i="22"/>
  <c r="BA33" i="22"/>
  <c r="BA34" i="22"/>
  <c r="BA35" i="22"/>
  <c r="BA36" i="22"/>
  <c r="BA37" i="22"/>
  <c r="BA38" i="22"/>
  <c r="BA39" i="22"/>
  <c r="BA40" i="22"/>
  <c r="BA41" i="22"/>
  <c r="BA42" i="22"/>
  <c r="BA43" i="22"/>
  <c r="BA44" i="22"/>
  <c r="CJ47" i="22"/>
  <c r="BQ8" i="22"/>
  <c r="BQ9" i="22"/>
  <c r="BQ11" i="22"/>
  <c r="BQ13" i="22"/>
  <c r="BQ15" i="22"/>
  <c r="BQ17" i="22"/>
  <c r="BQ18" i="22"/>
  <c r="BQ19" i="22"/>
  <c r="BQ20" i="22"/>
  <c r="BQ21" i="22"/>
  <c r="BQ22" i="22"/>
  <c r="BQ10" i="22"/>
  <c r="BQ12" i="22"/>
  <c r="BQ14" i="22"/>
  <c r="BQ16" i="22"/>
  <c r="BQ23" i="22"/>
  <c r="BQ24" i="22"/>
  <c r="BQ25" i="22"/>
  <c r="BQ26" i="22"/>
  <c r="BQ27" i="22"/>
  <c r="BQ28" i="22"/>
  <c r="BQ29" i="22"/>
  <c r="BQ30" i="22"/>
  <c r="BQ31" i="22"/>
  <c r="BQ32" i="22"/>
  <c r="BQ33" i="22"/>
  <c r="BQ34" i="22"/>
  <c r="BQ35" i="22"/>
  <c r="BQ36" i="22"/>
  <c r="BQ37" i="22"/>
  <c r="BQ38" i="22"/>
  <c r="BQ39" i="22"/>
  <c r="BQ40" i="22"/>
  <c r="BQ41" i="22"/>
  <c r="BQ42" i="22"/>
  <c r="BQ43" i="22"/>
  <c r="BQ44" i="22"/>
  <c r="CG8" i="22"/>
  <c r="CG9" i="22"/>
  <c r="CG11" i="22"/>
  <c r="CG13" i="22"/>
  <c r="CG15" i="22"/>
  <c r="CG17" i="22"/>
  <c r="CG18" i="22"/>
  <c r="CG19" i="22"/>
  <c r="CG20" i="22"/>
  <c r="CG21" i="22"/>
  <c r="CG10" i="22"/>
  <c r="CG12" i="22"/>
  <c r="CG14" i="22"/>
  <c r="CG16" i="22"/>
  <c r="CG22" i="22"/>
  <c r="CG23" i="22"/>
  <c r="CG24" i="22"/>
  <c r="CG25" i="22"/>
  <c r="CG26" i="22"/>
  <c r="CG27" i="22"/>
  <c r="CG28" i="22"/>
  <c r="CG29" i="22"/>
  <c r="CG30" i="22"/>
  <c r="CG31" i="22"/>
  <c r="CG32" i="22"/>
  <c r="CG33" i="22"/>
  <c r="CG34" i="22"/>
  <c r="CG35" i="22"/>
  <c r="CG36" i="22"/>
  <c r="CG37" i="22"/>
  <c r="CG38" i="22"/>
  <c r="CG39" i="22"/>
  <c r="CG40" i="22"/>
  <c r="CG41" i="22"/>
  <c r="CG42" i="22"/>
  <c r="CG43" i="22"/>
  <c r="CG44" i="22"/>
  <c r="BE17" i="22"/>
  <c r="BE8" i="22"/>
  <c r="BE10" i="22"/>
  <c r="BE12" i="22"/>
  <c r="BE14" i="22"/>
  <c r="BE16" i="22"/>
  <c r="BE18" i="22"/>
  <c r="BE19" i="22"/>
  <c r="BE20" i="22"/>
  <c r="BE21" i="22"/>
  <c r="BE22" i="22"/>
  <c r="BE9" i="22"/>
  <c r="BE11" i="22"/>
  <c r="BE13" i="22"/>
  <c r="BE15" i="22"/>
  <c r="BE23" i="22"/>
  <c r="BE24" i="22"/>
  <c r="BE25" i="22"/>
  <c r="BE26" i="22"/>
  <c r="BE27" i="22"/>
  <c r="BE28" i="22"/>
  <c r="BE29" i="22"/>
  <c r="BE30" i="22"/>
  <c r="BE31" i="22"/>
  <c r="BE32" i="22"/>
  <c r="BE33" i="22"/>
  <c r="BE34" i="22"/>
  <c r="BE35" i="22"/>
  <c r="BE36" i="22"/>
  <c r="BE37" i="22"/>
  <c r="BE38" i="22"/>
  <c r="BE39" i="22"/>
  <c r="BE40" i="22"/>
  <c r="BE41" i="22"/>
  <c r="BE42" i="22"/>
  <c r="BE43" i="22"/>
  <c r="BE44" i="22"/>
  <c r="CF8" i="22"/>
  <c r="CF9" i="22"/>
  <c r="CF10" i="22"/>
  <c r="CF11" i="22"/>
  <c r="CF12" i="22"/>
  <c r="CF13" i="22"/>
  <c r="CF14" i="22"/>
  <c r="CF15" i="22"/>
  <c r="CF16" i="22"/>
  <c r="CF17" i="22"/>
  <c r="CF18" i="22"/>
  <c r="CF19" i="22"/>
  <c r="CF20" i="22"/>
  <c r="CF22" i="22"/>
  <c r="CF23" i="22"/>
  <c r="CF24" i="22"/>
  <c r="CF25" i="22"/>
  <c r="CF26" i="22"/>
  <c r="CF27" i="22"/>
  <c r="CF28" i="22"/>
  <c r="CF29" i="22"/>
  <c r="CF30" i="22"/>
  <c r="CF21" i="22"/>
  <c r="CF31" i="22"/>
  <c r="CF32" i="22"/>
  <c r="CF33" i="22"/>
  <c r="CF34" i="22"/>
  <c r="CF35" i="22"/>
  <c r="CF36" i="22"/>
  <c r="CF37" i="22"/>
  <c r="CF38" i="22"/>
  <c r="CF39" i="22"/>
  <c r="CF40" i="22"/>
  <c r="CF42" i="22"/>
  <c r="CF41" i="22"/>
  <c r="CF43" i="22"/>
  <c r="CF44" i="22"/>
  <c r="CE8" i="22"/>
  <c r="CE9" i="22"/>
  <c r="CE10" i="22"/>
  <c r="CE11" i="22"/>
  <c r="CE12" i="22"/>
  <c r="CE13" i="22"/>
  <c r="CE14" i="22"/>
  <c r="CE15" i="22"/>
  <c r="CE16" i="22"/>
  <c r="CE17" i="22"/>
  <c r="CE18" i="22"/>
  <c r="CE19" i="22"/>
  <c r="CE20" i="22"/>
  <c r="CE21" i="22"/>
  <c r="CE22" i="22"/>
  <c r="CE23" i="22"/>
  <c r="CE24" i="22"/>
  <c r="CE25" i="22"/>
  <c r="CE26" i="22"/>
  <c r="CE27" i="22"/>
  <c r="CE28" i="22"/>
  <c r="CE29" i="22"/>
  <c r="CE30" i="22"/>
  <c r="CE31" i="22"/>
  <c r="CE32" i="22"/>
  <c r="CE33" i="22"/>
  <c r="CE34" i="22"/>
  <c r="CE35" i="22"/>
  <c r="CE36" i="22"/>
  <c r="CE37" i="22"/>
  <c r="CE38" i="22"/>
  <c r="CE39" i="22"/>
  <c r="CE40" i="22"/>
  <c r="CE41" i="22"/>
  <c r="CE43" i="22"/>
  <c r="CE44" i="22"/>
  <c r="CE42" i="22"/>
  <c r="CI8" i="22"/>
  <c r="CI9" i="22"/>
  <c r="CI10" i="22"/>
  <c r="CI11" i="22"/>
  <c r="CI12" i="22"/>
  <c r="CI13" i="22"/>
  <c r="CI14" i="22"/>
  <c r="CI15" i="22"/>
  <c r="CI16" i="22"/>
  <c r="CI17" i="22"/>
  <c r="CI18" i="22"/>
  <c r="CI19" i="22"/>
  <c r="CI20" i="22"/>
  <c r="CI21" i="22"/>
  <c r="CI22" i="22"/>
  <c r="CI23" i="22"/>
  <c r="CI24" i="22"/>
  <c r="CI25" i="22"/>
  <c r="CI26" i="22"/>
  <c r="CI27" i="22"/>
  <c r="CI28" i="22"/>
  <c r="CI29" i="22"/>
  <c r="CI31" i="22"/>
  <c r="CI32" i="22"/>
  <c r="CI33" i="22"/>
  <c r="CI34" i="22"/>
  <c r="CI35" i="22"/>
  <c r="CI36" i="22"/>
  <c r="CI37" i="22"/>
  <c r="CI38" i="22"/>
  <c r="CI39" i="22"/>
  <c r="CI40" i="22"/>
  <c r="CI41" i="22"/>
  <c r="CI30" i="22"/>
  <c r="CI42" i="22"/>
  <c r="CI43" i="22"/>
  <c r="CI44" i="22"/>
  <c r="BM9" i="22"/>
  <c r="BM10" i="22"/>
  <c r="BM12" i="22"/>
  <c r="BM14" i="22"/>
  <c r="BM16" i="22"/>
  <c r="BM18" i="22"/>
  <c r="BM19" i="22"/>
  <c r="BM20" i="22"/>
  <c r="BM21" i="22"/>
  <c r="BM22" i="22"/>
  <c r="BM17" i="22"/>
  <c r="BM8" i="22"/>
  <c r="BM11" i="22"/>
  <c r="BM13" i="22"/>
  <c r="BM15" i="22"/>
  <c r="BM23" i="22"/>
  <c r="BM24" i="22"/>
  <c r="BM25" i="22"/>
  <c r="BM26" i="22"/>
  <c r="BM27" i="22"/>
  <c r="BM28" i="22"/>
  <c r="BM29" i="22"/>
  <c r="BM30" i="22"/>
  <c r="BM31" i="22"/>
  <c r="BM32" i="22"/>
  <c r="BM33" i="22"/>
  <c r="BM34" i="22"/>
  <c r="BM35" i="22"/>
  <c r="BM36" i="22"/>
  <c r="BM37" i="22"/>
  <c r="BM38" i="22"/>
  <c r="BM39" i="22"/>
  <c r="BM40" i="22"/>
  <c r="BM41" i="22"/>
  <c r="BM42" i="22"/>
  <c r="BM43" i="22"/>
  <c r="BM44" i="22"/>
  <c r="BF8" i="22"/>
  <c r="BF9" i="22"/>
  <c r="BF11" i="22"/>
  <c r="BF13" i="22"/>
  <c r="BF15" i="22"/>
  <c r="BF17" i="22"/>
  <c r="BF10" i="22"/>
  <c r="BF12" i="22"/>
  <c r="BF14" i="22"/>
  <c r="BF16" i="22"/>
  <c r="BF18" i="22"/>
  <c r="BF19" i="22"/>
  <c r="BF20" i="22"/>
  <c r="BF21" i="22"/>
  <c r="BF22" i="22"/>
  <c r="BF23" i="22"/>
  <c r="BF24" i="22"/>
  <c r="BF25" i="22"/>
  <c r="BF26" i="22"/>
  <c r="BF27" i="22"/>
  <c r="BF28" i="22"/>
  <c r="BF29" i="22"/>
  <c r="BF30" i="22"/>
  <c r="BF31" i="22"/>
  <c r="BF32" i="22"/>
  <c r="BF33" i="22"/>
  <c r="BF34" i="22"/>
  <c r="BF35" i="22"/>
  <c r="BF36" i="22"/>
  <c r="BF37" i="22"/>
  <c r="BF38" i="22"/>
  <c r="BF39" i="22"/>
  <c r="BF40" i="22"/>
  <c r="BF41" i="22"/>
  <c r="BF42" i="22"/>
  <c r="BF43" i="22"/>
  <c r="BF44" i="22"/>
  <c r="BV8" i="22"/>
  <c r="BV9" i="22"/>
  <c r="BV11" i="22"/>
  <c r="BV13" i="22"/>
  <c r="BV15" i="22"/>
  <c r="BV10" i="22"/>
  <c r="BV12" i="22"/>
  <c r="BV14" i="22"/>
  <c r="BV16" i="22"/>
  <c r="BV17" i="22"/>
  <c r="BV18" i="22"/>
  <c r="BV19" i="22"/>
  <c r="BV20" i="22"/>
  <c r="BV21" i="22"/>
  <c r="BV22" i="22"/>
  <c r="BV23" i="22"/>
  <c r="BV24" i="22"/>
  <c r="BV25" i="22"/>
  <c r="BV26" i="22"/>
  <c r="BV27" i="22"/>
  <c r="BV28" i="22"/>
  <c r="BV29" i="22"/>
  <c r="BV30" i="22"/>
  <c r="BV31" i="22"/>
  <c r="BV32" i="22"/>
  <c r="BV33" i="22"/>
  <c r="BV34" i="22"/>
  <c r="BV35" i="22"/>
  <c r="BV36" i="22"/>
  <c r="BV37" i="22"/>
  <c r="BV38" i="22"/>
  <c r="BV39" i="22"/>
  <c r="BV40" i="22"/>
  <c r="BV41" i="22"/>
  <c r="BV42" i="22"/>
  <c r="BV43" i="22"/>
  <c r="BV44" i="22"/>
  <c r="BL8" i="22"/>
  <c r="BL9" i="22"/>
  <c r="BL10" i="22"/>
  <c r="BL11" i="22"/>
  <c r="BL12" i="22"/>
  <c r="BL13" i="22"/>
  <c r="BL14" i="22"/>
  <c r="BL15" i="22"/>
  <c r="BL16" i="22"/>
  <c r="BL18" i="22"/>
  <c r="BL19" i="22"/>
  <c r="BL20" i="22"/>
  <c r="BL17" i="22"/>
  <c r="BL23" i="22"/>
  <c r="BL24" i="22"/>
  <c r="BL25" i="22"/>
  <c r="BL26" i="22"/>
  <c r="BL27" i="22"/>
  <c r="BL28" i="22"/>
  <c r="BL29" i="22"/>
  <c r="BL30" i="22"/>
  <c r="BL31" i="22"/>
  <c r="BL22" i="22"/>
  <c r="BL21" i="22"/>
  <c r="BL32" i="22"/>
  <c r="BL33" i="22"/>
  <c r="BL34" i="22"/>
  <c r="BL35" i="22"/>
  <c r="BL36" i="22"/>
  <c r="BL37" i="22"/>
  <c r="BL38" i="22"/>
  <c r="BL39" i="22"/>
  <c r="BL40" i="22"/>
  <c r="BL41" i="22"/>
  <c r="BL42" i="22"/>
  <c r="BL43" i="22"/>
  <c r="BL44" i="22"/>
  <c r="BG8" i="22"/>
  <c r="BG9" i="22"/>
  <c r="BG10" i="22"/>
  <c r="BG11" i="22"/>
  <c r="BG12" i="22"/>
  <c r="BG13" i="22"/>
  <c r="BG14" i="22"/>
  <c r="BG15" i="22"/>
  <c r="BG16" i="22"/>
  <c r="BG17" i="22"/>
  <c r="BG18" i="22"/>
  <c r="BG19" i="22"/>
  <c r="BG20" i="22"/>
  <c r="BG21" i="22"/>
  <c r="BG22" i="22"/>
  <c r="BG23" i="22"/>
  <c r="BG24" i="22"/>
  <c r="BG25" i="22"/>
  <c r="BG26" i="22"/>
  <c r="BG27" i="22"/>
  <c r="BG28" i="22"/>
  <c r="BG29" i="22"/>
  <c r="BG30" i="22"/>
  <c r="BG31" i="22"/>
  <c r="BG32" i="22"/>
  <c r="BG33" i="22"/>
  <c r="BG34" i="22"/>
  <c r="BG35" i="22"/>
  <c r="BG36" i="22"/>
  <c r="BG37" i="22"/>
  <c r="BG38" i="22"/>
  <c r="BG39" i="22"/>
  <c r="BG40" i="22"/>
  <c r="BG41" i="22"/>
  <c r="BG42" i="22"/>
  <c r="BG43" i="22"/>
  <c r="BG44" i="22"/>
  <c r="BW8" i="22"/>
  <c r="BW9" i="22"/>
  <c r="BW10" i="22"/>
  <c r="BW11" i="22"/>
  <c r="BW12" i="22"/>
  <c r="BW13" i="22"/>
  <c r="BW14" i="22"/>
  <c r="BW15" i="22"/>
  <c r="BW16" i="22"/>
  <c r="BW17" i="22"/>
  <c r="BW18" i="22"/>
  <c r="BW19" i="22"/>
  <c r="BW20" i="22"/>
  <c r="BW21" i="22"/>
  <c r="BW22" i="22"/>
  <c r="BW23" i="22"/>
  <c r="BW24" i="22"/>
  <c r="BW25" i="22"/>
  <c r="BW26" i="22"/>
  <c r="BW27" i="22"/>
  <c r="BW28" i="22"/>
  <c r="BW29" i="22"/>
  <c r="BW30" i="22"/>
  <c r="BW32" i="22"/>
  <c r="BW33" i="22"/>
  <c r="BW34" i="22"/>
  <c r="BW35" i="22"/>
  <c r="BW36" i="22"/>
  <c r="BW37" i="22"/>
  <c r="BW38" i="22"/>
  <c r="BW39" i="22"/>
  <c r="BW40" i="22"/>
  <c r="BW41" i="22"/>
  <c r="BW42" i="22"/>
  <c r="BW31" i="22"/>
  <c r="BW43" i="22"/>
  <c r="BW44" i="22"/>
  <c r="BH8" i="22"/>
  <c r="BH9" i="22"/>
  <c r="BH10" i="22"/>
  <c r="BH11" i="22"/>
  <c r="BH12" i="22"/>
  <c r="BH13" i="22"/>
  <c r="BH14" i="22"/>
  <c r="BH15" i="22"/>
  <c r="BH16" i="22"/>
  <c r="BH18" i="22"/>
  <c r="BH19" i="22"/>
  <c r="BH20" i="22"/>
  <c r="BH17" i="22"/>
  <c r="BH23" i="22"/>
  <c r="BH24" i="22"/>
  <c r="BH25" i="22"/>
  <c r="BH26" i="22"/>
  <c r="BH27" i="22"/>
  <c r="BH28" i="22"/>
  <c r="BH29" i="22"/>
  <c r="BH30" i="22"/>
  <c r="BH31" i="22"/>
  <c r="BH21" i="22"/>
  <c r="BH22" i="22"/>
  <c r="BH32" i="22"/>
  <c r="BH33" i="22"/>
  <c r="BH34" i="22"/>
  <c r="BH35" i="22"/>
  <c r="BH36" i="22"/>
  <c r="BH37" i="22"/>
  <c r="BH38" i="22"/>
  <c r="BH39" i="22"/>
  <c r="BH40" i="22"/>
  <c r="BH42" i="22"/>
  <c r="BH43" i="22"/>
  <c r="BH44" i="22"/>
  <c r="BH41" i="22"/>
  <c r="BU8" i="22"/>
  <c r="BU10" i="22"/>
  <c r="BU12" i="22"/>
  <c r="BU14" i="22"/>
  <c r="BU16" i="22"/>
  <c r="BU17" i="22"/>
  <c r="BU18" i="22"/>
  <c r="BU19" i="22"/>
  <c r="BU20" i="22"/>
  <c r="BU21" i="22"/>
  <c r="BU9" i="22"/>
  <c r="BU11" i="22"/>
  <c r="BU13" i="22"/>
  <c r="BU15" i="22"/>
  <c r="BU23" i="22"/>
  <c r="BU24" i="22"/>
  <c r="BU25" i="22"/>
  <c r="BU26" i="22"/>
  <c r="BU27" i="22"/>
  <c r="BU28" i="22"/>
  <c r="BU29" i="22"/>
  <c r="BU30" i="22"/>
  <c r="BU31" i="22"/>
  <c r="BU22" i="22"/>
  <c r="BU32" i="22"/>
  <c r="BU33" i="22"/>
  <c r="BU34" i="22"/>
  <c r="BU35" i="22"/>
  <c r="BU36" i="22"/>
  <c r="BU37" i="22"/>
  <c r="BU38" i="22"/>
  <c r="BU39" i="22"/>
  <c r="BU40" i="22"/>
  <c r="BU41" i="22"/>
  <c r="BU42" i="22"/>
  <c r="BU43" i="22"/>
  <c r="BU44" i="22"/>
  <c r="BP8" i="22"/>
  <c r="BP9" i="22"/>
  <c r="BP10" i="22"/>
  <c r="BP11" i="22"/>
  <c r="BP12" i="22"/>
  <c r="BP13" i="22"/>
  <c r="BP14" i="22"/>
  <c r="BP15" i="22"/>
  <c r="BP16" i="22"/>
  <c r="BP17" i="22"/>
  <c r="BP18" i="22"/>
  <c r="BP19" i="22"/>
  <c r="BP20" i="22"/>
  <c r="BP23" i="22"/>
  <c r="BP24" i="22"/>
  <c r="BP25" i="22"/>
  <c r="BP26" i="22"/>
  <c r="BP27" i="22"/>
  <c r="BP28" i="22"/>
  <c r="BP29" i="22"/>
  <c r="BP30" i="22"/>
  <c r="BP21" i="22"/>
  <c r="BP22" i="22"/>
  <c r="BP31" i="22"/>
  <c r="BP32" i="22"/>
  <c r="BP33" i="22"/>
  <c r="BP34" i="22"/>
  <c r="BP35" i="22"/>
  <c r="BP36" i="22"/>
  <c r="BP37" i="22"/>
  <c r="BP38" i="22"/>
  <c r="BP39" i="22"/>
  <c r="BP40" i="22"/>
  <c r="BP41" i="22"/>
  <c r="BP42" i="22"/>
  <c r="BP43" i="22"/>
  <c r="BP44" i="22"/>
  <c r="BJ8" i="22"/>
  <c r="BJ9" i="22"/>
  <c r="BJ10" i="22"/>
  <c r="BJ12" i="22"/>
  <c r="BJ14" i="22"/>
  <c r="BJ16" i="22"/>
  <c r="BJ17" i="22"/>
  <c r="BJ11" i="22"/>
  <c r="BJ13" i="22"/>
  <c r="BJ15" i="22"/>
  <c r="BJ18" i="22"/>
  <c r="BJ19" i="22"/>
  <c r="BJ20" i="22"/>
  <c r="BJ21" i="22"/>
  <c r="BJ22" i="22"/>
  <c r="BJ23" i="22"/>
  <c r="BJ24" i="22"/>
  <c r="BJ25" i="22"/>
  <c r="BJ26" i="22"/>
  <c r="BJ27" i="22"/>
  <c r="BJ28" i="22"/>
  <c r="BJ29" i="22"/>
  <c r="BJ30" i="22"/>
  <c r="BJ31" i="22"/>
  <c r="BJ32" i="22"/>
  <c r="BJ33" i="22"/>
  <c r="BJ34" i="22"/>
  <c r="BJ35" i="22"/>
  <c r="BJ36" i="22"/>
  <c r="BJ37" i="22"/>
  <c r="BJ38" i="22"/>
  <c r="BJ39" i="22"/>
  <c r="BJ40" i="22"/>
  <c r="BJ41" i="22"/>
  <c r="BJ42" i="22"/>
  <c r="BJ43" i="22"/>
  <c r="BJ44" i="22"/>
  <c r="BZ8" i="22"/>
  <c r="BZ9" i="22"/>
  <c r="BZ10" i="22"/>
  <c r="BZ12" i="22"/>
  <c r="BZ14" i="22"/>
  <c r="BZ16" i="22"/>
  <c r="BZ11" i="22"/>
  <c r="BZ13" i="22"/>
  <c r="BZ15" i="22"/>
  <c r="BZ17" i="22"/>
  <c r="BZ18" i="22"/>
  <c r="BZ19" i="22"/>
  <c r="BZ20" i="22"/>
  <c r="BZ21" i="22"/>
  <c r="BZ22" i="22"/>
  <c r="BZ23" i="22"/>
  <c r="BZ24" i="22"/>
  <c r="BZ25" i="22"/>
  <c r="BZ26" i="22"/>
  <c r="BZ27" i="22"/>
  <c r="BZ28" i="22"/>
  <c r="BZ29" i="22"/>
  <c r="BZ30" i="22"/>
  <c r="BZ31" i="22"/>
  <c r="BZ32" i="22"/>
  <c r="BZ33" i="22"/>
  <c r="BZ34" i="22"/>
  <c r="BZ35" i="22"/>
  <c r="BZ36" i="22"/>
  <c r="BZ37" i="22"/>
  <c r="BZ38" i="22"/>
  <c r="BZ39" i="22"/>
  <c r="BZ40" i="22"/>
  <c r="BZ41" i="22"/>
  <c r="BZ42" i="22"/>
  <c r="BZ43" i="22"/>
  <c r="BZ44" i="22"/>
  <c r="BX8" i="22"/>
  <c r="BX9" i="22"/>
  <c r="BX10" i="22"/>
  <c r="BX11" i="22"/>
  <c r="BX12" i="22"/>
  <c r="BX13" i="22"/>
  <c r="BX14" i="22"/>
  <c r="BX15" i="22"/>
  <c r="BX16" i="22"/>
  <c r="BX17" i="22"/>
  <c r="BX18" i="22"/>
  <c r="BX19" i="22"/>
  <c r="BX20" i="22"/>
  <c r="BX22" i="22"/>
  <c r="BX23" i="22"/>
  <c r="BX24" i="22"/>
  <c r="BX25" i="22"/>
  <c r="BX26" i="22"/>
  <c r="BX27" i="22"/>
  <c r="BX28" i="22"/>
  <c r="BX29" i="22"/>
  <c r="BX30" i="22"/>
  <c r="BX21" i="22"/>
  <c r="BX31" i="22"/>
  <c r="BX32" i="22"/>
  <c r="BX33" i="22"/>
  <c r="BX34" i="22"/>
  <c r="BX35" i="22"/>
  <c r="BX36" i="22"/>
  <c r="BX37" i="22"/>
  <c r="BX38" i="22"/>
  <c r="BX39" i="22"/>
  <c r="BX40" i="22"/>
  <c r="BX42" i="22"/>
  <c r="BX43" i="22"/>
  <c r="BX44" i="22"/>
  <c r="BX41" i="22"/>
  <c r="BK8" i="22"/>
  <c r="BK9" i="22"/>
  <c r="BK10" i="22"/>
  <c r="BK11" i="22"/>
  <c r="BK12" i="22"/>
  <c r="BK13" i="22"/>
  <c r="BK14" i="22"/>
  <c r="BK15" i="22"/>
  <c r="BK16" i="22"/>
  <c r="BK17" i="22"/>
  <c r="BK18" i="22"/>
  <c r="BK19" i="22"/>
  <c r="BK20" i="22"/>
  <c r="BK21" i="22"/>
  <c r="BK22" i="22"/>
  <c r="BK23" i="22"/>
  <c r="BK24" i="22"/>
  <c r="BK25" i="22"/>
  <c r="BK26" i="22"/>
  <c r="BK27" i="22"/>
  <c r="BK28" i="22"/>
  <c r="BK29" i="22"/>
  <c r="BK30" i="22"/>
  <c r="BK31" i="22"/>
  <c r="BK32" i="22"/>
  <c r="BK33" i="22"/>
  <c r="BK34" i="22"/>
  <c r="BK35" i="22"/>
  <c r="BK36" i="22"/>
  <c r="BK37" i="22"/>
  <c r="BK38" i="22"/>
  <c r="BK39" i="22"/>
  <c r="BK40" i="22"/>
  <c r="BK41" i="22"/>
  <c r="BK42" i="22"/>
  <c r="BK43" i="22"/>
  <c r="BK44" i="22"/>
  <c r="CA8" i="22"/>
  <c r="CA9" i="22"/>
  <c r="CA10" i="22"/>
  <c r="CA11" i="22"/>
  <c r="CA12" i="22"/>
  <c r="CA13" i="22"/>
  <c r="CA14" i="22"/>
  <c r="CA15" i="22"/>
  <c r="CA16" i="22"/>
  <c r="CA17" i="22"/>
  <c r="CA18" i="22"/>
  <c r="CA19" i="22"/>
  <c r="CA20" i="22"/>
  <c r="CA21" i="22"/>
  <c r="CA22" i="22"/>
  <c r="CA23" i="22"/>
  <c r="CA24" i="22"/>
  <c r="CA25" i="22"/>
  <c r="CA26" i="22"/>
  <c r="CA27" i="22"/>
  <c r="CA28" i="22"/>
  <c r="CA29" i="22"/>
  <c r="CA30" i="22"/>
  <c r="CA31" i="22"/>
  <c r="CA32" i="22"/>
  <c r="CA33" i="22"/>
  <c r="CA34" i="22"/>
  <c r="CA35" i="22"/>
  <c r="CA36" i="22"/>
  <c r="CA37" i="22"/>
  <c r="CA38" i="22"/>
  <c r="CA39" i="22"/>
  <c r="CA40" i="22"/>
  <c r="CA41" i="22"/>
  <c r="CA42" i="22"/>
  <c r="CA43" i="22"/>
  <c r="CA44" i="22"/>
  <c r="BT8" i="22"/>
  <c r="BT9" i="22"/>
  <c r="BT10" i="22"/>
  <c r="BT11" i="22"/>
  <c r="BT12" i="22"/>
  <c r="BT13" i="22"/>
  <c r="BT14" i="22"/>
  <c r="BT15" i="22"/>
  <c r="BT16" i="22"/>
  <c r="BT17" i="22"/>
  <c r="BT18" i="22"/>
  <c r="BT19" i="22"/>
  <c r="BT20" i="22"/>
  <c r="BT21" i="22"/>
  <c r="BT23" i="22"/>
  <c r="BT24" i="22"/>
  <c r="BT25" i="22"/>
  <c r="BT26" i="22"/>
  <c r="BT27" i="22"/>
  <c r="BT28" i="22"/>
  <c r="BT29" i="22"/>
  <c r="BT30" i="22"/>
  <c r="BT22" i="22"/>
  <c r="BT31" i="22"/>
  <c r="BT32" i="22"/>
  <c r="BT33" i="22"/>
  <c r="BT34" i="22"/>
  <c r="BT35" i="22"/>
  <c r="BT36" i="22"/>
  <c r="BT37" i="22"/>
  <c r="BT38" i="22"/>
  <c r="BT39" i="22"/>
  <c r="BT40" i="22"/>
  <c r="BT41" i="22"/>
  <c r="BT43" i="22"/>
  <c r="BT44" i="22"/>
  <c r="BT42" i="22"/>
  <c r="BI11" i="22"/>
  <c r="BI13" i="22"/>
  <c r="BI15" i="22"/>
  <c r="BI18" i="22"/>
  <c r="BI19" i="22"/>
  <c r="BI20" i="22"/>
  <c r="BI21" i="22"/>
  <c r="BI22" i="22"/>
  <c r="BI8" i="22"/>
  <c r="BI9" i="22"/>
  <c r="BI10" i="22"/>
  <c r="BI12" i="22"/>
  <c r="BI14" i="22"/>
  <c r="BI16" i="22"/>
  <c r="BI17" i="22"/>
  <c r="BI23" i="22"/>
  <c r="BI24" i="22"/>
  <c r="BI25" i="22"/>
  <c r="BI26" i="22"/>
  <c r="BI27" i="22"/>
  <c r="BI28" i="22"/>
  <c r="BI29" i="22"/>
  <c r="BI30" i="22"/>
  <c r="BI31" i="22"/>
  <c r="BI32" i="22"/>
  <c r="BI33" i="22"/>
  <c r="BI34" i="22"/>
  <c r="BI35" i="22"/>
  <c r="BI36" i="22"/>
  <c r="BI37" i="22"/>
  <c r="BI38" i="22"/>
  <c r="BI39" i="22"/>
  <c r="BI40" i="22"/>
  <c r="BI41" i="22"/>
  <c r="BI42" i="22"/>
  <c r="BI43" i="22"/>
  <c r="BI44" i="22"/>
  <c r="BY11" i="22"/>
  <c r="BY13" i="22"/>
  <c r="BY15" i="22"/>
  <c r="BY17" i="22"/>
  <c r="BY18" i="22"/>
  <c r="BY19" i="22"/>
  <c r="BY20" i="22"/>
  <c r="BY21" i="22"/>
  <c r="BY8" i="22"/>
  <c r="BY9" i="22"/>
  <c r="BY10" i="22"/>
  <c r="BY12" i="22"/>
  <c r="BY14" i="22"/>
  <c r="BY16" i="22"/>
  <c r="BY22" i="22"/>
  <c r="BY23" i="22"/>
  <c r="BY24" i="22"/>
  <c r="BY25" i="22"/>
  <c r="BY26" i="22"/>
  <c r="BY27" i="22"/>
  <c r="BY28" i="22"/>
  <c r="BY29" i="22"/>
  <c r="BY30" i="22"/>
  <c r="BY31" i="22"/>
  <c r="BY32" i="22"/>
  <c r="BY33" i="22"/>
  <c r="BY34" i="22"/>
  <c r="BY35" i="22"/>
  <c r="BY36" i="22"/>
  <c r="BY37" i="22"/>
  <c r="BY38" i="22"/>
  <c r="BY39" i="22"/>
  <c r="BY40" i="22"/>
  <c r="BY41" i="22"/>
  <c r="BY42" i="22"/>
  <c r="BY43" i="22"/>
  <c r="BY44" i="22"/>
  <c r="CB8" i="22"/>
  <c r="CB9" i="22"/>
  <c r="CB10" i="22"/>
  <c r="CB11" i="22"/>
  <c r="CB12" i="22"/>
  <c r="CB13" i="22"/>
  <c r="CB14" i="22"/>
  <c r="CB15" i="22"/>
  <c r="CB16" i="22"/>
  <c r="CB17" i="22"/>
  <c r="CB18" i="22"/>
  <c r="CB19" i="22"/>
  <c r="CB20" i="22"/>
  <c r="CB22" i="22"/>
  <c r="CB23" i="22"/>
  <c r="CB24" i="22"/>
  <c r="CB25" i="22"/>
  <c r="CB26" i="22"/>
  <c r="CB27" i="22"/>
  <c r="CB28" i="22"/>
  <c r="CB29" i="22"/>
  <c r="CB30" i="22"/>
  <c r="CB21" i="22"/>
  <c r="CB31" i="22"/>
  <c r="CB32" i="22"/>
  <c r="CB33" i="22"/>
  <c r="CB34" i="22"/>
  <c r="CB35" i="22"/>
  <c r="CB36" i="22"/>
  <c r="CB37" i="22"/>
  <c r="CB38" i="22"/>
  <c r="CB39" i="22"/>
  <c r="CB40" i="22"/>
  <c r="CB41" i="22"/>
  <c r="CB42" i="22"/>
  <c r="CB43" i="22"/>
  <c r="CB44" i="22"/>
  <c r="BN8" i="22"/>
  <c r="BN9" i="22"/>
  <c r="BN11" i="22"/>
  <c r="BN13" i="22"/>
  <c r="BN15" i="22"/>
  <c r="BN10" i="22"/>
  <c r="BN12" i="22"/>
  <c r="BN14" i="22"/>
  <c r="BN16" i="22"/>
  <c r="BN18" i="22"/>
  <c r="BN19" i="22"/>
  <c r="BN20" i="22"/>
  <c r="BN21" i="22"/>
  <c r="BN22" i="22"/>
  <c r="BN17" i="22"/>
  <c r="BN23" i="22"/>
  <c r="BN24" i="22"/>
  <c r="BN25" i="22"/>
  <c r="BN26" i="22"/>
  <c r="BN27" i="22"/>
  <c r="BN28" i="22"/>
  <c r="BN29" i="22"/>
  <c r="BN30" i="22"/>
  <c r="BN31" i="22"/>
  <c r="BN32" i="22"/>
  <c r="BN33" i="22"/>
  <c r="BN34" i="22"/>
  <c r="BN35" i="22"/>
  <c r="BN36" i="22"/>
  <c r="BN37" i="22"/>
  <c r="BN38" i="22"/>
  <c r="BN39" i="22"/>
  <c r="BN40" i="22"/>
  <c r="BN41" i="22"/>
  <c r="BN42" i="22"/>
  <c r="BN43" i="22"/>
  <c r="BN44" i="22"/>
  <c r="BO8" i="22"/>
  <c r="BO9" i="22"/>
  <c r="BO10" i="22"/>
  <c r="BO11" i="22"/>
  <c r="BO12" i="22"/>
  <c r="BO13" i="22"/>
  <c r="BO14" i="22"/>
  <c r="BO15" i="22"/>
  <c r="BO16" i="22"/>
  <c r="BO17" i="22"/>
  <c r="BO18" i="22"/>
  <c r="BO19" i="22"/>
  <c r="BO20" i="22"/>
  <c r="BO21" i="22"/>
  <c r="BO22" i="22"/>
  <c r="BO23" i="22"/>
  <c r="BO24" i="22"/>
  <c r="BO25" i="22"/>
  <c r="BO26" i="22"/>
  <c r="BO27" i="22"/>
  <c r="BO28" i="22"/>
  <c r="BO29" i="22"/>
  <c r="BO30" i="22"/>
  <c r="BO32" i="22"/>
  <c r="BO33" i="22"/>
  <c r="BO34" i="22"/>
  <c r="BO35" i="22"/>
  <c r="BO36" i="22"/>
  <c r="BO37" i="22"/>
  <c r="BO38" i="22"/>
  <c r="BO39" i="22"/>
  <c r="BO40" i="22"/>
  <c r="BO41" i="22"/>
  <c r="BO42" i="22"/>
  <c r="BO31" i="22"/>
  <c r="BO43" i="22"/>
  <c r="BO44" i="22"/>
  <c r="CC9" i="22"/>
  <c r="CC10" i="22"/>
  <c r="CC12" i="22"/>
  <c r="CC14" i="22"/>
  <c r="CC16" i="22"/>
  <c r="CC17" i="22"/>
  <c r="CC18" i="22"/>
  <c r="CC19" i="22"/>
  <c r="CC20" i="22"/>
  <c r="CC21" i="22"/>
  <c r="CC8" i="22"/>
  <c r="CC11" i="22"/>
  <c r="CC13" i="22"/>
  <c r="CC15" i="22"/>
  <c r="CC22" i="22"/>
  <c r="CC23" i="22"/>
  <c r="CC24" i="22"/>
  <c r="CC25" i="22"/>
  <c r="CC26" i="22"/>
  <c r="CC27" i="22"/>
  <c r="CC28" i="22"/>
  <c r="CC29" i="22"/>
  <c r="CC30" i="22"/>
  <c r="CC31" i="22"/>
  <c r="CC32" i="22"/>
  <c r="CC33" i="22"/>
  <c r="CC34" i="22"/>
  <c r="CC35" i="22"/>
  <c r="CC36" i="22"/>
  <c r="CC37" i="22"/>
  <c r="CC38" i="22"/>
  <c r="CC39" i="22"/>
  <c r="CC40" i="22"/>
  <c r="CC41" i="22"/>
  <c r="CC42" i="22"/>
  <c r="CC43" i="22"/>
  <c r="CC44" i="22"/>
  <c r="BB45" i="22"/>
  <c r="BY45" i="22" l="1"/>
  <c r="CC45" i="22"/>
  <c r="CB45" i="22"/>
  <c r="CA45" i="22"/>
  <c r="BJ45" i="22"/>
  <c r="BW45" i="22"/>
  <c r="BF45" i="22"/>
  <c r="CF45" i="22"/>
  <c r="BE45" i="22"/>
  <c r="CJ41" i="22"/>
  <c r="CJ37" i="22"/>
  <c r="CJ33" i="22"/>
  <c r="CJ29" i="22"/>
  <c r="CJ25" i="22"/>
  <c r="CJ14" i="22"/>
  <c r="CJ21" i="22"/>
  <c r="CJ17" i="22"/>
  <c r="CJ9" i="22"/>
  <c r="BC45" i="22"/>
  <c r="BK45" i="22"/>
  <c r="BP45" i="22"/>
  <c r="BG45" i="22"/>
  <c r="CJ44" i="22"/>
  <c r="CJ40" i="22"/>
  <c r="CJ36" i="22"/>
  <c r="CJ32" i="22"/>
  <c r="CJ28" i="22"/>
  <c r="CJ24" i="22"/>
  <c r="CJ12" i="22"/>
  <c r="CJ20" i="22"/>
  <c r="CJ15" i="22"/>
  <c r="CJ8" i="22"/>
  <c r="BA45" i="22"/>
  <c r="CH45" i="22"/>
  <c r="BO45" i="22"/>
  <c r="BI45" i="22"/>
  <c r="BX45" i="22"/>
  <c r="BU45" i="22"/>
  <c r="BL45" i="22"/>
  <c r="BM45" i="22"/>
  <c r="CI45" i="22"/>
  <c r="CG45" i="22"/>
  <c r="CJ43" i="22"/>
  <c r="CJ39" i="22"/>
  <c r="CJ35" i="22"/>
  <c r="CJ31" i="22"/>
  <c r="CJ27" i="22"/>
  <c r="CJ23" i="22"/>
  <c r="CJ10" i="22"/>
  <c r="CJ19" i="22"/>
  <c r="CJ13" i="22"/>
  <c r="BD45" i="22"/>
  <c r="BR45" i="22"/>
  <c r="BN45" i="22"/>
  <c r="BT45" i="22"/>
  <c r="BZ45" i="22"/>
  <c r="BH45" i="22"/>
  <c r="BV45" i="22"/>
  <c r="CE45" i="22"/>
  <c r="BQ45" i="22"/>
  <c r="CJ42" i="22"/>
  <c r="CJ38" i="22"/>
  <c r="CJ34" i="22"/>
  <c r="CJ30" i="22"/>
  <c r="CJ26" i="22"/>
  <c r="CJ16" i="22"/>
  <c r="CJ22" i="22"/>
  <c r="CJ18" i="22"/>
  <c r="CJ11" i="22"/>
  <c r="BS45" i="22"/>
  <c r="CD45" i="22"/>
  <c r="CJ45" i="22" l="1"/>
  <c r="D44" i="22"/>
  <c r="D42" i="22"/>
  <c r="D41" i="22"/>
  <c r="D40" i="22"/>
  <c r="D39" i="22"/>
  <c r="D38" i="22"/>
  <c r="D36" i="22"/>
  <c r="D35" i="22"/>
  <c r="D34" i="22"/>
  <c r="D33" i="22"/>
  <c r="D32" i="22"/>
  <c r="D31" i="22"/>
  <c r="D30" i="22"/>
  <c r="D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8" i="22"/>
  <c r="D45" i="22" l="1"/>
  <c r="R11" i="30" s="1"/>
  <c r="E34" i="22" l="1"/>
  <c r="F34" i="22" s="1"/>
  <c r="E29" i="22"/>
  <c r="F29" i="22" s="1"/>
  <c r="E44" i="22"/>
  <c r="F44" i="22" s="1"/>
  <c r="E24" i="22"/>
  <c r="F24" i="22" s="1"/>
  <c r="E30" i="22"/>
  <c r="F30" i="22" s="1"/>
  <c r="E9" i="22"/>
  <c r="F9" i="22" s="1"/>
  <c r="E28" i="22"/>
  <c r="F28" i="22" s="1"/>
  <c r="E16" i="22"/>
  <c r="F16" i="22" s="1"/>
  <c r="E23" i="22"/>
  <c r="F23" i="22" s="1"/>
  <c r="E40" i="22"/>
  <c r="F40" i="22" s="1"/>
  <c r="E11" i="22"/>
  <c r="F11" i="22" s="1"/>
  <c r="E32" i="22"/>
  <c r="F32" i="22" s="1"/>
  <c r="E39" i="22"/>
  <c r="F39" i="22" s="1"/>
  <c r="E43" i="22"/>
  <c r="F43" i="22" s="1"/>
  <c r="E25" i="22"/>
  <c r="F25" i="22" s="1"/>
  <c r="E35" i="22"/>
  <c r="F35" i="22" s="1"/>
  <c r="E38" i="22"/>
  <c r="F38" i="22" s="1"/>
  <c r="E13" i="22"/>
  <c r="F13" i="22" s="1"/>
  <c r="E20" i="22"/>
  <c r="F20" i="22" s="1"/>
  <c r="E15" i="22"/>
  <c r="F15" i="22" s="1"/>
  <c r="E12" i="22"/>
  <c r="F12" i="22" s="1"/>
  <c r="E37" i="22"/>
  <c r="F37" i="22" s="1"/>
  <c r="E27" i="22"/>
  <c r="F27" i="22" s="1"/>
  <c r="E33" i="22"/>
  <c r="F33" i="22" s="1"/>
  <c r="E17" i="22"/>
  <c r="F17" i="22" s="1"/>
  <c r="E36" i="22"/>
  <c r="F36" i="22" s="1"/>
  <c r="E42" i="22"/>
  <c r="F42" i="22" s="1"/>
  <c r="E22" i="22"/>
  <c r="F22" i="22" s="1"/>
  <c r="E41" i="22"/>
  <c r="F41" i="22" s="1"/>
  <c r="E31" i="22"/>
  <c r="F31" i="22" s="1"/>
  <c r="E19" i="22"/>
  <c r="F19" i="22" s="1"/>
  <c r="E26" i="22"/>
  <c r="F26" i="22" s="1"/>
  <c r="E14" i="22"/>
  <c r="F14" i="22" s="1"/>
  <c r="E21" i="22"/>
  <c r="F21" i="22" s="1"/>
  <c r="E18" i="22"/>
  <c r="F18" i="22" s="1"/>
  <c r="E8" i="22"/>
  <c r="E10" i="22"/>
  <c r="F10" i="22" s="1"/>
  <c r="AD42" i="22" l="1"/>
  <c r="Z42" i="22"/>
  <c r="Z20" i="22"/>
  <c r="AD20" i="22"/>
  <c r="Z32" i="22"/>
  <c r="AD32" i="22"/>
  <c r="Z24" i="22"/>
  <c r="AD24" i="22"/>
  <c r="Z31" i="22"/>
  <c r="AD31" i="22"/>
  <c r="Z37" i="22"/>
  <c r="AD37" i="22"/>
  <c r="Z13" i="22"/>
  <c r="AD13" i="22"/>
  <c r="Z11" i="22"/>
  <c r="AD11" i="22"/>
  <c r="Z44" i="22"/>
  <c r="AD44" i="22"/>
  <c r="AD14" i="22"/>
  <c r="Z14" i="22"/>
  <c r="Z41" i="22"/>
  <c r="AD41" i="22"/>
  <c r="Z17" i="22"/>
  <c r="AD17" i="22"/>
  <c r="Z12" i="22"/>
  <c r="AD12" i="22"/>
  <c r="AD38" i="22"/>
  <c r="Z38" i="22"/>
  <c r="Z43" i="22"/>
  <c r="AD43" i="22"/>
  <c r="AD40" i="22"/>
  <c r="Z40" i="22"/>
  <c r="Z9" i="22"/>
  <c r="AD9" i="22"/>
  <c r="Z29" i="22"/>
  <c r="AD29" i="22"/>
  <c r="AD10" i="22"/>
  <c r="Z10" i="22"/>
  <c r="Z19" i="22"/>
  <c r="AD19" i="22"/>
  <c r="Z27" i="22"/>
  <c r="AD27" i="22"/>
  <c r="AD16" i="22"/>
  <c r="Z16" i="22"/>
  <c r="Z21" i="22"/>
  <c r="AD21" i="22"/>
  <c r="AD36" i="22"/>
  <c r="Z36" i="22"/>
  <c r="Z25" i="22"/>
  <c r="AD25" i="22"/>
  <c r="Z28" i="22"/>
  <c r="AD28" i="22"/>
  <c r="AD18" i="22"/>
  <c r="Z18" i="22"/>
  <c r="AD26" i="22"/>
  <c r="Z26" i="22"/>
  <c r="AD22" i="22"/>
  <c r="Z22" i="22"/>
  <c r="Z33" i="22"/>
  <c r="AD33" i="22"/>
  <c r="Z15" i="22"/>
  <c r="AD15" i="22"/>
  <c r="Z35" i="22"/>
  <c r="AD35" i="22"/>
  <c r="Z39" i="22"/>
  <c r="AD39" i="22"/>
  <c r="Z23" i="22"/>
  <c r="AD23" i="22"/>
  <c r="AD30" i="22"/>
  <c r="Z30" i="22"/>
  <c r="AD34" i="22"/>
  <c r="Z34" i="22"/>
  <c r="G10" i="22"/>
  <c r="H10" i="22"/>
  <c r="H19" i="22"/>
  <c r="G19" i="22"/>
  <c r="G42" i="22"/>
  <c r="H42" i="22"/>
  <c r="H27" i="22"/>
  <c r="G27" i="22"/>
  <c r="H20" i="22"/>
  <c r="G20" i="22"/>
  <c r="H32" i="22"/>
  <c r="G32" i="22"/>
  <c r="H16" i="22"/>
  <c r="G16" i="22"/>
  <c r="H24" i="22"/>
  <c r="G24" i="22"/>
  <c r="H21" i="22"/>
  <c r="G21" i="22"/>
  <c r="H31" i="22"/>
  <c r="G31" i="22"/>
  <c r="H36" i="22"/>
  <c r="G36" i="22"/>
  <c r="G37" i="22"/>
  <c r="H37" i="22"/>
  <c r="H13" i="22"/>
  <c r="G13" i="22"/>
  <c r="G25" i="22"/>
  <c r="H25" i="22"/>
  <c r="H11" i="22"/>
  <c r="G11" i="22"/>
  <c r="H28" i="22"/>
  <c r="G28" i="22"/>
  <c r="H44" i="22"/>
  <c r="G44" i="22"/>
  <c r="G14" i="22"/>
  <c r="H14" i="22"/>
  <c r="H41" i="22"/>
  <c r="G41" i="22"/>
  <c r="H17" i="22"/>
  <c r="G17" i="22"/>
  <c r="H12" i="22"/>
  <c r="G12" i="22"/>
  <c r="G38" i="22"/>
  <c r="H38" i="22"/>
  <c r="H43" i="22"/>
  <c r="G43" i="22"/>
  <c r="H40" i="22"/>
  <c r="G40" i="22"/>
  <c r="H9" i="22"/>
  <c r="G9" i="22"/>
  <c r="G29" i="22"/>
  <c r="H29" i="22"/>
  <c r="G18" i="22"/>
  <c r="H18" i="22"/>
  <c r="G26" i="22"/>
  <c r="H26" i="22"/>
  <c r="G22" i="22"/>
  <c r="H22" i="22"/>
  <c r="G33" i="22"/>
  <c r="H33" i="22"/>
  <c r="H15" i="22"/>
  <c r="G15" i="22"/>
  <c r="H35" i="22"/>
  <c r="G35" i="22"/>
  <c r="H39" i="22"/>
  <c r="G39" i="22"/>
  <c r="H23" i="22"/>
  <c r="G23" i="22"/>
  <c r="G30" i="22"/>
  <c r="H30" i="22"/>
  <c r="G34" i="22"/>
  <c r="H34" i="22"/>
  <c r="E45" i="22"/>
  <c r="F8" i="22"/>
  <c r="I8" i="22" l="1" a="1"/>
  <c r="I39" i="22" s="1"/>
  <c r="J39" i="22" s="1"/>
  <c r="Z8" i="22"/>
  <c r="AD8" i="22"/>
  <c r="H8" i="22"/>
  <c r="G8" i="22"/>
  <c r="F45" i="22"/>
  <c r="N19" i="30" s="1"/>
  <c r="I42" i="22" l="1"/>
  <c r="J42" i="22" s="1"/>
  <c r="I12" i="22"/>
  <c r="J12" i="22" s="1"/>
  <c r="I16" i="22"/>
  <c r="J16" i="22" s="1"/>
  <c r="I29" i="22"/>
  <c r="J29" i="22" s="1"/>
  <c r="I33" i="22"/>
  <c r="J33" i="22" s="1"/>
  <c r="I34" i="22"/>
  <c r="J34" i="22" s="1"/>
  <c r="I18" i="22"/>
  <c r="J18" i="22" s="1"/>
  <c r="I17" i="22"/>
  <c r="J17" i="22" s="1"/>
  <c r="I44" i="22"/>
  <c r="J44" i="22" s="1"/>
  <c r="I32" i="22"/>
  <c r="J32" i="22" s="1"/>
  <c r="I23" i="22"/>
  <c r="J23" i="22" s="1"/>
  <c r="I30" i="22"/>
  <c r="J30" i="22" s="1"/>
  <c r="I31" i="22"/>
  <c r="J31" i="22" s="1"/>
  <c r="I40" i="22"/>
  <c r="J40" i="22" s="1"/>
  <c r="I10" i="22"/>
  <c r="J10" i="22" s="1"/>
  <c r="I11" i="22"/>
  <c r="J11" i="22" s="1"/>
  <c r="I22" i="22"/>
  <c r="J22" i="22" s="1"/>
  <c r="I19" i="22"/>
  <c r="J19" i="22" s="1"/>
  <c r="I27" i="22"/>
  <c r="J27" i="22" s="1"/>
  <c r="I14" i="22"/>
  <c r="J14" i="22" s="1"/>
  <c r="I41" i="22"/>
  <c r="J41" i="22" s="1"/>
  <c r="I15" i="22"/>
  <c r="J15" i="22" s="1"/>
  <c r="I9" i="22"/>
  <c r="J9" i="22" s="1"/>
  <c r="I20" i="22"/>
  <c r="J20" i="22" s="1"/>
  <c r="I37" i="22"/>
  <c r="J37" i="22" s="1"/>
  <c r="I43" i="22"/>
  <c r="J43" i="22" s="1"/>
  <c r="I38" i="22"/>
  <c r="J38" i="22" s="1"/>
  <c r="I8" i="22"/>
  <c r="J8" i="22" s="1"/>
  <c r="I21" i="22"/>
  <c r="J21" i="22" s="1"/>
  <c r="I25" i="22"/>
  <c r="J25" i="22" s="1"/>
  <c r="I26" i="22"/>
  <c r="J26" i="22" s="1"/>
  <c r="I36" i="22"/>
  <c r="J36" i="22" s="1"/>
  <c r="I13" i="22"/>
  <c r="J13" i="22" s="1"/>
  <c r="I28" i="22"/>
  <c r="J28" i="22" s="1"/>
  <c r="I24" i="22"/>
  <c r="J24" i="22" s="1"/>
  <c r="I35" i="22"/>
  <c r="J35" i="22" s="1"/>
  <c r="F26" i="24"/>
  <c r="H45" i="22"/>
  <c r="AD45" i="22"/>
  <c r="G45" i="22"/>
  <c r="I45" i="22" l="1"/>
  <c r="R26" i="30" s="1"/>
  <c r="G26" i="24"/>
  <c r="AB19" i="30"/>
  <c r="J26" i="24"/>
  <c r="D19" i="30"/>
  <c r="H26" i="24"/>
  <c r="AE19" i="30"/>
  <c r="K8" i="22" a="1"/>
  <c r="J45" i="22"/>
  <c r="R31" i="30" s="1"/>
  <c r="K28" i="22" l="1"/>
  <c r="K38" i="22"/>
  <c r="K39" i="22"/>
  <c r="K40" i="22"/>
  <c r="K15" i="22"/>
  <c r="AE15" i="22" s="1"/>
  <c r="AF15" i="22" s="1"/>
  <c r="K21" i="22"/>
  <c r="K27" i="22"/>
  <c r="K33" i="22"/>
  <c r="K26" i="22"/>
  <c r="K12" i="22"/>
  <c r="K22" i="22"/>
  <c r="K42" i="22"/>
  <c r="K24" i="22"/>
  <c r="K34" i="22"/>
  <c r="K36" i="22"/>
  <c r="K11" i="22"/>
  <c r="K17" i="22"/>
  <c r="K29" i="22"/>
  <c r="K9" i="22"/>
  <c r="K35" i="22"/>
  <c r="K41" i="22"/>
  <c r="K10" i="22"/>
  <c r="K8" i="22"/>
  <c r="K18" i="22"/>
  <c r="K20" i="22"/>
  <c r="K30" i="22"/>
  <c r="K16" i="22"/>
  <c r="K32" i="22"/>
  <c r="K44" i="22"/>
  <c r="K19" i="22"/>
  <c r="K25" i="22"/>
  <c r="K13" i="22"/>
  <c r="K31" i="22"/>
  <c r="K37" i="22"/>
  <c r="K43" i="22"/>
  <c r="K14" i="22"/>
  <c r="K23" i="22"/>
  <c r="Z45" i="22"/>
  <c r="M8" i="22" l="1"/>
  <c r="P8" i="22" s="1"/>
  <c r="N8" i="22"/>
  <c r="M14" i="22"/>
  <c r="P14" i="22" s="1"/>
  <c r="N14" i="22"/>
  <c r="AA13" i="22"/>
  <c r="AB13" i="22" s="1"/>
  <c r="N13" i="22"/>
  <c r="AA32" i="22"/>
  <c r="AB32" i="22" s="1"/>
  <c r="N32" i="22"/>
  <c r="AA18" i="22"/>
  <c r="AB18" i="22" s="1"/>
  <c r="N18" i="22"/>
  <c r="AE35" i="22"/>
  <c r="AF35" i="22" s="1"/>
  <c r="N35" i="22"/>
  <c r="AE11" i="22"/>
  <c r="AF11" i="22" s="1"/>
  <c r="N11" i="22"/>
  <c r="AA42" i="22"/>
  <c r="AB42" i="22" s="1"/>
  <c r="N42" i="22"/>
  <c r="AE33" i="22"/>
  <c r="AF33" i="22" s="1"/>
  <c r="N33" i="22"/>
  <c r="AA40" i="22"/>
  <c r="AB40" i="22" s="1"/>
  <c r="N40" i="22"/>
  <c r="AE43" i="22"/>
  <c r="AF43" i="22" s="1"/>
  <c r="N43" i="22"/>
  <c r="AE16" i="22"/>
  <c r="AF16" i="22" s="1"/>
  <c r="N16" i="22"/>
  <c r="AE9" i="22"/>
  <c r="AF9" i="22" s="1"/>
  <c r="N9" i="22"/>
  <c r="AE22" i="22"/>
  <c r="AF22" i="22" s="1"/>
  <c r="N22" i="22"/>
  <c r="AE27" i="22"/>
  <c r="AF27" i="22" s="1"/>
  <c r="N27" i="22"/>
  <c r="M37" i="22"/>
  <c r="P37" i="22" s="1"/>
  <c r="N37" i="22"/>
  <c r="AE19" i="22"/>
  <c r="AF19" i="22" s="1"/>
  <c r="N19" i="22"/>
  <c r="AA30" i="22"/>
  <c r="AB30" i="22" s="1"/>
  <c r="N30" i="22"/>
  <c r="AE10" i="22"/>
  <c r="AF10" i="22" s="1"/>
  <c r="N10" i="22"/>
  <c r="AE29" i="22"/>
  <c r="AF29" i="22" s="1"/>
  <c r="N29" i="22"/>
  <c r="AE34" i="22"/>
  <c r="AF34" i="22" s="1"/>
  <c r="N34" i="22"/>
  <c r="AA12" i="22"/>
  <c r="AB12" i="22" s="1"/>
  <c r="N12" i="22"/>
  <c r="AE21" i="22"/>
  <c r="AF21" i="22" s="1"/>
  <c r="N21" i="22"/>
  <c r="AA38" i="22"/>
  <c r="AB38" i="22" s="1"/>
  <c r="N38" i="22"/>
  <c r="AE25" i="22"/>
  <c r="AF25" i="22" s="1"/>
  <c r="N25" i="22"/>
  <c r="M36" i="22"/>
  <c r="P36" i="22" s="1"/>
  <c r="N36" i="22"/>
  <c r="AE39" i="22"/>
  <c r="AF39" i="22" s="1"/>
  <c r="N39" i="22"/>
  <c r="AE23" i="22"/>
  <c r="AF23" i="22" s="1"/>
  <c r="N23" i="22"/>
  <c r="L31" i="22"/>
  <c r="O31" i="22" s="1"/>
  <c r="N31" i="22"/>
  <c r="M44" i="22"/>
  <c r="P44" i="22" s="1"/>
  <c r="N44" i="22"/>
  <c r="AE20" i="22"/>
  <c r="AF20" i="22" s="1"/>
  <c r="N20" i="22"/>
  <c r="AE41" i="22"/>
  <c r="AF41" i="22" s="1"/>
  <c r="N41" i="22"/>
  <c r="AA17" i="22"/>
  <c r="AB17" i="22" s="1"/>
  <c r="N17" i="22"/>
  <c r="AA24" i="22"/>
  <c r="AB24" i="22" s="1"/>
  <c r="N24" i="22"/>
  <c r="AA26" i="22"/>
  <c r="AB26" i="22" s="1"/>
  <c r="N26" i="22"/>
  <c r="L15" i="22"/>
  <c r="O15" i="22" s="1"/>
  <c r="N15" i="22"/>
  <c r="AA28" i="22"/>
  <c r="AB28" i="22" s="1"/>
  <c r="N28" i="22"/>
  <c r="L30" i="22"/>
  <c r="O30" i="22" s="1"/>
  <c r="AE38" i="22"/>
  <c r="AF38" i="22" s="1"/>
  <c r="M34" i="22"/>
  <c r="P34" i="22" s="1"/>
  <c r="L20" i="22"/>
  <c r="O20" i="22" s="1"/>
  <c r="L26" i="22"/>
  <c r="O26" i="22" s="1"/>
  <c r="M15" i="22"/>
  <c r="P15" i="22" s="1"/>
  <c r="L10" i="22"/>
  <c r="O10" i="22" s="1"/>
  <c r="AE26" i="22"/>
  <c r="AF26" i="22" s="1"/>
  <c r="AA21" i="22"/>
  <c r="AB21" i="22" s="1"/>
  <c r="L21" i="22"/>
  <c r="O21" i="22" s="1"/>
  <c r="AE28" i="22"/>
  <c r="AF28" i="22" s="1"/>
  <c r="AA41" i="22"/>
  <c r="AB41" i="22" s="1"/>
  <c r="M26" i="22"/>
  <c r="P26" i="22" s="1"/>
  <c r="M20" i="22"/>
  <c r="P20" i="22" s="1"/>
  <c r="AA31" i="22"/>
  <c r="AB31" i="22" s="1"/>
  <c r="M23" i="22"/>
  <c r="P23" i="22" s="1"/>
  <c r="L17" i="22"/>
  <c r="O17" i="22" s="1"/>
  <c r="L28" i="22"/>
  <c r="O28" i="22" s="1"/>
  <c r="AE44" i="22"/>
  <c r="AF44" i="22" s="1"/>
  <c r="AE17" i="22"/>
  <c r="AF17" i="22" s="1"/>
  <c r="AA23" i="22"/>
  <c r="AB23" i="22" s="1"/>
  <c r="L23" i="22"/>
  <c r="O23" i="22" s="1"/>
  <c r="M17" i="22"/>
  <c r="P17" i="22" s="1"/>
  <c r="M24" i="22"/>
  <c r="P24" i="22" s="1"/>
  <c r="AA15" i="22"/>
  <c r="AB15" i="22" s="1"/>
  <c r="AA20" i="22"/>
  <c r="AB20" i="22" s="1"/>
  <c r="AA22" i="22"/>
  <c r="AB22" i="22" s="1"/>
  <c r="L8" i="22"/>
  <c r="O8" i="22" s="1"/>
  <c r="L37" i="22"/>
  <c r="O37" i="22" s="1"/>
  <c r="AA37" i="22"/>
  <c r="AB37" i="22" s="1"/>
  <c r="AA9" i="22"/>
  <c r="AB9" i="22" s="1"/>
  <c r="L38" i="22"/>
  <c r="O38" i="22" s="1"/>
  <c r="M21" i="22"/>
  <c r="P21" i="22" s="1"/>
  <c r="M19" i="22"/>
  <c r="P19" i="22" s="1"/>
  <c r="L12" i="22"/>
  <c r="O12" i="22" s="1"/>
  <c r="M38" i="22"/>
  <c r="P38" i="22" s="1"/>
  <c r="L41" i="22"/>
  <c r="O41" i="22" s="1"/>
  <c r="M31" i="22"/>
  <c r="P31" i="22" s="1"/>
  <c r="M28" i="22"/>
  <c r="P28" i="22" s="1"/>
  <c r="L44" i="22"/>
  <c r="O44" i="22" s="1"/>
  <c r="AE24" i="22"/>
  <c r="AF24" i="22" s="1"/>
  <c r="AA29" i="22"/>
  <c r="AB29" i="22" s="1"/>
  <c r="AA44" i="22"/>
  <c r="AB44" i="22" s="1"/>
  <c r="AA34" i="22"/>
  <c r="AB34" i="22" s="1"/>
  <c r="AE12" i="22"/>
  <c r="AF12" i="22" s="1"/>
  <c r="AE31" i="22"/>
  <c r="AF31" i="22" s="1"/>
  <c r="L34" i="22"/>
  <c r="O34" i="22" s="1"/>
  <c r="M10" i="22"/>
  <c r="P10" i="22" s="1"/>
  <c r="L19" i="22"/>
  <c r="O19" i="22" s="1"/>
  <c r="M12" i="22"/>
  <c r="P12" i="22" s="1"/>
  <c r="M30" i="22"/>
  <c r="P30" i="22" s="1"/>
  <c r="M41" i="22"/>
  <c r="P41" i="22" s="1"/>
  <c r="L24" i="22"/>
  <c r="O24" i="22" s="1"/>
  <c r="L29" i="22"/>
  <c r="O29" i="22" s="1"/>
  <c r="AE30" i="22"/>
  <c r="AF30" i="22" s="1"/>
  <c r="AE37" i="22"/>
  <c r="AF37" i="22" s="1"/>
  <c r="AA19" i="22"/>
  <c r="AB19" i="22" s="1"/>
  <c r="AE36" i="22"/>
  <c r="AF36" i="22" s="1"/>
  <c r="M9" i="22"/>
  <c r="P9" i="22" s="1"/>
  <c r="M29" i="22"/>
  <c r="P29" i="22" s="1"/>
  <c r="AA10" i="22"/>
  <c r="AB10" i="22" s="1"/>
  <c r="AA36" i="22"/>
  <c r="AB36" i="22" s="1"/>
  <c r="M11" i="22"/>
  <c r="P11" i="22" s="1"/>
  <c r="L27" i="22"/>
  <c r="O27" i="22" s="1"/>
  <c r="M42" i="22"/>
  <c r="P42" i="22" s="1"/>
  <c r="L18" i="22"/>
  <c r="O18" i="22" s="1"/>
  <c r="L40" i="22"/>
  <c r="O40" i="22" s="1"/>
  <c r="L33" i="22"/>
  <c r="O33" i="22" s="1"/>
  <c r="L13" i="22"/>
  <c r="O13" i="22" s="1"/>
  <c r="L35" i="22"/>
  <c r="O35" i="22" s="1"/>
  <c r="L11" i="22"/>
  <c r="O11" i="22" s="1"/>
  <c r="M40" i="22"/>
  <c r="P40" i="22" s="1"/>
  <c r="M25" i="22"/>
  <c r="P25" i="22" s="1"/>
  <c r="M33" i="22"/>
  <c r="P33" i="22" s="1"/>
  <c r="M13" i="22"/>
  <c r="P13" i="22" s="1"/>
  <c r="L22" i="22"/>
  <c r="O22" i="22" s="1"/>
  <c r="M27" i="22"/>
  <c r="P27" i="22" s="1"/>
  <c r="L36" i="22"/>
  <c r="O36" i="22" s="1"/>
  <c r="M22" i="22"/>
  <c r="P22" i="22" s="1"/>
  <c r="M39" i="22"/>
  <c r="P39" i="22" s="1"/>
  <c r="AE14" i="22"/>
  <c r="AF14" i="22" s="1"/>
  <c r="AA27" i="22"/>
  <c r="AB27" i="22" s="1"/>
  <c r="AE13" i="22"/>
  <c r="AF13" i="22" s="1"/>
  <c r="AA14" i="22"/>
  <c r="AB14" i="22" s="1"/>
  <c r="AE42" i="22"/>
  <c r="AF42" i="22" s="1"/>
  <c r="K45" i="22"/>
  <c r="M18" i="22"/>
  <c r="P18" i="22" s="1"/>
  <c r="L42" i="22"/>
  <c r="O42" i="22" s="1"/>
  <c r="AA33" i="22"/>
  <c r="AB33" i="22" s="1"/>
  <c r="AE40" i="22"/>
  <c r="AF40" i="22" s="1"/>
  <c r="AE18" i="22"/>
  <c r="AF18" i="22" s="1"/>
  <c r="AA35" i="22"/>
  <c r="AB35" i="22" s="1"/>
  <c r="AA39" i="22"/>
  <c r="AB39" i="22" s="1"/>
  <c r="AE32" i="22"/>
  <c r="AF32" i="22" s="1"/>
  <c r="AA11" i="22"/>
  <c r="AB11" i="22" s="1"/>
  <c r="AA8" i="22"/>
  <c r="AB8" i="22" s="1"/>
  <c r="L14" i="22"/>
  <c r="O14" i="22" s="1"/>
  <c r="L32" i="22"/>
  <c r="O32" i="22" s="1"/>
  <c r="L9" i="22"/>
  <c r="O9" i="22" s="1"/>
  <c r="M32" i="22"/>
  <c r="P32" i="22" s="1"/>
  <c r="M35" i="22"/>
  <c r="P35" i="22" s="1"/>
  <c r="L39" i="22"/>
  <c r="O39" i="22" s="1"/>
  <c r="AE8" i="22"/>
  <c r="AF8" i="22" s="1"/>
  <c r="I26" i="24"/>
  <c r="G19" i="30"/>
  <c r="L25" i="22"/>
  <c r="O25" i="22" s="1"/>
  <c r="AA16" i="22"/>
  <c r="AB16" i="22" s="1"/>
  <c r="L16" i="22"/>
  <c r="O16" i="22" s="1"/>
  <c r="M43" i="22"/>
  <c r="P43" i="22" s="1"/>
  <c r="AA43" i="22"/>
  <c r="AB43" i="22" s="1"/>
  <c r="AA25" i="22"/>
  <c r="AB25" i="22" s="1"/>
  <c r="M16" i="22"/>
  <c r="P16" i="22" s="1"/>
  <c r="L43" i="22"/>
  <c r="O43" i="22" s="1"/>
  <c r="AB45" i="22" l="1"/>
  <c r="I25" i="24" s="1"/>
  <c r="O45" i="22"/>
  <c r="G25" i="24" s="1"/>
  <c r="N45" i="22"/>
  <c r="F25" i="24" s="1"/>
  <c r="AF45" i="22"/>
  <c r="J25" i="24" s="1"/>
  <c r="P45" i="22"/>
  <c r="H25" i="24" s="1"/>
  <c r="M45" i="22"/>
  <c r="H27" i="24" s="1"/>
  <c r="AE45" i="22"/>
  <c r="J27" i="24" s="1"/>
  <c r="L45" i="22"/>
  <c r="AB37" i="30" s="1"/>
  <c r="AA45" i="22"/>
  <c r="G37" i="30" s="1"/>
  <c r="N37" i="30"/>
  <c r="F27" i="24"/>
  <c r="P4" i="15"/>
  <c r="O4" i="15"/>
  <c r="L15" i="15"/>
  <c r="M15" i="15"/>
  <c r="L14" i="15"/>
  <c r="M14" i="15"/>
  <c r="L13" i="15"/>
  <c r="M13" i="15"/>
  <c r="L12" i="15"/>
  <c r="M12" i="15"/>
  <c r="L11" i="15"/>
  <c r="M11" i="15"/>
  <c r="L10" i="15"/>
  <c r="M10" i="15"/>
  <c r="L9" i="15"/>
  <c r="M9" i="15"/>
  <c r="L8" i="15"/>
  <c r="M8" i="15"/>
  <c r="L7" i="15"/>
  <c r="M7" i="15"/>
  <c r="L4" i="15"/>
  <c r="K4" i="15"/>
  <c r="M4" i="15" l="1"/>
  <c r="N45" i="12" s="1"/>
  <c r="I15" i="14"/>
  <c r="I15" i="18"/>
  <c r="H16" i="14"/>
  <c r="H16" i="18"/>
  <c r="H15" i="14"/>
  <c r="H15" i="18"/>
  <c r="I16" i="14"/>
  <c r="I16" i="18"/>
  <c r="H11" i="14"/>
  <c r="H11" i="18"/>
  <c r="I12" i="14"/>
  <c r="I12" i="18"/>
  <c r="I11" i="14"/>
  <c r="I11" i="18"/>
  <c r="H12" i="14"/>
  <c r="H12" i="18"/>
  <c r="I13" i="14"/>
  <c r="I13" i="18"/>
  <c r="H13" i="14"/>
  <c r="H13" i="18"/>
  <c r="H14" i="14"/>
  <c r="H14" i="18"/>
  <c r="I14" i="14"/>
  <c r="I14" i="18"/>
  <c r="Q4" i="15"/>
  <c r="R45" i="22" s="1"/>
  <c r="S45" i="22" s="1"/>
  <c r="H19" i="14"/>
  <c r="H19" i="18"/>
  <c r="I19" i="14"/>
  <c r="I19" i="18"/>
  <c r="I18" i="14"/>
  <c r="I18" i="18"/>
  <c r="H18" i="14"/>
  <c r="H18" i="18"/>
  <c r="I17" i="14"/>
  <c r="I17" i="18"/>
  <c r="H17" i="14"/>
  <c r="H17" i="18"/>
  <c r="AE37" i="30"/>
  <c r="D37" i="30"/>
  <c r="G27" i="24"/>
  <c r="I27" i="24"/>
  <c r="M16" i="15"/>
  <c r="L16" i="15"/>
  <c r="N45" i="26" l="1"/>
  <c r="T33" i="22"/>
  <c r="U33" i="22" s="1"/>
  <c r="R44" i="30"/>
  <c r="T9" i="22"/>
  <c r="T44" i="22"/>
  <c r="T25" i="22"/>
  <c r="T10" i="22"/>
  <c r="T27" i="22"/>
  <c r="T37" i="22"/>
  <c r="T17" i="22"/>
  <c r="T15" i="22"/>
  <c r="T13" i="22"/>
  <c r="T32" i="22"/>
  <c r="T31" i="22"/>
  <c r="T34" i="22"/>
  <c r="T38" i="22"/>
  <c r="T22" i="22"/>
  <c r="T23" i="22"/>
  <c r="T16" i="22"/>
  <c r="T20" i="22"/>
  <c r="T42" i="22"/>
  <c r="T35" i="22"/>
  <c r="T8" i="22"/>
  <c r="T30" i="22"/>
  <c r="T28" i="22"/>
  <c r="T18" i="22"/>
  <c r="T14" i="22"/>
  <c r="T36" i="22"/>
  <c r="T43" i="22"/>
  <c r="T21" i="22"/>
  <c r="T11" i="22"/>
  <c r="T24" i="22"/>
  <c r="T41" i="22"/>
  <c r="T26" i="22"/>
  <c r="T12" i="22"/>
  <c r="T40" i="22"/>
  <c r="T39" i="22"/>
  <c r="T29" i="22"/>
  <c r="T19" i="22"/>
  <c r="U39" i="22" l="1"/>
  <c r="U41" i="22"/>
  <c r="U43" i="22"/>
  <c r="U28" i="22"/>
  <c r="U42" i="22"/>
  <c r="U22" i="22"/>
  <c r="U32" i="22"/>
  <c r="U37" i="22"/>
  <c r="U44" i="22"/>
  <c r="U40" i="22"/>
  <c r="U24" i="22"/>
  <c r="U36" i="22"/>
  <c r="U30" i="22"/>
  <c r="U20" i="22"/>
  <c r="U38" i="22"/>
  <c r="U13" i="22"/>
  <c r="U27" i="22"/>
  <c r="U9" i="22"/>
  <c r="U19" i="22"/>
  <c r="U12" i="22"/>
  <c r="U11" i="22"/>
  <c r="U14" i="22"/>
  <c r="U8" i="22"/>
  <c r="U16" i="22"/>
  <c r="U34" i="22"/>
  <c r="U15" i="22"/>
  <c r="U10" i="22"/>
  <c r="U29" i="22"/>
  <c r="U26" i="22"/>
  <c r="U21" i="22"/>
  <c r="U18" i="22"/>
  <c r="U35" i="22"/>
  <c r="U23" i="22"/>
  <c r="U31" i="22"/>
  <c r="U17" i="22"/>
  <c r="U25" i="22"/>
  <c r="T45" i="22"/>
  <c r="V8" i="22" l="1" a="1"/>
  <c r="V41" i="22" s="1"/>
  <c r="U45" i="22"/>
  <c r="R49" i="30" s="1"/>
  <c r="V26" i="22" l="1"/>
  <c r="W26" i="22" s="1"/>
  <c r="V36" i="22"/>
  <c r="W36" i="22" s="1"/>
  <c r="V22" i="22"/>
  <c r="AC22" i="22" s="1"/>
  <c r="V8" i="22"/>
  <c r="AI8" i="22" s="1"/>
  <c r="V40" i="22"/>
  <c r="AC40" i="22" s="1"/>
  <c r="V23" i="22"/>
  <c r="AI23" i="22" s="1"/>
  <c r="V35" i="22"/>
  <c r="AC35" i="22" s="1"/>
  <c r="V31" i="22"/>
  <c r="AG31" i="22" s="1"/>
  <c r="V39" i="22"/>
  <c r="AG39" i="22" s="1"/>
  <c r="V17" i="22"/>
  <c r="AI17" i="22" s="1"/>
  <c r="V27" i="22"/>
  <c r="W27" i="22" s="1"/>
  <c r="V25" i="22"/>
  <c r="AC25" i="22" s="1"/>
  <c r="V19" i="22"/>
  <c r="X19" i="22" s="1"/>
  <c r="V12" i="22"/>
  <c r="AI12" i="22" s="1"/>
  <c r="V33" i="22"/>
  <c r="W33" i="22" s="1"/>
  <c r="V32" i="22"/>
  <c r="W32" i="22" s="1"/>
  <c r="V38" i="22"/>
  <c r="AI38" i="22" s="1"/>
  <c r="V42" i="22"/>
  <c r="AI42" i="22" s="1"/>
  <c r="V20" i="22"/>
  <c r="AI20" i="22" s="1"/>
  <c r="V28" i="22"/>
  <c r="W28" i="22" s="1"/>
  <c r="V30" i="22"/>
  <c r="AC30" i="22" s="1"/>
  <c r="V9" i="22"/>
  <c r="AG9" i="22" s="1"/>
  <c r="V34" i="22"/>
  <c r="AI34" i="22" s="1"/>
  <c r="V13" i="22"/>
  <c r="AG13" i="22" s="1"/>
  <c r="V44" i="22"/>
  <c r="AI44" i="22" s="1"/>
  <c r="V16" i="22"/>
  <c r="AC16" i="22" s="1"/>
  <c r="V14" i="22"/>
  <c r="AI14" i="22" s="1"/>
  <c r="V21" i="22"/>
  <c r="W21" i="22" s="1"/>
  <c r="V11" i="22"/>
  <c r="AC11" i="22" s="1"/>
  <c r="V18" i="22"/>
  <c r="AI18" i="22" s="1"/>
  <c r="V15" i="22"/>
  <c r="AG15" i="22" s="1"/>
  <c r="V10" i="22"/>
  <c r="AG10" i="22" s="1"/>
  <c r="V29" i="22"/>
  <c r="X29" i="22" s="1"/>
  <c r="V43" i="22"/>
  <c r="AC43" i="22" s="1"/>
  <c r="V24" i="22"/>
  <c r="AI24" i="22" s="1"/>
  <c r="V37" i="22"/>
  <c r="W37" i="22" s="1"/>
  <c r="AI41" i="22"/>
  <c r="AG41" i="22"/>
  <c r="X41" i="22"/>
  <c r="W41" i="22"/>
  <c r="AC41" i="22"/>
  <c r="AI30" i="22" l="1"/>
  <c r="AI9" i="22"/>
  <c r="AG23" i="22"/>
  <c r="AM23" i="22" s="1"/>
  <c r="X44" i="22"/>
  <c r="AK44" i="22" s="1"/>
  <c r="X18" i="22"/>
  <c r="AK18" i="22" s="1"/>
  <c r="X36" i="22"/>
  <c r="AK36" i="22" s="1"/>
  <c r="X12" i="22"/>
  <c r="AK12" i="22" s="1"/>
  <c r="X42" i="22"/>
  <c r="AK42" i="22" s="1"/>
  <c r="AC26" i="22"/>
  <c r="AL26" i="22" s="1"/>
  <c r="AI36" i="22"/>
  <c r="AG17" i="22"/>
  <c r="AM17" i="22" s="1"/>
  <c r="AC29" i="22"/>
  <c r="AL29" i="22" s="1"/>
  <c r="AI22" i="22"/>
  <c r="W19" i="22"/>
  <c r="AJ19" i="22" s="1"/>
  <c r="X39" i="22"/>
  <c r="AK39" i="22" s="1"/>
  <c r="X26" i="22"/>
  <c r="AK26" i="22" s="1"/>
  <c r="AI19" i="22"/>
  <c r="AI39" i="22"/>
  <c r="AI29" i="22"/>
  <c r="AC19" i="22"/>
  <c r="AL19" i="22" s="1"/>
  <c r="AG44" i="22"/>
  <c r="AM44" i="22" s="1"/>
  <c r="W40" i="22"/>
  <c r="AJ40" i="22" s="1"/>
  <c r="W11" i="22"/>
  <c r="AJ11" i="22" s="1"/>
  <c r="AG30" i="22"/>
  <c r="AM30" i="22" s="1"/>
  <c r="AI11" i="22"/>
  <c r="W38" i="22"/>
  <c r="AJ38" i="22" s="1"/>
  <c r="X38" i="22"/>
  <c r="AK38" i="22" s="1"/>
  <c r="AC39" i="22"/>
  <c r="AL39" i="22" s="1"/>
  <c r="X40" i="22"/>
  <c r="AK40" i="22" s="1"/>
  <c r="AG29" i="22"/>
  <c r="AM29" i="22" s="1"/>
  <c r="X11" i="22"/>
  <c r="AK11" i="22" s="1"/>
  <c r="W30" i="22"/>
  <c r="AJ30" i="22" s="1"/>
  <c r="AG42" i="22"/>
  <c r="AM42" i="22" s="1"/>
  <c r="AG12" i="22"/>
  <c r="AM12" i="22" s="1"/>
  <c r="X23" i="22"/>
  <c r="AK23" i="22" s="1"/>
  <c r="W42" i="22"/>
  <c r="AJ42" i="22" s="1"/>
  <c r="AG38" i="22"/>
  <c r="AM38" i="22" s="1"/>
  <c r="AC12" i="22"/>
  <c r="AL12" i="22" s="1"/>
  <c r="AG19" i="22"/>
  <c r="AM19" i="22" s="1"/>
  <c r="X17" i="22"/>
  <c r="AK17" i="22" s="1"/>
  <c r="W39" i="22"/>
  <c r="AJ39" i="22" s="1"/>
  <c r="AC23" i="22"/>
  <c r="AL23" i="22" s="1"/>
  <c r="AG40" i="22"/>
  <c r="AM40" i="22" s="1"/>
  <c r="AC36" i="22"/>
  <c r="AL36" i="22" s="1"/>
  <c r="AG26" i="22"/>
  <c r="AM26" i="22" s="1"/>
  <c r="W43" i="22"/>
  <c r="AJ43" i="22" s="1"/>
  <c r="W29" i="22"/>
  <c r="AJ29" i="22" s="1"/>
  <c r="AG11" i="22"/>
  <c r="AM11" i="22" s="1"/>
  <c r="W44" i="22"/>
  <c r="AJ44" i="22" s="1"/>
  <c r="W9" i="22"/>
  <c r="AJ9" i="22" s="1"/>
  <c r="X30" i="22"/>
  <c r="AK30" i="22" s="1"/>
  <c r="AI40" i="22"/>
  <c r="AI26" i="22"/>
  <c r="AI16" i="22"/>
  <c r="W17" i="22"/>
  <c r="AJ17" i="22" s="1"/>
  <c r="AG36" i="22"/>
  <c r="AM36" i="22" s="1"/>
  <c r="W16" i="22"/>
  <c r="AJ16" i="22" s="1"/>
  <c r="AC42" i="22"/>
  <c r="AL42" i="22" s="1"/>
  <c r="AC38" i="22"/>
  <c r="AL38" i="22" s="1"/>
  <c r="W12" i="22"/>
  <c r="AJ12" i="22" s="1"/>
  <c r="AC17" i="22"/>
  <c r="AL17" i="22" s="1"/>
  <c r="W23" i="22"/>
  <c r="AJ23" i="22" s="1"/>
  <c r="AG18" i="22"/>
  <c r="AM18" i="22" s="1"/>
  <c r="AC44" i="22"/>
  <c r="AL44" i="22" s="1"/>
  <c r="AI43" i="22"/>
  <c r="X43" i="22"/>
  <c r="AK43" i="22" s="1"/>
  <c r="X16" i="22"/>
  <c r="AK16" i="22" s="1"/>
  <c r="X24" i="22"/>
  <c r="AK24" i="22" s="1"/>
  <c r="AC18" i="22"/>
  <c r="AL18" i="22" s="1"/>
  <c r="X9" i="22"/>
  <c r="AK9" i="22" s="1"/>
  <c r="X35" i="22"/>
  <c r="AK35" i="22" s="1"/>
  <c r="AG43" i="22"/>
  <c r="AM43" i="22" s="1"/>
  <c r="AG16" i="22"/>
  <c r="AM16" i="22" s="1"/>
  <c r="AC9" i="22"/>
  <c r="AL9" i="22" s="1"/>
  <c r="AG24" i="22"/>
  <c r="AM24" i="22" s="1"/>
  <c r="X33" i="22"/>
  <c r="AK33" i="22" s="1"/>
  <c r="AC27" i="22"/>
  <c r="AL27" i="22" s="1"/>
  <c r="W18" i="22"/>
  <c r="AJ18" i="22" s="1"/>
  <c r="AG34" i="22"/>
  <c r="AM34" i="22" s="1"/>
  <c r="X20" i="22"/>
  <c r="AK20" i="22" s="1"/>
  <c r="AI35" i="22"/>
  <c r="X21" i="22"/>
  <c r="AK21" i="22" s="1"/>
  <c r="W14" i="22"/>
  <c r="AJ14" i="22" s="1"/>
  <c r="AG33" i="22"/>
  <c r="AM33" i="22" s="1"/>
  <c r="X22" i="22"/>
  <c r="AK22" i="22" s="1"/>
  <c r="AC15" i="22"/>
  <c r="AL15" i="22" s="1"/>
  <c r="X14" i="22"/>
  <c r="AK14" i="22" s="1"/>
  <c r="AG20" i="22"/>
  <c r="AM20" i="22" s="1"/>
  <c r="X27" i="22"/>
  <c r="AK27" i="22" s="1"/>
  <c r="AG22" i="22"/>
  <c r="AM22" i="22" s="1"/>
  <c r="X15" i="22"/>
  <c r="AK15" i="22" s="1"/>
  <c r="X34" i="22"/>
  <c r="AK34" i="22" s="1"/>
  <c r="W31" i="22"/>
  <c r="AJ31" i="22" s="1"/>
  <c r="W10" i="22"/>
  <c r="AJ10" i="22" s="1"/>
  <c r="AI10" i="22"/>
  <c r="AG25" i="22"/>
  <c r="AM25" i="22" s="1"/>
  <c r="AC37" i="22"/>
  <c r="AL37" i="22" s="1"/>
  <c r="AC28" i="22"/>
  <c r="AL28" i="22" s="1"/>
  <c r="AI15" i="22"/>
  <c r="AC32" i="22"/>
  <c r="AL32" i="22" s="1"/>
  <c r="AG8" i="22"/>
  <c r="AM8" i="22" s="1"/>
  <c r="W13" i="22"/>
  <c r="AJ13" i="22" s="1"/>
  <c r="AG32" i="22"/>
  <c r="AM32" i="22" s="1"/>
  <c r="AC33" i="22"/>
  <c r="AL33" i="22" s="1"/>
  <c r="W25" i="22"/>
  <c r="AJ25" i="22" s="1"/>
  <c r="AG27" i="22"/>
  <c r="AC31" i="22"/>
  <c r="AL31" i="22" s="1"/>
  <c r="AG35" i="22"/>
  <c r="AM35" i="22" s="1"/>
  <c r="AC8" i="22"/>
  <c r="AL8" i="22" s="1"/>
  <c r="W22" i="22"/>
  <c r="AJ22" i="22" s="1"/>
  <c r="AG37" i="22"/>
  <c r="AM37" i="22" s="1"/>
  <c r="W24" i="22"/>
  <c r="AJ24" i="22" s="1"/>
  <c r="AC10" i="22"/>
  <c r="AL10" i="22" s="1"/>
  <c r="W15" i="22"/>
  <c r="AJ15" i="22" s="1"/>
  <c r="AG21" i="22"/>
  <c r="AM21" i="22" s="1"/>
  <c r="AC14" i="22"/>
  <c r="AL14" i="22" s="1"/>
  <c r="X13" i="22"/>
  <c r="AK13" i="22" s="1"/>
  <c r="W34" i="22"/>
  <c r="AJ34" i="22" s="1"/>
  <c r="AG28" i="22"/>
  <c r="AM28" i="22" s="1"/>
  <c r="W20" i="22"/>
  <c r="AJ20" i="22" s="1"/>
  <c r="W35" i="22"/>
  <c r="AJ35" i="22" s="1"/>
  <c r="AI33" i="22"/>
  <c r="AI27" i="22"/>
  <c r="AI31" i="22"/>
  <c r="AI21" i="22"/>
  <c r="AI13" i="22"/>
  <c r="AI28" i="22"/>
  <c r="X32" i="22"/>
  <c r="AK32" i="22" s="1"/>
  <c r="X25" i="22"/>
  <c r="AK25" i="22" s="1"/>
  <c r="X31" i="22"/>
  <c r="AK31" i="22" s="1"/>
  <c r="W8" i="22"/>
  <c r="AJ8" i="22" s="1"/>
  <c r="X8" i="22"/>
  <c r="AK8" i="22" s="1"/>
  <c r="X37" i="22"/>
  <c r="AK37" i="22" s="1"/>
  <c r="X10" i="22"/>
  <c r="AK10" i="22" s="1"/>
  <c r="AC21" i="22"/>
  <c r="AL21" i="22" s="1"/>
  <c r="AC13" i="22"/>
  <c r="AL13" i="22" s="1"/>
  <c r="X28" i="22"/>
  <c r="AK28" i="22" s="1"/>
  <c r="AI32" i="22"/>
  <c r="AI25" i="22"/>
  <c r="AI37" i="22"/>
  <c r="V45" i="22"/>
  <c r="AC24" i="22"/>
  <c r="AL24" i="22" s="1"/>
  <c r="AG14" i="22"/>
  <c r="AM14" i="22" s="1"/>
  <c r="AC34" i="22"/>
  <c r="AL34" i="22" s="1"/>
  <c r="AC20" i="22"/>
  <c r="AL20" i="22" s="1"/>
  <c r="AL40" i="22"/>
  <c r="AL41" i="22"/>
  <c r="AL43" i="22"/>
  <c r="AK29" i="22"/>
  <c r="AL16" i="22"/>
  <c r="AL30" i="22"/>
  <c r="AJ32" i="22"/>
  <c r="AL25" i="22"/>
  <c r="AM31" i="22"/>
  <c r="AL35" i="22"/>
  <c r="AL22" i="22"/>
  <c r="AJ26" i="22"/>
  <c r="AJ37" i="22"/>
  <c r="AM10" i="22"/>
  <c r="AJ21" i="22"/>
  <c r="AM13" i="22"/>
  <c r="AJ28" i="22"/>
  <c r="AJ33" i="22"/>
  <c r="AK19" i="22"/>
  <c r="AJ27" i="22"/>
  <c r="AM39" i="22"/>
  <c r="AJ36" i="22"/>
  <c r="AJ41" i="22"/>
  <c r="AM15" i="22"/>
  <c r="AK41" i="22"/>
  <c r="AL11" i="22"/>
  <c r="AM9" i="22"/>
  <c r="AM41" i="2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F28" i="24" l="1"/>
  <c r="F29" i="24" s="1"/>
  <c r="N55" i="30"/>
  <c r="D37" i="26"/>
  <c r="D29" i="26"/>
  <c r="D21" i="26"/>
  <c r="D44" i="26"/>
  <c r="D40" i="26"/>
  <c r="D36" i="26"/>
  <c r="D32" i="26"/>
  <c r="D28" i="26"/>
  <c r="D24" i="26"/>
  <c r="D20" i="26"/>
  <c r="D33" i="26"/>
  <c r="D17" i="26"/>
  <c r="D43" i="26"/>
  <c r="D39" i="26"/>
  <c r="D35" i="26"/>
  <c r="D31" i="26"/>
  <c r="D27" i="26"/>
  <c r="D19" i="26"/>
  <c r="D41" i="26"/>
  <c r="D25" i="26"/>
  <c r="D42" i="26"/>
  <c r="D38" i="26"/>
  <c r="D34" i="26"/>
  <c r="D30" i="26"/>
  <c r="D26" i="26"/>
  <c r="D22" i="26"/>
  <c r="D18" i="26"/>
  <c r="D23" i="26"/>
  <c r="AN32" i="22"/>
  <c r="X45" i="22"/>
  <c r="AN42" i="22"/>
  <c r="AN37" i="22"/>
  <c r="AN23" i="22"/>
  <c r="AC45" i="22"/>
  <c r="AN11" i="22"/>
  <c r="AN39" i="22"/>
  <c r="AN34" i="22"/>
  <c r="AN30" i="22"/>
  <c r="AN25" i="22"/>
  <c r="AN10" i="22"/>
  <c r="AN33" i="22"/>
  <c r="AG45" i="22"/>
  <c r="AN22" i="22"/>
  <c r="AN21" i="22"/>
  <c r="W45" i="22"/>
  <c r="AN29" i="22"/>
  <c r="AN19" i="22"/>
  <c r="AN14" i="22"/>
  <c r="AN35" i="22"/>
  <c r="AN31" i="22"/>
  <c r="AN12" i="22"/>
  <c r="AN17" i="22"/>
  <c r="AN18" i="22"/>
  <c r="V47" i="22"/>
  <c r="E32" i="24" s="1"/>
  <c r="AN8" i="22"/>
  <c r="AN41" i="22"/>
  <c r="AN38" i="22"/>
  <c r="AN26" i="22"/>
  <c r="AN15" i="22"/>
  <c r="AN27" i="22"/>
  <c r="AM27" i="22"/>
  <c r="AM45" i="22" s="1"/>
  <c r="D66" i="30" s="1"/>
  <c r="AN20" i="22"/>
  <c r="AN13" i="22"/>
  <c r="AI45" i="22"/>
  <c r="N66" i="30" s="1"/>
  <c r="R66" i="30" s="1"/>
  <c r="AN36" i="22"/>
  <c r="AN44" i="22"/>
  <c r="AN40" i="22"/>
  <c r="AN28" i="22"/>
  <c r="AN24" i="22"/>
  <c r="AN43" i="22"/>
  <c r="AN9" i="22"/>
  <c r="AN16" i="22"/>
  <c r="AJ45" i="22"/>
  <c r="AB66" i="30" s="1"/>
  <c r="AK45" i="22"/>
  <c r="AE66" i="30" s="1"/>
  <c r="AL45" i="22"/>
  <c r="G66" i="30" s="1"/>
  <c r="V36" i="12"/>
  <c r="V36" i="26" s="1"/>
  <c r="Z36" i="12"/>
  <c r="Z36" i="26" s="1"/>
  <c r="V28" i="12"/>
  <c r="V28" i="26" s="1"/>
  <c r="Z28" i="12"/>
  <c r="Z28" i="26" s="1"/>
  <c r="Z43" i="12"/>
  <c r="Z43" i="26" s="1"/>
  <c r="V43" i="12"/>
  <c r="V43" i="26" s="1"/>
  <c r="Z31" i="12"/>
  <c r="Z31" i="26" s="1"/>
  <c r="V31" i="12"/>
  <c r="V31" i="26" s="1"/>
  <c r="Z23" i="12"/>
  <c r="Z23" i="26" s="1"/>
  <c r="V23" i="12"/>
  <c r="V23" i="26" s="1"/>
  <c r="Z19" i="12"/>
  <c r="Z19" i="26" s="1"/>
  <c r="V19" i="12"/>
  <c r="V19" i="26" s="1"/>
  <c r="V44" i="12"/>
  <c r="V44" i="26" s="1"/>
  <c r="Z44" i="12"/>
  <c r="Z44" i="26" s="1"/>
  <c r="V32" i="12"/>
  <c r="V32" i="26" s="1"/>
  <c r="Z32" i="12"/>
  <c r="Z32" i="26" s="1"/>
  <c r="V20" i="12"/>
  <c r="V20" i="26" s="1"/>
  <c r="Z20" i="12"/>
  <c r="Z20" i="26" s="1"/>
  <c r="Z35" i="12"/>
  <c r="Z35" i="26" s="1"/>
  <c r="V35" i="12"/>
  <c r="V35" i="26" s="1"/>
  <c r="Z27" i="12"/>
  <c r="Z27" i="26" s="1"/>
  <c r="V27" i="12"/>
  <c r="V27" i="26" s="1"/>
  <c r="Z42" i="12"/>
  <c r="Z42" i="26" s="1"/>
  <c r="V42" i="12"/>
  <c r="V42" i="26" s="1"/>
  <c r="V38" i="12"/>
  <c r="V38" i="26" s="1"/>
  <c r="Z38" i="12"/>
  <c r="Z38" i="26" s="1"/>
  <c r="Z34" i="12"/>
  <c r="Z34" i="26" s="1"/>
  <c r="V34" i="12"/>
  <c r="V34" i="26" s="1"/>
  <c r="Z30" i="12"/>
  <c r="Z30" i="26" s="1"/>
  <c r="V30" i="12"/>
  <c r="V30" i="26" s="1"/>
  <c r="V26" i="12"/>
  <c r="V26" i="26" s="1"/>
  <c r="Z26" i="12"/>
  <c r="Z26" i="26" s="1"/>
  <c r="V22" i="12"/>
  <c r="V22" i="26" s="1"/>
  <c r="Z22" i="12"/>
  <c r="Z22" i="26" s="1"/>
  <c r="Z18" i="12"/>
  <c r="Z18" i="26" s="1"/>
  <c r="V18" i="12"/>
  <c r="V18" i="26" s="1"/>
  <c r="V40" i="12"/>
  <c r="V40" i="26" s="1"/>
  <c r="Z40" i="12"/>
  <c r="Z40" i="26" s="1"/>
  <c r="V24" i="12"/>
  <c r="V24" i="26" s="1"/>
  <c r="Z24" i="12"/>
  <c r="Z24" i="26" s="1"/>
  <c r="Z39" i="12"/>
  <c r="Z39" i="26" s="1"/>
  <c r="V39" i="12"/>
  <c r="V39" i="26" s="1"/>
  <c r="Z41" i="12"/>
  <c r="Z41" i="26" s="1"/>
  <c r="V41" i="12"/>
  <c r="V41" i="26" s="1"/>
  <c r="Z37" i="12"/>
  <c r="Z37" i="26" s="1"/>
  <c r="V37" i="12"/>
  <c r="V37" i="26" s="1"/>
  <c r="Z33" i="12"/>
  <c r="Z33" i="26" s="1"/>
  <c r="V33" i="12"/>
  <c r="V33" i="26" s="1"/>
  <c r="Z29" i="12"/>
  <c r="Z29" i="26" s="1"/>
  <c r="V29" i="12"/>
  <c r="V29" i="26" s="1"/>
  <c r="Z25" i="12"/>
  <c r="Z25" i="26" s="1"/>
  <c r="V25" i="12"/>
  <c r="V25" i="26" s="1"/>
  <c r="Z21" i="12"/>
  <c r="Z21" i="26" s="1"/>
  <c r="V21" i="12"/>
  <c r="V21" i="26" s="1"/>
  <c r="Z17" i="12"/>
  <c r="Z17" i="26" s="1"/>
  <c r="V17" i="12"/>
  <c r="V17" i="26" s="1"/>
  <c r="E39" i="12"/>
  <c r="F39" i="12"/>
  <c r="E27" i="12"/>
  <c r="F27" i="12"/>
  <c r="E42" i="12"/>
  <c r="F42" i="12"/>
  <c r="E34" i="12"/>
  <c r="F34" i="12"/>
  <c r="F22" i="12"/>
  <c r="E22" i="12"/>
  <c r="E44" i="12"/>
  <c r="F44" i="12"/>
  <c r="E40" i="12"/>
  <c r="F40" i="12"/>
  <c r="E36" i="12"/>
  <c r="F36" i="12"/>
  <c r="F32" i="12"/>
  <c r="E32" i="12"/>
  <c r="E28" i="12"/>
  <c r="F28" i="12"/>
  <c r="F24" i="12"/>
  <c r="E24" i="12"/>
  <c r="F20" i="12"/>
  <c r="E20" i="12"/>
  <c r="E31" i="12"/>
  <c r="F31" i="12"/>
  <c r="E35" i="12"/>
  <c r="F35" i="12"/>
  <c r="E19" i="12"/>
  <c r="F19" i="12"/>
  <c r="F18" i="12"/>
  <c r="E18" i="12"/>
  <c r="E43" i="12"/>
  <c r="F43" i="12"/>
  <c r="E23" i="12"/>
  <c r="F23" i="12"/>
  <c r="F38" i="12"/>
  <c r="E38" i="12"/>
  <c r="E30" i="12"/>
  <c r="F30" i="12"/>
  <c r="E26" i="12"/>
  <c r="F26" i="12"/>
  <c r="F41" i="12"/>
  <c r="E41" i="12"/>
  <c r="F37" i="12"/>
  <c r="E37" i="12"/>
  <c r="F33" i="12"/>
  <c r="E33" i="12"/>
  <c r="F29" i="12"/>
  <c r="E29" i="12"/>
  <c r="F25" i="12"/>
  <c r="E25" i="12"/>
  <c r="F21" i="12"/>
  <c r="E21" i="12"/>
  <c r="F17" i="12"/>
  <c r="E17" i="12"/>
  <c r="J28" i="24" l="1"/>
  <c r="J29" i="24" s="1"/>
  <c r="D55" i="30"/>
  <c r="I28" i="24"/>
  <c r="I29" i="24" s="1"/>
  <c r="G55" i="30"/>
  <c r="H28" i="24"/>
  <c r="H29" i="24" s="1"/>
  <c r="AE55" i="30"/>
  <c r="G28" i="24"/>
  <c r="G29" i="24" s="1"/>
  <c r="AB55" i="30"/>
  <c r="E25" i="26"/>
  <c r="E18" i="26"/>
  <c r="F44" i="26"/>
  <c r="F27" i="26"/>
  <c r="F33" i="26"/>
  <c r="F41" i="26"/>
  <c r="E30" i="26"/>
  <c r="E23" i="26"/>
  <c r="F18" i="26"/>
  <c r="E35" i="26"/>
  <c r="F20" i="26"/>
  <c r="E28" i="26"/>
  <c r="E36" i="26"/>
  <c r="E44" i="26"/>
  <c r="E34" i="26"/>
  <c r="E27" i="26"/>
  <c r="E17" i="26"/>
  <c r="E41" i="26"/>
  <c r="F23" i="26"/>
  <c r="E20" i="26"/>
  <c r="F36" i="26"/>
  <c r="F17" i="26"/>
  <c r="E21" i="26"/>
  <c r="E29" i="26"/>
  <c r="E37" i="26"/>
  <c r="F26" i="26"/>
  <c r="E38" i="26"/>
  <c r="F43" i="26"/>
  <c r="F19" i="26"/>
  <c r="F31" i="26"/>
  <c r="E24" i="26"/>
  <c r="E32" i="26"/>
  <c r="F40" i="26"/>
  <c r="E22" i="26"/>
  <c r="F42" i="26"/>
  <c r="F39" i="26"/>
  <c r="E33" i="26"/>
  <c r="F30" i="26"/>
  <c r="F35" i="26"/>
  <c r="F28" i="26"/>
  <c r="F34" i="26"/>
  <c r="F21" i="26"/>
  <c r="F29" i="26"/>
  <c r="F37" i="26"/>
  <c r="E26" i="26"/>
  <c r="F38" i="26"/>
  <c r="E43" i="26"/>
  <c r="E19" i="26"/>
  <c r="E31" i="26"/>
  <c r="F24" i="26"/>
  <c r="F32" i="26"/>
  <c r="E40" i="26"/>
  <c r="F22" i="26"/>
  <c r="E42" i="26"/>
  <c r="E39" i="26"/>
  <c r="AW23" i="22"/>
  <c r="J84" i="24" s="1"/>
  <c r="AS8" i="22"/>
  <c r="F69" i="24" s="1"/>
  <c r="AW8" i="22"/>
  <c r="J69" i="24" s="1"/>
  <c r="AR19" i="22"/>
  <c r="E80" i="24" s="1"/>
  <c r="AT8" i="22"/>
  <c r="G69" i="24" s="1"/>
  <c r="AQ8" i="22"/>
  <c r="C69" i="24" s="1"/>
  <c r="AV13" i="22"/>
  <c r="I74" i="24" s="1"/>
  <c r="AR8" i="22"/>
  <c r="E69" i="24" s="1"/>
  <c r="AQ14" i="22"/>
  <c r="C75" i="24" s="1"/>
  <c r="AT30" i="22"/>
  <c r="G91" i="24" s="1"/>
  <c r="AV30" i="22"/>
  <c r="I91" i="24" s="1"/>
  <c r="AT43" i="22"/>
  <c r="G104" i="24" s="1"/>
  <c r="AS9" i="22"/>
  <c r="F70" i="24" s="1"/>
  <c r="AQ38" i="22"/>
  <c r="C99" i="24" s="1"/>
  <c r="AR27" i="22"/>
  <c r="E88" i="24" s="1"/>
  <c r="AV23" i="22"/>
  <c r="I84" i="24" s="1"/>
  <c r="AR14" i="22"/>
  <c r="E75" i="24" s="1"/>
  <c r="AR20" i="22"/>
  <c r="E81" i="24" s="1"/>
  <c r="AT34" i="22"/>
  <c r="G95" i="24" s="1"/>
  <c r="AT33" i="22"/>
  <c r="G94" i="24" s="1"/>
  <c r="AV33" i="22"/>
  <c r="I94" i="24" s="1"/>
  <c r="AW30" i="22"/>
  <c r="J91" i="24" s="1"/>
  <c r="AS35" i="22"/>
  <c r="F96" i="24" s="1"/>
  <c r="AQ24" i="22"/>
  <c r="C85" i="24" s="1"/>
  <c r="AW22" i="22"/>
  <c r="J83" i="24" s="1"/>
  <c r="AS12" i="22"/>
  <c r="F73" i="24" s="1"/>
  <c r="AS40" i="22"/>
  <c r="F101" i="24" s="1"/>
  <c r="AQ21" i="22"/>
  <c r="C82" i="24" s="1"/>
  <c r="AQ31" i="22"/>
  <c r="C92" i="24" s="1"/>
  <c r="AS22" i="22"/>
  <c r="F83" i="24" s="1"/>
  <c r="AT18" i="22"/>
  <c r="G79" i="24" s="1"/>
  <c r="AS37" i="22"/>
  <c r="F98" i="24" s="1"/>
  <c r="AW32" i="22"/>
  <c r="J93" i="24" s="1"/>
  <c r="AQ22" i="22"/>
  <c r="C83" i="24" s="1"/>
  <c r="AQ42" i="22"/>
  <c r="C103" i="24" s="1"/>
  <c r="AT13" i="22"/>
  <c r="G74" i="24" s="1"/>
  <c r="AT21" i="22"/>
  <c r="G82" i="24" s="1"/>
  <c r="AS28" i="22"/>
  <c r="F89" i="24" s="1"/>
  <c r="AR35" i="22"/>
  <c r="E96" i="24" s="1"/>
  <c r="AR43" i="22"/>
  <c r="E104" i="24" s="1"/>
  <c r="AV15" i="22"/>
  <c r="I76" i="24" s="1"/>
  <c r="AV25" i="22"/>
  <c r="I86" i="24" s="1"/>
  <c r="AV37" i="22"/>
  <c r="I98" i="24" s="1"/>
  <c r="AQ29" i="22"/>
  <c r="C90" i="24" s="1"/>
  <c r="AS33" i="22"/>
  <c r="F94" i="24" s="1"/>
  <c r="AW36" i="22"/>
  <c r="J97" i="24" s="1"/>
  <c r="AQ35" i="22"/>
  <c r="C96" i="24" s="1"/>
  <c r="AS19" i="22"/>
  <c r="F80" i="24" s="1"/>
  <c r="AT40" i="22"/>
  <c r="G101" i="24" s="1"/>
  <c r="AW31" i="22"/>
  <c r="J92" i="24" s="1"/>
  <c r="AR36" i="22"/>
  <c r="E97" i="24" s="1"/>
  <c r="AQ40" i="22"/>
  <c r="C101" i="24" s="1"/>
  <c r="AT27" i="22"/>
  <c r="G88" i="24" s="1"/>
  <c r="AV14" i="22"/>
  <c r="I75" i="24" s="1"/>
  <c r="AQ33" i="22"/>
  <c r="C94" i="24" s="1"/>
  <c r="AS21" i="22"/>
  <c r="F82" i="24" s="1"/>
  <c r="AS41" i="22"/>
  <c r="F102" i="24" s="1"/>
  <c r="AW44" i="22"/>
  <c r="J105" i="24" s="1"/>
  <c r="AQ26" i="22"/>
  <c r="C87" i="24" s="1"/>
  <c r="AS16" i="22"/>
  <c r="F77" i="24" s="1"/>
  <c r="AR23" i="22"/>
  <c r="E84" i="24" s="1"/>
  <c r="AT29" i="22"/>
  <c r="G90" i="24" s="1"/>
  <c r="AT37" i="22"/>
  <c r="G98" i="24" s="1"/>
  <c r="AS44" i="22"/>
  <c r="F105" i="24" s="1"/>
  <c r="AV17" i="22"/>
  <c r="I78" i="24" s="1"/>
  <c r="AV29" i="22"/>
  <c r="I90" i="24" s="1"/>
  <c r="AV39" i="22"/>
  <c r="I100" i="24" s="1"/>
  <c r="AS13" i="22"/>
  <c r="F74" i="24" s="1"/>
  <c r="AQ15" i="22"/>
  <c r="C76" i="24" s="1"/>
  <c r="AT24" i="22"/>
  <c r="G85" i="24" s="1"/>
  <c r="AW39" i="22"/>
  <c r="J100" i="24" s="1"/>
  <c r="AW20" i="22"/>
  <c r="J81" i="24" s="1"/>
  <c r="AT11" i="22"/>
  <c r="G72" i="24" s="1"/>
  <c r="AR33" i="22"/>
  <c r="E94" i="24" s="1"/>
  <c r="AV22" i="22"/>
  <c r="I83" i="24" s="1"/>
  <c r="AV38" i="22"/>
  <c r="I99" i="24" s="1"/>
  <c r="AT26" i="22"/>
  <c r="G87" i="24" s="1"/>
  <c r="AW16" i="22"/>
  <c r="J77" i="24" s="1"/>
  <c r="AQ10" i="22"/>
  <c r="C71" i="24" s="1"/>
  <c r="AQ30" i="22"/>
  <c r="C91" i="24" s="1"/>
  <c r="AR11" i="22"/>
  <c r="E72" i="24" s="1"/>
  <c r="AT17" i="22"/>
  <c r="G78" i="24" s="1"/>
  <c r="AS24" i="22"/>
  <c r="F85" i="24" s="1"/>
  <c r="AS32" i="22"/>
  <c r="F93" i="24" s="1"/>
  <c r="AR39" i="22"/>
  <c r="E100" i="24" s="1"/>
  <c r="AV9" i="22"/>
  <c r="I70" i="24" s="1"/>
  <c r="AV21" i="22"/>
  <c r="I82" i="24" s="1"/>
  <c r="AV31" i="22"/>
  <c r="I92" i="24" s="1"/>
  <c r="AV41" i="22"/>
  <c r="I102" i="24" s="1"/>
  <c r="AS17" i="22"/>
  <c r="F78" i="24" s="1"/>
  <c r="AW14" i="22"/>
  <c r="J75" i="24" s="1"/>
  <c r="AQ19" i="22"/>
  <c r="C80" i="24" s="1"/>
  <c r="AR10" i="22"/>
  <c r="E71" i="24" s="1"/>
  <c r="AR30" i="22"/>
  <c r="E91" i="24" s="1"/>
  <c r="AW15" i="22"/>
  <c r="J76" i="24" s="1"/>
  <c r="AQ25" i="22"/>
  <c r="C86" i="24" s="1"/>
  <c r="AW42" i="22"/>
  <c r="J103" i="24" s="1"/>
  <c r="AR17" i="22"/>
  <c r="E78" i="24" s="1"/>
  <c r="AS38" i="22"/>
  <c r="F99" i="24" s="1"/>
  <c r="AV44" i="22"/>
  <c r="I105" i="24" s="1"/>
  <c r="AV36" i="22"/>
  <c r="I97" i="24" s="1"/>
  <c r="AV28" i="22"/>
  <c r="I89" i="24" s="1"/>
  <c r="AV20" i="22"/>
  <c r="I81" i="24" s="1"/>
  <c r="AV12" i="22"/>
  <c r="I73" i="24" s="1"/>
  <c r="AS42" i="22"/>
  <c r="F103" i="24" s="1"/>
  <c r="AR37" i="22"/>
  <c r="E98" i="24" s="1"/>
  <c r="AT31" i="22"/>
  <c r="G92" i="24" s="1"/>
  <c r="AS26" i="22"/>
  <c r="F87" i="24" s="1"/>
  <c r="AR21" i="22"/>
  <c r="E82" i="24" s="1"/>
  <c r="AT15" i="22"/>
  <c r="G76" i="24" s="1"/>
  <c r="AS10" i="22"/>
  <c r="F71" i="24" s="1"/>
  <c r="AQ36" i="22"/>
  <c r="C97" i="24" s="1"/>
  <c r="AQ20" i="22"/>
  <c r="C81" i="24" s="1"/>
  <c r="AW34" i="22"/>
  <c r="J95" i="24" s="1"/>
  <c r="AW12" i="22"/>
  <c r="J73" i="24" s="1"/>
  <c r="AR32" i="22"/>
  <c r="E93" i="24" s="1"/>
  <c r="AR16" i="22"/>
  <c r="E77" i="24" s="1"/>
  <c r="AQ13" i="22"/>
  <c r="C74" i="24" s="1"/>
  <c r="AW37" i="22"/>
  <c r="J98" i="24" s="1"/>
  <c r="AW29" i="22"/>
  <c r="J90" i="24" s="1"/>
  <c r="AW21" i="22"/>
  <c r="J82" i="24" s="1"/>
  <c r="AW13" i="22"/>
  <c r="J74" i="24" s="1"/>
  <c r="AT44" i="22"/>
  <c r="G105" i="24" s="1"/>
  <c r="AS39" i="22"/>
  <c r="F100" i="24" s="1"/>
  <c r="AR34" i="22"/>
  <c r="E95" i="24" s="1"/>
  <c r="AT28" i="22"/>
  <c r="G89" i="24" s="1"/>
  <c r="AS23" i="22"/>
  <c r="F84" i="24" s="1"/>
  <c r="AR18" i="22"/>
  <c r="E79" i="24" s="1"/>
  <c r="AT12" i="22"/>
  <c r="G73" i="24" s="1"/>
  <c r="AQ43" i="22"/>
  <c r="C104" i="24" s="1"/>
  <c r="AQ27" i="22"/>
  <c r="C88" i="24" s="1"/>
  <c r="AQ11" i="22"/>
  <c r="C72" i="24" s="1"/>
  <c r="AW24" i="22"/>
  <c r="J85" i="24" s="1"/>
  <c r="AT42" i="22"/>
  <c r="G103" i="24" s="1"/>
  <c r="AS25" i="22"/>
  <c r="F86" i="24" s="1"/>
  <c r="AT10" i="22"/>
  <c r="G71" i="24" s="1"/>
  <c r="AQ9" i="22"/>
  <c r="C70" i="24" s="1"/>
  <c r="AV42" i="22"/>
  <c r="I103" i="24" s="1"/>
  <c r="AV34" i="22"/>
  <c r="I95" i="24" s="1"/>
  <c r="AV26" i="22"/>
  <c r="I87" i="24" s="1"/>
  <c r="AV18" i="22"/>
  <c r="I79" i="24" s="1"/>
  <c r="AV10" i="22"/>
  <c r="I71" i="24" s="1"/>
  <c r="AR41" i="22"/>
  <c r="E102" i="24" s="1"/>
  <c r="AT35" i="22"/>
  <c r="G96" i="24" s="1"/>
  <c r="AS30" i="22"/>
  <c r="F91" i="24" s="1"/>
  <c r="AR25" i="22"/>
  <c r="E86" i="24" s="1"/>
  <c r="AT19" i="22"/>
  <c r="G80" i="24" s="1"/>
  <c r="AS14" i="22"/>
  <c r="F75" i="24" s="1"/>
  <c r="AR9" i="22"/>
  <c r="E70" i="24" s="1"/>
  <c r="AQ32" i="22"/>
  <c r="C93" i="24" s="1"/>
  <c r="AQ16" i="22"/>
  <c r="C77" i="24" s="1"/>
  <c r="AW28" i="22"/>
  <c r="J89" i="24" s="1"/>
  <c r="AR44" i="22"/>
  <c r="E105" i="24" s="1"/>
  <c r="AR28" i="22"/>
  <c r="E89" i="24" s="1"/>
  <c r="AR12" i="22"/>
  <c r="E73" i="24" s="1"/>
  <c r="AW43" i="22"/>
  <c r="J104" i="24" s="1"/>
  <c r="AW35" i="22"/>
  <c r="J96" i="24" s="1"/>
  <c r="AW27" i="22"/>
  <c r="J88" i="24" s="1"/>
  <c r="AW19" i="22"/>
  <c r="J80" i="24" s="1"/>
  <c r="AW11" i="22"/>
  <c r="J72" i="24" s="1"/>
  <c r="AS43" i="22"/>
  <c r="F104" i="24" s="1"/>
  <c r="AR38" i="22"/>
  <c r="E99" i="24" s="1"/>
  <c r="AT32" i="22"/>
  <c r="G93" i="24" s="1"/>
  <c r="AS27" i="22"/>
  <c r="F88" i="24" s="1"/>
  <c r="AR22" i="22"/>
  <c r="E83" i="24" s="1"/>
  <c r="AT16" i="22"/>
  <c r="G77" i="24" s="1"/>
  <c r="AS11" i="22"/>
  <c r="F72" i="24" s="1"/>
  <c r="AQ39" i="22"/>
  <c r="C100" i="24" s="1"/>
  <c r="AQ23" i="22"/>
  <c r="C84" i="24" s="1"/>
  <c r="AW40" i="22"/>
  <c r="J101" i="24" s="1"/>
  <c r="AW18" i="22"/>
  <c r="J79" i="24" s="1"/>
  <c r="AT38" i="22"/>
  <c r="G99" i="24" s="1"/>
  <c r="AT22" i="22"/>
  <c r="G83" i="24" s="1"/>
  <c r="AQ37" i="22"/>
  <c r="C98" i="24" s="1"/>
  <c r="AV43" i="22"/>
  <c r="I104" i="24" s="1"/>
  <c r="AV35" i="22"/>
  <c r="I96" i="24" s="1"/>
  <c r="AV27" i="22"/>
  <c r="I88" i="24" s="1"/>
  <c r="AV19" i="22"/>
  <c r="I80" i="24" s="1"/>
  <c r="AV11" i="22"/>
  <c r="I72" i="24" s="1"/>
  <c r="AT41" i="22"/>
  <c r="G102" i="24" s="1"/>
  <c r="AS36" i="22"/>
  <c r="F97" i="24" s="1"/>
  <c r="AR31" i="22"/>
  <c r="E92" i="24" s="1"/>
  <c r="AT25" i="22"/>
  <c r="G86" i="24" s="1"/>
  <c r="AS20" i="22"/>
  <c r="F81" i="24" s="1"/>
  <c r="AR15" i="22"/>
  <c r="E76" i="24" s="1"/>
  <c r="AT9" i="22"/>
  <c r="G70" i="24" s="1"/>
  <c r="AQ34" i="22"/>
  <c r="C95" i="24" s="1"/>
  <c r="AQ18" i="22"/>
  <c r="C79" i="24" s="1"/>
  <c r="AW38" i="22"/>
  <c r="J99" i="24" s="1"/>
  <c r="AW10" i="22"/>
  <c r="J71" i="24" s="1"/>
  <c r="AS29" i="22"/>
  <c r="F90" i="24" s="1"/>
  <c r="AT14" i="22"/>
  <c r="G75" i="24" s="1"/>
  <c r="AQ17" i="22"/>
  <c r="C78" i="24" s="1"/>
  <c r="AV40" i="22"/>
  <c r="I101" i="24" s="1"/>
  <c r="AV32" i="22"/>
  <c r="I93" i="24" s="1"/>
  <c r="AV24" i="22"/>
  <c r="I85" i="24" s="1"/>
  <c r="AV16" i="22"/>
  <c r="I77" i="24" s="1"/>
  <c r="AV8" i="22"/>
  <c r="I69" i="24" s="1"/>
  <c r="AT39" i="22"/>
  <c r="G100" i="24" s="1"/>
  <c r="AS34" i="22"/>
  <c r="F95" i="24" s="1"/>
  <c r="AR29" i="22"/>
  <c r="E90" i="24" s="1"/>
  <c r="AT23" i="22"/>
  <c r="G84" i="24" s="1"/>
  <c r="AS18" i="22"/>
  <c r="F79" i="24" s="1"/>
  <c r="AR13" i="22"/>
  <c r="E74" i="24" s="1"/>
  <c r="AQ44" i="22"/>
  <c r="C105" i="24" s="1"/>
  <c r="AQ28" i="22"/>
  <c r="C89" i="24" s="1"/>
  <c r="AQ12" i="22"/>
  <c r="C73" i="24" s="1"/>
  <c r="AW26" i="22"/>
  <c r="J87" i="24" s="1"/>
  <c r="AR40" i="22"/>
  <c r="E101" i="24" s="1"/>
  <c r="AR24" i="22"/>
  <c r="E85" i="24" s="1"/>
  <c r="AQ41" i="22"/>
  <c r="C102" i="24" s="1"/>
  <c r="AW41" i="22"/>
  <c r="J102" i="24" s="1"/>
  <c r="AW33" i="22"/>
  <c r="J94" i="24" s="1"/>
  <c r="AW25" i="22"/>
  <c r="J86" i="24" s="1"/>
  <c r="AW17" i="22"/>
  <c r="J78" i="24" s="1"/>
  <c r="AW9" i="22"/>
  <c r="J70" i="24" s="1"/>
  <c r="AR42" i="22"/>
  <c r="E103" i="24" s="1"/>
  <c r="AT36" i="22"/>
  <c r="G97" i="24" s="1"/>
  <c r="AS31" i="22"/>
  <c r="F92" i="24" s="1"/>
  <c r="AR26" i="22"/>
  <c r="E87" i="24" s="1"/>
  <c r="AT20" i="22"/>
  <c r="G81" i="24" s="1"/>
  <c r="AS15" i="22"/>
  <c r="F76" i="24" s="1"/>
  <c r="D43" i="14"/>
  <c r="H20" i="14"/>
  <c r="I20" i="14"/>
  <c r="H20" i="18"/>
  <c r="I20" i="18"/>
  <c r="D41" i="18"/>
  <c r="AW45" i="22" l="1"/>
  <c r="J106" i="24" s="1"/>
  <c r="AU17" i="22"/>
  <c r="H78" i="24" s="1"/>
  <c r="AV45" i="22"/>
  <c r="I106" i="24" s="1"/>
  <c r="AS45" i="22"/>
  <c r="F106" i="24" s="1"/>
  <c r="AU43" i="22"/>
  <c r="H104" i="24" s="1"/>
  <c r="AU9" i="22"/>
  <c r="H70" i="24" s="1"/>
  <c r="AU24" i="22"/>
  <c r="H85" i="24" s="1"/>
  <c r="AU40" i="22"/>
  <c r="H101" i="24" s="1"/>
  <c r="AU29" i="22"/>
  <c r="H90" i="24" s="1"/>
  <c r="AU15" i="22"/>
  <c r="H76" i="24" s="1"/>
  <c r="AU31" i="22"/>
  <c r="H92" i="24" s="1"/>
  <c r="AU33" i="22"/>
  <c r="H94" i="24" s="1"/>
  <c r="AU10" i="22"/>
  <c r="H71" i="24" s="1"/>
  <c r="AU39" i="22"/>
  <c r="H100" i="24" s="1"/>
  <c r="AU35" i="22"/>
  <c r="H96" i="24" s="1"/>
  <c r="AU22" i="22"/>
  <c r="H83" i="24" s="1"/>
  <c r="AU32" i="22"/>
  <c r="H93" i="24" s="1"/>
  <c r="AU27" i="22"/>
  <c r="H88" i="24" s="1"/>
  <c r="AU18" i="22"/>
  <c r="H79" i="24" s="1"/>
  <c r="AU28" i="22"/>
  <c r="H89" i="24" s="1"/>
  <c r="AU23" i="22"/>
  <c r="H84" i="24" s="1"/>
  <c r="AU25" i="22"/>
  <c r="H86" i="24" s="1"/>
  <c r="AU37" i="22"/>
  <c r="H98" i="24" s="1"/>
  <c r="AU34" i="22"/>
  <c r="H95" i="24" s="1"/>
  <c r="AU8" i="22"/>
  <c r="H69" i="24" s="1"/>
  <c r="AU16" i="22"/>
  <c r="H77" i="24" s="1"/>
  <c r="AU11" i="22"/>
  <c r="H72" i="24" s="1"/>
  <c r="AU19" i="22"/>
  <c r="H80" i="24" s="1"/>
  <c r="AU12" i="22"/>
  <c r="H73" i="24" s="1"/>
  <c r="AU42" i="22"/>
  <c r="H103" i="24" s="1"/>
  <c r="AU41" i="22"/>
  <c r="H102" i="24" s="1"/>
  <c r="AR45" i="22"/>
  <c r="E106" i="24" s="1"/>
  <c r="AU44" i="22"/>
  <c r="H105" i="24" s="1"/>
  <c r="AU38" i="22"/>
  <c r="H99" i="24" s="1"/>
  <c r="AU36" i="22"/>
  <c r="H97" i="24" s="1"/>
  <c r="AU30" i="22"/>
  <c r="H91" i="24" s="1"/>
  <c r="AU14" i="22"/>
  <c r="H75" i="24" s="1"/>
  <c r="AU20" i="22"/>
  <c r="H81" i="24" s="1"/>
  <c r="AU26" i="22"/>
  <c r="H87" i="24" s="1"/>
  <c r="AU21" i="22"/>
  <c r="H82" i="24" s="1"/>
  <c r="AU13" i="22"/>
  <c r="H74" i="24" s="1"/>
  <c r="AT45" i="22"/>
  <c r="G106" i="24" s="1"/>
  <c r="D8" i="26"/>
  <c r="D9" i="26"/>
  <c r="D10" i="12"/>
  <c r="D11" i="12"/>
  <c r="D12" i="12"/>
  <c r="D13" i="12"/>
  <c r="D14" i="12"/>
  <c r="D15" i="12"/>
  <c r="D16" i="12"/>
  <c r="D16" i="26" l="1"/>
  <c r="D12" i="26"/>
  <c r="D15" i="26"/>
  <c r="D14" i="26"/>
  <c r="D10" i="26"/>
  <c r="D13" i="26"/>
  <c r="D11" i="26"/>
  <c r="G8" i="12" a="1"/>
  <c r="Z13" i="12"/>
  <c r="Z13" i="26" s="1"/>
  <c r="V13" i="12"/>
  <c r="V13" i="26" s="1"/>
  <c r="Z9" i="12"/>
  <c r="Z9" i="26" s="1"/>
  <c r="V9" i="12"/>
  <c r="V9" i="26" s="1"/>
  <c r="Z8" i="12"/>
  <c r="V8" i="12"/>
  <c r="V16" i="12"/>
  <c r="V16" i="26" s="1"/>
  <c r="Z16" i="12"/>
  <c r="Z16" i="26" s="1"/>
  <c r="Z15" i="12"/>
  <c r="Z15" i="26" s="1"/>
  <c r="V15" i="12"/>
  <c r="V15" i="26" s="1"/>
  <c r="Z11" i="12"/>
  <c r="Z11" i="26" s="1"/>
  <c r="V11" i="12"/>
  <c r="V11" i="26" s="1"/>
  <c r="V12" i="12"/>
  <c r="V12" i="26" s="1"/>
  <c r="Z12" i="12"/>
  <c r="Z12" i="26" s="1"/>
  <c r="V14" i="12"/>
  <c r="V14" i="26" s="1"/>
  <c r="Z14" i="12"/>
  <c r="Z14" i="26" s="1"/>
  <c r="V10" i="12"/>
  <c r="V10" i="26" s="1"/>
  <c r="Z10" i="12"/>
  <c r="Z10" i="26" s="1"/>
  <c r="E11" i="12"/>
  <c r="F11" i="12"/>
  <c r="F13" i="12"/>
  <c r="E13" i="12"/>
  <c r="F9" i="12"/>
  <c r="E9" i="12"/>
  <c r="E15" i="12"/>
  <c r="F15" i="12"/>
  <c r="E14" i="12"/>
  <c r="F14" i="12"/>
  <c r="E10" i="12"/>
  <c r="F10" i="12"/>
  <c r="F16" i="12"/>
  <c r="E16" i="12"/>
  <c r="F12" i="12"/>
  <c r="E12" i="12"/>
  <c r="F8" i="12"/>
  <c r="E8" i="12"/>
  <c r="D45" i="12"/>
  <c r="P16" i="31" s="1"/>
  <c r="V8" i="26" l="1"/>
  <c r="V45" i="26" s="1"/>
  <c r="I26" i="16" s="1"/>
  <c r="Z8" i="26"/>
  <c r="Z45" i="26" s="1"/>
  <c r="J26" i="16" s="1"/>
  <c r="D45" i="26"/>
  <c r="F26" i="16" s="1"/>
  <c r="E12" i="26"/>
  <c r="F10" i="26"/>
  <c r="F15" i="26"/>
  <c r="E13" i="26"/>
  <c r="F8" i="26"/>
  <c r="F16" i="26"/>
  <c r="F9" i="26"/>
  <c r="E11" i="26"/>
  <c r="F12" i="26"/>
  <c r="E10" i="26"/>
  <c r="E15" i="26"/>
  <c r="F13" i="26"/>
  <c r="E8" i="26"/>
  <c r="E16" i="26"/>
  <c r="F14" i="26"/>
  <c r="E9" i="26"/>
  <c r="F11" i="26"/>
  <c r="E14" i="26"/>
  <c r="G8" i="12"/>
  <c r="I8" i="12" s="1"/>
  <c r="I8" i="26" s="1"/>
  <c r="G43" i="12"/>
  <c r="J43" i="12" s="1"/>
  <c r="G27" i="12"/>
  <c r="J27" i="12" s="1"/>
  <c r="G11" i="12"/>
  <c r="G30" i="12"/>
  <c r="J30" i="12" s="1"/>
  <c r="G14" i="12"/>
  <c r="I14" i="12" s="1"/>
  <c r="I14" i="26" s="1"/>
  <c r="G33" i="12"/>
  <c r="J33" i="12" s="1"/>
  <c r="G17" i="12"/>
  <c r="J17" i="12" s="1"/>
  <c r="G40" i="12"/>
  <c r="J40" i="12" s="1"/>
  <c r="G24" i="12"/>
  <c r="J24" i="12" s="1"/>
  <c r="G39" i="12"/>
  <c r="J39" i="12" s="1"/>
  <c r="G23" i="12"/>
  <c r="J23" i="12" s="1"/>
  <c r="G42" i="12"/>
  <c r="J42" i="12" s="1"/>
  <c r="G26" i="12"/>
  <c r="J26" i="12" s="1"/>
  <c r="G10" i="12"/>
  <c r="G29" i="12"/>
  <c r="J29" i="12" s="1"/>
  <c r="G13" i="12"/>
  <c r="G36" i="12"/>
  <c r="J36" i="12" s="1"/>
  <c r="G20" i="12"/>
  <c r="J20" i="12" s="1"/>
  <c r="G35" i="12"/>
  <c r="J35" i="12" s="1"/>
  <c r="G19" i="12"/>
  <c r="J19" i="12" s="1"/>
  <c r="G38" i="12"/>
  <c r="J38" i="12" s="1"/>
  <c r="G22" i="12"/>
  <c r="J22" i="12" s="1"/>
  <c r="G41" i="12"/>
  <c r="J41" i="12" s="1"/>
  <c r="G25" i="12"/>
  <c r="J25" i="12" s="1"/>
  <c r="G9" i="12"/>
  <c r="G32" i="12"/>
  <c r="J32" i="12" s="1"/>
  <c r="G16" i="12"/>
  <c r="G31" i="12"/>
  <c r="J31" i="12" s="1"/>
  <c r="G15" i="12"/>
  <c r="AA15" i="12" s="1"/>
  <c r="G34" i="12"/>
  <c r="J34" i="12" s="1"/>
  <c r="G18" i="12"/>
  <c r="J18" i="12" s="1"/>
  <c r="G37" i="12"/>
  <c r="J37" i="12" s="1"/>
  <c r="G21" i="12"/>
  <c r="J21" i="12" s="1"/>
  <c r="G44" i="12"/>
  <c r="J44" i="12" s="1"/>
  <c r="G28" i="12"/>
  <c r="J28" i="12" s="1"/>
  <c r="G12" i="12"/>
  <c r="F26" i="23"/>
  <c r="E45" i="12"/>
  <c r="AA16" i="31" s="1"/>
  <c r="F45" i="12"/>
  <c r="AD16" i="31" s="1"/>
  <c r="AA8" i="12" l="1"/>
  <c r="AA8" i="26" s="1"/>
  <c r="AA15" i="26"/>
  <c r="AB15" i="12"/>
  <c r="H8" i="12"/>
  <c r="H8" i="26" s="1"/>
  <c r="L14" i="12"/>
  <c r="L14" i="26" s="1"/>
  <c r="E45" i="26"/>
  <c r="G26" i="16" s="1"/>
  <c r="L8" i="12"/>
  <c r="L8" i="26" s="1"/>
  <c r="H15" i="12"/>
  <c r="H15" i="26" s="1"/>
  <c r="W15" i="12"/>
  <c r="J32" i="26"/>
  <c r="J20" i="26"/>
  <c r="J39" i="26"/>
  <c r="J27" i="26"/>
  <c r="J38" i="26"/>
  <c r="J26" i="26"/>
  <c r="J43" i="26"/>
  <c r="G12" i="26"/>
  <c r="J12" i="12"/>
  <c r="J37" i="26"/>
  <c r="J31" i="26"/>
  <c r="J19" i="26"/>
  <c r="G13" i="26"/>
  <c r="J13" i="12"/>
  <c r="J42" i="26"/>
  <c r="J40" i="26"/>
  <c r="J30" i="26"/>
  <c r="G8" i="26"/>
  <c r="J8" i="12"/>
  <c r="J44" i="26"/>
  <c r="J34" i="26"/>
  <c r="J22" i="26"/>
  <c r="G10" i="26"/>
  <c r="J10" i="12"/>
  <c r="J33" i="26"/>
  <c r="J21" i="26"/>
  <c r="G15" i="26"/>
  <c r="J15" i="12"/>
  <c r="G9" i="26"/>
  <c r="J9" i="12"/>
  <c r="J36" i="26"/>
  <c r="J24" i="26"/>
  <c r="G14" i="26"/>
  <c r="J14" i="12"/>
  <c r="W9" i="12"/>
  <c r="J28" i="26"/>
  <c r="J18" i="26"/>
  <c r="G16" i="26"/>
  <c r="J16" i="12"/>
  <c r="J41" i="26"/>
  <c r="J35" i="26"/>
  <c r="J29" i="26"/>
  <c r="J23" i="26"/>
  <c r="J17" i="26"/>
  <c r="G11" i="26"/>
  <c r="J11" i="12"/>
  <c r="H13" i="12"/>
  <c r="W12" i="12"/>
  <c r="H12" i="12"/>
  <c r="I13" i="12"/>
  <c r="W13" i="12"/>
  <c r="AA12" i="12"/>
  <c r="AA13" i="12"/>
  <c r="I12" i="12"/>
  <c r="W8" i="12"/>
  <c r="AA9" i="12"/>
  <c r="W10" i="12"/>
  <c r="AA10" i="12"/>
  <c r="H14" i="12"/>
  <c r="I15" i="12"/>
  <c r="H9" i="12"/>
  <c r="I10" i="12"/>
  <c r="W14" i="12"/>
  <c r="H26" i="23"/>
  <c r="I9" i="12"/>
  <c r="G26" i="23"/>
  <c r="AA14" i="12"/>
  <c r="I11" i="12"/>
  <c r="H16" i="12"/>
  <c r="H10" i="12"/>
  <c r="AA11" i="12"/>
  <c r="G23" i="26"/>
  <c r="AA23" i="12"/>
  <c r="H23" i="12"/>
  <c r="W23" i="12"/>
  <c r="I23" i="12"/>
  <c r="I16" i="12"/>
  <c r="W16" i="12"/>
  <c r="W11" i="12"/>
  <c r="G44" i="26"/>
  <c r="I44" i="12"/>
  <c r="H44" i="12"/>
  <c r="W44" i="12"/>
  <c r="AA44" i="12"/>
  <c r="G34" i="26"/>
  <c r="AA34" i="12"/>
  <c r="W34" i="12"/>
  <c r="H34" i="12"/>
  <c r="I34" i="12"/>
  <c r="G32" i="26"/>
  <c r="AA32" i="12"/>
  <c r="I32" i="12"/>
  <c r="W32" i="12"/>
  <c r="H32" i="12"/>
  <c r="G22" i="26"/>
  <c r="W22" i="12"/>
  <c r="H22" i="12"/>
  <c r="AA22" i="12"/>
  <c r="I22" i="12"/>
  <c r="G20" i="26"/>
  <c r="W20" i="12"/>
  <c r="I20" i="12"/>
  <c r="AA20" i="12"/>
  <c r="H20" i="12"/>
  <c r="G39" i="26"/>
  <c r="I39" i="12"/>
  <c r="W39" i="12"/>
  <c r="H39" i="12"/>
  <c r="AA39" i="12"/>
  <c r="G33" i="26"/>
  <c r="I33" i="12"/>
  <c r="W33" i="12"/>
  <c r="H33" i="12"/>
  <c r="AA33" i="12"/>
  <c r="G27" i="26"/>
  <c r="W27" i="12"/>
  <c r="AA27" i="12"/>
  <c r="I27" i="12"/>
  <c r="H27" i="12"/>
  <c r="H41" i="12"/>
  <c r="G41" i="26"/>
  <c r="AA41" i="12"/>
  <c r="W41" i="12"/>
  <c r="I41" i="12"/>
  <c r="G35" i="26"/>
  <c r="W35" i="12"/>
  <c r="AA35" i="12"/>
  <c r="H35" i="12"/>
  <c r="I35" i="12"/>
  <c r="G29" i="26"/>
  <c r="W29" i="12"/>
  <c r="I29" i="12"/>
  <c r="AA29" i="12"/>
  <c r="H29" i="12"/>
  <c r="G17" i="26"/>
  <c r="W17" i="12"/>
  <c r="AA17" i="12"/>
  <c r="H17" i="12"/>
  <c r="I17" i="12"/>
  <c r="AA16" i="12"/>
  <c r="G21" i="26"/>
  <c r="W21" i="12"/>
  <c r="H21" i="12"/>
  <c r="AA21" i="12"/>
  <c r="I21" i="12"/>
  <c r="G38" i="26"/>
  <c r="H38" i="12"/>
  <c r="AA38" i="12"/>
  <c r="I38" i="12"/>
  <c r="W38" i="12"/>
  <c r="G36" i="26"/>
  <c r="AA36" i="12"/>
  <c r="W36" i="12"/>
  <c r="I36" i="12"/>
  <c r="H36" i="12"/>
  <c r="G26" i="26"/>
  <c r="W26" i="12"/>
  <c r="I26" i="12"/>
  <c r="H26" i="12"/>
  <c r="AA26" i="12"/>
  <c r="G24" i="26"/>
  <c r="I24" i="12"/>
  <c r="AA24" i="12"/>
  <c r="H24" i="12"/>
  <c r="W24" i="12"/>
  <c r="G43" i="26"/>
  <c r="I43" i="12"/>
  <c r="H43" i="12"/>
  <c r="AA43" i="12"/>
  <c r="W43" i="12"/>
  <c r="G28" i="26"/>
  <c r="AA28" i="12"/>
  <c r="W28" i="12"/>
  <c r="H28" i="12"/>
  <c r="I28" i="12"/>
  <c r="G18" i="26"/>
  <c r="H18" i="12"/>
  <c r="AA18" i="12"/>
  <c r="I18" i="12"/>
  <c r="W18" i="12"/>
  <c r="H11" i="12"/>
  <c r="G45" i="12"/>
  <c r="P30" i="31" s="1"/>
  <c r="G37" i="26"/>
  <c r="AA37" i="12"/>
  <c r="H37" i="12"/>
  <c r="W37" i="12"/>
  <c r="I37" i="12"/>
  <c r="G31" i="26"/>
  <c r="I31" i="12"/>
  <c r="AA31" i="12"/>
  <c r="H31" i="12"/>
  <c r="W31" i="12"/>
  <c r="I25" i="12"/>
  <c r="H25" i="12"/>
  <c r="W25" i="12"/>
  <c r="AA25" i="12"/>
  <c r="G19" i="26"/>
  <c r="I19" i="12"/>
  <c r="AA19" i="12"/>
  <c r="H19" i="12"/>
  <c r="W19" i="12"/>
  <c r="G42" i="26"/>
  <c r="H42" i="12"/>
  <c r="I42" i="12"/>
  <c r="AA42" i="12"/>
  <c r="W42" i="12"/>
  <c r="G40" i="26"/>
  <c r="I40" i="12"/>
  <c r="H40" i="12"/>
  <c r="W40" i="12"/>
  <c r="AA40" i="12"/>
  <c r="G30" i="26"/>
  <c r="W30" i="12"/>
  <c r="I30" i="12"/>
  <c r="AA30" i="12"/>
  <c r="H30" i="12"/>
  <c r="Z45" i="12"/>
  <c r="V45" i="12"/>
  <c r="AB8" i="12" l="1"/>
  <c r="W42" i="26"/>
  <c r="X42" i="12"/>
  <c r="X42" i="26" s="1"/>
  <c r="AA31" i="26"/>
  <c r="AB31" i="12"/>
  <c r="AB31" i="26" s="1"/>
  <c r="AA18" i="26"/>
  <c r="AB18" i="12"/>
  <c r="AB18" i="26" s="1"/>
  <c r="W21" i="26"/>
  <c r="X21" i="12"/>
  <c r="X21" i="26" s="1"/>
  <c r="AA41" i="26"/>
  <c r="AB41" i="12"/>
  <c r="AB41" i="26" s="1"/>
  <c r="W16" i="26"/>
  <c r="X16" i="12"/>
  <c r="X16" i="26" s="1"/>
  <c r="AA10" i="26"/>
  <c r="AB10" i="12"/>
  <c r="AB10" i="26" s="1"/>
  <c r="W30" i="26"/>
  <c r="X30" i="12"/>
  <c r="X30" i="26" s="1"/>
  <c r="AA42" i="26"/>
  <c r="AB42" i="12"/>
  <c r="AB42" i="26" s="1"/>
  <c r="W19" i="26"/>
  <c r="X19" i="12"/>
  <c r="X19" i="26" s="1"/>
  <c r="W28" i="26"/>
  <c r="X28" i="12"/>
  <c r="X28" i="26" s="1"/>
  <c r="AA43" i="26"/>
  <c r="AB43" i="12"/>
  <c r="AB43" i="26" s="1"/>
  <c r="W24" i="26"/>
  <c r="X24" i="12"/>
  <c r="X24" i="26" s="1"/>
  <c r="W26" i="26"/>
  <c r="X26" i="12"/>
  <c r="X26" i="26" s="1"/>
  <c r="W36" i="26"/>
  <c r="X36" i="12"/>
  <c r="X36" i="26" s="1"/>
  <c r="AA17" i="26"/>
  <c r="AB17" i="12"/>
  <c r="AB17" i="26" s="1"/>
  <c r="AA29" i="26"/>
  <c r="AB29" i="12"/>
  <c r="AB29" i="26" s="1"/>
  <c r="AA27" i="26"/>
  <c r="AB27" i="12"/>
  <c r="AB27" i="26" s="1"/>
  <c r="AA39" i="26"/>
  <c r="AB39" i="12"/>
  <c r="AB39" i="26" s="1"/>
  <c r="W20" i="26"/>
  <c r="X20" i="12"/>
  <c r="X20" i="26" s="1"/>
  <c r="W32" i="26"/>
  <c r="X32" i="12"/>
  <c r="X32" i="26" s="1"/>
  <c r="AA23" i="26"/>
  <c r="AB23" i="12"/>
  <c r="AB23" i="26" s="1"/>
  <c r="W10" i="26"/>
  <c r="X10" i="12"/>
  <c r="X10" i="26" s="1"/>
  <c r="AA13" i="26"/>
  <c r="AB13" i="12"/>
  <c r="AB13" i="26" s="1"/>
  <c r="W9" i="26"/>
  <c r="X9" i="12"/>
  <c r="K15" i="12"/>
  <c r="K15" i="26" s="1"/>
  <c r="W40" i="26"/>
  <c r="X40" i="12"/>
  <c r="X40" i="26" s="1"/>
  <c r="W43" i="26"/>
  <c r="X43" i="12"/>
  <c r="X43" i="26" s="1"/>
  <c r="W38" i="26"/>
  <c r="X38" i="12"/>
  <c r="X38" i="26" s="1"/>
  <c r="AA33" i="26"/>
  <c r="AB33" i="12"/>
  <c r="AB33" i="26" s="1"/>
  <c r="AA22" i="26"/>
  <c r="AB22" i="12"/>
  <c r="AB22" i="26" s="1"/>
  <c r="AA34" i="26"/>
  <c r="AB34" i="12"/>
  <c r="AB34" i="26" s="1"/>
  <c r="AA25" i="26"/>
  <c r="AB25" i="12"/>
  <c r="AB25" i="26" s="1"/>
  <c r="W31" i="26"/>
  <c r="X31" i="12"/>
  <c r="X31" i="26" s="1"/>
  <c r="AA37" i="26"/>
  <c r="AB37" i="12"/>
  <c r="AB37" i="26" s="1"/>
  <c r="W18" i="26"/>
  <c r="X18" i="12"/>
  <c r="X18" i="26" s="1"/>
  <c r="AA28" i="26"/>
  <c r="AB28" i="12"/>
  <c r="AB28" i="26" s="1"/>
  <c r="AA26" i="26"/>
  <c r="AB26" i="12"/>
  <c r="AB26" i="26" s="1"/>
  <c r="AA36" i="26"/>
  <c r="AB36" i="12"/>
  <c r="AB36" i="26" s="1"/>
  <c r="AA38" i="26"/>
  <c r="AB38" i="12"/>
  <c r="AB38" i="26" s="1"/>
  <c r="AA21" i="26"/>
  <c r="AB21" i="12"/>
  <c r="AB21" i="26" s="1"/>
  <c r="AA16" i="26"/>
  <c r="AB16" i="12"/>
  <c r="AB16" i="26" s="1"/>
  <c r="W17" i="26"/>
  <c r="X17" i="12"/>
  <c r="X17" i="26" s="1"/>
  <c r="W27" i="26"/>
  <c r="X27" i="12"/>
  <c r="X27" i="26" s="1"/>
  <c r="W33" i="26"/>
  <c r="X33" i="12"/>
  <c r="X33" i="26" s="1"/>
  <c r="W22" i="26"/>
  <c r="X22" i="12"/>
  <c r="X22" i="26" s="1"/>
  <c r="AA44" i="26"/>
  <c r="AB44" i="12"/>
  <c r="AB44" i="26" s="1"/>
  <c r="AA9" i="26"/>
  <c r="AB9" i="12"/>
  <c r="AB9" i="26" s="1"/>
  <c r="AA12" i="26"/>
  <c r="AB12" i="12"/>
  <c r="AB12" i="26" s="1"/>
  <c r="W12" i="26"/>
  <c r="X12" i="12"/>
  <c r="X12" i="26" s="1"/>
  <c r="W37" i="26"/>
  <c r="X37" i="12"/>
  <c r="X37" i="26" s="1"/>
  <c r="W35" i="26"/>
  <c r="X35" i="12"/>
  <c r="X35" i="26" s="1"/>
  <c r="AA30" i="26"/>
  <c r="AB30" i="12"/>
  <c r="AB30" i="26" s="1"/>
  <c r="AA40" i="26"/>
  <c r="AB40" i="12"/>
  <c r="AB40" i="26" s="1"/>
  <c r="AA19" i="26"/>
  <c r="AB19" i="12"/>
  <c r="AB19" i="26" s="1"/>
  <c r="W25" i="26"/>
  <c r="X25" i="12"/>
  <c r="X25" i="26" s="1"/>
  <c r="AA24" i="26"/>
  <c r="AB24" i="12"/>
  <c r="AB24" i="26" s="1"/>
  <c r="W29" i="26"/>
  <c r="X29" i="12"/>
  <c r="X29" i="26" s="1"/>
  <c r="AA35" i="26"/>
  <c r="AB35" i="12"/>
  <c r="AB35" i="26" s="1"/>
  <c r="W41" i="26"/>
  <c r="X41" i="12"/>
  <c r="X41" i="26" s="1"/>
  <c r="W39" i="26"/>
  <c r="X39" i="12"/>
  <c r="X39" i="26" s="1"/>
  <c r="AA20" i="26"/>
  <c r="AB20" i="12"/>
  <c r="AB20" i="26" s="1"/>
  <c r="AA32" i="26"/>
  <c r="AB32" i="12"/>
  <c r="AB32" i="26" s="1"/>
  <c r="W34" i="26"/>
  <c r="X34" i="12"/>
  <c r="X34" i="26" s="1"/>
  <c r="W44" i="26"/>
  <c r="X44" i="12"/>
  <c r="X44" i="26" s="1"/>
  <c r="W11" i="26"/>
  <c r="X11" i="12"/>
  <c r="X11" i="26" s="1"/>
  <c r="W23" i="26"/>
  <c r="X23" i="12"/>
  <c r="X23" i="26" s="1"/>
  <c r="AA11" i="26"/>
  <c r="AB11" i="12"/>
  <c r="AB11" i="26" s="1"/>
  <c r="AA14" i="26"/>
  <c r="AB14" i="12"/>
  <c r="AB14" i="26" s="1"/>
  <c r="W14" i="26"/>
  <c r="X14" i="12"/>
  <c r="X14" i="26" s="1"/>
  <c r="W8" i="26"/>
  <c r="X8" i="12"/>
  <c r="W13" i="26"/>
  <c r="X13" i="12"/>
  <c r="X13" i="26" s="1"/>
  <c r="W15" i="26"/>
  <c r="X15" i="12"/>
  <c r="X15" i="26" s="1"/>
  <c r="K8" i="12"/>
  <c r="K8" i="26" s="1"/>
  <c r="I26" i="23"/>
  <c r="G16" i="31"/>
  <c r="J26" i="23"/>
  <c r="D16" i="31"/>
  <c r="I37" i="26"/>
  <c r="L37" i="12"/>
  <c r="L37" i="26" s="1"/>
  <c r="L25" i="12"/>
  <c r="L25" i="26" s="1"/>
  <c r="I24" i="26"/>
  <c r="L24" i="12"/>
  <c r="L24" i="26" s="1"/>
  <c r="I36" i="26"/>
  <c r="L36" i="12"/>
  <c r="L36" i="26" s="1"/>
  <c r="H30" i="26"/>
  <c r="K30" i="12"/>
  <c r="K30" i="26" s="1"/>
  <c r="I40" i="26"/>
  <c r="L40" i="12"/>
  <c r="L40" i="26" s="1"/>
  <c r="I42" i="26"/>
  <c r="L42" i="12"/>
  <c r="L42" i="26" s="1"/>
  <c r="H19" i="26"/>
  <c r="K19" i="12"/>
  <c r="K19" i="26" s="1"/>
  <c r="I31" i="26"/>
  <c r="L31" i="12"/>
  <c r="L31" i="26" s="1"/>
  <c r="H37" i="26"/>
  <c r="K37" i="12"/>
  <c r="K37" i="26" s="1"/>
  <c r="H11" i="26"/>
  <c r="K11" i="12"/>
  <c r="K11" i="26" s="1"/>
  <c r="H18" i="26"/>
  <c r="K18" i="12"/>
  <c r="K18" i="26" s="1"/>
  <c r="I38" i="26"/>
  <c r="L38" i="12"/>
  <c r="L38" i="26" s="1"/>
  <c r="I21" i="26"/>
  <c r="L21" i="12"/>
  <c r="L21" i="26" s="1"/>
  <c r="I35" i="26"/>
  <c r="L35" i="12"/>
  <c r="L35" i="26" s="1"/>
  <c r="H33" i="26"/>
  <c r="K33" i="12"/>
  <c r="K33" i="26" s="1"/>
  <c r="H22" i="26"/>
  <c r="K22" i="12"/>
  <c r="K22" i="26" s="1"/>
  <c r="I34" i="26"/>
  <c r="L34" i="12"/>
  <c r="L34" i="26" s="1"/>
  <c r="I44" i="26"/>
  <c r="L44" i="12"/>
  <c r="L44" i="26" s="1"/>
  <c r="I16" i="26"/>
  <c r="L16" i="12"/>
  <c r="L16" i="26" s="1"/>
  <c r="H16" i="26"/>
  <c r="K16" i="12"/>
  <c r="K16" i="26" s="1"/>
  <c r="I9" i="26"/>
  <c r="L9" i="12"/>
  <c r="H9" i="26"/>
  <c r="K9" i="12"/>
  <c r="K9" i="26" s="1"/>
  <c r="J14" i="26"/>
  <c r="X9" i="26"/>
  <c r="J9" i="26"/>
  <c r="J8" i="26"/>
  <c r="J45" i="12"/>
  <c r="I30" i="26"/>
  <c r="L30" i="12"/>
  <c r="L30" i="26" s="1"/>
  <c r="H31" i="26"/>
  <c r="K31" i="12"/>
  <c r="K31" i="26" s="1"/>
  <c r="H17" i="26"/>
  <c r="K17" i="12"/>
  <c r="K17" i="26" s="1"/>
  <c r="H42" i="26"/>
  <c r="K42" i="12"/>
  <c r="K42" i="26" s="1"/>
  <c r="H43" i="26"/>
  <c r="K43" i="12"/>
  <c r="K43" i="26" s="1"/>
  <c r="H24" i="26"/>
  <c r="K24" i="12"/>
  <c r="K24" i="26" s="1"/>
  <c r="I29" i="26"/>
  <c r="L29" i="12"/>
  <c r="L29" i="26" s="1"/>
  <c r="H35" i="26"/>
  <c r="K35" i="12"/>
  <c r="K35" i="26" s="1"/>
  <c r="I41" i="26"/>
  <c r="L41" i="12"/>
  <c r="L41" i="26" s="1"/>
  <c r="H41" i="26"/>
  <c r="K41" i="12"/>
  <c r="K41" i="26" s="1"/>
  <c r="H39" i="26"/>
  <c r="K39" i="12"/>
  <c r="K39" i="26" s="1"/>
  <c r="H20" i="26"/>
  <c r="K20" i="12"/>
  <c r="K20" i="26" s="1"/>
  <c r="I32" i="26"/>
  <c r="L32" i="12"/>
  <c r="L32" i="26" s="1"/>
  <c r="H34" i="26"/>
  <c r="K34" i="12"/>
  <c r="K34" i="26" s="1"/>
  <c r="I23" i="26"/>
  <c r="L23" i="12"/>
  <c r="L23" i="26" s="1"/>
  <c r="I11" i="26"/>
  <c r="L11" i="12"/>
  <c r="L11" i="26" s="1"/>
  <c r="I15" i="26"/>
  <c r="L15" i="12"/>
  <c r="L15" i="26" s="1"/>
  <c r="H13" i="26"/>
  <c r="K13" i="12"/>
  <c r="K13" i="26" s="1"/>
  <c r="J10" i="26"/>
  <c r="J12" i="26"/>
  <c r="K25" i="12"/>
  <c r="K25" i="26" s="1"/>
  <c r="I28" i="26"/>
  <c r="L28" i="12"/>
  <c r="L28" i="26" s="1"/>
  <c r="I43" i="26"/>
  <c r="L43" i="12"/>
  <c r="L43" i="26" s="1"/>
  <c r="H26" i="26"/>
  <c r="K26" i="12"/>
  <c r="K26" i="26" s="1"/>
  <c r="H36" i="26"/>
  <c r="K36" i="12"/>
  <c r="K36" i="26" s="1"/>
  <c r="H38" i="26"/>
  <c r="K38" i="12"/>
  <c r="K38" i="26" s="1"/>
  <c r="H21" i="26"/>
  <c r="K21" i="12"/>
  <c r="K21" i="26" s="1"/>
  <c r="I17" i="26"/>
  <c r="L17" i="12"/>
  <c r="L17" i="26" s="1"/>
  <c r="H27" i="26"/>
  <c r="K27" i="12"/>
  <c r="K27" i="26" s="1"/>
  <c r="I33" i="26"/>
  <c r="L33" i="12"/>
  <c r="L33" i="26" s="1"/>
  <c r="I22" i="26"/>
  <c r="L22" i="12"/>
  <c r="L22" i="26" s="1"/>
  <c r="H14" i="26"/>
  <c r="K14" i="12"/>
  <c r="K14" i="26" s="1"/>
  <c r="I12" i="26"/>
  <c r="L12" i="12"/>
  <c r="L12" i="26" s="1"/>
  <c r="I13" i="26"/>
  <c r="L13" i="12"/>
  <c r="L13" i="26" s="1"/>
  <c r="J11" i="26"/>
  <c r="J15" i="26"/>
  <c r="AB15" i="26"/>
  <c r="I19" i="26"/>
  <c r="L19" i="12"/>
  <c r="L19" i="26" s="1"/>
  <c r="I18" i="26"/>
  <c r="L18" i="12"/>
  <c r="L18" i="26" s="1"/>
  <c r="H40" i="26"/>
  <c r="K40" i="12"/>
  <c r="K40" i="26" s="1"/>
  <c r="H28" i="26"/>
  <c r="K28" i="12"/>
  <c r="K28" i="26" s="1"/>
  <c r="I26" i="26"/>
  <c r="L26" i="12"/>
  <c r="L26" i="26" s="1"/>
  <c r="H29" i="26"/>
  <c r="K29" i="12"/>
  <c r="K29" i="26" s="1"/>
  <c r="I27" i="26"/>
  <c r="L27" i="12"/>
  <c r="L27" i="26" s="1"/>
  <c r="I39" i="26"/>
  <c r="L39" i="12"/>
  <c r="L39" i="26" s="1"/>
  <c r="I20" i="26"/>
  <c r="L20" i="12"/>
  <c r="L20" i="26" s="1"/>
  <c r="H32" i="26"/>
  <c r="K32" i="12"/>
  <c r="K32" i="26" s="1"/>
  <c r="H44" i="26"/>
  <c r="K44" i="12"/>
  <c r="K44" i="26" s="1"/>
  <c r="H23" i="26"/>
  <c r="K23" i="12"/>
  <c r="K23" i="26" s="1"/>
  <c r="H10" i="26"/>
  <c r="K10" i="12"/>
  <c r="K10" i="26" s="1"/>
  <c r="I10" i="26"/>
  <c r="L10" i="12"/>
  <c r="L10" i="26" s="1"/>
  <c r="H12" i="26"/>
  <c r="K12" i="12"/>
  <c r="K12" i="26" s="1"/>
  <c r="J16" i="26"/>
  <c r="J13" i="26"/>
  <c r="F27" i="23"/>
  <c r="H45" i="12"/>
  <c r="AA30" i="31" s="1"/>
  <c r="AA45" i="12"/>
  <c r="W45" i="12"/>
  <c r="I45" i="12"/>
  <c r="AD30" i="31" s="1"/>
  <c r="W45" i="26" l="1"/>
  <c r="I27" i="16" s="1"/>
  <c r="AA45" i="26"/>
  <c r="J27" i="16" s="1"/>
  <c r="I27" i="23"/>
  <c r="G30" i="31"/>
  <c r="J27" i="23"/>
  <c r="D30" i="31"/>
  <c r="K45" i="26"/>
  <c r="G25" i="16" s="1"/>
  <c r="K45" i="12"/>
  <c r="G25" i="23" s="1"/>
  <c r="L9" i="26"/>
  <c r="L45" i="26" s="1"/>
  <c r="L45" i="12"/>
  <c r="AB8" i="26"/>
  <c r="AB45" i="26" s="1"/>
  <c r="J25" i="16" s="1"/>
  <c r="AB45" i="12"/>
  <c r="J25" i="23" s="1"/>
  <c r="F25" i="23"/>
  <c r="X8" i="26"/>
  <c r="X45" i="26" s="1"/>
  <c r="I25" i="16" s="1"/>
  <c r="X45" i="12"/>
  <c r="I25" i="23" s="1"/>
  <c r="H27" i="23"/>
  <c r="G27" i="23"/>
  <c r="H25" i="16" l="1"/>
  <c r="O45" i="26"/>
  <c r="H25" i="23"/>
  <c r="O45" i="12"/>
  <c r="Q37" i="31" s="1"/>
  <c r="P10" i="12" l="1"/>
  <c r="P11" i="12"/>
  <c r="P14" i="12"/>
  <c r="P37" i="12"/>
  <c r="P8" i="12"/>
  <c r="P42" i="12"/>
  <c r="P27" i="12"/>
  <c r="P33" i="12"/>
  <c r="P13" i="12"/>
  <c r="P23" i="12"/>
  <c r="P17" i="12"/>
  <c r="P41" i="12"/>
  <c r="P31" i="12"/>
  <c r="P43" i="12"/>
  <c r="P39" i="12"/>
  <c r="P32" i="12"/>
  <c r="P9" i="12"/>
  <c r="P30" i="12"/>
  <c r="P16" i="12"/>
  <c r="P44" i="12"/>
  <c r="P12" i="12"/>
  <c r="P25" i="12"/>
  <c r="P29" i="12"/>
  <c r="P19" i="12"/>
  <c r="P34" i="12"/>
  <c r="P22" i="12"/>
  <c r="P36" i="12"/>
  <c r="P35" i="12"/>
  <c r="P15" i="12"/>
  <c r="P28" i="12"/>
  <c r="P20" i="12"/>
  <c r="P26" i="12"/>
  <c r="P40" i="12"/>
  <c r="P24" i="12"/>
  <c r="P21" i="12"/>
  <c r="P18" i="12"/>
  <c r="P38" i="12"/>
  <c r="Q38" i="12" l="1"/>
  <c r="Q38" i="26" s="1"/>
  <c r="P38" i="26"/>
  <c r="P40" i="26"/>
  <c r="Q40" i="12"/>
  <c r="Q40" i="26" s="1"/>
  <c r="Q15" i="12"/>
  <c r="Q15" i="26" s="1"/>
  <c r="P15" i="26"/>
  <c r="Q34" i="12"/>
  <c r="Q34" i="26" s="1"/>
  <c r="P34" i="26"/>
  <c r="Q12" i="12"/>
  <c r="Q12" i="26" s="1"/>
  <c r="P12" i="26"/>
  <c r="Q9" i="12"/>
  <c r="Q9" i="26" s="1"/>
  <c r="P9" i="26"/>
  <c r="P13" i="26"/>
  <c r="Q13" i="12"/>
  <c r="Q13" i="26" s="1"/>
  <c r="P8" i="26"/>
  <c r="Q8" i="12"/>
  <c r="P45" i="12"/>
  <c r="P10" i="26"/>
  <c r="Q10" i="12"/>
  <c r="Q10" i="26" s="1"/>
  <c r="P18" i="26"/>
  <c r="Q18" i="12"/>
  <c r="Q18" i="26" s="1"/>
  <c r="Q26" i="12"/>
  <c r="Q26" i="26" s="1"/>
  <c r="P26" i="26"/>
  <c r="P35" i="26"/>
  <c r="Q35" i="12"/>
  <c r="Q35" i="26" s="1"/>
  <c r="P19" i="26"/>
  <c r="Q19" i="12"/>
  <c r="Q19" i="26" s="1"/>
  <c r="Q44" i="12"/>
  <c r="Q44" i="26" s="1"/>
  <c r="P44" i="26"/>
  <c r="Q32" i="12"/>
  <c r="Q32" i="26" s="1"/>
  <c r="P32" i="26"/>
  <c r="Q41" i="12"/>
  <c r="Q41" i="26" s="1"/>
  <c r="P41" i="26"/>
  <c r="Q33" i="12"/>
  <c r="Q33" i="26" s="1"/>
  <c r="P33" i="26"/>
  <c r="P37" i="26"/>
  <c r="Q37" i="12"/>
  <c r="Q37" i="26" s="1"/>
  <c r="Q39" i="12"/>
  <c r="Q39" i="26" s="1"/>
  <c r="P39" i="26"/>
  <c r="Q21" i="12"/>
  <c r="Q21" i="26" s="1"/>
  <c r="P21" i="26"/>
  <c r="P20" i="26"/>
  <c r="Q20" i="12"/>
  <c r="Q20" i="26" s="1"/>
  <c r="Q36" i="12"/>
  <c r="Q36" i="26" s="1"/>
  <c r="P36" i="26"/>
  <c r="P29" i="26"/>
  <c r="Q29" i="12"/>
  <c r="Q29" i="26" s="1"/>
  <c r="Q16" i="12"/>
  <c r="Q16" i="26" s="1"/>
  <c r="P16" i="26"/>
  <c r="Q17" i="12"/>
  <c r="Q17" i="26" s="1"/>
  <c r="P17" i="26"/>
  <c r="P27" i="26"/>
  <c r="Q27" i="12"/>
  <c r="Q27" i="26" s="1"/>
  <c r="Q14" i="12"/>
  <c r="Q14" i="26" s="1"/>
  <c r="P14" i="26"/>
  <c r="P24" i="26"/>
  <c r="Q24" i="12"/>
  <c r="Q24" i="26" s="1"/>
  <c r="Q28" i="12"/>
  <c r="Q28" i="26" s="1"/>
  <c r="P28" i="26"/>
  <c r="P22" i="26"/>
  <c r="Q22" i="12"/>
  <c r="Q22" i="26" s="1"/>
  <c r="Q25" i="12"/>
  <c r="Q25" i="26" s="1"/>
  <c r="P25" i="26"/>
  <c r="Q30" i="12"/>
  <c r="Q30" i="26" s="1"/>
  <c r="P30" i="26"/>
  <c r="P43" i="26"/>
  <c r="Q43" i="12"/>
  <c r="Q43" i="26" s="1"/>
  <c r="Q23" i="12"/>
  <c r="Q23" i="26" s="1"/>
  <c r="P23" i="26"/>
  <c r="P42" i="26"/>
  <c r="Q42" i="12"/>
  <c r="Q42" i="26" s="1"/>
  <c r="P11" i="26"/>
  <c r="Q11" i="12"/>
  <c r="Q11" i="26" s="1"/>
  <c r="P31" i="26"/>
  <c r="Q31" i="12"/>
  <c r="Q31" i="26" s="1"/>
  <c r="Q8" i="26" l="1"/>
  <c r="Q45" i="26" s="1"/>
  <c r="Q45" i="12"/>
  <c r="Q42" i="31" s="1"/>
  <c r="R8" i="12" a="1"/>
  <c r="P45" i="26"/>
  <c r="R22" i="12" l="1"/>
  <c r="R41" i="12"/>
  <c r="R23" i="12"/>
  <c r="R10" i="12"/>
  <c r="R26" i="12"/>
  <c r="R42" i="12"/>
  <c r="R25" i="12"/>
  <c r="R8" i="12"/>
  <c r="R29" i="12"/>
  <c r="R28" i="12"/>
  <c r="R37" i="12"/>
  <c r="R32" i="12"/>
  <c r="R44" i="12"/>
  <c r="R14" i="12"/>
  <c r="R30" i="12"/>
  <c r="R9" i="12"/>
  <c r="R31" i="12"/>
  <c r="R13" i="12"/>
  <c r="R35" i="12"/>
  <c r="R39" i="12"/>
  <c r="R21" i="12"/>
  <c r="R18" i="12"/>
  <c r="R34" i="12"/>
  <c r="R15" i="12"/>
  <c r="R36" i="12"/>
  <c r="R19" i="12"/>
  <c r="R40" i="12"/>
  <c r="R11" i="12"/>
  <c r="R43" i="12"/>
  <c r="R16" i="12"/>
  <c r="R38" i="12"/>
  <c r="R24" i="12"/>
  <c r="R17" i="12"/>
  <c r="R27" i="12"/>
  <c r="R33" i="12"/>
  <c r="R20" i="12"/>
  <c r="R12" i="12"/>
  <c r="Y20" i="12" l="1"/>
  <c r="AE20" i="12"/>
  <c r="S20" i="12"/>
  <c r="R20" i="26"/>
  <c r="AC20" i="12"/>
  <c r="T20" i="12"/>
  <c r="R24" i="26"/>
  <c r="AC24" i="12"/>
  <c r="AE24" i="12"/>
  <c r="T24" i="12"/>
  <c r="Y24" i="12"/>
  <c r="S24" i="12"/>
  <c r="AE11" i="12"/>
  <c r="T11" i="12"/>
  <c r="R11" i="26"/>
  <c r="S11" i="12"/>
  <c r="AC11" i="12"/>
  <c r="Y11" i="12"/>
  <c r="AE15" i="12"/>
  <c r="T15" i="12"/>
  <c r="R15" i="26"/>
  <c r="AC15" i="12"/>
  <c r="Y15" i="12"/>
  <c r="S15" i="12"/>
  <c r="AE39" i="12"/>
  <c r="S39" i="12"/>
  <c r="R39" i="26"/>
  <c r="Y39" i="12"/>
  <c r="AC39" i="12"/>
  <c r="T39" i="12"/>
  <c r="AE9" i="12"/>
  <c r="S9" i="12"/>
  <c r="R9" i="26"/>
  <c r="AC9" i="12"/>
  <c r="Y9" i="12"/>
  <c r="T9" i="12"/>
  <c r="AE32" i="12"/>
  <c r="T32" i="12"/>
  <c r="R32" i="26"/>
  <c r="Y32" i="12"/>
  <c r="S32" i="12"/>
  <c r="AC32" i="12"/>
  <c r="R8" i="26"/>
  <c r="T8" i="12"/>
  <c r="AE8" i="12"/>
  <c r="R45" i="12"/>
  <c r="N48" i="31" s="1"/>
  <c r="AC8" i="12"/>
  <c r="Y8" i="12"/>
  <c r="S8" i="12"/>
  <c r="AE10" i="12"/>
  <c r="S10" i="12"/>
  <c r="R10" i="26"/>
  <c r="AC10" i="12"/>
  <c r="Y10" i="12"/>
  <c r="T10" i="12"/>
  <c r="AE33" i="12"/>
  <c r="T33" i="12"/>
  <c r="R33" i="26"/>
  <c r="AC33" i="12"/>
  <c r="Y33" i="12"/>
  <c r="S33" i="12"/>
  <c r="AE38" i="12"/>
  <c r="T38" i="12"/>
  <c r="R38" i="26"/>
  <c r="AC38" i="12"/>
  <c r="Y38" i="12"/>
  <c r="S38" i="12"/>
  <c r="AC40" i="12"/>
  <c r="S40" i="12"/>
  <c r="AE40" i="12"/>
  <c r="T40" i="12"/>
  <c r="R40" i="26"/>
  <c r="Y40" i="12"/>
  <c r="Y34" i="12"/>
  <c r="S34" i="12"/>
  <c r="T34" i="12"/>
  <c r="AE34" i="12"/>
  <c r="AC34" i="12"/>
  <c r="R34" i="26"/>
  <c r="Y35" i="12"/>
  <c r="AE35" i="12"/>
  <c r="AC35" i="12"/>
  <c r="R35" i="26"/>
  <c r="T35" i="12"/>
  <c r="S35" i="12"/>
  <c r="T30" i="12"/>
  <c r="AE30" i="12"/>
  <c r="AC30" i="12"/>
  <c r="R30" i="26"/>
  <c r="Y30" i="12"/>
  <c r="S30" i="12"/>
  <c r="T37" i="12"/>
  <c r="AE37" i="12"/>
  <c r="AC37" i="12"/>
  <c r="R37" i="26"/>
  <c r="Y37" i="12"/>
  <c r="S37" i="12"/>
  <c r="T25" i="12"/>
  <c r="AE25" i="12"/>
  <c r="AC25" i="12"/>
  <c r="R25" i="26"/>
  <c r="Y25" i="12"/>
  <c r="S25" i="12"/>
  <c r="S23" i="12"/>
  <c r="AE23" i="12"/>
  <c r="Y23" i="12"/>
  <c r="R23" i="26"/>
  <c r="AC23" i="12"/>
  <c r="T23" i="12"/>
  <c r="T27" i="12"/>
  <c r="AE27" i="12"/>
  <c r="AC27" i="12"/>
  <c r="R27" i="26"/>
  <c r="Y27" i="12"/>
  <c r="S27" i="12"/>
  <c r="S16" i="12"/>
  <c r="AE16" i="12"/>
  <c r="T16" i="12"/>
  <c r="R16" i="26"/>
  <c r="AC16" i="12"/>
  <c r="Y16" i="12"/>
  <c r="AE19" i="12"/>
  <c r="Y19" i="12"/>
  <c r="R19" i="26"/>
  <c r="S19" i="12"/>
  <c r="AC19" i="12"/>
  <c r="T19" i="12"/>
  <c r="AE18" i="12"/>
  <c r="S18" i="12"/>
  <c r="R18" i="26"/>
  <c r="T18" i="12"/>
  <c r="AC18" i="12"/>
  <c r="Y18" i="12"/>
  <c r="AE13" i="12"/>
  <c r="T13" i="12"/>
  <c r="R13" i="26"/>
  <c r="AC13" i="12"/>
  <c r="Y13" i="12"/>
  <c r="S13" i="12"/>
  <c r="AE14" i="12"/>
  <c r="T14" i="12"/>
  <c r="R14" i="26"/>
  <c r="AC14" i="12"/>
  <c r="Y14" i="12"/>
  <c r="S14" i="12"/>
  <c r="AE28" i="12"/>
  <c r="Y28" i="12"/>
  <c r="R28" i="26"/>
  <c r="AC28" i="12"/>
  <c r="S28" i="12"/>
  <c r="T28" i="12"/>
  <c r="AE42" i="12"/>
  <c r="S42" i="12"/>
  <c r="R42" i="26"/>
  <c r="AC42" i="12"/>
  <c r="Y42" i="12"/>
  <c r="T42" i="12"/>
  <c r="AE41" i="12"/>
  <c r="T41" i="12"/>
  <c r="R41" i="26"/>
  <c r="AC41" i="12"/>
  <c r="S41" i="12"/>
  <c r="Y41" i="12"/>
  <c r="AE12" i="12"/>
  <c r="Y12" i="12"/>
  <c r="R12" i="26"/>
  <c r="AC12" i="12"/>
  <c r="S12" i="12"/>
  <c r="T12" i="12"/>
  <c r="AE17" i="12"/>
  <c r="T17" i="12"/>
  <c r="R17" i="26"/>
  <c r="AC17" i="12"/>
  <c r="Y17" i="12"/>
  <c r="S17" i="12"/>
  <c r="Y43" i="12"/>
  <c r="T43" i="12"/>
  <c r="AE43" i="12"/>
  <c r="AC43" i="12"/>
  <c r="R43" i="26"/>
  <c r="S43" i="12"/>
  <c r="Y36" i="12"/>
  <c r="T36" i="12"/>
  <c r="AE36" i="12"/>
  <c r="S36" i="12"/>
  <c r="R36" i="26"/>
  <c r="AC36" i="12"/>
  <c r="T21" i="12"/>
  <c r="AE21" i="12"/>
  <c r="AC21" i="12"/>
  <c r="R21" i="26"/>
  <c r="Y21" i="12"/>
  <c r="S21" i="12"/>
  <c r="R31" i="26"/>
  <c r="T31" i="12"/>
  <c r="AE31" i="12"/>
  <c r="Y31" i="12"/>
  <c r="S31" i="12"/>
  <c r="AC31" i="12"/>
  <c r="S44" i="12"/>
  <c r="AE44" i="12"/>
  <c r="T44" i="12"/>
  <c r="R44" i="26"/>
  <c r="AC44" i="12"/>
  <c r="Y44" i="12"/>
  <c r="T29" i="12"/>
  <c r="AE29" i="12"/>
  <c r="AC29" i="12"/>
  <c r="R29" i="26"/>
  <c r="Y29" i="12"/>
  <c r="S29" i="12"/>
  <c r="S26" i="12"/>
  <c r="AE26" i="12"/>
  <c r="AC26" i="12"/>
  <c r="R26" i="26"/>
  <c r="Y26" i="12"/>
  <c r="T26" i="12"/>
  <c r="S22" i="12"/>
  <c r="AE22" i="12"/>
  <c r="AC22" i="12"/>
  <c r="R22" i="26"/>
  <c r="Y22" i="12"/>
  <c r="T22" i="12"/>
  <c r="AH26" i="12" l="1"/>
  <c r="AH26" i="26" s="1"/>
  <c r="Y26" i="26"/>
  <c r="AF26" i="12"/>
  <c r="AF26" i="26" s="1"/>
  <c r="S26" i="26"/>
  <c r="AI29" i="12"/>
  <c r="AI29" i="26" s="1"/>
  <c r="AC29" i="26"/>
  <c r="AI44" i="12"/>
  <c r="AI44" i="26" s="1"/>
  <c r="AC44" i="26"/>
  <c r="S44" i="26"/>
  <c r="AF44" i="12"/>
  <c r="AF44" i="26" s="1"/>
  <c r="AE31" i="26"/>
  <c r="AJ31" i="12"/>
  <c r="AH21" i="12"/>
  <c r="AH21" i="26" s="1"/>
  <c r="Y21" i="26"/>
  <c r="AG21" i="12"/>
  <c r="AG21" i="26" s="1"/>
  <c r="T21" i="26"/>
  <c r="AE36" i="26"/>
  <c r="AJ36" i="12"/>
  <c r="AH43" i="12"/>
  <c r="AH43" i="26" s="1"/>
  <c r="Y43" i="26"/>
  <c r="AF12" i="12"/>
  <c r="AF12" i="26" s="1"/>
  <c r="S12" i="26"/>
  <c r="AE12" i="26"/>
  <c r="AJ12" i="12"/>
  <c r="AH42" i="12"/>
  <c r="AH42" i="26" s="1"/>
  <c r="Y42" i="26"/>
  <c r="AE42" i="26"/>
  <c r="AJ42" i="12"/>
  <c r="AH14" i="12"/>
  <c r="AH14" i="26" s="1"/>
  <c r="Y14" i="26"/>
  <c r="AE14" i="26"/>
  <c r="AJ14" i="12"/>
  <c r="AC18" i="26"/>
  <c r="AI18" i="12"/>
  <c r="AI18" i="26" s="1"/>
  <c r="AE18" i="26"/>
  <c r="AJ18" i="12"/>
  <c r="AI16" i="12"/>
  <c r="AI16" i="26" s="1"/>
  <c r="AC16" i="26"/>
  <c r="S16" i="26"/>
  <c r="AF16" i="12"/>
  <c r="AF16" i="26" s="1"/>
  <c r="AI27" i="12"/>
  <c r="AI27" i="26" s="1"/>
  <c r="AC27" i="26"/>
  <c r="AI23" i="12"/>
  <c r="AI23" i="26" s="1"/>
  <c r="AC23" i="26"/>
  <c r="S23" i="26"/>
  <c r="AF23" i="12"/>
  <c r="AF23" i="26" s="1"/>
  <c r="AI25" i="12"/>
  <c r="AI25" i="26" s="1"/>
  <c r="AC25" i="26"/>
  <c r="AH37" i="12"/>
  <c r="AH37" i="26" s="1"/>
  <c r="Y37" i="26"/>
  <c r="AG37" i="12"/>
  <c r="AG37" i="26" s="1"/>
  <c r="T37" i="26"/>
  <c r="AC30" i="26"/>
  <c r="AI30" i="12"/>
  <c r="AI30" i="26" s="1"/>
  <c r="AG35" i="12"/>
  <c r="AG35" i="26" s="1"/>
  <c r="T35" i="26"/>
  <c r="AH35" i="12"/>
  <c r="AH35" i="26" s="1"/>
  <c r="Y35" i="26"/>
  <c r="T34" i="26"/>
  <c r="AG34" i="12"/>
  <c r="AG34" i="26" s="1"/>
  <c r="AI40" i="12"/>
  <c r="AI40" i="26" s="1"/>
  <c r="AC40" i="26"/>
  <c r="AH33" i="12"/>
  <c r="AH33" i="26" s="1"/>
  <c r="Y33" i="26"/>
  <c r="AE33" i="26"/>
  <c r="AJ33" i="12"/>
  <c r="AH8" i="12"/>
  <c r="Y8" i="26"/>
  <c r="Y45" i="12"/>
  <c r="T8" i="26"/>
  <c r="AG8" i="12"/>
  <c r="T45" i="12"/>
  <c r="AH32" i="12"/>
  <c r="AH32" i="26" s="1"/>
  <c r="Y32" i="26"/>
  <c r="T9" i="26"/>
  <c r="AG9" i="12"/>
  <c r="AG9" i="26" s="1"/>
  <c r="AF9" i="12"/>
  <c r="AF9" i="26" s="1"/>
  <c r="S9" i="26"/>
  <c r="AH39" i="12"/>
  <c r="AH39" i="26" s="1"/>
  <c r="Y39" i="26"/>
  <c r="AF15" i="12"/>
  <c r="AF15" i="26" s="1"/>
  <c r="S15" i="26"/>
  <c r="AG15" i="12"/>
  <c r="AG15" i="26" s="1"/>
  <c r="T15" i="26"/>
  <c r="AF11" i="12"/>
  <c r="AF11" i="26" s="1"/>
  <c r="S11" i="26"/>
  <c r="S24" i="26"/>
  <c r="AF24" i="12"/>
  <c r="AF24" i="26" s="1"/>
  <c r="AI24" i="12"/>
  <c r="AI24" i="26" s="1"/>
  <c r="AC24" i="26"/>
  <c r="T22" i="26"/>
  <c r="AG22" i="12"/>
  <c r="AG22" i="26" s="1"/>
  <c r="AE22" i="26"/>
  <c r="AJ22" i="12"/>
  <c r="AF29" i="12"/>
  <c r="AF29" i="26" s="1"/>
  <c r="S29" i="26"/>
  <c r="AE29" i="26"/>
  <c r="AJ29" i="12"/>
  <c r="AI31" i="12"/>
  <c r="AI31" i="26" s="1"/>
  <c r="AC31" i="26"/>
  <c r="AG31" i="12"/>
  <c r="AG31" i="26" s="1"/>
  <c r="T31" i="26"/>
  <c r="AI36" i="12"/>
  <c r="AI36" i="26" s="1"/>
  <c r="AC36" i="26"/>
  <c r="T36" i="26"/>
  <c r="AG36" i="12"/>
  <c r="AG36" i="26" s="1"/>
  <c r="AC43" i="26"/>
  <c r="AI43" i="12"/>
  <c r="AI43" i="26" s="1"/>
  <c r="AF17" i="12"/>
  <c r="AF17" i="26" s="1"/>
  <c r="S17" i="26"/>
  <c r="T17" i="26"/>
  <c r="AG17" i="12"/>
  <c r="AG17" i="26" s="1"/>
  <c r="AC12" i="26"/>
  <c r="AI12" i="12"/>
  <c r="AI12" i="26" s="1"/>
  <c r="AH41" i="12"/>
  <c r="AH41" i="26" s="1"/>
  <c r="Y41" i="26"/>
  <c r="AG41" i="12"/>
  <c r="AG41" i="26" s="1"/>
  <c r="T41" i="26"/>
  <c r="AC42" i="26"/>
  <c r="AI42" i="12"/>
  <c r="AI42" i="26" s="1"/>
  <c r="T28" i="26"/>
  <c r="AG28" i="12"/>
  <c r="AG28" i="26" s="1"/>
  <c r="AH28" i="12"/>
  <c r="AH28" i="26" s="1"/>
  <c r="Y28" i="26"/>
  <c r="AC14" i="26"/>
  <c r="AI14" i="12"/>
  <c r="AI14" i="26" s="1"/>
  <c r="S13" i="26"/>
  <c r="AF13" i="12"/>
  <c r="AF13" i="26" s="1"/>
  <c r="T13" i="26"/>
  <c r="AG13" i="12"/>
  <c r="AG13" i="26" s="1"/>
  <c r="AG18" i="12"/>
  <c r="AG18" i="26" s="1"/>
  <c r="T18" i="26"/>
  <c r="AG19" i="12"/>
  <c r="AG19" i="26" s="1"/>
  <c r="T19" i="26"/>
  <c r="Y19" i="26"/>
  <c r="AH19" i="12"/>
  <c r="AH19" i="26" s="1"/>
  <c r="S27" i="26"/>
  <c r="AF27" i="12"/>
  <c r="AF27" i="26" s="1"/>
  <c r="AE27" i="26"/>
  <c r="AJ27" i="12"/>
  <c r="S25" i="26"/>
  <c r="AF25" i="12"/>
  <c r="AF25" i="26" s="1"/>
  <c r="AE25" i="26"/>
  <c r="AJ25" i="12"/>
  <c r="AF30" i="12"/>
  <c r="AF30" i="26" s="1"/>
  <c r="S30" i="26"/>
  <c r="AE30" i="26"/>
  <c r="AJ30" i="12"/>
  <c r="AF34" i="12"/>
  <c r="AF34" i="26" s="1"/>
  <c r="S34" i="26"/>
  <c r="AG40" i="12"/>
  <c r="AG40" i="26" s="1"/>
  <c r="T40" i="26"/>
  <c r="AF38" i="12"/>
  <c r="AF38" i="26" s="1"/>
  <c r="S38" i="26"/>
  <c r="T38" i="26"/>
  <c r="AG38" i="12"/>
  <c r="AG38" i="26" s="1"/>
  <c r="AI33" i="12"/>
  <c r="AI33" i="26" s="1"/>
  <c r="AC33" i="26"/>
  <c r="AG10" i="12"/>
  <c r="AG10" i="26" s="1"/>
  <c r="T10" i="26"/>
  <c r="AF10" i="12"/>
  <c r="AF10" i="26" s="1"/>
  <c r="S10" i="26"/>
  <c r="AC8" i="26"/>
  <c r="AI8" i="12"/>
  <c r="AC45" i="12"/>
  <c r="R45" i="26"/>
  <c r="F28" i="16" s="1"/>
  <c r="AH9" i="12"/>
  <c r="AH9" i="26" s="1"/>
  <c r="Y9" i="26"/>
  <c r="AE9" i="26"/>
  <c r="AJ9" i="12"/>
  <c r="AH15" i="12"/>
  <c r="AH15" i="26" s="1"/>
  <c r="Y15" i="26"/>
  <c r="AE15" i="26"/>
  <c r="AJ15" i="12"/>
  <c r="AH24" i="12"/>
  <c r="AH24" i="26" s="1"/>
  <c r="Y24" i="26"/>
  <c r="S20" i="26"/>
  <c r="AF20" i="12"/>
  <c r="AF20" i="26" s="1"/>
  <c r="AI22" i="12"/>
  <c r="AI22" i="26" s="1"/>
  <c r="AC22" i="26"/>
  <c r="AH22" i="12"/>
  <c r="AH22" i="26" s="1"/>
  <c r="Y22" i="26"/>
  <c r="AF22" i="12"/>
  <c r="AF22" i="26" s="1"/>
  <c r="S22" i="26"/>
  <c r="AC26" i="26"/>
  <c r="AI26" i="12"/>
  <c r="AI26" i="26" s="1"/>
  <c r="AH29" i="12"/>
  <c r="AH29" i="26" s="1"/>
  <c r="Y29" i="26"/>
  <c r="AG29" i="12"/>
  <c r="AG29" i="26" s="1"/>
  <c r="T29" i="26"/>
  <c r="AG44" i="12"/>
  <c r="AG44" i="26" s="1"/>
  <c r="T44" i="26"/>
  <c r="AF31" i="12"/>
  <c r="AF31" i="26" s="1"/>
  <c r="S31" i="26"/>
  <c r="AI21" i="12"/>
  <c r="AI21" i="26" s="1"/>
  <c r="AC21" i="26"/>
  <c r="AH36" i="12"/>
  <c r="AH36" i="26" s="1"/>
  <c r="Y36" i="26"/>
  <c r="AE43" i="26"/>
  <c r="AJ43" i="12"/>
  <c r="AH17" i="12"/>
  <c r="AH17" i="26" s="1"/>
  <c r="Y17" i="26"/>
  <c r="AE17" i="26"/>
  <c r="AJ17" i="12"/>
  <c r="AF41" i="12"/>
  <c r="AF41" i="26" s="1"/>
  <c r="S41" i="26"/>
  <c r="AE41" i="26"/>
  <c r="AJ41" i="12"/>
  <c r="AF28" i="12"/>
  <c r="AF28" i="26" s="1"/>
  <c r="S28" i="26"/>
  <c r="AE28" i="26"/>
  <c r="AJ28" i="12"/>
  <c r="AH13" i="12"/>
  <c r="AH13" i="26" s="1"/>
  <c r="Y13" i="26"/>
  <c r="AE13" i="26"/>
  <c r="AJ13" i="12"/>
  <c r="AC19" i="26"/>
  <c r="AI19" i="12"/>
  <c r="AI19" i="26" s="1"/>
  <c r="AE19" i="26"/>
  <c r="AJ19" i="12"/>
  <c r="T16" i="26"/>
  <c r="AG16" i="12"/>
  <c r="AG16" i="26" s="1"/>
  <c r="AH27" i="12"/>
  <c r="AH27" i="26" s="1"/>
  <c r="Y27" i="26"/>
  <c r="AG27" i="12"/>
  <c r="AG27" i="26" s="1"/>
  <c r="T27" i="26"/>
  <c r="Y23" i="26"/>
  <c r="AH23" i="12"/>
  <c r="AH23" i="26" s="1"/>
  <c r="AH25" i="12"/>
  <c r="AH25" i="26" s="1"/>
  <c r="Y25" i="26"/>
  <c r="T25" i="26"/>
  <c r="AG25" i="12"/>
  <c r="AG25" i="26" s="1"/>
  <c r="AC37" i="26"/>
  <c r="AI37" i="12"/>
  <c r="AI37" i="26" s="1"/>
  <c r="AH30" i="12"/>
  <c r="AH30" i="26" s="1"/>
  <c r="Y30" i="26"/>
  <c r="AG30" i="12"/>
  <c r="AG30" i="26" s="1"/>
  <c r="T30" i="26"/>
  <c r="AC35" i="26"/>
  <c r="AI35" i="12"/>
  <c r="AI35" i="26" s="1"/>
  <c r="AI34" i="12"/>
  <c r="AI34" i="26" s="1"/>
  <c r="AC34" i="26"/>
  <c r="AH34" i="12"/>
  <c r="AH34" i="26" s="1"/>
  <c r="Y34" i="26"/>
  <c r="AE40" i="26"/>
  <c r="AJ40" i="12"/>
  <c r="AH38" i="12"/>
  <c r="AH38" i="26" s="1"/>
  <c r="Y38" i="26"/>
  <c r="AE38" i="26"/>
  <c r="AJ38" i="12"/>
  <c r="AH10" i="12"/>
  <c r="AH10" i="26" s="1"/>
  <c r="Y10" i="26"/>
  <c r="AE10" i="26"/>
  <c r="AJ10" i="12"/>
  <c r="F28" i="23"/>
  <c r="F29" i="23" s="1"/>
  <c r="R47" i="12"/>
  <c r="E32" i="23" s="1"/>
  <c r="AC32" i="26"/>
  <c r="AI32" i="12"/>
  <c r="AI32" i="26" s="1"/>
  <c r="AG32" i="12"/>
  <c r="AG32" i="26" s="1"/>
  <c r="T32" i="26"/>
  <c r="AI9" i="12"/>
  <c r="AI9" i="26" s="1"/>
  <c r="AC9" i="26"/>
  <c r="T39" i="26"/>
  <c r="AG39" i="12"/>
  <c r="AG39" i="26" s="1"/>
  <c r="AF39" i="12"/>
  <c r="AF39" i="26" s="1"/>
  <c r="S39" i="26"/>
  <c r="AI15" i="12"/>
  <c r="AI15" i="26" s="1"/>
  <c r="AC15" i="26"/>
  <c r="AH11" i="12"/>
  <c r="AH11" i="26" s="1"/>
  <c r="Y11" i="26"/>
  <c r="AG11" i="12"/>
  <c r="AG11" i="26" s="1"/>
  <c r="T11" i="26"/>
  <c r="AG24" i="12"/>
  <c r="AG24" i="26" s="1"/>
  <c r="T24" i="26"/>
  <c r="T20" i="26"/>
  <c r="AG20" i="12"/>
  <c r="AG20" i="26" s="1"/>
  <c r="AE20" i="26"/>
  <c r="AJ20" i="12"/>
  <c r="T26" i="26"/>
  <c r="AG26" i="12"/>
  <c r="AG26" i="26" s="1"/>
  <c r="AE26" i="26"/>
  <c r="AJ26" i="12"/>
  <c r="AH44" i="12"/>
  <c r="AH44" i="26" s="1"/>
  <c r="Y44" i="26"/>
  <c r="AE44" i="26"/>
  <c r="AJ44" i="12"/>
  <c r="AH31" i="12"/>
  <c r="AH31" i="26" s="1"/>
  <c r="Y31" i="26"/>
  <c r="AF21" i="12"/>
  <c r="AF21" i="26" s="1"/>
  <c r="S21" i="26"/>
  <c r="AE21" i="26"/>
  <c r="AJ21" i="12"/>
  <c r="AF36" i="12"/>
  <c r="AF36" i="26" s="1"/>
  <c r="S36" i="26"/>
  <c r="AF43" i="12"/>
  <c r="AF43" i="26" s="1"/>
  <c r="S43" i="26"/>
  <c r="T43" i="26"/>
  <c r="AG43" i="12"/>
  <c r="AG43" i="26" s="1"/>
  <c r="AI17" i="12"/>
  <c r="AI17" i="26" s="1"/>
  <c r="AC17" i="26"/>
  <c r="AG12" i="12"/>
  <c r="AG12" i="26" s="1"/>
  <c r="T12" i="26"/>
  <c r="Y12" i="26"/>
  <c r="AH12" i="12"/>
  <c r="AH12" i="26" s="1"/>
  <c r="AC41" i="26"/>
  <c r="AI41" i="12"/>
  <c r="AI41" i="26" s="1"/>
  <c r="AG42" i="12"/>
  <c r="AG42" i="26" s="1"/>
  <c r="T42" i="26"/>
  <c r="S42" i="26"/>
  <c r="AF42" i="12"/>
  <c r="AF42" i="26" s="1"/>
  <c r="AC28" i="26"/>
  <c r="AI28" i="12"/>
  <c r="AI28" i="26" s="1"/>
  <c r="S14" i="26"/>
  <c r="AF14" i="12"/>
  <c r="AF14" i="26" s="1"/>
  <c r="T14" i="26"/>
  <c r="AG14" i="12"/>
  <c r="AG14" i="26" s="1"/>
  <c r="AI13" i="12"/>
  <c r="AI13" i="26" s="1"/>
  <c r="AC13" i="26"/>
  <c r="AH18" i="12"/>
  <c r="AH18" i="26" s="1"/>
  <c r="Y18" i="26"/>
  <c r="S18" i="26"/>
  <c r="AF18" i="12"/>
  <c r="AF18" i="26" s="1"/>
  <c r="AF19" i="12"/>
  <c r="AF19" i="26" s="1"/>
  <c r="S19" i="26"/>
  <c r="AH16" i="12"/>
  <c r="AH16" i="26" s="1"/>
  <c r="Y16" i="26"/>
  <c r="AE16" i="26"/>
  <c r="AJ16" i="12"/>
  <c r="T23" i="26"/>
  <c r="AG23" i="12"/>
  <c r="AG23" i="26" s="1"/>
  <c r="AE23" i="26"/>
  <c r="AJ23" i="12"/>
  <c r="AF37" i="12"/>
  <c r="AF37" i="26" s="1"/>
  <c r="S37" i="26"/>
  <c r="AE37" i="26"/>
  <c r="AJ37" i="12"/>
  <c r="AF35" i="12"/>
  <c r="AF35" i="26" s="1"/>
  <c r="S35" i="26"/>
  <c r="AE35" i="26"/>
  <c r="AJ35" i="12"/>
  <c r="AE34" i="26"/>
  <c r="AJ34" i="12"/>
  <c r="AH40" i="12"/>
  <c r="AH40" i="26" s="1"/>
  <c r="Y40" i="26"/>
  <c r="S40" i="26"/>
  <c r="AF40" i="12"/>
  <c r="AF40" i="26" s="1"/>
  <c r="AI38" i="12"/>
  <c r="AI38" i="26" s="1"/>
  <c r="AC38" i="26"/>
  <c r="S33" i="26"/>
  <c r="AF33" i="12"/>
  <c r="AF33" i="26" s="1"/>
  <c r="AG33" i="12"/>
  <c r="AG33" i="26" s="1"/>
  <c r="T33" i="26"/>
  <c r="AI10" i="12"/>
  <c r="AI10" i="26" s="1"/>
  <c r="AC10" i="26"/>
  <c r="AF8" i="12"/>
  <c r="S8" i="26"/>
  <c r="S45" i="12"/>
  <c r="AE8" i="26"/>
  <c r="AE45" i="12"/>
  <c r="N59" i="31" s="1"/>
  <c r="Q59" i="31" s="1"/>
  <c r="AJ8" i="12"/>
  <c r="AF32" i="12"/>
  <c r="AF32" i="26" s="1"/>
  <c r="S32" i="26"/>
  <c r="AE32" i="26"/>
  <c r="AJ32" i="12"/>
  <c r="AI39" i="12"/>
  <c r="AI39" i="26" s="1"/>
  <c r="AC39" i="26"/>
  <c r="AE39" i="26"/>
  <c r="AJ39" i="12"/>
  <c r="AI11" i="12"/>
  <c r="AI11" i="26" s="1"/>
  <c r="AC11" i="26"/>
  <c r="AE11" i="26"/>
  <c r="AJ11" i="12"/>
  <c r="AE24" i="26"/>
  <c r="AJ24" i="12"/>
  <c r="AI20" i="12"/>
  <c r="AI20" i="26" s="1"/>
  <c r="AC20" i="26"/>
  <c r="AH20" i="12"/>
  <c r="AH20" i="26" s="1"/>
  <c r="Y20" i="26"/>
  <c r="H28" i="23" l="1"/>
  <c r="H29" i="23" s="1"/>
  <c r="AD48" i="31"/>
  <c r="G28" i="23"/>
  <c r="G29" i="23" s="1"/>
  <c r="AA48" i="31"/>
  <c r="J28" i="23"/>
  <c r="J29" i="23" s="1"/>
  <c r="D48" i="31"/>
  <c r="I28" i="23"/>
  <c r="I29" i="23" s="1"/>
  <c r="G48" i="31"/>
  <c r="AJ11" i="26"/>
  <c r="AJ39" i="26"/>
  <c r="AJ32" i="26"/>
  <c r="AJ35" i="26"/>
  <c r="AJ23" i="26"/>
  <c r="AJ21" i="26"/>
  <c r="AI8" i="26"/>
  <c r="AI45" i="26" s="1"/>
  <c r="AI45" i="12"/>
  <c r="D59" i="31" s="1"/>
  <c r="Y45" i="26"/>
  <c r="I28" i="16" s="1"/>
  <c r="I29" i="16" s="1"/>
  <c r="AF8" i="26"/>
  <c r="AF45" i="26" s="1"/>
  <c r="AF45" i="12"/>
  <c r="AA59" i="31" s="1"/>
  <c r="AJ37" i="26"/>
  <c r="AJ16" i="26"/>
  <c r="AJ8" i="26"/>
  <c r="AE45" i="26"/>
  <c r="AJ19" i="26"/>
  <c r="AJ13" i="26"/>
  <c r="AJ28" i="26"/>
  <c r="AJ41" i="26"/>
  <c r="AJ17" i="26"/>
  <c r="AJ43" i="26"/>
  <c r="AC45" i="26"/>
  <c r="J28" i="16" s="1"/>
  <c r="J29" i="16" s="1"/>
  <c r="AJ30" i="26"/>
  <c r="AJ25" i="26"/>
  <c r="AJ27" i="26"/>
  <c r="AG45" i="12"/>
  <c r="AD59" i="31" s="1"/>
  <c r="AG8" i="26"/>
  <c r="AG45" i="26" s="1"/>
  <c r="AH8" i="26"/>
  <c r="AH45" i="26" s="1"/>
  <c r="AH45" i="12"/>
  <c r="G59" i="31" s="1"/>
  <c r="AJ18" i="26"/>
  <c r="AJ14" i="26"/>
  <c r="AJ42" i="26"/>
  <c r="AJ12" i="26"/>
  <c r="AJ31" i="26"/>
  <c r="AJ34" i="26"/>
  <c r="AJ44" i="26"/>
  <c r="AJ26" i="26"/>
  <c r="AJ20" i="26"/>
  <c r="T45" i="26"/>
  <c r="H28" i="16" s="1"/>
  <c r="H29" i="16" s="1"/>
  <c r="AJ24" i="26"/>
  <c r="AO39" i="12"/>
  <c r="F100" i="23" s="1"/>
  <c r="AM42" i="12"/>
  <c r="AR18" i="12"/>
  <c r="I79" i="23" s="1"/>
  <c r="AO20" i="12"/>
  <c r="F81" i="23" s="1"/>
  <c r="AS15" i="12"/>
  <c r="J76" i="23" s="1"/>
  <c r="AN21" i="12"/>
  <c r="E82" i="23" s="1"/>
  <c r="AP41" i="12"/>
  <c r="G102" i="23" s="1"/>
  <c r="AP38" i="12"/>
  <c r="G99" i="23" s="1"/>
  <c r="AS43" i="12"/>
  <c r="J104" i="23" s="1"/>
  <c r="AP33" i="12"/>
  <c r="G94" i="23" s="1"/>
  <c r="AP23" i="12"/>
  <c r="G84" i="23" s="1"/>
  <c r="AP14" i="12"/>
  <c r="G75" i="23" s="1"/>
  <c r="AO12" i="12"/>
  <c r="F73" i="23" s="1"/>
  <c r="AM43" i="12"/>
  <c r="AR39" i="12"/>
  <c r="I100" i="23" s="1"/>
  <c r="AO38" i="12"/>
  <c r="F99" i="23" s="1"/>
  <c r="AM12" i="12"/>
  <c r="AN36" i="12"/>
  <c r="E97" i="23" s="1"/>
  <c r="AM30" i="12"/>
  <c r="AO44" i="12"/>
  <c r="F105" i="23" s="1"/>
  <c r="AN26" i="12"/>
  <c r="E87" i="23" s="1"/>
  <c r="AR41" i="12"/>
  <c r="I102" i="23" s="1"/>
  <c r="AN33" i="12"/>
  <c r="E94" i="23" s="1"/>
  <c r="AM17" i="12"/>
  <c r="AO37" i="12"/>
  <c r="F98" i="23" s="1"/>
  <c r="AM38" i="12"/>
  <c r="AS14" i="12"/>
  <c r="J75" i="23" s="1"/>
  <c r="AN30" i="12"/>
  <c r="E91" i="23" s="1"/>
  <c r="AR25" i="12"/>
  <c r="I86" i="23" s="1"/>
  <c r="AR28" i="12"/>
  <c r="I89" i="23" s="1"/>
  <c r="AS16" i="12"/>
  <c r="J77" i="23" s="1"/>
  <c r="AO11" i="12"/>
  <c r="F72" i="23" s="1"/>
  <c r="AR21" i="12"/>
  <c r="I82" i="23" s="1"/>
  <c r="AP35" i="12"/>
  <c r="G96" i="23" s="1"/>
  <c r="AR12" i="12"/>
  <c r="I73" i="23" s="1"/>
  <c r="AO24" i="12"/>
  <c r="F85" i="23" s="1"/>
  <c r="AM36" i="12"/>
  <c r="AP31" i="12"/>
  <c r="G92" i="23" s="1"/>
  <c r="AM9" i="12"/>
  <c r="AN28" i="12"/>
  <c r="E89" i="23" s="1"/>
  <c r="AM16" i="12"/>
  <c r="AN15" i="12"/>
  <c r="E76" i="23" s="1"/>
  <c r="AS10" i="12"/>
  <c r="J71" i="23" s="1"/>
  <c r="AM27" i="12"/>
  <c r="AP28" i="12"/>
  <c r="G89" i="23" s="1"/>
  <c r="AR23" i="12"/>
  <c r="I84" i="23" s="1"/>
  <c r="AN25" i="12"/>
  <c r="E86" i="23" s="1"/>
  <c r="AP11" i="12"/>
  <c r="G72" i="23" s="1"/>
  <c r="AS13" i="12"/>
  <c r="J74" i="23" s="1"/>
  <c r="AM29" i="12"/>
  <c r="AN24" i="12"/>
  <c r="E85" i="23" s="1"/>
  <c r="AR8" i="12"/>
  <c r="I69" i="23" s="1"/>
  <c r="AM28" i="12"/>
  <c r="AS12" i="12"/>
  <c r="J73" i="23" s="1"/>
  <c r="AM31" i="12"/>
  <c r="AP24" i="12"/>
  <c r="G85" i="23" s="1"/>
  <c r="AR17" i="12"/>
  <c r="I78" i="23" s="1"/>
  <c r="AP20" i="12"/>
  <c r="G81" i="23" s="1"/>
  <c r="AR32" i="12"/>
  <c r="I93" i="23" s="1"/>
  <c r="AN13" i="12"/>
  <c r="E74" i="23" s="1"/>
  <c r="AR22" i="12"/>
  <c r="I83" i="23" s="1"/>
  <c r="AO18" i="12"/>
  <c r="F79" i="23" s="1"/>
  <c r="AN23" i="12"/>
  <c r="E84" i="23" s="1"/>
  <c r="AS23" i="12"/>
  <c r="J84" i="23" s="1"/>
  <c r="AM35" i="12"/>
  <c r="AS40" i="12"/>
  <c r="J101" i="23" s="1"/>
  <c r="AS25" i="12"/>
  <c r="J86" i="23" s="1"/>
  <c r="AS27" i="12"/>
  <c r="J88" i="23" s="1"/>
  <c r="AN31" i="12"/>
  <c r="E92" i="23" s="1"/>
  <c r="AR44" i="12"/>
  <c r="I105" i="23" s="1"/>
  <c r="AP34" i="12"/>
  <c r="G95" i="23" s="1"/>
  <c r="AN14" i="12"/>
  <c r="E75" i="23" s="1"/>
  <c r="AS41" i="12"/>
  <c r="J102" i="23" s="1"/>
  <c r="AO34" i="12"/>
  <c r="F95" i="23" s="1"/>
  <c r="AS32" i="12"/>
  <c r="J93" i="23" s="1"/>
  <c r="AO9" i="12"/>
  <c r="F70" i="23" s="1"/>
  <c r="AS31" i="12"/>
  <c r="J92" i="23" s="1"/>
  <c r="AN8" i="12"/>
  <c r="E69" i="23" s="1"/>
  <c r="AR43" i="12"/>
  <c r="I104" i="23" s="1"/>
  <c r="AO25" i="12"/>
  <c r="F86" i="23" s="1"/>
  <c r="AS38" i="12"/>
  <c r="J99" i="23" s="1"/>
  <c r="AO42" i="12"/>
  <c r="F103" i="23" s="1"/>
  <c r="AO33" i="12"/>
  <c r="F94" i="23" s="1"/>
  <c r="AP21" i="12"/>
  <c r="G82" i="23" s="1"/>
  <c r="AN22" i="12"/>
  <c r="E83" i="23" s="1"/>
  <c r="AM20" i="12"/>
  <c r="AP43" i="12"/>
  <c r="G104" i="23" s="1"/>
  <c r="AM37" i="12"/>
  <c r="AP42" i="12"/>
  <c r="G103" i="23" s="1"/>
  <c r="AP17" i="12"/>
  <c r="G78" i="23" s="1"/>
  <c r="AS26" i="12"/>
  <c r="J87" i="23" s="1"/>
  <c r="AP36" i="12"/>
  <c r="G97" i="23" s="1"/>
  <c r="AN37" i="12"/>
  <c r="E98" i="23" s="1"/>
  <c r="AP39" i="12"/>
  <c r="G100" i="23" s="1"/>
  <c r="AM41" i="12"/>
  <c r="AR10" i="12"/>
  <c r="I71" i="23" s="1"/>
  <c r="AN19" i="12"/>
  <c r="E80" i="23" s="1"/>
  <c r="AS30" i="12"/>
  <c r="J91" i="23" s="1"/>
  <c r="AN38" i="12"/>
  <c r="E99" i="23" s="1"/>
  <c r="AS9" i="12"/>
  <c r="J70" i="23" s="1"/>
  <c r="AM14" i="12"/>
  <c r="AS24" i="12"/>
  <c r="J85" i="23" s="1"/>
  <c r="AP16" i="12"/>
  <c r="G77" i="23" s="1"/>
  <c r="AR29" i="12"/>
  <c r="I90" i="23" s="1"/>
  <c r="AS17" i="12"/>
  <c r="J78" i="23" s="1"/>
  <c r="AR36" i="12"/>
  <c r="I97" i="23" s="1"/>
  <c r="AN35" i="12"/>
  <c r="E96" i="23" s="1"/>
  <c r="AO10" i="12"/>
  <c r="F71" i="23" s="1"/>
  <c r="AS11" i="12"/>
  <c r="J72" i="23" s="1"/>
  <c r="AM25" i="12"/>
  <c r="AN44" i="12"/>
  <c r="E105" i="23" s="1"/>
  <c r="AM18" i="12"/>
  <c r="AP25" i="12"/>
  <c r="G86" i="23" s="1"/>
  <c r="AS18" i="12"/>
  <c r="J79" i="23" s="1"/>
  <c r="AP12" i="12"/>
  <c r="G73" i="23" s="1"/>
  <c r="AN34" i="12"/>
  <c r="E95" i="23" s="1"/>
  <c r="AR31" i="12"/>
  <c r="I92" i="23" s="1"/>
  <c r="AR20" i="12"/>
  <c r="I81" i="23" s="1"/>
  <c r="AN17" i="12"/>
  <c r="E78" i="23" s="1"/>
  <c r="AS29" i="12"/>
  <c r="J90" i="23" s="1"/>
  <c r="AM8" i="12"/>
  <c r="AO29" i="12"/>
  <c r="F90" i="23" s="1"/>
  <c r="AR16" i="12"/>
  <c r="I77" i="23" s="1"/>
  <c r="AN11" i="12"/>
  <c r="E72" i="23" s="1"/>
  <c r="AS28" i="12"/>
  <c r="J89" i="23" s="1"/>
  <c r="AP8" i="12"/>
  <c r="G69" i="23" s="1"/>
  <c r="AO35" i="12"/>
  <c r="F96" i="23" s="1"/>
  <c r="AN41" i="12"/>
  <c r="E102" i="23" s="1"/>
  <c r="AR19" i="12"/>
  <c r="I80" i="23" s="1"/>
  <c r="AP22" i="12"/>
  <c r="G83" i="23" s="1"/>
  <c r="AR27" i="12"/>
  <c r="I88" i="23" s="1"/>
  <c r="AP32" i="12"/>
  <c r="G93" i="23" s="1"/>
  <c r="AR26" i="12"/>
  <c r="I87" i="23" s="1"/>
  <c r="AM32" i="12"/>
  <c r="AO28" i="12"/>
  <c r="F89" i="23" s="1"/>
  <c r="AM24" i="12"/>
  <c r="AO14" i="12"/>
  <c r="F75" i="23" s="1"/>
  <c r="AP15" i="12"/>
  <c r="G76" i="23" s="1"/>
  <c r="AM34" i="12"/>
  <c r="AP44" i="12"/>
  <c r="G105" i="23" s="1"/>
  <c r="AO13" i="12"/>
  <c r="F74" i="23" s="1"/>
  <c r="AO16" i="12"/>
  <c r="F77" i="23" s="1"/>
  <c r="AO41" i="12"/>
  <c r="F102" i="23" s="1"/>
  <c r="AS21" i="12"/>
  <c r="J82" i="23" s="1"/>
  <c r="AM15" i="12"/>
  <c r="AR30" i="12"/>
  <c r="I91" i="23" s="1"/>
  <c r="AP29" i="12"/>
  <c r="G90" i="23" s="1"/>
  <c r="AO8" i="12"/>
  <c r="F69" i="23" s="1"/>
  <c r="AN12" i="12"/>
  <c r="E73" i="23" s="1"/>
  <c r="AS34" i="12"/>
  <c r="J95" i="23" s="1"/>
  <c r="AO22" i="12"/>
  <c r="F83" i="23" s="1"/>
  <c r="AS36" i="12"/>
  <c r="J97" i="23" s="1"/>
  <c r="AN32" i="12"/>
  <c r="E93" i="23" s="1"/>
  <c r="AM39" i="12"/>
  <c r="AM21" i="12"/>
  <c r="AM44" i="12"/>
  <c r="AO32" i="12"/>
  <c r="F93" i="23" s="1"/>
  <c r="AM22" i="12"/>
  <c r="AR37" i="12"/>
  <c r="I98" i="23" s="1"/>
  <c r="AS19" i="12"/>
  <c r="J80" i="23" s="1"/>
  <c r="AM26" i="12"/>
  <c r="AM19" i="12"/>
  <c r="AM33" i="12"/>
  <c r="AR34" i="12"/>
  <c r="I95" i="23" s="1"/>
  <c r="AS22" i="12"/>
  <c r="J83" i="23" s="1"/>
  <c r="AN42" i="12"/>
  <c r="E103" i="23" s="1"/>
  <c r="AN29" i="12"/>
  <c r="E90" i="23" s="1"/>
  <c r="AS37" i="12"/>
  <c r="J98" i="23" s="1"/>
  <c r="AP26" i="12"/>
  <c r="G87" i="23" s="1"/>
  <c r="AR42" i="12"/>
  <c r="I103" i="23" s="1"/>
  <c r="AP37" i="12"/>
  <c r="G98" i="23" s="1"/>
  <c r="AN10" i="12"/>
  <c r="E71" i="23" s="1"/>
  <c r="AR33" i="12"/>
  <c r="I94" i="23" s="1"/>
  <c r="AP19" i="12"/>
  <c r="G80" i="23" s="1"/>
  <c r="AS39" i="12"/>
  <c r="J100" i="23" s="1"/>
  <c r="AP30" i="12"/>
  <c r="G91" i="23" s="1"/>
  <c r="AM10" i="12"/>
  <c r="AN39" i="12"/>
  <c r="E100" i="23" s="1"/>
  <c r="AO15" i="12"/>
  <c r="F76" i="23" s="1"/>
  <c r="AR35" i="12"/>
  <c r="I96" i="23" s="1"/>
  <c r="AN16" i="12"/>
  <c r="E77" i="23" s="1"/>
  <c r="AO40" i="12"/>
  <c r="F101" i="23" s="1"/>
  <c r="AM23" i="12"/>
  <c r="AR13" i="12"/>
  <c r="I74" i="23" s="1"/>
  <c r="AO30" i="12"/>
  <c r="F91" i="23" s="1"/>
  <c r="AP10" i="12"/>
  <c r="G71" i="23" s="1"/>
  <c r="AP13" i="12"/>
  <c r="G74" i="23" s="1"/>
  <c r="AO26" i="12"/>
  <c r="F87" i="23" s="1"/>
  <c r="AS35" i="12"/>
  <c r="J96" i="23" s="1"/>
  <c r="AO17" i="12"/>
  <c r="F78" i="23" s="1"/>
  <c r="AR38" i="12"/>
  <c r="I99" i="23" s="1"/>
  <c r="AP9" i="12"/>
  <c r="G70" i="23" s="1"/>
  <c r="AO36" i="12"/>
  <c r="F97" i="23" s="1"/>
  <c r="AS42" i="12"/>
  <c r="J103" i="23" s="1"/>
  <c r="AO23" i="12"/>
  <c r="F84" i="23" s="1"/>
  <c r="AR15" i="12"/>
  <c r="I76" i="23" s="1"/>
  <c r="AN9" i="12"/>
  <c r="E70" i="23" s="1"/>
  <c r="AM40" i="12"/>
  <c r="AP27" i="12"/>
  <c r="G88" i="23" s="1"/>
  <c r="AM13" i="12"/>
  <c r="AP18" i="12"/>
  <c r="G79" i="23" s="1"/>
  <c r="AN40" i="12"/>
  <c r="E101" i="23" s="1"/>
  <c r="AR40" i="12"/>
  <c r="I101" i="23" s="1"/>
  <c r="AN27" i="12"/>
  <c r="E88" i="23" s="1"/>
  <c r="AS44" i="12"/>
  <c r="J105" i="23" s="1"/>
  <c r="AO19" i="12"/>
  <c r="F80" i="23" s="1"/>
  <c r="AR9" i="12"/>
  <c r="I70" i="23" s="1"/>
  <c r="AS20" i="12"/>
  <c r="J81" i="23" s="1"/>
  <c r="AO31" i="12"/>
  <c r="F92" i="23" s="1"/>
  <c r="AS33" i="12"/>
  <c r="J94" i="23" s="1"/>
  <c r="AN43" i="12"/>
  <c r="E104" i="23" s="1"/>
  <c r="AN20" i="12"/>
  <c r="E81" i="23" s="1"/>
  <c r="AO43" i="12"/>
  <c r="F104" i="23" s="1"/>
  <c r="AO21" i="12"/>
  <c r="F82" i="23" s="1"/>
  <c r="AR11" i="12"/>
  <c r="I72" i="23" s="1"/>
  <c r="AO27" i="12"/>
  <c r="F88" i="23" s="1"/>
  <c r="AS8" i="12"/>
  <c r="J69" i="23" s="1"/>
  <c r="AR14" i="12"/>
  <c r="I75" i="23" s="1"/>
  <c r="AN18" i="12"/>
  <c r="E79" i="23" s="1"/>
  <c r="AM11" i="12"/>
  <c r="AR24" i="12"/>
  <c r="I85" i="23" s="1"/>
  <c r="AP40" i="12"/>
  <c r="G101" i="23" s="1"/>
  <c r="S45" i="26"/>
  <c r="G28" i="16" s="1"/>
  <c r="G29" i="16" s="1"/>
  <c r="AJ10" i="26"/>
  <c r="AJ38" i="26"/>
  <c r="AJ40" i="26"/>
  <c r="AJ15" i="26"/>
  <c r="AJ9" i="26"/>
  <c r="AJ29" i="26"/>
  <c r="AJ22" i="26"/>
  <c r="AJ33" i="26"/>
  <c r="AJ36" i="26"/>
  <c r="D74" i="23" l="1"/>
  <c r="C74" i="23"/>
  <c r="C85" i="23"/>
  <c r="D85" i="23"/>
  <c r="C79" i="23"/>
  <c r="D79" i="23"/>
  <c r="D98" i="23"/>
  <c r="C98" i="23"/>
  <c r="D84" i="23"/>
  <c r="C84" i="23"/>
  <c r="D94" i="23"/>
  <c r="C94" i="23"/>
  <c r="D82" i="23"/>
  <c r="C82" i="23"/>
  <c r="C95" i="23"/>
  <c r="D95" i="23"/>
  <c r="D102" i="23"/>
  <c r="C102" i="23"/>
  <c r="D92" i="23"/>
  <c r="C92" i="23"/>
  <c r="D70" i="23"/>
  <c r="C70" i="23"/>
  <c r="C91" i="23"/>
  <c r="D91" i="23"/>
  <c r="D72" i="23"/>
  <c r="C72" i="23"/>
  <c r="C105" i="23"/>
  <c r="D105" i="23"/>
  <c r="D88" i="23"/>
  <c r="C88" i="23"/>
  <c r="D78" i="23"/>
  <c r="C78" i="23"/>
  <c r="C101" i="23"/>
  <c r="D101" i="23"/>
  <c r="D80" i="23"/>
  <c r="C80" i="23"/>
  <c r="C83" i="23"/>
  <c r="D83" i="23"/>
  <c r="D100" i="23"/>
  <c r="C100" i="23"/>
  <c r="C93" i="23"/>
  <c r="D93" i="23"/>
  <c r="D86" i="23"/>
  <c r="C86" i="23"/>
  <c r="C81" i="23"/>
  <c r="D81" i="23"/>
  <c r="D90" i="23"/>
  <c r="C90" i="23"/>
  <c r="C99" i="23"/>
  <c r="D99" i="23"/>
  <c r="D104" i="23"/>
  <c r="C104" i="23"/>
  <c r="C103" i="23"/>
  <c r="D103" i="23"/>
  <c r="C71" i="23"/>
  <c r="D71" i="23"/>
  <c r="C87" i="23"/>
  <c r="D87" i="23"/>
  <c r="D76" i="23"/>
  <c r="C76" i="23"/>
  <c r="D69" i="23"/>
  <c r="C69" i="23"/>
  <c r="C75" i="23"/>
  <c r="D75" i="23"/>
  <c r="D96" i="23"/>
  <c r="C96" i="23"/>
  <c r="C89" i="23"/>
  <c r="D89" i="23"/>
  <c r="C77" i="23"/>
  <c r="D77" i="23"/>
  <c r="C97" i="23"/>
  <c r="D97" i="23"/>
  <c r="C73" i="23"/>
  <c r="D73" i="23"/>
  <c r="AP45" i="12"/>
  <c r="G106" i="23" s="1"/>
  <c r="AQ41" i="12"/>
  <c r="H102" i="23" s="1"/>
  <c r="AQ40" i="12"/>
  <c r="H101" i="23" s="1"/>
  <c r="AQ18" i="12"/>
  <c r="H79" i="23" s="1"/>
  <c r="AQ24" i="12"/>
  <c r="H85" i="23" s="1"/>
  <c r="AQ35" i="12"/>
  <c r="H96" i="23" s="1"/>
  <c r="AQ33" i="12"/>
  <c r="H94" i="23" s="1"/>
  <c r="AQ23" i="12"/>
  <c r="H84" i="23" s="1"/>
  <c r="AQ13" i="12"/>
  <c r="H74" i="23" s="1"/>
  <c r="AQ44" i="12"/>
  <c r="H105" i="23" s="1"/>
  <c r="AQ14" i="12"/>
  <c r="H75" i="23" s="1"/>
  <c r="AQ43" i="12"/>
  <c r="H104" i="23" s="1"/>
  <c r="AQ15" i="12"/>
  <c r="H76" i="23" s="1"/>
  <c r="AQ8" i="12"/>
  <c r="H69" i="23" s="1"/>
  <c r="AQ29" i="12"/>
  <c r="H90" i="23" s="1"/>
  <c r="AQ28" i="12"/>
  <c r="H89" i="23" s="1"/>
  <c r="AQ10" i="12"/>
  <c r="H71" i="23" s="1"/>
  <c r="AQ39" i="12"/>
  <c r="H100" i="23" s="1"/>
  <c r="AN45" i="12"/>
  <c r="E106" i="23" s="1"/>
  <c r="AQ30" i="12"/>
  <c r="H91" i="23" s="1"/>
  <c r="AQ20" i="12"/>
  <c r="H81" i="23" s="1"/>
  <c r="AQ31" i="12"/>
  <c r="H92" i="23" s="1"/>
  <c r="AQ9" i="12"/>
  <c r="H70" i="23" s="1"/>
  <c r="AQ22" i="12"/>
  <c r="H83" i="23" s="1"/>
  <c r="AQ26" i="12"/>
  <c r="H87" i="23" s="1"/>
  <c r="AQ16" i="12"/>
  <c r="H77" i="23" s="1"/>
  <c r="AQ38" i="12"/>
  <c r="H99" i="23" s="1"/>
  <c r="AQ21" i="12"/>
  <c r="H82" i="23" s="1"/>
  <c r="AQ11" i="12"/>
  <c r="H72" i="23" s="1"/>
  <c r="AQ36" i="12"/>
  <c r="H97" i="23" s="1"/>
  <c r="AQ25" i="12"/>
  <c r="H86" i="23" s="1"/>
  <c r="AQ34" i="12"/>
  <c r="H95" i="23" s="1"/>
  <c r="AQ19" i="12"/>
  <c r="H80" i="23" s="1"/>
  <c r="AQ17" i="12"/>
  <c r="H78" i="23" s="1"/>
  <c r="AQ42" i="12"/>
  <c r="H103" i="23" s="1"/>
  <c r="AQ32" i="12"/>
  <c r="H93" i="23" s="1"/>
  <c r="AQ12" i="12"/>
  <c r="H73" i="23" s="1"/>
  <c r="AQ37" i="12"/>
  <c r="H98" i="23" s="1"/>
  <c r="AQ27" i="12"/>
  <c r="H88" i="23" s="1"/>
  <c r="AO43" i="26"/>
  <c r="F104" i="16" s="1"/>
  <c r="AR30" i="26"/>
  <c r="I91" i="16" s="1"/>
  <c r="AP15" i="26"/>
  <c r="G76" i="16" s="1"/>
  <c r="AN30" i="26"/>
  <c r="E91" i="16" s="1"/>
  <c r="AR31" i="26"/>
  <c r="I92" i="16" s="1"/>
  <c r="AN23" i="26"/>
  <c r="E84" i="16" s="1"/>
  <c r="AP14" i="26"/>
  <c r="G75" i="16" s="1"/>
  <c r="AP11" i="26"/>
  <c r="G72" i="16" s="1"/>
  <c r="AS37" i="26"/>
  <c r="J98" i="16" s="1"/>
  <c r="AM37" i="26"/>
  <c r="C98" i="16" s="1"/>
  <c r="AN18" i="26"/>
  <c r="E79" i="16" s="1"/>
  <c r="AR23" i="26"/>
  <c r="I84" i="16" s="1"/>
  <c r="AN19" i="26"/>
  <c r="E80" i="16" s="1"/>
  <c r="AM14" i="26"/>
  <c r="C75" i="16" s="1"/>
  <c r="AM25" i="26"/>
  <c r="C86" i="16" s="1"/>
  <c r="AP43" i="26"/>
  <c r="G104" i="16" s="1"/>
  <c r="AM43" i="26"/>
  <c r="C104" i="16" s="1"/>
  <c r="AS36" i="26"/>
  <c r="J97" i="16" s="1"/>
  <c r="AS40" i="26"/>
  <c r="J101" i="16" s="1"/>
  <c r="AS44" i="26"/>
  <c r="J105" i="16" s="1"/>
  <c r="AR26" i="26"/>
  <c r="I87" i="16" s="1"/>
  <c r="AR32" i="26"/>
  <c r="I93" i="16" s="1"/>
  <c r="AR38" i="26"/>
  <c r="I99" i="16" s="1"/>
  <c r="AM39" i="26"/>
  <c r="C100" i="16" s="1"/>
  <c r="AN42" i="26"/>
  <c r="E103" i="16" s="1"/>
  <c r="AR39" i="26"/>
  <c r="I100" i="16" s="1"/>
  <c r="AN35" i="26"/>
  <c r="E96" i="16" s="1"/>
  <c r="AS33" i="26"/>
  <c r="J94" i="16" s="1"/>
  <c r="AN34" i="26"/>
  <c r="E95" i="16" s="1"/>
  <c r="AR18" i="26"/>
  <c r="I79" i="16" s="1"/>
  <c r="AR34" i="26"/>
  <c r="I95" i="16" s="1"/>
  <c r="AO14" i="26"/>
  <c r="F75" i="16" s="1"/>
  <c r="AO23" i="26"/>
  <c r="F84" i="16" s="1"/>
  <c r="AR24" i="26"/>
  <c r="I85" i="16" s="1"/>
  <c r="AO31" i="26"/>
  <c r="F92" i="16" s="1"/>
  <c r="AO10" i="26"/>
  <c r="F71" i="16" s="1"/>
  <c r="AO35" i="26"/>
  <c r="F96" i="16" s="1"/>
  <c r="AP16" i="26"/>
  <c r="G77" i="16" s="1"/>
  <c r="AP34" i="26"/>
  <c r="G95" i="16" s="1"/>
  <c r="AO16" i="26"/>
  <c r="F77" i="16" s="1"/>
  <c r="AM24" i="26"/>
  <c r="C85" i="16" s="1"/>
  <c r="AN11" i="26"/>
  <c r="E72" i="16" s="1"/>
  <c r="AN38" i="26"/>
  <c r="E99" i="16" s="1"/>
  <c r="AN15" i="26"/>
  <c r="E76" i="16" s="1"/>
  <c r="AR33" i="26"/>
  <c r="I94" i="16" s="1"/>
  <c r="AR19" i="26"/>
  <c r="I80" i="16" s="1"/>
  <c r="AR35" i="26"/>
  <c r="I96" i="16" s="1"/>
  <c r="AR22" i="26"/>
  <c r="I83" i="16" s="1"/>
  <c r="AP25" i="26"/>
  <c r="G86" i="16" s="1"/>
  <c r="AM15" i="26"/>
  <c r="C76" i="16" s="1"/>
  <c r="AO15" i="26"/>
  <c r="F76" i="16" s="1"/>
  <c r="AO22" i="26"/>
  <c r="F83" i="16" s="1"/>
  <c r="AO25" i="26"/>
  <c r="F86" i="16" s="1"/>
  <c r="AS30" i="26"/>
  <c r="J91" i="16" s="1"/>
  <c r="AR8" i="26"/>
  <c r="AS41" i="26"/>
  <c r="J102" i="16" s="1"/>
  <c r="AN10" i="26"/>
  <c r="E71" i="16" s="1"/>
  <c r="AM8" i="26"/>
  <c r="C69" i="16" s="1"/>
  <c r="AN36" i="26"/>
  <c r="E97" i="16" s="1"/>
  <c r="AN14" i="26"/>
  <c r="E75" i="16" s="1"/>
  <c r="AM27" i="26"/>
  <c r="C88" i="16" s="1"/>
  <c r="AS24" i="26"/>
  <c r="J85" i="16" s="1"/>
  <c r="AM31" i="26"/>
  <c r="C92" i="16" s="1"/>
  <c r="AP17" i="26"/>
  <c r="G78" i="16" s="1"/>
  <c r="AN16" i="26"/>
  <c r="E77" i="16" s="1"/>
  <c r="AR16" i="26"/>
  <c r="I77" i="16" s="1"/>
  <c r="AS28" i="26"/>
  <c r="J89" i="16" s="1"/>
  <c r="AO42" i="26"/>
  <c r="F103" i="16" s="1"/>
  <c r="AP32" i="26"/>
  <c r="G93" i="16" s="1"/>
  <c r="AM33" i="26"/>
  <c r="C94" i="16" s="1"/>
  <c r="AO41" i="26"/>
  <c r="F102" i="16" s="1"/>
  <c r="AM42" i="26"/>
  <c r="C103" i="16" s="1"/>
  <c r="AM20" i="26"/>
  <c r="C81" i="16" s="1"/>
  <c r="AN41" i="26"/>
  <c r="E102" i="16" s="1"/>
  <c r="AO38" i="26"/>
  <c r="F99" i="16" s="1"/>
  <c r="AP24" i="26"/>
  <c r="G85" i="16" s="1"/>
  <c r="AP20" i="26"/>
  <c r="G81" i="16" s="1"/>
  <c r="AO37" i="26"/>
  <c r="F98" i="16" s="1"/>
  <c r="AS42" i="26"/>
  <c r="J103" i="16" s="1"/>
  <c r="AM10" i="26"/>
  <c r="C71" i="16" s="1"/>
  <c r="AN37" i="26"/>
  <c r="E98" i="16" s="1"/>
  <c r="AS21" i="26"/>
  <c r="J82" i="16" s="1"/>
  <c r="AM21" i="26"/>
  <c r="C82" i="16" s="1"/>
  <c r="AM34" i="26"/>
  <c r="C95" i="16" s="1"/>
  <c r="AO33" i="26"/>
  <c r="F94" i="16" s="1"/>
  <c r="AP37" i="26"/>
  <c r="G98" i="16" s="1"/>
  <c r="AO40" i="26"/>
  <c r="F101" i="16" s="1"/>
  <c r="AN21" i="26"/>
  <c r="E82" i="16" s="1"/>
  <c r="AR41" i="26"/>
  <c r="I102" i="16" s="1"/>
  <c r="AP42" i="26"/>
  <c r="G103" i="16" s="1"/>
  <c r="AP19" i="26"/>
  <c r="G80" i="16" s="1"/>
  <c r="AS10" i="26"/>
  <c r="J71" i="16" s="1"/>
  <c r="AS12" i="26"/>
  <c r="J73" i="16" s="1"/>
  <c r="AO32" i="26"/>
  <c r="F93" i="16" s="1"/>
  <c r="AO17" i="26"/>
  <c r="F78" i="16" s="1"/>
  <c r="AM40" i="26"/>
  <c r="C101" i="16" s="1"/>
  <c r="AR15" i="26"/>
  <c r="I76" i="16" s="1"/>
  <c r="AP28" i="26"/>
  <c r="G89" i="16" s="1"/>
  <c r="AO18" i="26"/>
  <c r="F79" i="16" s="1"/>
  <c r="AR17" i="26"/>
  <c r="I78" i="16" s="1"/>
  <c r="AP13" i="26"/>
  <c r="G74" i="16" s="1"/>
  <c r="AP35" i="26"/>
  <c r="G96" i="16" s="1"/>
  <c r="AR40" i="26"/>
  <c r="I101" i="16" s="1"/>
  <c r="AN8" i="26"/>
  <c r="AN17" i="26"/>
  <c r="E78" i="16" s="1"/>
  <c r="AO27" i="26"/>
  <c r="F88" i="16" s="1"/>
  <c r="AN9" i="26"/>
  <c r="E70" i="16" s="1"/>
  <c r="AR12" i="26"/>
  <c r="I73" i="16" s="1"/>
  <c r="AM23" i="26"/>
  <c r="C84" i="16" s="1"/>
  <c r="AM9" i="26"/>
  <c r="C70" i="16" s="1"/>
  <c r="AO8" i="26"/>
  <c r="AR9" i="26"/>
  <c r="I70" i="16" s="1"/>
  <c r="AR14" i="26"/>
  <c r="I75" i="16" s="1"/>
  <c r="AN27" i="26"/>
  <c r="E88" i="16" s="1"/>
  <c r="AO44" i="26"/>
  <c r="F105" i="16" s="1"/>
  <c r="AS14" i="26"/>
  <c r="J75" i="16" s="1"/>
  <c r="AN40" i="26"/>
  <c r="E101" i="16" s="1"/>
  <c r="AS38" i="26"/>
  <c r="J99" i="16" s="1"/>
  <c r="AS23" i="26"/>
  <c r="J84" i="16" s="1"/>
  <c r="AR44" i="26"/>
  <c r="I105" i="16" s="1"/>
  <c r="AP44" i="26"/>
  <c r="G105" i="16" s="1"/>
  <c r="AM22" i="26"/>
  <c r="C83" i="16" s="1"/>
  <c r="AR21" i="26"/>
  <c r="I82" i="16" s="1"/>
  <c r="AR28" i="26"/>
  <c r="I89" i="16" s="1"/>
  <c r="AP39" i="26"/>
  <c r="G100" i="16" s="1"/>
  <c r="AO29" i="26"/>
  <c r="F90" i="16" s="1"/>
  <c r="AO19" i="26"/>
  <c r="F80" i="16" s="1"/>
  <c r="AS25" i="26"/>
  <c r="J86" i="16" s="1"/>
  <c r="AS16" i="26"/>
  <c r="J77" i="16" s="1"/>
  <c r="AS20" i="26"/>
  <c r="J81" i="16" s="1"/>
  <c r="AM16" i="26"/>
  <c r="C77" i="16" s="1"/>
  <c r="AN31" i="26"/>
  <c r="E92" i="16" s="1"/>
  <c r="AS26" i="26"/>
  <c r="J87" i="16" s="1"/>
  <c r="AP21" i="26"/>
  <c r="G82" i="16" s="1"/>
  <c r="AO21" i="26"/>
  <c r="F82" i="16" s="1"/>
  <c r="AO30" i="26"/>
  <c r="F91" i="16" s="1"/>
  <c r="AM35" i="26"/>
  <c r="C96" i="16" s="1"/>
  <c r="AM38" i="26"/>
  <c r="C99" i="16" s="1"/>
  <c r="AM41" i="26"/>
  <c r="C102" i="16" s="1"/>
  <c r="AP41" i="26"/>
  <c r="G102" i="16" s="1"/>
  <c r="AM32" i="26"/>
  <c r="C93" i="16" s="1"/>
  <c r="AM29" i="26"/>
  <c r="C90" i="16" s="1"/>
  <c r="AM13" i="26"/>
  <c r="C74" i="16" s="1"/>
  <c r="AM12" i="26"/>
  <c r="C73" i="16" s="1"/>
  <c r="AS15" i="26"/>
  <c r="J76" i="16" s="1"/>
  <c r="AO28" i="26"/>
  <c r="F89" i="16" s="1"/>
  <c r="AN28" i="26"/>
  <c r="E89" i="16" s="1"/>
  <c r="AS32" i="26"/>
  <c r="J93" i="16" s="1"/>
  <c r="AS43" i="26"/>
  <c r="J104" i="16" s="1"/>
  <c r="AS22" i="26"/>
  <c r="J83" i="16" s="1"/>
  <c r="AM11" i="26"/>
  <c r="C72" i="16" s="1"/>
  <c r="AO20" i="26"/>
  <c r="F81" i="16" s="1"/>
  <c r="AN26" i="26"/>
  <c r="E87" i="16" s="1"/>
  <c r="AN12" i="26"/>
  <c r="E73" i="16" s="1"/>
  <c r="AO36" i="26"/>
  <c r="F97" i="16" s="1"/>
  <c r="AS27" i="26"/>
  <c r="J88" i="16" s="1"/>
  <c r="AN43" i="26"/>
  <c r="E104" i="16" s="1"/>
  <c r="AP38" i="26"/>
  <c r="G99" i="16" s="1"/>
  <c r="AN22" i="26"/>
  <c r="E83" i="16" s="1"/>
  <c r="AR42" i="26"/>
  <c r="I103" i="16" s="1"/>
  <c r="AN44" i="26"/>
  <c r="E105" i="16" s="1"/>
  <c r="AO24" i="26"/>
  <c r="F85" i="16" s="1"/>
  <c r="AS19" i="26"/>
  <c r="J80" i="16" s="1"/>
  <c r="AN39" i="26"/>
  <c r="E100" i="16" s="1"/>
  <c r="AM36" i="26"/>
  <c r="C97" i="16" s="1"/>
  <c r="AP36" i="26"/>
  <c r="G97" i="16" s="1"/>
  <c r="AR37" i="26"/>
  <c r="I98" i="16" s="1"/>
  <c r="AN32" i="26"/>
  <c r="E93" i="16" s="1"/>
  <c r="AS17" i="26"/>
  <c r="J78" i="16" s="1"/>
  <c r="AR20" i="26"/>
  <c r="I81" i="16" s="1"/>
  <c r="AO9" i="26"/>
  <c r="F70" i="16" s="1"/>
  <c r="AM28" i="26"/>
  <c r="C89" i="16" s="1"/>
  <c r="AM26" i="26"/>
  <c r="C87" i="16" s="1"/>
  <c r="AS18" i="26"/>
  <c r="J79" i="16" s="1"/>
  <c r="AS39" i="26"/>
  <c r="J100" i="16" s="1"/>
  <c r="AP40" i="26"/>
  <c r="G101" i="16" s="1"/>
  <c r="AM44" i="26"/>
  <c r="C105" i="16" s="1"/>
  <c r="AO11" i="26"/>
  <c r="F72" i="16" s="1"/>
  <c r="AP9" i="26"/>
  <c r="G70" i="16" s="1"/>
  <c r="AP31" i="26"/>
  <c r="G92" i="16" s="1"/>
  <c r="AN13" i="26"/>
  <c r="E74" i="16" s="1"/>
  <c r="AS11" i="26"/>
  <c r="J72" i="16" s="1"/>
  <c r="AS8" i="26"/>
  <c r="AO34" i="26"/>
  <c r="F95" i="16" s="1"/>
  <c r="AS13" i="26"/>
  <c r="J74" i="16" s="1"/>
  <c r="AP12" i="26"/>
  <c r="G73" i="16" s="1"/>
  <c r="AR25" i="26"/>
  <c r="I86" i="16" s="1"/>
  <c r="AR11" i="26"/>
  <c r="I72" i="16" s="1"/>
  <c r="AN24" i="26"/>
  <c r="E85" i="16" s="1"/>
  <c r="AN33" i="26"/>
  <c r="E94" i="16" s="1"/>
  <c r="AR27" i="26"/>
  <c r="I88" i="16" s="1"/>
  <c r="AN25" i="26"/>
  <c r="E86" i="16" s="1"/>
  <c r="AN20" i="26"/>
  <c r="E81" i="16" s="1"/>
  <c r="AR10" i="26"/>
  <c r="I71" i="16" s="1"/>
  <c r="AO12" i="26"/>
  <c r="F73" i="16" s="1"/>
  <c r="AR13" i="26"/>
  <c r="I74" i="16" s="1"/>
  <c r="AM17" i="26"/>
  <c r="C78" i="16" s="1"/>
  <c r="AM18" i="26"/>
  <c r="C79" i="16" s="1"/>
  <c r="AP23" i="26"/>
  <c r="G84" i="16" s="1"/>
  <c r="AR43" i="26"/>
  <c r="I104" i="16" s="1"/>
  <c r="AS34" i="26"/>
  <c r="J95" i="16" s="1"/>
  <c r="AP10" i="26"/>
  <c r="G71" i="16" s="1"/>
  <c r="AS31" i="26"/>
  <c r="J92" i="16" s="1"/>
  <c r="AM30" i="26"/>
  <c r="C91" i="16" s="1"/>
  <c r="AS9" i="26"/>
  <c r="J70" i="16" s="1"/>
  <c r="AR36" i="26"/>
  <c r="I97" i="16" s="1"/>
  <c r="AP33" i="26"/>
  <c r="G94" i="16" s="1"/>
  <c r="AO13" i="26"/>
  <c r="F74" i="16" s="1"/>
  <c r="AO26" i="26"/>
  <c r="F87" i="16" s="1"/>
  <c r="AM19" i="26"/>
  <c r="C80" i="16" s="1"/>
  <c r="AR29" i="26"/>
  <c r="I90" i="16" s="1"/>
  <c r="AS35" i="26"/>
  <c r="J96" i="16" s="1"/>
  <c r="AO39" i="26"/>
  <c r="F100" i="16" s="1"/>
  <c r="AN29" i="26"/>
  <c r="E90" i="16" s="1"/>
  <c r="AP18" i="26"/>
  <c r="G79" i="16" s="1"/>
  <c r="AS29" i="26"/>
  <c r="J90" i="16" s="1"/>
  <c r="AP30" i="26"/>
  <c r="G91" i="16" s="1"/>
  <c r="AP27" i="26"/>
  <c r="G88" i="16" s="1"/>
  <c r="AP8" i="26"/>
  <c r="AP22" i="26"/>
  <c r="G83" i="16" s="1"/>
  <c r="AP29" i="26"/>
  <c r="G90" i="16" s="1"/>
  <c r="AP26" i="26"/>
  <c r="G87" i="16" s="1"/>
  <c r="AS45" i="12"/>
  <c r="J106" i="23" s="1"/>
  <c r="AO45" i="12"/>
  <c r="F106" i="23" s="1"/>
  <c r="AR45" i="12"/>
  <c r="I106" i="23" s="1"/>
  <c r="AP45" i="26" l="1"/>
  <c r="G106" i="16" s="1"/>
  <c r="G69" i="16"/>
  <c r="AS45" i="26"/>
  <c r="J106" i="16" s="1"/>
  <c r="J69" i="16"/>
  <c r="AO45" i="26"/>
  <c r="F106" i="16" s="1"/>
  <c r="F69" i="16"/>
  <c r="I69" i="16"/>
  <c r="AR45" i="26"/>
  <c r="I106" i="16" s="1"/>
  <c r="AQ20" i="26"/>
  <c r="H81" i="16" s="1"/>
  <c r="AQ42" i="26"/>
  <c r="H103" i="16" s="1"/>
  <c r="AQ44" i="26"/>
  <c r="H105" i="16" s="1"/>
  <c r="AQ26" i="26"/>
  <c r="H87" i="16" s="1"/>
  <c r="AQ30" i="26"/>
  <c r="H91" i="16" s="1"/>
  <c r="AQ29" i="26"/>
  <c r="H90" i="16" s="1"/>
  <c r="AQ8" i="26"/>
  <c r="H69" i="16" s="1"/>
  <c r="AQ35" i="26"/>
  <c r="H96" i="16" s="1"/>
  <c r="AQ21" i="26"/>
  <c r="H82" i="16" s="1"/>
  <c r="AQ37" i="26"/>
  <c r="H98" i="16" s="1"/>
  <c r="AQ22" i="26"/>
  <c r="H83" i="16" s="1"/>
  <c r="AQ11" i="26"/>
  <c r="H72" i="16" s="1"/>
  <c r="E69" i="16"/>
  <c r="AQ23" i="26"/>
  <c r="H84" i="16" s="1"/>
  <c r="AQ28" i="26"/>
  <c r="H89" i="16" s="1"/>
  <c r="AQ36" i="26"/>
  <c r="H97" i="16" s="1"/>
  <c r="AQ18" i="26"/>
  <c r="H79" i="16" s="1"/>
  <c r="AQ43" i="26"/>
  <c r="H104" i="16" s="1"/>
  <c r="AQ14" i="26"/>
  <c r="H75" i="16" s="1"/>
  <c r="AQ16" i="26"/>
  <c r="H77" i="16" s="1"/>
  <c r="AQ13" i="26"/>
  <c r="H74" i="16" s="1"/>
  <c r="AQ40" i="26"/>
  <c r="H101" i="16" s="1"/>
  <c r="AQ9" i="26"/>
  <c r="H70" i="16" s="1"/>
  <c r="AQ31" i="26"/>
  <c r="H92" i="16" s="1"/>
  <c r="AQ33" i="26"/>
  <c r="H94" i="16" s="1"/>
  <c r="AQ12" i="26"/>
  <c r="H73" i="16" s="1"/>
  <c r="AQ17" i="26"/>
  <c r="H78" i="16" s="1"/>
  <c r="AQ10" i="26"/>
  <c r="H71" i="16" s="1"/>
  <c r="AQ34" i="26"/>
  <c r="H95" i="16" s="1"/>
  <c r="AQ38" i="26"/>
  <c r="H99" i="16" s="1"/>
  <c r="AQ39" i="26"/>
  <c r="H100" i="16" s="1"/>
  <c r="AQ24" i="26"/>
  <c r="H85" i="16" s="1"/>
  <c r="AQ27" i="26"/>
  <c r="H88" i="16" s="1"/>
  <c r="AQ25" i="26"/>
  <c r="H86" i="16" s="1"/>
  <c r="AQ19" i="26"/>
  <c r="H80" i="16" s="1"/>
  <c r="AQ15" i="26"/>
  <c r="H76" i="16" s="1"/>
  <c r="AN45" i="26"/>
  <c r="E106" i="16" s="1"/>
  <c r="AQ41" i="26"/>
  <c r="H102" i="16" s="1"/>
  <c r="AQ32" i="26"/>
  <c r="H93" i="16" s="1"/>
  <c r="H25" i="26" l="1"/>
  <c r="H45" i="26" s="1"/>
  <c r="G27" i="16" s="1"/>
  <c r="F25" i="26"/>
  <c r="F45" i="26" s="1"/>
  <c r="H26" i="16" s="1"/>
  <c r="J25" i="26"/>
  <c r="J45" i="26" s="1"/>
  <c r="F25" i="16" s="1"/>
  <c r="F29" i="16" s="1"/>
  <c r="E32" i="16" s="1"/>
  <c r="G25" i="26"/>
  <c r="G45" i="26" s="1"/>
  <c r="F27" i="16" s="1"/>
  <c r="I25" i="26"/>
  <c r="I45" i="26" s="1"/>
  <c r="H27" i="16" s="1"/>
</calcChain>
</file>

<file path=xl/sharedStrings.xml><?xml version="1.0" encoding="utf-8"?>
<sst xmlns="http://schemas.openxmlformats.org/spreadsheetml/2006/main" count="1746" uniqueCount="359">
  <si>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</si>
  <si>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</si>
  <si>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</si>
  <si>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</si>
  <si>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</si>
  <si>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</si>
  <si>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</si>
  <si>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</si>
  <si>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</si>
  <si>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</si>
  <si>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</si>
  <si>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</si>
  <si>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</si>
  <si>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</si>
  <si>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</si>
  <si>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</si>
  <si>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</si>
  <si>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</si>
  <si>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</si>
  <si>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</si>
  <si>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</si>
  <si>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</si>
  <si>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</si>
  <si>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</si>
  <si>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</si>
  <si>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</si>
  <si>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</si>
  <si>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</si>
  <si>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</si>
  <si>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</si>
  <si>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</si>
  <si>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</si>
  <si>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農林水産業</t>
  </si>
  <si>
    <t>鉱業</t>
  </si>
  <si>
    <t>繊維製品</t>
  </si>
  <si>
    <t>パルプ・紙・木製品</t>
  </si>
  <si>
    <t>化学製品</t>
  </si>
  <si>
    <t>石油・石炭製品</t>
  </si>
  <si>
    <t>窯業・土石製品</t>
  </si>
  <si>
    <t>鉄鋼</t>
  </si>
  <si>
    <t>非鉄金属</t>
  </si>
  <si>
    <t>金属製品</t>
  </si>
  <si>
    <t>電気機械</t>
  </si>
  <si>
    <t>輸送機械</t>
  </si>
  <si>
    <t>その他の製造工業製品</t>
  </si>
  <si>
    <t>建設</t>
  </si>
  <si>
    <t>電力・ガス・熱供給</t>
  </si>
  <si>
    <t>商業</t>
  </si>
  <si>
    <t>金融・保険</t>
  </si>
  <si>
    <t>不動産</t>
  </si>
  <si>
    <t>公務</t>
  </si>
  <si>
    <t>教育・研究</t>
  </si>
  <si>
    <t>対事業所サービス</t>
  </si>
  <si>
    <t>対個人サービス</t>
  </si>
  <si>
    <t>事務用品</t>
  </si>
  <si>
    <t>分類不明</t>
  </si>
  <si>
    <t>合計</t>
    <rPh sb="0" eb="2">
      <t>ゴウケイ</t>
    </rPh>
    <phoneticPr fontId="2"/>
  </si>
  <si>
    <t>生産誘発額</t>
    <rPh sb="0" eb="2">
      <t>セイサン</t>
    </rPh>
    <rPh sb="2" eb="5">
      <t>ユウハツガク</t>
    </rPh>
    <phoneticPr fontId="2"/>
  </si>
  <si>
    <t>自給率</t>
    <rPh sb="0" eb="3">
      <t>ジキュウリツ</t>
    </rPh>
    <phoneticPr fontId="2"/>
  </si>
  <si>
    <t>雇用者所得率</t>
    <rPh sb="5" eb="6">
      <t>リツ</t>
    </rPh>
    <phoneticPr fontId="2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</si>
  <si>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2"/>
  </si>
  <si>
    <t>民間消費支出パターン</t>
    <rPh sb="0" eb="2">
      <t>ミンカン</t>
    </rPh>
    <rPh sb="2" eb="4">
      <t>ショウヒ</t>
    </rPh>
    <rPh sb="4" eb="6">
      <t>シシュツ</t>
    </rPh>
    <phoneticPr fontId="2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</si>
  <si>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2"/>
  </si>
  <si>
    <t>第２次波及効果関係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2"/>
  </si>
  <si>
    <t>消費誘発額</t>
    <rPh sb="0" eb="2">
      <t>ショウヒ</t>
    </rPh>
    <rPh sb="2" eb="5">
      <t>ユウハツガク</t>
    </rPh>
    <phoneticPr fontId="2"/>
  </si>
  <si>
    <t>波及効果倍率→</t>
    <rPh sb="0" eb="4">
      <t>ハキュウコウカ</t>
    </rPh>
    <rPh sb="4" eb="6">
      <t>バイリツ</t>
    </rPh>
    <phoneticPr fontId="2"/>
  </si>
  <si>
    <t>就業係数</t>
    <rPh sb="0" eb="2">
      <t>シュウギョウ</t>
    </rPh>
    <rPh sb="2" eb="4">
      <t>ケイスウ</t>
    </rPh>
    <phoneticPr fontId="2"/>
  </si>
  <si>
    <t>雇用係数</t>
    <rPh sb="0" eb="2">
      <t>コヨウ</t>
    </rPh>
    <rPh sb="2" eb="4">
      <t>ケイスウ</t>
    </rPh>
    <phoneticPr fontId="2"/>
  </si>
  <si>
    <t>熊本市</t>
    <rPh sb="0" eb="2">
      <t>クマモト</t>
    </rPh>
    <rPh sb="2" eb="3">
      <t>シ</t>
    </rPh>
    <phoneticPr fontId="2"/>
  </si>
  <si>
    <t>九州</t>
    <rPh sb="0" eb="2">
      <t>キュウシュウ</t>
    </rPh>
    <phoneticPr fontId="2"/>
  </si>
  <si>
    <t>入力シートより</t>
    <rPh sb="0" eb="2">
      <t>ニュウリョク</t>
    </rPh>
    <phoneticPr fontId="2"/>
  </si>
  <si>
    <t>年</t>
    <rPh sb="0" eb="1">
      <t>ネン</t>
    </rPh>
    <phoneticPr fontId="2"/>
  </si>
  <si>
    <t>地域</t>
    <rPh sb="0" eb="2">
      <t>チイキ</t>
    </rPh>
    <phoneticPr fontId="2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</si>
  <si>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2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</si>
  <si>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</si>
  <si>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2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</si>
  <si>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2"/>
  </si>
  <si>
    <t>合計</t>
    <rPh sb="0" eb="2">
      <t>ゴウケイ</t>
    </rPh>
    <phoneticPr fontId="3"/>
  </si>
  <si>
    <t>就業誘発者</t>
    <rPh sb="0" eb="2">
      <t>シュウギョウ</t>
    </rPh>
    <rPh sb="2" eb="4">
      <t>ユウハツ</t>
    </rPh>
    <rPh sb="4" eb="5">
      <t>シャ</t>
    </rPh>
    <phoneticPr fontId="2"/>
  </si>
  <si>
    <t>雇用誘発者</t>
    <rPh sb="0" eb="2">
      <t>コヨウ</t>
    </rPh>
    <rPh sb="2" eb="4">
      <t>ユウハツ</t>
    </rPh>
    <rPh sb="4" eb="5">
      <t>シャ</t>
    </rPh>
    <phoneticPr fontId="2"/>
  </si>
  <si>
    <t>与件データ</t>
    <rPh sb="0" eb="2">
      <t>ヨケン</t>
    </rPh>
    <phoneticPr fontId="2"/>
  </si>
  <si>
    <t>波及効果の倍率</t>
    <rPh sb="0" eb="4">
      <t>ハキュウコウカ</t>
    </rPh>
    <rPh sb="5" eb="7">
      <t>バイリツ</t>
    </rPh>
    <phoneticPr fontId="2"/>
  </si>
  <si>
    <t>第１次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2"/>
  </si>
  <si>
    <t>第２次
県内需要額</t>
    <rPh sb="0" eb="1">
      <t>ダイ</t>
    </rPh>
    <rPh sb="2" eb="3">
      <t>ジ</t>
    </rPh>
    <rPh sb="4" eb="6">
      <t>ケンナイ</t>
    </rPh>
    <rPh sb="6" eb="9">
      <t>ジュヨウガク</t>
    </rPh>
    <phoneticPr fontId="2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</si>
  <si>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2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</si>
  <si>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2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</si>
  <si>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2"/>
  </si>
  <si>
    <t>生産増加の計算シート</t>
    <rPh sb="0" eb="2">
      <t>セイサン</t>
    </rPh>
    <rPh sb="2" eb="3">
      <t>ゾウ</t>
    </rPh>
    <rPh sb="3" eb="4">
      <t>カ</t>
    </rPh>
    <rPh sb="5" eb="7">
      <t>ケイサン</t>
    </rPh>
    <phoneticPr fontId="2"/>
  </si>
  <si>
    <t>33</t>
  </si>
  <si>
    <t>34</t>
  </si>
  <si>
    <t>（百万円）</t>
    <rPh sb="1" eb="2">
      <t>ヒャク</t>
    </rPh>
    <rPh sb="2" eb="4">
      <t>マンエン</t>
    </rPh>
    <phoneticPr fontId="2"/>
  </si>
  <si>
    <t>飲食料品</t>
  </si>
  <si>
    <t>プラスチック・ゴム</t>
  </si>
  <si>
    <t>電子部品</t>
  </si>
  <si>
    <t>情報・通信機器</t>
  </si>
  <si>
    <t>廃棄物処理</t>
  </si>
  <si>
    <t>情報通信</t>
  </si>
  <si>
    <t>35</t>
  </si>
  <si>
    <t>36</t>
  </si>
  <si>
    <t>37</t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</si>
  <si>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2"/>
  </si>
  <si>
    <t>消費転換係数のリスト</t>
    <rPh sb="0" eb="2">
      <t>ショウヒ</t>
    </rPh>
    <rPh sb="2" eb="4">
      <t>テンカン</t>
    </rPh>
    <rPh sb="4" eb="6">
      <t>ケイスウ</t>
    </rPh>
    <phoneticPr fontId="2"/>
  </si>
  <si>
    <t>上記年平均</t>
    <rPh sb="0" eb="2">
      <t>ジョウキ</t>
    </rPh>
    <rPh sb="2" eb="3">
      <t>ネン</t>
    </rPh>
    <rPh sb="3" eb="5">
      <t>ヘイキン</t>
    </rPh>
    <phoneticPr fontId="2"/>
  </si>
  <si>
    <t>はん用機械</t>
    <rPh sb="2" eb="3">
      <t>ヨウ</t>
    </rPh>
    <phoneticPr fontId="2"/>
  </si>
  <si>
    <t>生産用機械</t>
    <rPh sb="0" eb="3">
      <t>セイサンヨウ</t>
    </rPh>
    <phoneticPr fontId="2"/>
  </si>
  <si>
    <t>業務用機械</t>
    <rPh sb="0" eb="3">
      <t>ギョウムヨウ</t>
    </rPh>
    <rPh sb="3" eb="5">
      <t>キカイ</t>
    </rPh>
    <phoneticPr fontId="2"/>
  </si>
  <si>
    <t>電気機械</t>
    <rPh sb="0" eb="2">
      <t>デンキ</t>
    </rPh>
    <rPh sb="2" eb="4">
      <t>キカイ</t>
    </rPh>
    <phoneticPr fontId="2"/>
  </si>
  <si>
    <t>水道</t>
    <rPh sb="0" eb="2">
      <t>スイドウ</t>
    </rPh>
    <phoneticPr fontId="2"/>
  </si>
  <si>
    <t>運輸・郵便</t>
    <rPh sb="3" eb="5">
      <t>ユウビン</t>
    </rPh>
    <phoneticPr fontId="2"/>
  </si>
  <si>
    <t>医療・福祉</t>
    <rPh sb="3" eb="5">
      <t>フクシ</t>
    </rPh>
    <phoneticPr fontId="2"/>
  </si>
  <si>
    <t>その他の非営利団体サービス</t>
    <rPh sb="4" eb="5">
      <t>ヒ</t>
    </rPh>
    <rPh sb="5" eb="7">
      <t>エイリ</t>
    </rPh>
    <rPh sb="7" eb="9">
      <t>ダンタイ</t>
    </rPh>
    <phoneticPr fontId="2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</si>
  <si>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2"/>
  </si>
  <si>
    <t>はん用機械</t>
  </si>
  <si>
    <t>生産用機械</t>
  </si>
  <si>
    <t>業務用機械</t>
  </si>
  <si>
    <t>水道</t>
  </si>
  <si>
    <t>運輸・郵便</t>
  </si>
  <si>
    <t>医療・福祉</t>
  </si>
  <si>
    <t>　　　　　　　　　　　　　　型逆行列</t>
    <rPh sb="14" eb="15">
      <t>ガタ</t>
    </rPh>
    <rPh sb="15" eb="18">
      <t>ギャクギョウレツ</t>
    </rPh>
    <phoneticPr fontId="2"/>
  </si>
  <si>
    <t>消費転換係数</t>
    <rPh sb="0" eb="2">
      <t>ショウヒ</t>
    </rPh>
    <rPh sb="2" eb="4">
      <t>テンカン</t>
    </rPh>
    <rPh sb="4" eb="6">
      <t>ケイスウ</t>
    </rPh>
    <phoneticPr fontId="2"/>
  </si>
  <si>
    <t>生産増加</t>
    <rPh sb="0" eb="2">
      <t>セイサン</t>
    </rPh>
    <rPh sb="2" eb="4">
      <t>ゾウカ</t>
    </rPh>
    <phoneticPr fontId="2"/>
  </si>
  <si>
    <t>消費支出</t>
    <rPh sb="0" eb="2">
      <t>ショウヒ</t>
    </rPh>
    <rPh sb="2" eb="4">
      <t>シシュツ</t>
    </rPh>
    <phoneticPr fontId="2"/>
  </si>
  <si>
    <t>（円）</t>
    <rPh sb="1" eb="2">
      <t>エン</t>
    </rPh>
    <phoneticPr fontId="2"/>
  </si>
  <si>
    <t>実収入</t>
    <rPh sb="0" eb="1">
      <t>ジツ</t>
    </rPh>
    <rPh sb="1" eb="3">
      <t>シュウニュウ</t>
    </rPh>
    <phoneticPr fontId="2"/>
  </si>
  <si>
    <t>設備投資</t>
    <rPh sb="0" eb="2">
      <t>セツビ</t>
    </rPh>
    <rPh sb="2" eb="4">
      <t>トウシ</t>
    </rPh>
    <phoneticPr fontId="2"/>
  </si>
  <si>
    <t>第２次需要額</t>
    <rPh sb="0" eb="1">
      <t>ダイ</t>
    </rPh>
    <rPh sb="2" eb="3">
      <t>ジ</t>
    </rPh>
    <rPh sb="3" eb="6">
      <t>ジュヨウガク</t>
    </rPh>
    <phoneticPr fontId="2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</si>
  <si>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2"/>
  </si>
  <si>
    <t>第２次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2"/>
  </si>
  <si>
    <t>機械等の
設備投資額</t>
    <rPh sb="0" eb="2">
      <t>キカイ</t>
    </rPh>
    <rPh sb="2" eb="3">
      <t>トウ</t>
    </rPh>
    <rPh sb="5" eb="7">
      <t>セツビ</t>
    </rPh>
    <rPh sb="7" eb="9">
      <t>トウシ</t>
    </rPh>
    <rPh sb="9" eb="10">
      <t>ガク</t>
    </rPh>
    <phoneticPr fontId="2"/>
  </si>
  <si>
    <t>設備投資額</t>
    <rPh sb="0" eb="2">
      <t>セツビ</t>
    </rPh>
    <rPh sb="2" eb="4">
      <t>トウシ</t>
    </rPh>
    <phoneticPr fontId="2"/>
  </si>
  <si>
    <t>設備投資の
第１次需要額</t>
    <rPh sb="0" eb="2">
      <t>セツビ</t>
    </rPh>
    <rPh sb="2" eb="4">
      <t>トウシ</t>
    </rPh>
    <rPh sb="6" eb="7">
      <t>ダイ</t>
    </rPh>
    <rPh sb="8" eb="9">
      <t>ジ</t>
    </rPh>
    <rPh sb="9" eb="11">
      <t>ジュヨウ</t>
    </rPh>
    <rPh sb="11" eb="12">
      <t>ガク</t>
    </rPh>
    <phoneticPr fontId="2"/>
  </si>
  <si>
    <t>（人）</t>
    <rPh sb="1" eb="2">
      <t>ニン</t>
    </rPh>
    <phoneticPr fontId="2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</si>
  <si>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2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</si>
  <si>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2"/>
  </si>
  <si>
    <t>倍</t>
    <rPh sb="0" eb="1">
      <t>バイ</t>
    </rPh>
    <phoneticPr fontId="2"/>
  </si>
  <si>
    <t>② 消費転換係数の年と地域をリストから選択</t>
    <phoneticPr fontId="2"/>
  </si>
  <si>
    <t>（百万円）</t>
    <rPh sb="1" eb="4">
      <t>ヒャクマンエン</t>
    </rPh>
    <phoneticPr fontId="2"/>
  </si>
  <si>
    <t>（人）</t>
    <rPh sb="1" eb="2">
      <t>ニン</t>
    </rPh>
    <phoneticPr fontId="2"/>
  </si>
  <si>
    <t>設備投資の計算シート</t>
    <rPh sb="0" eb="2">
      <t>セツビ</t>
    </rPh>
    <rPh sb="2" eb="4">
      <t>トウシ</t>
    </rPh>
    <rPh sb="5" eb="7">
      <t>ケイサン</t>
    </rPh>
    <phoneticPr fontId="2"/>
  </si>
  <si>
    <t>説明</t>
    <rPh sb="0" eb="2">
      <t>セツメイ</t>
    </rPh>
    <phoneticPr fontId="2"/>
  </si>
  <si>
    <t>◎消費転換係数のリスト</t>
    <rPh sb="1" eb="3">
      <t>ショウヒ</t>
    </rPh>
    <rPh sb="3" eb="5">
      <t>テンカン</t>
    </rPh>
    <rPh sb="5" eb="7">
      <t>ケイスウ</t>
    </rPh>
    <phoneticPr fontId="2"/>
  </si>
  <si>
    <t>粗付加価値誘発額（直接効果分）</t>
    <rPh sb="0" eb="7">
      <t>アラフカカチユウハツ</t>
    </rPh>
    <rPh sb="7" eb="8">
      <t>ガク</t>
    </rPh>
    <rPh sb="9" eb="13">
      <t>チョクセツコウカ</t>
    </rPh>
    <rPh sb="13" eb="14">
      <t>ブン</t>
    </rPh>
    <phoneticPr fontId="2"/>
  </si>
  <si>
    <t>雇用者所得誘発額（直接効果分）</t>
    <rPh sb="0" eb="3">
      <t>コヨウシャ</t>
    </rPh>
    <rPh sb="3" eb="5">
      <t>ショトク</t>
    </rPh>
    <rPh sb="5" eb="8">
      <t>ユウハツガク</t>
    </rPh>
    <rPh sb="9" eb="14">
      <t>チョクセツコウカブン</t>
    </rPh>
    <phoneticPr fontId="2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</si>
  <si>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2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</si>
  <si>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2"/>
  </si>
  <si>
    <t>直接効果</t>
    <rPh sb="0" eb="2">
      <t>チョクセツ</t>
    </rPh>
    <rPh sb="2" eb="4">
      <t>コウカ</t>
    </rPh>
    <phoneticPr fontId="2"/>
  </si>
  <si>
    <t>間接効果</t>
    <rPh sb="0" eb="2">
      <t>カンセツ</t>
    </rPh>
    <rPh sb="2" eb="4">
      <t>コウカ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</si>
  <si>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</si>
  <si>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</si>
  <si>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生産誘発額</t>
    <rPh sb="0" eb="2">
      <t>セイサン</t>
    </rPh>
    <rPh sb="2" eb="4">
      <t>ユウハツ</t>
    </rPh>
    <rPh sb="4" eb="5">
      <t>ガク</t>
    </rPh>
    <phoneticPr fontId="2"/>
  </si>
  <si>
    <t>就業誘発者数</t>
    <rPh sb="0" eb="6">
      <t>シュウギョウユウハツシャカズ</t>
    </rPh>
    <phoneticPr fontId="2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</si>
  <si>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2"/>
  </si>
  <si>
    <t>うち粗付加価値誘発額</t>
    <rPh sb="2" eb="10">
      <t>アラフカカチユウハツガク</t>
    </rPh>
    <phoneticPr fontId="2"/>
  </si>
  <si>
    <t>うち雇用者所得誘発額</t>
    <rPh sb="2" eb="10">
      <t>コヨウシャショトクユウハツガク</t>
    </rPh>
    <phoneticPr fontId="2"/>
  </si>
  <si>
    <t>（％）</t>
    <phoneticPr fontId="2"/>
  </si>
  <si>
    <t>出力シート用</t>
    <rPh sb="0" eb="2">
      <t>シュツリョク</t>
    </rPh>
    <rPh sb="5" eb="6">
      <t>ヨウ</t>
    </rPh>
    <phoneticPr fontId="2"/>
  </si>
  <si>
    <t>順位</t>
    <rPh sb="0" eb="2">
      <t>ジュンイ</t>
    </rPh>
    <phoneticPr fontId="2"/>
  </si>
  <si>
    <t>部門名</t>
    <rPh sb="0" eb="2">
      <t>ブモン</t>
    </rPh>
    <rPh sb="2" eb="3">
      <t>メイ</t>
    </rPh>
    <phoneticPr fontId="2"/>
  </si>
  <si>
    <t>生産誘発額の累積比率</t>
    <rPh sb="0" eb="5">
      <t>セイサンユウハツガク</t>
    </rPh>
    <rPh sb="6" eb="10">
      <t>ルイセキヒリツ</t>
    </rPh>
    <phoneticPr fontId="2"/>
  </si>
  <si>
    <t>（％）</t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</si>
  <si>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2"/>
  </si>
  <si>
    <t>合計</t>
  </si>
  <si>
    <t>合計</t>
    <rPh sb="0" eb="2">
      <t>ゴウケイ</t>
    </rPh>
    <phoneticPr fontId="2"/>
  </si>
  <si>
    <t>自交点で除した逆行列係数
（外生化逆行列係数）</t>
    <rPh sb="14" eb="15">
      <t>ガイ</t>
    </rPh>
    <rPh sb="15" eb="16">
      <t>セイ</t>
    </rPh>
    <rPh sb="16" eb="17">
      <t>カ</t>
    </rPh>
    <rPh sb="17" eb="22">
      <t>ギャクギョウレツケイスウ</t>
    </rPh>
    <phoneticPr fontId="2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</si>
  <si>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2"/>
  </si>
  <si>
    <t>県内需要額
＝生産誘発額
（直接効果分）</t>
    <rPh sb="0" eb="2">
      <t>ケンナイ</t>
    </rPh>
    <rPh sb="2" eb="4">
      <t>ジュヨウ</t>
    </rPh>
    <rPh sb="4" eb="5">
      <t>ガク</t>
    </rPh>
    <rPh sb="7" eb="12">
      <t>セイサン</t>
    </rPh>
    <rPh sb="14" eb="18">
      <t>チョク</t>
    </rPh>
    <rPh sb="18" eb="19">
      <t>ブン</t>
    </rPh>
    <phoneticPr fontId="2"/>
  </si>
  <si>
    <t>第１次
需要額</t>
    <phoneticPr fontId="2"/>
  </si>
  <si>
    <t>県内需要額
=生産誘発額</t>
    <rPh sb="0" eb="2">
      <t>ケンナイ</t>
    </rPh>
    <rPh sb="2" eb="4">
      <t>ジュヨウ</t>
    </rPh>
    <rPh sb="4" eb="5">
      <t>ガク</t>
    </rPh>
    <rPh sb="7" eb="12">
      <t>セイサンユウハツガク</t>
    </rPh>
    <phoneticPr fontId="2"/>
  </si>
  <si>
    <t>うち粗付加価値誘発額</t>
    <rPh sb="2" eb="9">
      <t>アラフカカチユウハツ</t>
    </rPh>
    <rPh sb="9" eb="10">
      <t>ガク</t>
    </rPh>
    <phoneticPr fontId="2"/>
  </si>
  <si>
    <t>うち雇用者所得誘発額</t>
    <rPh sb="2" eb="5">
      <t>コヨウシャ</t>
    </rPh>
    <rPh sb="5" eb="7">
      <t>ショトク</t>
    </rPh>
    <rPh sb="7" eb="10">
      <t>ユウハツガク</t>
    </rPh>
    <phoneticPr fontId="2"/>
  </si>
  <si>
    <t>原材料等
誘発額</t>
    <rPh sb="0" eb="3">
      <t>ゲンザイリョウ</t>
    </rPh>
    <rPh sb="3" eb="4">
      <t>トウ</t>
    </rPh>
    <rPh sb="5" eb="8">
      <t>ユウハツガク</t>
    </rPh>
    <phoneticPr fontId="2"/>
  </si>
  <si>
    <t>県内需要額
（原材料等）</t>
    <rPh sb="0" eb="5">
      <t>ケンナイジュヨウガク</t>
    </rPh>
    <rPh sb="7" eb="10">
      <t>ゲンザイリョウ</t>
    </rPh>
    <rPh sb="10" eb="11">
      <t>トウ</t>
    </rPh>
    <phoneticPr fontId="2"/>
  </si>
  <si>
    <t>投入係数</t>
    <rPh sb="0" eb="2">
      <t>トウニュウ</t>
    </rPh>
    <rPh sb="2" eb="4">
      <t>ケイスウ</t>
    </rPh>
    <phoneticPr fontId="2"/>
  </si>
  <si>
    <t>パルプ・紙
・木製品</t>
    <phoneticPr fontId="2"/>
  </si>
  <si>
    <t>プラスチック
・ゴム</t>
    <phoneticPr fontId="2"/>
  </si>
  <si>
    <t>その他の
製造工業製品</t>
    <phoneticPr fontId="2"/>
  </si>
  <si>
    <t>電力・ガス
・熱供給</t>
    <phoneticPr fontId="2"/>
  </si>
  <si>
    <t>その他の非営利団体サービス</t>
    <phoneticPr fontId="2"/>
  </si>
  <si>
    <t>対事業所
サービス</t>
    <phoneticPr fontId="2"/>
  </si>
  <si>
    <t>生産誘発額</t>
    <rPh sb="0" eb="5">
      <t>セイサンユウハツガク</t>
    </rPh>
    <phoneticPr fontId="2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</si>
  <si>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2"/>
  </si>
  <si>
    <t>直接効果＋間接効果</t>
    <rPh sb="0" eb="4">
      <t>チョクセツコウカ</t>
    </rPh>
    <rPh sb="5" eb="7">
      <t>カンセツ</t>
    </rPh>
    <rPh sb="7" eb="9">
      <t>コウカ</t>
    </rPh>
    <phoneticPr fontId="2"/>
  </si>
  <si>
    <t>うち雇用者所得
誘発額</t>
    <rPh sb="2" eb="5">
      <t>コヨウシャ</t>
    </rPh>
    <rPh sb="5" eb="7">
      <t>ショトク</t>
    </rPh>
    <rPh sb="8" eb="11">
      <t>ユウハツガク</t>
    </rPh>
    <phoneticPr fontId="2"/>
  </si>
  <si>
    <t>雇用者所得率</t>
    <rPh sb="0" eb="3">
      <t>コヨウシャ</t>
    </rPh>
    <rPh sb="3" eb="5">
      <t>ショトク</t>
    </rPh>
    <rPh sb="5" eb="6">
      <t>リツ</t>
    </rPh>
    <phoneticPr fontId="2"/>
  </si>
  <si>
    <t>県内需要額
＝生産誘発額
（直接効果）</t>
    <rPh sb="0" eb="2">
      <t>ケンナイ</t>
    </rPh>
    <rPh sb="2" eb="4">
      <t>ジュヨウ</t>
    </rPh>
    <rPh sb="4" eb="5">
      <t>ガク</t>
    </rPh>
    <phoneticPr fontId="2"/>
  </si>
  <si>
    <t>粗付加価値誘発額</t>
    <rPh sb="0" eb="8">
      <t>アラフカカチユウハツガク</t>
    </rPh>
    <phoneticPr fontId="2"/>
  </si>
  <si>
    <t>うち雇用誘発者数</t>
    <rPh sb="2" eb="8">
      <t>コヨウユウハツシャスウ</t>
    </rPh>
    <phoneticPr fontId="2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</si>
  <si>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2"/>
  </si>
  <si>
    <t>県内需要額
（原材料等）</t>
    <rPh sb="0" eb="2">
      <t>ケンナイ</t>
    </rPh>
    <rPh sb="2" eb="4">
      <t>ジュヨウ</t>
    </rPh>
    <rPh sb="4" eb="5">
      <t>ガク</t>
    </rPh>
    <rPh sb="7" eb="10">
      <t>ゲンザイリョウ</t>
    </rPh>
    <rPh sb="10" eb="11">
      <t>トウ</t>
    </rPh>
    <phoneticPr fontId="2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</si>
  <si>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2"/>
  </si>
  <si>
    <t>逆行列係数</t>
    <rPh sb="0" eb="5">
      <t>ギャクギョウレツケイスウ</t>
    </rPh>
    <phoneticPr fontId="2"/>
  </si>
  <si>
    <t>消費誘発額</t>
    <rPh sb="0" eb="2">
      <t>ショウヒ</t>
    </rPh>
    <rPh sb="2" eb="4">
      <t>ユウハツ</t>
    </rPh>
    <rPh sb="4" eb="5">
      <t>ガク</t>
    </rPh>
    <phoneticPr fontId="2"/>
  </si>
  <si>
    <t>県内需要額</t>
    <rPh sb="0" eb="1">
      <t>ケン</t>
    </rPh>
    <rPh sb="1" eb="2">
      <t>ナイ</t>
    </rPh>
    <rPh sb="2" eb="4">
      <t>ジュヨウ</t>
    </rPh>
    <rPh sb="4" eb="5">
      <t>ガク</t>
    </rPh>
    <phoneticPr fontId="2"/>
  </si>
  <si>
    <t>固定資本マトリックス（民間）
投入係数</t>
    <phoneticPr fontId="2"/>
  </si>
  <si>
    <t>固定資本マトリックス（民間）
投入係数</t>
    <rPh sb="15" eb="17">
      <t>トウニュウ</t>
    </rPh>
    <rPh sb="17" eb="19">
      <t>ケイスウ</t>
    </rPh>
    <phoneticPr fontId="2"/>
  </si>
  <si>
    <t>生産増加額</t>
    <rPh sb="0" eb="2">
      <t>セイサン</t>
    </rPh>
    <rPh sb="2" eb="4">
      <t>ゾウカ</t>
    </rPh>
    <rPh sb="4" eb="5">
      <t>ガク</t>
    </rPh>
    <phoneticPr fontId="2"/>
  </si>
  <si>
    <t>直接効果＋間接効果</t>
    <rPh sb="0" eb="2">
      <t>チョクセツ</t>
    </rPh>
    <rPh sb="2" eb="4">
      <t>コウカ</t>
    </rPh>
    <rPh sb="5" eb="9">
      <t>カンセツコウカ</t>
    </rPh>
    <phoneticPr fontId="2"/>
  </si>
  <si>
    <t>外生化逆行列係数</t>
    <phoneticPr fontId="2"/>
  </si>
  <si>
    <t>直接効果分を引く</t>
    <rPh sb="0" eb="4">
      <t>チョクセツコウカ</t>
    </rPh>
    <rPh sb="4" eb="5">
      <t>ブン</t>
    </rPh>
    <rPh sb="6" eb="7">
      <t>ヒ</t>
    </rPh>
    <phoneticPr fontId="2"/>
  </si>
  <si>
    <t>熊本県経済波及効果分析ツール</t>
    <rPh sb="0" eb="3">
      <t>クマモトケン</t>
    </rPh>
    <rPh sb="3" eb="11">
      <t>ケイザイハキュウコウカブンセキ</t>
    </rPh>
    <phoneticPr fontId="2"/>
  </si>
  <si>
    <t>分析タイトル</t>
    <rPh sb="0" eb="2">
      <t>ブンセキ</t>
    </rPh>
    <phoneticPr fontId="2"/>
  </si>
  <si>
    <t>１．目的</t>
    <rPh sb="2" eb="4">
      <t>モクテキ</t>
    </rPh>
    <phoneticPr fontId="2"/>
  </si>
  <si>
    <t>直接効果</t>
    <rPh sb="0" eb="2">
      <t>チョクセツ</t>
    </rPh>
    <rPh sb="2" eb="4">
      <t>コウカ</t>
    </rPh>
    <phoneticPr fontId="1"/>
  </si>
  <si>
    <t>間接効果</t>
    <rPh sb="0" eb="2">
      <t>カンセツ</t>
    </rPh>
    <rPh sb="2" eb="4">
      <t>コウカ</t>
    </rPh>
    <phoneticPr fontId="1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</si>
  <si>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2"/>
  </si>
  <si>
    <t>直接効果</t>
    <rPh sb="0" eb="4">
      <t>チョクセツコウカ</t>
    </rPh>
    <phoneticPr fontId="1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</si>
  <si>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2"/>
  </si>
  <si>
    <t>２．分析概要</t>
    <rPh sb="2" eb="4">
      <t>ブンセキ</t>
    </rPh>
    <rPh sb="4" eb="6">
      <t>ガイヨウ</t>
    </rPh>
    <phoneticPr fontId="2"/>
  </si>
  <si>
    <t>前提条件</t>
    <rPh sb="0" eb="2">
      <t>ゼンテイ</t>
    </rPh>
    <rPh sb="2" eb="4">
      <t>ジョウケン</t>
    </rPh>
    <phoneticPr fontId="2"/>
  </si>
  <si>
    <t>　 結果</t>
    <phoneticPr fontId="2"/>
  </si>
  <si>
    <t>　分析結果</t>
    <rPh sb="1" eb="3">
      <t>ブンセキ</t>
    </rPh>
    <rPh sb="3" eb="5">
      <t>ケッカ</t>
    </rPh>
    <phoneticPr fontId="2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</si>
  <si>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2"/>
  </si>
  <si>
    <t>１．</t>
    <phoneticPr fontId="2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</si>
  <si>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2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</si>
  <si>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2"/>
  </si>
  <si>
    <t>２．</t>
    <phoneticPr fontId="2"/>
  </si>
  <si>
    <t>２．</t>
    <phoneticPr fontId="2"/>
  </si>
  <si>
    <t>２．</t>
    <phoneticPr fontId="2"/>
  </si>
  <si>
    <t>経済波及効果フローチャート図（生産増加分）</t>
    <rPh sb="0" eb="2">
      <t>ケイザイ</t>
    </rPh>
    <rPh sb="2" eb="4">
      <t>ハキュウ</t>
    </rPh>
    <rPh sb="4" eb="6">
      <t>コウカ</t>
    </rPh>
    <rPh sb="13" eb="14">
      <t>ズ</t>
    </rPh>
    <rPh sb="15" eb="17">
      <t>セイサン</t>
    </rPh>
    <rPh sb="17" eb="19">
      <t>ゾウカ</t>
    </rPh>
    <rPh sb="19" eb="20">
      <t>ブン</t>
    </rPh>
    <phoneticPr fontId="2"/>
  </si>
  <si>
    <t>経済波及効果フローチャート図（設備投資分）</t>
    <rPh sb="0" eb="2">
      <t>ケイザイ</t>
    </rPh>
    <rPh sb="2" eb="4">
      <t>ハキュウ</t>
    </rPh>
    <rPh sb="4" eb="6">
      <t>コウカ</t>
    </rPh>
    <rPh sb="13" eb="14">
      <t>ズ</t>
    </rPh>
    <rPh sb="15" eb="17">
      <t>セツビ</t>
    </rPh>
    <rPh sb="17" eb="19">
      <t>トウシ</t>
    </rPh>
    <rPh sb="19" eb="20">
      <t>ブン</t>
    </rPh>
    <phoneticPr fontId="2"/>
  </si>
  <si>
    <t>　このツールによる分析結果は、理論上の一つの計算例であり、その結果を県が保証するものではありません。分析する方の責任において利用してください。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ケン</t>
    </rPh>
    <rPh sb="36" eb="38">
      <t>ホショウ</t>
    </rPh>
    <phoneticPr fontId="2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</si>
  <si>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"/>
  </si>
  <si>
    <t>Ⓐ生産増加額</t>
    <phoneticPr fontId="2"/>
  </si>
  <si>
    <t>Ⓑ生産誘発額</t>
    <rPh sb="1" eb="3">
      <t>セイサン</t>
    </rPh>
    <rPh sb="3" eb="5">
      <t>ユウハツ</t>
    </rPh>
    <rPh sb="5" eb="6">
      <t>ガク</t>
    </rPh>
    <phoneticPr fontId="2"/>
  </si>
  <si>
    <t>Ⓐ機械等の
設備投資額</t>
    <rPh sb="1" eb="3">
      <t>キカイ</t>
    </rPh>
    <rPh sb="3" eb="4">
      <t>トウ</t>
    </rPh>
    <rPh sb="6" eb="8">
      <t>セツビ</t>
    </rPh>
    <rPh sb="8" eb="10">
      <t>トウシ</t>
    </rPh>
    <rPh sb="10" eb="11">
      <t>ガク</t>
    </rPh>
    <phoneticPr fontId="2"/>
  </si>
  <si>
    <t>農林漁業</t>
  </si>
  <si>
    <t>プラスチック・ゴム製品</t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</si>
  <si>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</si>
  <si>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</si>
  <si>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</si>
  <si>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</si>
  <si>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情報通信機器</t>
  </si>
  <si>
    <t>39</t>
  </si>
  <si>
    <t>41</t>
  </si>
  <si>
    <t>46</t>
  </si>
  <si>
    <t>47</t>
  </si>
  <si>
    <t>水道</t>
    <rPh sb="0" eb="2">
      <t>スイドウ</t>
    </rPh>
    <phoneticPr fontId="5"/>
  </si>
  <si>
    <t>48</t>
  </si>
  <si>
    <t>51</t>
  </si>
  <si>
    <t>53</t>
  </si>
  <si>
    <t>55</t>
  </si>
  <si>
    <t>57</t>
  </si>
  <si>
    <t>運輸・郵便</t>
    <rPh sb="3" eb="5">
      <t>ユウビン</t>
    </rPh>
    <phoneticPr fontId="5"/>
  </si>
  <si>
    <t>59</t>
  </si>
  <si>
    <t>61</t>
  </si>
  <si>
    <t>63</t>
  </si>
  <si>
    <t>64</t>
  </si>
  <si>
    <t>医療・福祉</t>
    <rPh sb="3" eb="5">
      <t>フクシ</t>
    </rPh>
    <phoneticPr fontId="5"/>
  </si>
  <si>
    <t>65</t>
  </si>
  <si>
    <t>他に分類されない会員制団体</t>
  </si>
  <si>
    <t>66</t>
  </si>
  <si>
    <t>67</t>
  </si>
  <si>
    <t>68</t>
  </si>
  <si>
    <t>69</t>
  </si>
  <si>
    <t>01-0000</t>
  </si>
  <si>
    <t>02-0000</t>
  </si>
  <si>
    <t>03-0000</t>
  </si>
  <si>
    <t>04-0000</t>
  </si>
  <si>
    <t>05-0000</t>
  </si>
  <si>
    <t>06-0000</t>
  </si>
  <si>
    <t>07-0000</t>
  </si>
  <si>
    <t>08-0000</t>
  </si>
  <si>
    <t>09-0000</t>
  </si>
  <si>
    <t>10-0000</t>
  </si>
  <si>
    <t>11-0000</t>
  </si>
  <si>
    <t>12-0000</t>
  </si>
  <si>
    <t>13-0000</t>
  </si>
  <si>
    <t>14-0000</t>
  </si>
  <si>
    <t>15-0000</t>
  </si>
  <si>
    <t>16-0000</t>
  </si>
  <si>
    <t>17-0000</t>
  </si>
  <si>
    <t>18-0000</t>
  </si>
  <si>
    <t>19-0000</t>
  </si>
  <si>
    <t>20-0000</t>
  </si>
  <si>
    <t>21-0000</t>
  </si>
  <si>
    <t>22-0000</t>
  </si>
  <si>
    <t>23-0000</t>
  </si>
  <si>
    <t>24-0000</t>
  </si>
  <si>
    <t>25-0000</t>
  </si>
  <si>
    <t>26-0000</t>
  </si>
  <si>
    <t>27-0000</t>
  </si>
  <si>
    <t>28-0000</t>
  </si>
  <si>
    <t>29-0000</t>
  </si>
  <si>
    <t>30-0000</t>
  </si>
  <si>
    <t>31-0000</t>
  </si>
  <si>
    <t>32-0000</t>
  </si>
  <si>
    <t>33-0000</t>
  </si>
  <si>
    <t>34-0000</t>
  </si>
  <si>
    <t>35-0000</t>
  </si>
  <si>
    <t>37-0000</t>
  </si>
  <si>
    <t>36-0000</t>
  </si>
  <si>
    <t>事務用品</t>
    <rPh sb="0" eb="2">
      <t>ジム</t>
    </rPh>
    <rPh sb="2" eb="4">
      <t>ヨウヒン</t>
    </rPh>
    <phoneticPr fontId="1"/>
  </si>
  <si>
    <t>合計の計算シート</t>
    <rPh sb="0" eb="2">
      <t>ゴウケイ</t>
    </rPh>
    <rPh sb="3" eb="5">
      <t>ケイサン</t>
    </rPh>
    <phoneticPr fontId="2"/>
  </si>
  <si>
    <t>合計</t>
    <rPh sb="0" eb="2">
      <t>ゴウケイ</t>
    </rPh>
    <phoneticPr fontId="2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</si>
  <si>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</si>
  <si>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"/>
  </si>
  <si>
    <t>金属製家具を含む</t>
    <rPh sb="0" eb="3">
      <t>キンゾクセイ</t>
    </rPh>
    <rPh sb="3" eb="5">
      <t>カグ</t>
    </rPh>
    <rPh sb="6" eb="7">
      <t>フク</t>
    </rPh>
    <phoneticPr fontId="3"/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</si>
  <si>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</si>
  <si>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</si>
  <si>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</si>
  <si>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"/>
  </si>
  <si>
    <t>銅、アルミニウム、電線・ケーブルなど</t>
    <rPh sb="0" eb="1">
      <t>ドウ</t>
    </rPh>
    <rPh sb="9" eb="11">
      <t>デンセン</t>
    </rPh>
    <phoneticPr fontId="3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</si>
  <si>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</si>
  <si>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</si>
  <si>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</si>
  <si>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</si>
  <si>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</si>
  <si>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</si>
  <si>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</si>
  <si>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</si>
  <si>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</si>
  <si>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</si>
  <si>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</si>
  <si>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</si>
  <si>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"/>
  </si>
  <si>
    <t>卸売業、小売業のマージン額（販売額－仕入額）
※「仕入額」は、各産業に振り分ける。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rPh sb="25" eb="27">
      <t>シイ</t>
    </rPh>
    <rPh sb="27" eb="28">
      <t>ガク</t>
    </rPh>
    <rPh sb="31" eb="32">
      <t>カク</t>
    </rPh>
    <rPh sb="32" eb="34">
      <t>サンギョウ</t>
    </rPh>
    <rPh sb="35" eb="36">
      <t>フ</t>
    </rPh>
    <rPh sb="37" eb="38">
      <t>ワ</t>
    </rPh>
    <phoneticPr fontId="3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</si>
  <si>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</si>
  <si>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</si>
  <si>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</si>
  <si>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</si>
  <si>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3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</si>
  <si>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</si>
  <si>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</si>
  <si>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</si>
  <si>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"/>
  </si>
  <si>
    <t>※　産業部門の詳細な説明につきましては、総務省HPに掲載されています『平成27年（2015年）産業連関表（－総合解説編－）』の</t>
    <rPh sb="2" eb="4">
      <t>サンギョウ</t>
    </rPh>
    <rPh sb="4" eb="6">
      <t>ブモン</t>
    </rPh>
    <rPh sb="7" eb="9">
      <t>ショウサイ</t>
    </rPh>
    <rPh sb="10" eb="12">
      <t>セツメイ</t>
    </rPh>
    <rPh sb="20" eb="23">
      <t>ソウムショウ</t>
    </rPh>
    <rPh sb="26" eb="28">
      <t>ケイサイ</t>
    </rPh>
    <phoneticPr fontId="2"/>
  </si>
  <si>
    <t>　 第３部、第９章をご覧ください。</t>
    <phoneticPr fontId="2"/>
  </si>
  <si>
    <r>
      <rPr>
        <sz val="11"/>
        <color theme="10"/>
        <rFont val="ＭＳ Ｐゴシック"/>
        <family val="3"/>
        <charset val="128"/>
      </rPr>
      <t xml:space="preserve"> 　　総務省HP：</t>
    </r>
    <r>
      <rPr>
        <u/>
        <sz val="11"/>
        <color theme="10"/>
        <rFont val="ＭＳ Ｐゴシック"/>
        <family val="3"/>
        <charset val="128"/>
      </rPr>
      <t>https://www.soumu.go.jp/toukei_toukatsu/data/io/015index.html</t>
    </r>
    <rPh sb="3" eb="6">
      <t>ソウムショウ</t>
    </rPh>
    <phoneticPr fontId="2"/>
  </si>
  <si>
    <t>産業部門</t>
    <rPh sb="0" eb="2">
      <t>サンギョウ</t>
    </rPh>
    <rPh sb="2" eb="4">
      <t>ブモン</t>
    </rPh>
    <phoneticPr fontId="2"/>
  </si>
  <si>
    <t>① 生産増加額又は操業にかかる生産額（与件データ）を該当する産業部門に直接入力</t>
    <rPh sb="2" eb="4">
      <t>セイサン</t>
    </rPh>
    <rPh sb="4" eb="6">
      <t>ゾウカ</t>
    </rPh>
    <rPh sb="6" eb="7">
      <t>ガク</t>
    </rPh>
    <rPh sb="7" eb="8">
      <t>マタ</t>
    </rPh>
    <rPh sb="9" eb="11">
      <t>ソウギョウ</t>
    </rPh>
    <rPh sb="15" eb="18">
      <t>セイサンガク</t>
    </rPh>
    <rPh sb="19" eb="21">
      <t>ヨケン</t>
    </rPh>
    <rPh sb="26" eb="28">
      <t>ガイトウ</t>
    </rPh>
    <rPh sb="30" eb="32">
      <t>サンギョウ</t>
    </rPh>
    <rPh sb="32" eb="34">
      <t>ブモン</t>
    </rPh>
    <rPh sb="35" eb="37">
      <t>チョクセツ</t>
    </rPh>
    <rPh sb="37" eb="39">
      <t>ニュウリョク</t>
    </rPh>
    <phoneticPr fontId="1"/>
  </si>
  <si>
    <t>① 機械等の設備投資額（与件データ）を該当する産業部門に直接入力</t>
    <rPh sb="2" eb="4">
      <t>キカイ</t>
    </rPh>
    <rPh sb="4" eb="5">
      <t>トウ</t>
    </rPh>
    <rPh sb="6" eb="8">
      <t>セツビ</t>
    </rPh>
    <rPh sb="8" eb="10">
      <t>トウシ</t>
    </rPh>
    <rPh sb="10" eb="11">
      <t>ガク</t>
    </rPh>
    <rPh sb="12" eb="14">
      <t>ヨケン</t>
    </rPh>
    <rPh sb="19" eb="21">
      <t>ガイトウ</t>
    </rPh>
    <rPh sb="23" eb="25">
      <t>サンギョウ</t>
    </rPh>
    <rPh sb="25" eb="27">
      <t>ブモン</t>
    </rPh>
    <rPh sb="28" eb="30">
      <t>チョクセツ</t>
    </rPh>
    <rPh sb="30" eb="32">
      <t>ニュウリョク</t>
    </rPh>
    <phoneticPr fontId="1"/>
  </si>
  <si>
    <t xml:space="preserve">  産業部門別の経済波及効果（37部門）</t>
    <rPh sb="2" eb="4">
      <t>サンギョウ</t>
    </rPh>
    <phoneticPr fontId="2"/>
  </si>
  <si>
    <t>　産業部門別の分析結果</t>
    <rPh sb="1" eb="3">
      <t>サンギョウ</t>
    </rPh>
    <rPh sb="3" eb="5">
      <t>ブモン</t>
    </rPh>
    <rPh sb="5" eb="6">
      <t>ベツ</t>
    </rPh>
    <rPh sb="7" eb="9">
      <t>ブンセキ</t>
    </rPh>
    <rPh sb="9" eb="11">
      <t>ケッカ</t>
    </rPh>
    <phoneticPr fontId="2"/>
  </si>
  <si>
    <t>卸売業、小売業</t>
    <rPh sb="0" eb="2">
      <t>オロシウリ</t>
    </rPh>
    <rPh sb="2" eb="3">
      <t>ギョウ</t>
    </rPh>
    <rPh sb="4" eb="6">
      <t>コウリ</t>
    </rPh>
    <rPh sb="6" eb="7">
      <t>ギョウ</t>
    </rPh>
    <phoneticPr fontId="3"/>
  </si>
  <si>
    <t>令和２年（2020年）</t>
    <rPh sb="0" eb="11">
      <t>２</t>
    </rPh>
    <phoneticPr fontId="2"/>
  </si>
  <si>
    <t>更新日</t>
    <rPh sb="0" eb="3">
      <t>コウシンビ</t>
    </rPh>
    <phoneticPr fontId="2"/>
  </si>
  <si>
    <t>更新内容</t>
    <rPh sb="0" eb="4">
      <t>コウシンナイヨウ</t>
    </rPh>
    <phoneticPr fontId="2"/>
  </si>
  <si>
    <t>令和２年（2020年）12月25日</t>
  </si>
  <si>
    <t>「平成23年（2011年）熊本県産業連関表」から「平成27年（2015年）熊本県産業連関表」へデータ更新</t>
  </si>
  <si>
    <t>令和３年（2021年）３月15日</t>
  </si>
  <si>
    <t>令和２年（2020年）分の消費転換係数を追加</t>
  </si>
  <si>
    <t>令和４年（2022年）12月28日</t>
  </si>
  <si>
    <t>令和３年（2021年）分の消費転換係数を追加</t>
  </si>
  <si>
    <t>令和３年（2021年）</t>
  </si>
  <si>
    <t>令和４年（2022年）分の消費転換係数を追加</t>
    <phoneticPr fontId="2"/>
  </si>
  <si>
    <t>令和６年（2024年）１月３１日</t>
    <phoneticPr fontId="2"/>
  </si>
  <si>
    <t>令和５年（2023年）</t>
  </si>
  <si>
    <t>令和７年（2025年）１月３１日</t>
    <phoneticPr fontId="2"/>
  </si>
  <si>
    <t>令和５年（2023年）分の消費転換係数を追加</t>
    <phoneticPr fontId="2"/>
  </si>
  <si>
    <t>令和４年（2022年）</t>
  </si>
  <si>
    <t>「平成27年（2015年）熊本県産業連関表」から「令和２年（2020年）熊本県産業連関表」へデータ更新</t>
    <rPh sb="25" eb="27">
      <t>レイワ</t>
    </rPh>
    <phoneticPr fontId="2"/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</si>
  <si>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</si>
  <si>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、獣医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</si>
  <si>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</si>
  <si>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</si>
  <si>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令和７年（2025年）７月24日</t>
    <phoneticPr fontId="2"/>
  </si>
  <si>
    <t>令和６年（2024年）</t>
  </si>
  <si>
    <t>令和６年（2024年）分の消費転換係数を追加</t>
    <phoneticPr fontId="2"/>
  </si>
  <si>
    <t>令和８年（2026年）１月30日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</si>
</sst>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0.00_ "/>
    <numFmt numFmtId="177" formatCode="0.000000_ "/>
    <numFmt numFmtId="178" formatCode="0.00000_ "/>
    <numFmt numFmtId="179" formatCode="0_ "/>
    <numFmt numFmtId="180" formatCode="0.000000_);[Red]\(0.000000\)"/>
    <numFmt numFmtId="181" formatCode="#,##0.000000;[Red]\-#,##0.000000"/>
    <numFmt numFmtId="182" formatCode="#,##0_);[Red]\(#,##0\)"/>
    <numFmt numFmtId="183" formatCode="0.0%"/>
    <numFmt numFmtId="184" formatCode="#,##0_ "/>
    <numFmt numFmtId="185" formatCode="#,##0&quot;人&quot;"/>
    <numFmt numFmtId="186" formatCode="#,##0&quot;百万円&quot;"/>
    <numFmt numFmtId="187" formatCode="0.00&quot;倍&quot;"/>
  </numFmts>
  <fonts count="2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1"/>
      <color theme="9" tint="-0.249977111117893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sz val="16"/>
      <color theme="0"/>
      <name val="ＭＳ Ｐゴシック"/>
      <family val="3"/>
      <charset val="128"/>
    </font>
    <font>
      <b/>
      <sz val="2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0"/>
      <name val="ＭＳ Ｐ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0040"/>
        <bgColor indexed="64"/>
      </patternFill>
    </fill>
    <fill>
      <gradientFill degree="180">
        <stop position="0">
          <color theme="3" tint="0.59999389629810485"/>
        </stop>
        <stop position="1">
          <color rgb="FF000040"/>
        </stop>
      </gradient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</fills>
  <borders count="18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 style="dotted">
        <color rgb="FF0070C0"/>
      </top>
      <bottom/>
      <diagonal/>
    </border>
    <border>
      <left/>
      <right/>
      <top/>
      <bottom style="dotted">
        <color rgb="FF0070C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>
      <alignment vertical="center"/>
    </xf>
    <xf numFmtId="0" fontId="1" fillId="0" borderId="0"/>
    <xf numFmtId="0" fontId="27" fillId="0" borderId="0" applyNumberFormat="0" applyFill="0" applyBorder="0" applyAlignment="0" applyProtection="0"/>
  </cellStyleXfs>
  <cellXfs count="794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178" fontId="0" fillId="0" borderId="0" xfId="0" applyNumberFormat="1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3" borderId="0" xfId="0" applyFill="1"/>
    <xf numFmtId="0" fontId="0" fillId="3" borderId="7" xfId="0" applyFill="1" applyBorder="1"/>
    <xf numFmtId="0" fontId="4" fillId="3" borderId="10" xfId="0" applyFont="1" applyFill="1" applyBorder="1" applyAlignment="1">
      <alignment wrapText="1"/>
    </xf>
    <xf numFmtId="177" fontId="4" fillId="0" borderId="0" xfId="0" applyNumberFormat="1" applyFont="1"/>
    <xf numFmtId="0" fontId="5" fillId="3" borderId="0" xfId="0" applyFont="1" applyFill="1" applyAlignment="1">
      <alignment horizontal="left" vertical="center"/>
    </xf>
    <xf numFmtId="180" fontId="4" fillId="0" borderId="0" xfId="0" applyNumberFormat="1" applyFont="1" applyAlignment="1">
      <alignment vertical="center"/>
    </xf>
    <xf numFmtId="180" fontId="0" fillId="0" borderId="0" xfId="0" applyNumberFormat="1"/>
    <xf numFmtId="0" fontId="0" fillId="4" borderId="0" xfId="0" applyFill="1"/>
    <xf numFmtId="0" fontId="0" fillId="3" borderId="0" xfId="0" applyFill="1" applyAlignment="1" applyProtection="1">
      <alignment horizontal="right" wrapText="1"/>
      <protection locked="0"/>
    </xf>
    <xf numFmtId="0" fontId="5" fillId="4" borderId="0" xfId="0" applyFont="1" applyFill="1" applyAlignment="1">
      <alignment horizontal="left" vertical="center" wrapText="1"/>
    </xf>
    <xf numFmtId="0" fontId="5" fillId="4" borderId="0" xfId="0" applyFont="1" applyFill="1" applyAlignment="1">
      <alignment horizontal="left" vertical="center"/>
    </xf>
    <xf numFmtId="38" fontId="0" fillId="2" borderId="25" xfId="1" applyFont="1" applyFill="1" applyBorder="1" applyProtection="1">
      <protection locked="0"/>
    </xf>
    <xf numFmtId="38" fontId="0" fillId="2" borderId="26" xfId="1" applyFont="1" applyFill="1" applyBorder="1" applyProtection="1">
      <protection locked="0"/>
    </xf>
    <xf numFmtId="38" fontId="0" fillId="2" borderId="28" xfId="1" applyFont="1" applyFill="1" applyBorder="1" applyProtection="1">
      <protection locked="0"/>
    </xf>
    <xf numFmtId="0" fontId="0" fillId="3" borderId="12" xfId="0" applyFill="1" applyBorder="1"/>
    <xf numFmtId="0" fontId="0" fillId="0" borderId="29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vertical="center"/>
    </xf>
    <xf numFmtId="38" fontId="0" fillId="5" borderId="18" xfId="1" applyFont="1" applyFill="1" applyBorder="1" applyProtection="1">
      <protection locked="0"/>
    </xf>
    <xf numFmtId="0" fontId="7" fillId="3" borderId="10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/>
    </xf>
    <xf numFmtId="0" fontId="4" fillId="0" borderId="35" xfId="0" applyFont="1" applyBorder="1" applyAlignment="1">
      <alignment horizontal="left"/>
    </xf>
    <xf numFmtId="0" fontId="0" fillId="0" borderId="0" xfId="0" applyAlignment="1">
      <alignment vertical="center" wrapText="1"/>
    </xf>
    <xf numFmtId="38" fontId="0" fillId="5" borderId="32" xfId="0" applyNumberFormat="1" applyFill="1" applyBorder="1"/>
    <xf numFmtId="0" fontId="9" fillId="0" borderId="0" xfId="0" applyFont="1" applyAlignment="1">
      <alignment horizontal="left" vertical="center"/>
    </xf>
    <xf numFmtId="0" fontId="0" fillId="0" borderId="50" xfId="0" applyBorder="1"/>
    <xf numFmtId="0" fontId="0" fillId="0" borderId="51" xfId="0" applyBorder="1"/>
    <xf numFmtId="0" fontId="0" fillId="0" borderId="12" xfId="0" applyBorder="1"/>
    <xf numFmtId="0" fontId="4" fillId="0" borderId="49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/>
    </xf>
    <xf numFmtId="38" fontId="0" fillId="5" borderId="12" xfId="0" applyNumberFormat="1" applyFill="1" applyBorder="1"/>
    <xf numFmtId="38" fontId="0" fillId="5" borderId="13" xfId="0" applyNumberFormat="1" applyFill="1" applyBorder="1"/>
    <xf numFmtId="38" fontId="0" fillId="5" borderId="14" xfId="0" applyNumberFormat="1" applyFill="1" applyBorder="1"/>
    <xf numFmtId="181" fontId="1" fillId="0" borderId="0" xfId="2" applyNumberFormat="1" applyAlignment="1">
      <alignment horizontal="right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0" fillId="7" borderId="44" xfId="0" applyFill="1" applyBorder="1" applyAlignment="1">
      <alignment horizontal="center" vertical="center"/>
    </xf>
    <xf numFmtId="181" fontId="0" fillId="5" borderId="35" xfId="0" applyNumberFormat="1" applyFill="1" applyBorder="1" applyAlignment="1">
      <alignment vertical="center"/>
    </xf>
    <xf numFmtId="0" fontId="11" fillId="0" borderId="0" xfId="0" applyFont="1" applyAlignment="1">
      <alignment vertical="center"/>
    </xf>
    <xf numFmtId="0" fontId="0" fillId="7" borderId="12" xfId="0" applyFill="1" applyBorder="1" applyAlignment="1">
      <alignment horizontal="center" vertical="center"/>
    </xf>
    <xf numFmtId="0" fontId="4" fillId="0" borderId="18" xfId="0" applyFont="1" applyBorder="1" applyAlignment="1">
      <alignment wrapText="1"/>
    </xf>
    <xf numFmtId="0" fontId="4" fillId="0" borderId="35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0" fillId="0" borderId="59" xfId="0" applyBorder="1"/>
    <xf numFmtId="181" fontId="0" fillId="5" borderId="10" xfId="0" applyNumberFormat="1" applyFill="1" applyBorder="1"/>
    <xf numFmtId="0" fontId="4" fillId="0" borderId="0" xfId="0" applyFont="1" applyAlignment="1">
      <alignment horizontal="center" wrapText="1"/>
    </xf>
    <xf numFmtId="38" fontId="0" fillId="0" borderId="0" xfId="1" applyFont="1" applyFill="1" applyBorder="1"/>
    <xf numFmtId="38" fontId="0" fillId="5" borderId="18" xfId="0" applyNumberFormat="1" applyFill="1" applyBorder="1"/>
    <xf numFmtId="38" fontId="0" fillId="5" borderId="44" xfId="0" applyNumberFormat="1" applyFill="1" applyBorder="1"/>
    <xf numFmtId="38" fontId="0" fillId="5" borderId="35" xfId="0" applyNumberFormat="1" applyFill="1" applyBorder="1"/>
    <xf numFmtId="181" fontId="0" fillId="7" borderId="32" xfId="0" applyNumberFormat="1" applyFill="1" applyBorder="1"/>
    <xf numFmtId="38" fontId="0" fillId="5" borderId="58" xfId="1" applyFont="1" applyFill="1" applyBorder="1"/>
    <xf numFmtId="38" fontId="0" fillId="5" borderId="44" xfId="1" applyFont="1" applyFill="1" applyBorder="1"/>
    <xf numFmtId="176" fontId="0" fillId="0" borderId="47" xfId="0" applyNumberFormat="1" applyBorder="1"/>
    <xf numFmtId="38" fontId="0" fillId="5" borderId="35" xfId="1" applyFont="1" applyFill="1" applyBorder="1"/>
    <xf numFmtId="0" fontId="1" fillId="4" borderId="0" xfId="0" applyFont="1" applyFill="1" applyAlignment="1">
      <alignment vertical="center"/>
    </xf>
    <xf numFmtId="0" fontId="1" fillId="4" borderId="0" xfId="0" applyFont="1" applyFill="1"/>
    <xf numFmtId="0" fontId="1" fillId="4" borderId="0" xfId="0" applyFont="1" applyFill="1" applyAlignment="1">
      <alignment horizontal="left" vertical="center" wrapText="1"/>
    </xf>
    <xf numFmtId="0" fontId="0" fillId="4" borderId="0" xfId="0" applyFill="1" applyAlignment="1">
      <alignment horizontal="left" vertical="center"/>
    </xf>
    <xf numFmtId="0" fontId="1" fillId="4" borderId="0" xfId="0" applyFont="1" applyFill="1" applyProtection="1">
      <protection locked="0"/>
    </xf>
    <xf numFmtId="0" fontId="1" fillId="4" borderId="0" xfId="0" applyFont="1" applyFill="1" applyAlignment="1" applyProtection="1">
      <alignment wrapText="1"/>
      <protection locked="0"/>
    </xf>
    <xf numFmtId="38" fontId="1" fillId="4" borderId="0" xfId="0" applyNumberFormat="1" applyFont="1" applyFill="1" applyProtection="1">
      <protection locked="0"/>
    </xf>
    <xf numFmtId="0" fontId="1" fillId="4" borderId="0" xfId="0" applyFont="1" applyFill="1" applyAlignment="1">
      <alignment wrapText="1"/>
    </xf>
    <xf numFmtId="0" fontId="0" fillId="4" borderId="0" xfId="0" applyFill="1" applyAlignment="1" applyProtection="1">
      <alignment horizontal="right"/>
      <protection locked="0"/>
    </xf>
    <xf numFmtId="0" fontId="4" fillId="4" borderId="63" xfId="0" applyFont="1" applyFill="1" applyBorder="1" applyProtection="1">
      <protection locked="0"/>
    </xf>
    <xf numFmtId="0" fontId="4" fillId="4" borderId="64" xfId="0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Alignment="1" applyProtection="1">
      <alignment vertical="center"/>
      <protection locked="0"/>
    </xf>
    <xf numFmtId="38" fontId="0" fillId="4" borderId="0" xfId="0" applyNumberFormat="1" applyFill="1" applyAlignment="1" applyProtection="1">
      <alignment horizontal="left" vertical="center"/>
      <protection locked="0"/>
    </xf>
    <xf numFmtId="38" fontId="1" fillId="0" borderId="58" xfId="0" applyNumberFormat="1" applyFont="1" applyBorder="1" applyProtection="1">
      <protection locked="0"/>
    </xf>
    <xf numFmtId="38" fontId="1" fillId="0" borderId="13" xfId="0" applyNumberFormat="1" applyFont="1" applyBorder="1" applyProtection="1">
      <protection locked="0"/>
    </xf>
    <xf numFmtId="38" fontId="1" fillId="0" borderId="35" xfId="0" applyNumberFormat="1" applyFont="1" applyBorder="1" applyProtection="1">
      <protection locked="0"/>
    </xf>
    <xf numFmtId="0" fontId="4" fillId="4" borderId="2" xfId="0" applyFont="1" applyFill="1" applyBorder="1" applyProtection="1">
      <protection locked="0"/>
    </xf>
    <xf numFmtId="0" fontId="4" fillId="4" borderId="61" xfId="0" applyFont="1" applyFill="1" applyBorder="1" applyAlignment="1" applyProtection="1">
      <alignment horizontal="center" vertical="center" wrapText="1"/>
      <protection locked="0"/>
    </xf>
    <xf numFmtId="181" fontId="0" fillId="0" borderId="0" xfId="0" applyNumberFormat="1"/>
    <xf numFmtId="0" fontId="0" fillId="3" borderId="18" xfId="0" applyFill="1" applyBorder="1" applyAlignment="1" applyProtection="1">
      <alignment horizontal="center" vertical="center" wrapText="1"/>
      <protection locked="0"/>
    </xf>
    <xf numFmtId="0" fontId="4" fillId="3" borderId="33" xfId="0" applyFont="1" applyFill="1" applyBorder="1" applyAlignment="1">
      <alignment horizontal="left" vertical="center" wrapText="1"/>
    </xf>
    <xf numFmtId="0" fontId="4" fillId="3" borderId="65" xfId="0" applyFont="1" applyFill="1" applyBorder="1" applyAlignment="1">
      <alignment horizontal="left" vertical="center" wrapText="1"/>
    </xf>
    <xf numFmtId="0" fontId="4" fillId="3" borderId="67" xfId="0" applyFont="1" applyFill="1" applyBorder="1" applyAlignment="1">
      <alignment horizontal="left" vertical="center" wrapText="1"/>
    </xf>
    <xf numFmtId="0" fontId="4" fillId="3" borderId="35" xfId="0" applyFont="1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/>
    </xf>
    <xf numFmtId="0" fontId="0" fillId="3" borderId="24" xfId="0" applyFill="1" applyBorder="1" applyAlignment="1">
      <alignment horizontal="left" vertical="center"/>
    </xf>
    <xf numFmtId="0" fontId="0" fillId="3" borderId="31" xfId="0" applyFill="1" applyBorder="1" applyAlignment="1">
      <alignment horizontal="left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0" fillId="3" borderId="29" xfId="0" applyFill="1" applyBorder="1" applyAlignment="1">
      <alignment horizontal="left" vertical="center"/>
    </xf>
    <xf numFmtId="38" fontId="1" fillId="0" borderId="68" xfId="0" applyNumberFormat="1" applyFont="1" applyBorder="1" applyProtection="1">
      <protection locked="0"/>
    </xf>
    <xf numFmtId="38" fontId="1" fillId="0" borderId="69" xfId="0" applyNumberFormat="1" applyFont="1" applyBorder="1" applyProtection="1">
      <protection locked="0"/>
    </xf>
    <xf numFmtId="38" fontId="1" fillId="0" borderId="70" xfId="1" applyFont="1" applyFill="1" applyBorder="1" applyProtection="1">
      <protection locked="0"/>
    </xf>
    <xf numFmtId="38" fontId="1" fillId="0" borderId="71" xfId="0" applyNumberFormat="1" applyFont="1" applyBorder="1" applyProtection="1">
      <protection locked="0"/>
    </xf>
    <xf numFmtId="38" fontId="1" fillId="0" borderId="62" xfId="0" applyNumberFormat="1" applyFont="1" applyBorder="1" applyProtection="1">
      <protection locked="0"/>
    </xf>
    <xf numFmtId="38" fontId="1" fillId="0" borderId="61" xfId="0" applyNumberFormat="1" applyFont="1" applyBorder="1" applyProtection="1">
      <protection locked="0"/>
    </xf>
    <xf numFmtId="38" fontId="1" fillId="0" borderId="74" xfId="1" applyFont="1" applyFill="1" applyBorder="1" applyProtection="1">
      <protection locked="0"/>
    </xf>
    <xf numFmtId="38" fontId="1" fillId="0" borderId="75" xfId="0" applyNumberFormat="1" applyFont="1" applyBorder="1" applyProtection="1">
      <protection locked="0"/>
    </xf>
    <xf numFmtId="38" fontId="0" fillId="5" borderId="29" xfId="0" applyNumberFormat="1" applyFill="1" applyBorder="1"/>
    <xf numFmtId="38" fontId="0" fillId="5" borderId="58" xfId="0" applyNumberFormat="1" applyFill="1" applyBorder="1"/>
    <xf numFmtId="0" fontId="0" fillId="0" borderId="0" xfId="0" applyAlignment="1" applyProtection="1">
      <alignment horizontal="right"/>
      <protection locked="0"/>
    </xf>
    <xf numFmtId="0" fontId="4" fillId="4" borderId="64" xfId="0" applyFont="1" applyFill="1" applyBorder="1" applyProtection="1">
      <protection locked="0"/>
    </xf>
    <xf numFmtId="182" fontId="0" fillId="8" borderId="32" xfId="0" applyNumberFormat="1" applyFill="1" applyBorder="1"/>
    <xf numFmtId="182" fontId="0" fillId="8" borderId="13" xfId="0" applyNumberFormat="1" applyFill="1" applyBorder="1"/>
    <xf numFmtId="182" fontId="0" fillId="8" borderId="35" xfId="0" applyNumberFormat="1" applyFill="1" applyBorder="1"/>
    <xf numFmtId="182" fontId="0" fillId="8" borderId="14" xfId="0" applyNumberFormat="1" applyFill="1" applyBorder="1"/>
    <xf numFmtId="0" fontId="0" fillId="9" borderId="14" xfId="0" applyFill="1" applyBorder="1"/>
    <xf numFmtId="0" fontId="0" fillId="4" borderId="12" xfId="0" applyFill="1" applyBorder="1"/>
    <xf numFmtId="0" fontId="0" fillId="4" borderId="44" xfId="0" applyFill="1" applyBorder="1"/>
    <xf numFmtId="184" fontId="0" fillId="8" borderId="44" xfId="0" applyNumberFormat="1" applyFill="1" applyBorder="1"/>
    <xf numFmtId="182" fontId="0" fillId="8" borderId="29" xfId="0" applyNumberFormat="1" applyFill="1" applyBorder="1"/>
    <xf numFmtId="0" fontId="0" fillId="9" borderId="13" xfId="0" applyFill="1" applyBorder="1"/>
    <xf numFmtId="0" fontId="0" fillId="0" borderId="48" xfId="0" applyBorder="1"/>
    <xf numFmtId="182" fontId="0" fillId="8" borderId="44" xfId="0" applyNumberFormat="1" applyFill="1" applyBorder="1"/>
    <xf numFmtId="0" fontId="12" fillId="4" borderId="0" xfId="0" applyFont="1" applyFill="1" applyAlignment="1" applyProtection="1">
      <alignment vertical="center"/>
      <protection locked="0"/>
    </xf>
    <xf numFmtId="0" fontId="0" fillId="4" borderId="0" xfId="0" applyFill="1" applyAlignment="1">
      <alignment horizontal="right"/>
    </xf>
    <xf numFmtId="0" fontId="0" fillId="9" borderId="18" xfId="0" applyFill="1" applyBorder="1"/>
    <xf numFmtId="182" fontId="0" fillId="0" borderId="32" xfId="0" applyNumberFormat="1" applyBorder="1"/>
    <xf numFmtId="182" fontId="0" fillId="0" borderId="44" xfId="0" applyNumberFormat="1" applyBorder="1"/>
    <xf numFmtId="182" fontId="0" fillId="0" borderId="35" xfId="0" applyNumberFormat="1" applyBorder="1"/>
    <xf numFmtId="38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4" borderId="63" xfId="0" applyFont="1" applyFill="1" applyBorder="1" applyAlignment="1" applyProtection="1">
      <alignment horizontal="center"/>
      <protection locked="0"/>
    </xf>
    <xf numFmtId="0" fontId="4" fillId="4" borderId="64" xfId="0" applyFont="1" applyFill="1" applyBorder="1" applyAlignment="1" applyProtection="1">
      <alignment horizontal="center"/>
      <protection locked="0"/>
    </xf>
    <xf numFmtId="0" fontId="4" fillId="6" borderId="0" xfId="0" applyFont="1" applyFill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82" xfId="0" applyFont="1" applyFill="1" applyBorder="1" applyAlignment="1">
      <alignment horizontal="center" vertical="center" wrapText="1"/>
    </xf>
    <xf numFmtId="0" fontId="4" fillId="6" borderId="83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38" fontId="14" fillId="0" borderId="0" xfId="0" applyNumberFormat="1" applyFont="1" applyAlignment="1">
      <alignment horizontal="center" vertical="center"/>
    </xf>
    <xf numFmtId="0" fontId="0" fillId="0" borderId="85" xfId="0" applyBorder="1"/>
    <xf numFmtId="0" fontId="0" fillId="0" borderId="86" xfId="0" applyBorder="1"/>
    <xf numFmtId="0" fontId="4" fillId="8" borderId="63" xfId="0" applyFont="1" applyFill="1" applyBorder="1" applyAlignment="1">
      <alignment vertical="center" wrapText="1"/>
    </xf>
    <xf numFmtId="0" fontId="4" fillId="8" borderId="64" xfId="0" applyFont="1" applyFill="1" applyBorder="1" applyAlignment="1">
      <alignment vertical="center" wrapText="1"/>
    </xf>
    <xf numFmtId="0" fontId="4" fillId="8" borderId="77" xfId="0" applyFont="1" applyFill="1" applyBorder="1" applyAlignment="1">
      <alignment vertical="center" wrapText="1"/>
    </xf>
    <xf numFmtId="0" fontId="4" fillId="6" borderId="55" xfId="0" applyFont="1" applyFill="1" applyBorder="1" applyAlignment="1">
      <alignment vertical="center" wrapText="1"/>
    </xf>
    <xf numFmtId="0" fontId="4" fillId="6" borderId="61" xfId="0" applyFont="1" applyFill="1" applyBorder="1" applyAlignment="1">
      <alignment horizontal="center" vertical="center" wrapText="1"/>
    </xf>
    <xf numFmtId="0" fontId="4" fillId="6" borderId="87" xfId="0" applyFont="1" applyFill="1" applyBorder="1" applyAlignment="1">
      <alignment horizontal="center" vertical="center" wrapText="1"/>
    </xf>
    <xf numFmtId="0" fontId="4" fillId="6" borderId="39" xfId="0" applyFont="1" applyFill="1" applyBorder="1" applyAlignment="1">
      <alignment horizontal="center" vertical="center" wrapText="1"/>
    </xf>
    <xf numFmtId="0" fontId="4" fillId="6" borderId="77" xfId="0" applyFont="1" applyFill="1" applyBorder="1" applyAlignment="1">
      <alignment horizontal="center" vertical="center" wrapText="1"/>
    </xf>
    <xf numFmtId="0" fontId="4" fillId="6" borderId="75" xfId="0" applyFont="1" applyFill="1" applyBorder="1" applyAlignment="1">
      <alignment horizontal="center" vertical="center" wrapText="1"/>
    </xf>
    <xf numFmtId="0" fontId="4" fillId="6" borderId="81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186" fontId="14" fillId="0" borderId="0" xfId="0" applyNumberFormat="1" applyFont="1" applyAlignment="1">
      <alignment vertical="center"/>
    </xf>
    <xf numFmtId="0" fontId="16" fillId="10" borderId="0" xfId="0" applyFont="1" applyFill="1" applyAlignment="1">
      <alignment vertical="center"/>
    </xf>
    <xf numFmtId="0" fontId="17" fillId="4" borderId="0" xfId="0" applyFont="1" applyFill="1" applyAlignment="1" applyProtection="1">
      <alignment vertical="center"/>
      <protection locked="0"/>
    </xf>
    <xf numFmtId="0" fontId="18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0" fillId="4" borderId="42" xfId="0" applyFill="1" applyBorder="1" applyProtection="1">
      <protection locked="0"/>
    </xf>
    <xf numFmtId="38" fontId="1" fillId="0" borderId="43" xfId="0" applyNumberFormat="1" applyFont="1" applyBorder="1" applyAlignment="1" applyProtection="1">
      <alignment wrapText="1"/>
      <protection locked="0"/>
    </xf>
    <xf numFmtId="38" fontId="1" fillId="0" borderId="48" xfId="0" applyNumberFormat="1" applyFont="1" applyBorder="1" applyProtection="1">
      <protection locked="0"/>
    </xf>
    <xf numFmtId="38" fontId="1" fillId="0" borderId="56" xfId="0" applyNumberFormat="1" applyFont="1" applyBorder="1" applyProtection="1">
      <protection locked="0"/>
    </xf>
    <xf numFmtId="38" fontId="1" fillId="0" borderId="36" xfId="1" applyFont="1" applyFill="1" applyBorder="1" applyProtection="1">
      <protection locked="0"/>
    </xf>
    <xf numFmtId="38" fontId="1" fillId="0" borderId="38" xfId="0" applyNumberFormat="1" applyFont="1" applyBorder="1" applyProtection="1">
      <protection locked="0"/>
    </xf>
    <xf numFmtId="0" fontId="0" fillId="4" borderId="90" xfId="0" applyFill="1" applyBorder="1" applyAlignment="1" applyProtection="1">
      <alignment horizontal="left"/>
      <protection locked="0"/>
    </xf>
    <xf numFmtId="38" fontId="1" fillId="0" borderId="91" xfId="0" applyNumberFormat="1" applyFont="1" applyBorder="1" applyAlignment="1" applyProtection="1">
      <alignment wrapText="1"/>
      <protection locked="0"/>
    </xf>
    <xf numFmtId="0" fontId="0" fillId="4" borderId="92" xfId="0" applyFill="1" applyBorder="1" applyAlignment="1" applyProtection="1">
      <alignment horizontal="left"/>
      <protection locked="0"/>
    </xf>
    <xf numFmtId="38" fontId="1" fillId="0" borderId="93" xfId="0" applyNumberFormat="1" applyFont="1" applyBorder="1" applyAlignment="1" applyProtection="1">
      <alignment wrapText="1"/>
      <protection locked="0"/>
    </xf>
    <xf numFmtId="38" fontId="1" fillId="0" borderId="94" xfId="0" applyNumberFormat="1" applyFont="1" applyBorder="1" applyProtection="1">
      <protection locked="0"/>
    </xf>
    <xf numFmtId="38" fontId="1" fillId="0" borderId="95" xfId="0" applyNumberFormat="1" applyFont="1" applyBorder="1" applyProtection="1">
      <protection locked="0"/>
    </xf>
    <xf numFmtId="38" fontId="1" fillId="0" borderId="96" xfId="1" applyFont="1" applyFill="1" applyBorder="1" applyProtection="1">
      <protection locked="0"/>
    </xf>
    <xf numFmtId="38" fontId="1" fillId="0" borderId="97" xfId="0" applyNumberFormat="1" applyFont="1" applyBorder="1" applyProtection="1">
      <protection locked="0"/>
    </xf>
    <xf numFmtId="38" fontId="1" fillId="0" borderId="74" xfId="0" applyNumberFormat="1" applyFont="1" applyBorder="1" applyProtection="1">
      <protection locked="0"/>
    </xf>
    <xf numFmtId="38" fontId="1" fillId="0" borderId="32" xfId="0" applyNumberFormat="1" applyFont="1" applyBorder="1" applyProtection="1">
      <protection locked="0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>
      <alignment horizontal="center" vertical="center"/>
    </xf>
    <xf numFmtId="182" fontId="0" fillId="0" borderId="100" xfId="0" applyNumberFormat="1" applyBorder="1"/>
    <xf numFmtId="182" fontId="0" fillId="0" borderId="101" xfId="3" applyNumberFormat="1" applyFont="1" applyFill="1" applyBorder="1" applyAlignment="1"/>
    <xf numFmtId="182" fontId="0" fillId="0" borderId="102" xfId="0" applyNumberFormat="1" applyBorder="1"/>
    <xf numFmtId="183" fontId="0" fillId="0" borderId="103" xfId="0" applyNumberFormat="1" applyBorder="1"/>
    <xf numFmtId="182" fontId="0" fillId="0" borderId="21" xfId="0" applyNumberFormat="1" applyBorder="1"/>
    <xf numFmtId="182" fontId="0" fillId="0" borderId="106" xfId="3" applyNumberFormat="1" applyFont="1" applyFill="1" applyBorder="1" applyAlignment="1"/>
    <xf numFmtId="182" fontId="0" fillId="0" borderId="65" xfId="0" applyNumberFormat="1" applyBorder="1"/>
    <xf numFmtId="183" fontId="0" fillId="0" borderId="25" xfId="0" applyNumberFormat="1" applyBorder="1"/>
    <xf numFmtId="182" fontId="0" fillId="0" borderId="109" xfId="0" applyNumberFormat="1" applyBorder="1"/>
    <xf numFmtId="182" fontId="0" fillId="0" borderId="110" xfId="3" applyNumberFormat="1" applyFont="1" applyFill="1" applyBorder="1" applyAlignment="1"/>
    <xf numFmtId="182" fontId="0" fillId="0" borderId="111" xfId="0" applyNumberFormat="1" applyBorder="1"/>
    <xf numFmtId="183" fontId="0" fillId="0" borderId="112" xfId="0" applyNumberFormat="1" applyBorder="1"/>
    <xf numFmtId="182" fontId="0" fillId="0" borderId="115" xfId="0" applyNumberFormat="1" applyBorder="1"/>
    <xf numFmtId="182" fontId="0" fillId="0" borderId="116" xfId="3" applyNumberFormat="1" applyFont="1" applyFill="1" applyBorder="1" applyAlignment="1"/>
    <xf numFmtId="182" fontId="0" fillId="0" borderId="117" xfId="0" applyNumberFormat="1" applyBorder="1"/>
    <xf numFmtId="183" fontId="0" fillId="0" borderId="118" xfId="0" applyNumberFormat="1" applyBorder="1"/>
    <xf numFmtId="182" fontId="0" fillId="0" borderId="121" xfId="0" applyNumberFormat="1" applyBorder="1"/>
    <xf numFmtId="182" fontId="0" fillId="0" borderId="122" xfId="3" applyNumberFormat="1" applyFont="1" applyFill="1" applyBorder="1" applyAlignment="1"/>
    <xf numFmtId="182" fontId="0" fillId="0" borderId="123" xfId="0" applyNumberFormat="1" applyBorder="1"/>
    <xf numFmtId="183" fontId="0" fillId="0" borderId="124" xfId="0" applyNumberFormat="1" applyBorder="1"/>
    <xf numFmtId="0" fontId="0" fillId="4" borderId="0" xfId="0" applyFill="1" applyAlignment="1">
      <alignment vertical="top" wrapText="1"/>
    </xf>
    <xf numFmtId="0" fontId="14" fillId="4" borderId="0" xfId="0" applyFont="1" applyFill="1" applyAlignment="1">
      <alignment horizontal="right" vertical="center"/>
    </xf>
    <xf numFmtId="0" fontId="0" fillId="10" borderId="0" xfId="0" applyFill="1" applyAlignment="1">
      <alignment vertical="center"/>
    </xf>
    <xf numFmtId="0" fontId="20" fillId="4" borderId="48" xfId="0" applyFont="1" applyFill="1" applyBorder="1" applyAlignment="1">
      <alignment vertical="center"/>
    </xf>
    <xf numFmtId="0" fontId="20" fillId="4" borderId="42" xfId="0" applyFont="1" applyFill="1" applyBorder="1" applyAlignment="1">
      <alignment vertical="center"/>
    </xf>
    <xf numFmtId="0" fontId="20" fillId="4" borderId="0" xfId="0" applyFont="1" applyFill="1" applyAlignment="1">
      <alignment vertical="center"/>
    </xf>
    <xf numFmtId="0" fontId="20" fillId="4" borderId="39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22" fillId="4" borderId="0" xfId="0" applyFont="1" applyFill="1" applyAlignment="1" applyProtection="1">
      <alignment horizontal="left" vertical="center"/>
      <protection locked="0"/>
    </xf>
    <xf numFmtId="0" fontId="0" fillId="4" borderId="129" xfId="0" applyFill="1" applyBorder="1" applyAlignment="1">
      <alignment vertical="center" wrapText="1"/>
    </xf>
    <xf numFmtId="0" fontId="0" fillId="4" borderId="130" xfId="0" applyFill="1" applyBorder="1" applyAlignment="1">
      <alignment vertical="center" wrapText="1"/>
    </xf>
    <xf numFmtId="0" fontId="0" fillId="4" borderId="0" xfId="0" applyFill="1" applyAlignment="1">
      <alignment vertical="center" wrapText="1"/>
    </xf>
    <xf numFmtId="0" fontId="21" fillId="10" borderId="34" xfId="0" applyFont="1" applyFill="1" applyBorder="1" applyAlignment="1">
      <alignment vertical="center"/>
    </xf>
    <xf numFmtId="0" fontId="21" fillId="10" borderId="36" xfId="0" applyFont="1" applyFill="1" applyBorder="1" applyAlignment="1">
      <alignment horizontal="left" vertical="center" wrapText="1" indent="1"/>
    </xf>
    <xf numFmtId="0" fontId="11" fillId="4" borderId="136" xfId="0" applyFont="1" applyFill="1" applyBorder="1" applyAlignment="1" applyProtection="1">
      <alignment horizontal="center" vertical="center"/>
      <protection locked="0"/>
    </xf>
    <xf numFmtId="176" fontId="24" fillId="0" borderId="66" xfId="0" applyNumberFormat="1" applyFont="1" applyBorder="1" applyAlignment="1" applyProtection="1">
      <alignment horizontal="center" vertical="center"/>
      <protection locked="0"/>
    </xf>
    <xf numFmtId="0" fontId="15" fillId="12" borderId="0" xfId="0" applyFont="1" applyFill="1" applyAlignment="1">
      <alignment horizontal="center" vertical="center"/>
    </xf>
    <xf numFmtId="0" fontId="0" fillId="12" borderId="0" xfId="0" applyFill="1"/>
    <xf numFmtId="38" fontId="0" fillId="12" borderId="0" xfId="0" applyNumberFormat="1" applyFill="1" applyAlignment="1">
      <alignment horizontal="center"/>
    </xf>
    <xf numFmtId="0" fontId="0" fillId="12" borderId="0" xfId="0" applyFill="1" applyAlignment="1">
      <alignment horizontal="center"/>
    </xf>
    <xf numFmtId="0" fontId="0" fillId="12" borderId="0" xfId="0" applyFill="1" applyAlignment="1">
      <alignment wrapText="1"/>
    </xf>
    <xf numFmtId="0" fontId="0" fillId="0" borderId="149" xfId="0" applyBorder="1"/>
    <xf numFmtId="0" fontId="0" fillId="0" borderId="150" xfId="0" applyBorder="1"/>
    <xf numFmtId="0" fontId="0" fillId="0" borderId="150" xfId="0" applyBorder="1" applyAlignment="1">
      <alignment horizontal="right"/>
    </xf>
    <xf numFmtId="0" fontId="16" fillId="0" borderId="0" xfId="0" applyFont="1" applyAlignment="1">
      <alignment horizontal="center" vertical="center"/>
    </xf>
    <xf numFmtId="0" fontId="0" fillId="0" borderId="61" xfId="0" applyBorder="1" applyAlignment="1">
      <alignment vertical="center" wrapText="1"/>
    </xf>
    <xf numFmtId="0" fontId="0" fillId="0" borderId="60" xfId="0" applyBorder="1" applyAlignment="1">
      <alignment vertical="center"/>
    </xf>
    <xf numFmtId="0" fontId="0" fillId="0" borderId="61" xfId="0" applyBorder="1" applyAlignment="1">
      <alignment vertical="center"/>
    </xf>
    <xf numFmtId="0" fontId="4" fillId="0" borderId="4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4" fillId="3" borderId="153" xfId="0" applyFont="1" applyFill="1" applyBorder="1" applyAlignment="1">
      <alignment horizontal="center" vertical="center"/>
    </xf>
    <xf numFmtId="0" fontId="0" fillId="3" borderId="154" xfId="0" applyFill="1" applyBorder="1" applyAlignment="1">
      <alignment horizontal="left" vertical="center"/>
    </xf>
    <xf numFmtId="0" fontId="4" fillId="3" borderId="155" xfId="0" applyFont="1" applyFill="1" applyBorder="1" applyAlignment="1">
      <alignment horizontal="left" vertical="center" wrapText="1"/>
    </xf>
    <xf numFmtId="0" fontId="4" fillId="3" borderId="115" xfId="0" applyFont="1" applyFill="1" applyBorder="1" applyAlignment="1">
      <alignment horizontal="center" vertical="center"/>
    </xf>
    <xf numFmtId="0" fontId="0" fillId="3" borderId="156" xfId="0" applyFill="1" applyBorder="1" applyAlignment="1">
      <alignment horizontal="left" vertical="center"/>
    </xf>
    <xf numFmtId="38" fontId="0" fillId="2" borderId="118" xfId="1" applyFont="1" applyFill="1" applyBorder="1" applyProtection="1">
      <protection locked="0"/>
    </xf>
    <xf numFmtId="0" fontId="4" fillId="3" borderId="117" xfId="0" applyFont="1" applyFill="1" applyBorder="1" applyAlignment="1">
      <alignment horizontal="left" vertical="center" wrapText="1"/>
    </xf>
    <xf numFmtId="0" fontId="4" fillId="3" borderId="109" xfId="0" applyFont="1" applyFill="1" applyBorder="1" applyAlignment="1">
      <alignment horizontal="center" vertical="center"/>
    </xf>
    <xf numFmtId="0" fontId="0" fillId="3" borderId="157" xfId="0" applyFill="1" applyBorder="1" applyAlignment="1">
      <alignment horizontal="left" vertical="center"/>
    </xf>
    <xf numFmtId="38" fontId="0" fillId="2" borderId="112" xfId="1" applyFont="1" applyFill="1" applyBorder="1" applyProtection="1">
      <protection locked="0"/>
    </xf>
    <xf numFmtId="0" fontId="4" fillId="3" borderId="111" xfId="0" applyFont="1" applyFill="1" applyBorder="1" applyAlignment="1">
      <alignment horizontal="left" vertical="center" wrapText="1"/>
    </xf>
    <xf numFmtId="0" fontId="0" fillId="4" borderId="156" xfId="0" applyFill="1" applyBorder="1"/>
    <xf numFmtId="181" fontId="0" fillId="7" borderId="116" xfId="0" applyNumberFormat="1" applyFill="1" applyBorder="1"/>
    <xf numFmtId="0" fontId="0" fillId="4" borderId="24" xfId="0" applyFill="1" applyBorder="1" applyAlignment="1">
      <alignment wrapText="1"/>
    </xf>
    <xf numFmtId="181" fontId="0" fillId="7" borderId="106" xfId="0" applyNumberFormat="1" applyFill="1" applyBorder="1"/>
    <xf numFmtId="0" fontId="0" fillId="4" borderId="24" xfId="0" applyFill="1" applyBorder="1"/>
    <xf numFmtId="0" fontId="0" fillId="4" borderId="157" xfId="0" applyFill="1" applyBorder="1"/>
    <xf numFmtId="181" fontId="0" fillId="7" borderId="110" xfId="0" applyNumberFormat="1" applyFill="1" applyBorder="1"/>
    <xf numFmtId="0" fontId="4" fillId="3" borderId="121" xfId="0" applyFont="1" applyFill="1" applyBorder="1" applyAlignment="1">
      <alignment horizontal="center" vertical="center"/>
    </xf>
    <xf numFmtId="0" fontId="0" fillId="3" borderId="158" xfId="0" applyFill="1" applyBorder="1" applyAlignment="1">
      <alignment horizontal="left" vertical="center"/>
    </xf>
    <xf numFmtId="38" fontId="0" fillId="2" borderId="124" xfId="1" applyFont="1" applyFill="1" applyBorder="1" applyProtection="1">
      <protection locked="0"/>
    </xf>
    <xf numFmtId="0" fontId="4" fillId="3" borderId="123" xfId="0" applyFont="1" applyFill="1" applyBorder="1" applyAlignment="1">
      <alignment horizontal="left" vertical="center" wrapText="1"/>
    </xf>
    <xf numFmtId="49" fontId="4" fillId="0" borderId="153" xfId="0" applyNumberFormat="1" applyFont="1" applyBorder="1" applyAlignment="1">
      <alignment horizontal="center"/>
    </xf>
    <xf numFmtId="0" fontId="4" fillId="0" borderId="155" xfId="0" applyFont="1" applyBorder="1" applyAlignment="1">
      <alignment horizontal="left"/>
    </xf>
    <xf numFmtId="38" fontId="1" fillId="7" borderId="153" xfId="0" applyNumberFormat="1" applyFont="1" applyFill="1" applyBorder="1" applyAlignment="1">
      <alignment horizontal="right"/>
    </xf>
    <xf numFmtId="38" fontId="0" fillId="7" borderId="159" xfId="1" applyFont="1" applyFill="1" applyBorder="1"/>
    <xf numFmtId="38" fontId="0" fillId="5" borderId="154" xfId="1" applyFont="1" applyFill="1" applyBorder="1"/>
    <xf numFmtId="38" fontId="1" fillId="7" borderId="159" xfId="0" applyNumberFormat="1" applyFont="1" applyFill="1" applyBorder="1" applyAlignment="1">
      <alignment horizontal="right"/>
    </xf>
    <xf numFmtId="38" fontId="0" fillId="5" borderId="159" xfId="1" applyFont="1" applyFill="1" applyBorder="1"/>
    <xf numFmtId="38" fontId="0" fillId="5" borderId="155" xfId="1" applyFont="1" applyFill="1" applyBorder="1"/>
    <xf numFmtId="38" fontId="0" fillId="0" borderId="160" xfId="1" applyFont="1" applyFill="1" applyBorder="1"/>
    <xf numFmtId="179" fontId="0" fillId="9" borderId="153" xfId="0" applyNumberFormat="1" applyFill="1" applyBorder="1"/>
    <xf numFmtId="179" fontId="0" fillId="9" borderId="160" xfId="0" applyNumberFormat="1" applyFill="1" applyBorder="1"/>
    <xf numFmtId="0" fontId="0" fillId="0" borderId="160" xfId="0" applyBorder="1"/>
    <xf numFmtId="38" fontId="0" fillId="5" borderId="153" xfId="0" applyNumberFormat="1" applyFill="1" applyBorder="1"/>
    <xf numFmtId="38" fontId="0" fillId="5" borderId="161" xfId="0" applyNumberFormat="1" applyFill="1" applyBorder="1"/>
    <xf numFmtId="38" fontId="0" fillId="5" borderId="159" xfId="0" applyNumberFormat="1" applyFill="1" applyBorder="1"/>
    <xf numFmtId="38" fontId="0" fillId="5" borderId="154" xfId="0" applyNumberFormat="1" applyFill="1" applyBorder="1"/>
    <xf numFmtId="38" fontId="0" fillId="5" borderId="155" xfId="0" applyNumberFormat="1" applyFill="1" applyBorder="1"/>
    <xf numFmtId="182" fontId="0" fillId="8" borderId="100" xfId="0" applyNumberFormat="1" applyFill="1" applyBorder="1"/>
    <xf numFmtId="182" fontId="0" fillId="8" borderId="162" xfId="0" applyNumberFormat="1" applyFill="1" applyBorder="1"/>
    <xf numFmtId="182" fontId="0" fillId="8" borderId="102" xfId="0" applyNumberFormat="1" applyFill="1" applyBorder="1"/>
    <xf numFmtId="182" fontId="0" fillId="8" borderId="99" xfId="0" applyNumberFormat="1" applyFill="1" applyBorder="1"/>
    <xf numFmtId="0" fontId="0" fillId="8" borderId="99" xfId="0" applyFill="1" applyBorder="1"/>
    <xf numFmtId="0" fontId="0" fillId="0" borderId="100" xfId="0" applyBorder="1"/>
    <xf numFmtId="0" fontId="0" fillId="8" borderId="101" xfId="0" applyFill="1" applyBorder="1" applyAlignment="1">
      <alignment shrinkToFit="1"/>
    </xf>
    <xf numFmtId="182" fontId="0" fillId="8" borderId="101" xfId="0" applyNumberFormat="1" applyFill="1" applyBorder="1"/>
    <xf numFmtId="182" fontId="0" fillId="8" borderId="163" xfId="3" applyNumberFormat="1" applyFont="1" applyFill="1" applyBorder="1" applyAlignment="1"/>
    <xf numFmtId="183" fontId="0" fillId="8" borderId="160" xfId="0" applyNumberFormat="1" applyFill="1" applyBorder="1"/>
    <xf numFmtId="49" fontId="4" fillId="0" borderId="21" xfId="0" applyNumberFormat="1" applyFont="1" applyBorder="1" applyAlignment="1">
      <alignment horizontal="center"/>
    </xf>
    <xf numFmtId="0" fontId="4" fillId="0" borderId="65" xfId="0" applyFont="1" applyBorder="1" applyAlignment="1">
      <alignment horizontal="left"/>
    </xf>
    <xf numFmtId="38" fontId="1" fillId="7" borderId="21" xfId="0" applyNumberFormat="1" applyFont="1" applyFill="1" applyBorder="1" applyAlignment="1">
      <alignment horizontal="right"/>
    </xf>
    <xf numFmtId="38" fontId="0" fillId="7" borderId="106" xfId="1" applyFont="1" applyFill="1" applyBorder="1"/>
    <xf numFmtId="38" fontId="0" fillId="5" borderId="24" xfId="1" applyFont="1" applyFill="1" applyBorder="1"/>
    <xf numFmtId="38" fontId="1" fillId="7" borderId="106" xfId="0" applyNumberFormat="1" applyFont="1" applyFill="1" applyBorder="1" applyAlignment="1">
      <alignment horizontal="right"/>
    </xf>
    <xf numFmtId="38" fontId="0" fillId="5" borderId="106" xfId="1" applyFont="1" applyFill="1" applyBorder="1"/>
    <xf numFmtId="38" fontId="0" fillId="5" borderId="65" xfId="1" applyFont="1" applyFill="1" applyBorder="1"/>
    <xf numFmtId="38" fontId="0" fillId="0" borderId="164" xfId="1" applyFont="1" applyFill="1" applyBorder="1"/>
    <xf numFmtId="179" fontId="0" fillId="9" borderId="21" xfId="0" applyNumberFormat="1" applyFill="1" applyBorder="1"/>
    <xf numFmtId="179" fontId="0" fillId="9" borderId="164" xfId="0" applyNumberFormat="1" applyFill="1" applyBorder="1"/>
    <xf numFmtId="0" fontId="0" fillId="0" borderId="164" xfId="0" applyBorder="1"/>
    <xf numFmtId="38" fontId="0" fillId="5" borderId="21" xfId="0" applyNumberFormat="1" applyFill="1" applyBorder="1"/>
    <xf numFmtId="38" fontId="0" fillId="5" borderId="165" xfId="0" applyNumberFormat="1" applyFill="1" applyBorder="1"/>
    <xf numFmtId="38" fontId="0" fillId="5" borderId="106" xfId="0" applyNumberFormat="1" applyFill="1" applyBorder="1"/>
    <xf numFmtId="38" fontId="0" fillId="5" borderId="24" xfId="0" applyNumberFormat="1" applyFill="1" applyBorder="1"/>
    <xf numFmtId="38" fontId="0" fillId="5" borderId="65" xfId="0" applyNumberFormat="1" applyFill="1" applyBorder="1"/>
    <xf numFmtId="182" fontId="0" fillId="8" borderId="21" xfId="0" applyNumberFormat="1" applyFill="1" applyBorder="1"/>
    <xf numFmtId="182" fontId="0" fillId="8" borderId="164" xfId="0" applyNumberFormat="1" applyFill="1" applyBorder="1"/>
    <xf numFmtId="182" fontId="0" fillId="8" borderId="65" xfId="0" applyNumberFormat="1" applyFill="1" applyBorder="1"/>
    <xf numFmtId="182" fontId="0" fillId="8" borderId="105" xfId="0" applyNumberFormat="1" applyFill="1" applyBorder="1"/>
    <xf numFmtId="0" fontId="0" fillId="8" borderId="105" xfId="0" applyFill="1" applyBorder="1"/>
    <xf numFmtId="0" fontId="0" fillId="0" borderId="21" xfId="0" applyBorder="1"/>
    <xf numFmtId="0" fontId="0" fillId="8" borderId="106" xfId="0" applyFill="1" applyBorder="1" applyAlignment="1">
      <alignment shrinkToFit="1"/>
    </xf>
    <xf numFmtId="182" fontId="0" fillId="8" borderId="106" xfId="0" applyNumberFormat="1" applyFill="1" applyBorder="1"/>
    <xf numFmtId="182" fontId="0" fillId="8" borderId="24" xfId="3" applyNumberFormat="1" applyFont="1" applyFill="1" applyBorder="1" applyAlignment="1"/>
    <xf numFmtId="183" fontId="0" fillId="8" borderId="164" xfId="0" applyNumberFormat="1" applyFill="1" applyBorder="1"/>
    <xf numFmtId="49" fontId="4" fillId="0" borderId="109" xfId="0" applyNumberFormat="1" applyFont="1" applyBorder="1" applyAlignment="1">
      <alignment horizontal="center"/>
    </xf>
    <xf numFmtId="0" fontId="4" fillId="0" borderId="111" xfId="0" applyFont="1" applyBorder="1" applyAlignment="1">
      <alignment horizontal="left"/>
    </xf>
    <xf numFmtId="38" fontId="1" fillId="7" borderId="109" xfId="0" applyNumberFormat="1" applyFont="1" applyFill="1" applyBorder="1" applyAlignment="1">
      <alignment horizontal="right"/>
    </xf>
    <xf numFmtId="38" fontId="0" fillId="7" borderId="110" xfId="1" applyFont="1" applyFill="1" applyBorder="1"/>
    <xf numFmtId="38" fontId="0" fillId="5" borderId="157" xfId="1" applyFont="1" applyFill="1" applyBorder="1"/>
    <xf numFmtId="38" fontId="1" fillId="7" borderId="110" xfId="0" applyNumberFormat="1" applyFont="1" applyFill="1" applyBorder="1" applyAlignment="1">
      <alignment horizontal="right"/>
    </xf>
    <xf numFmtId="38" fontId="0" fillId="5" borderId="110" xfId="1" applyFont="1" applyFill="1" applyBorder="1"/>
    <xf numFmtId="38" fontId="0" fillId="5" borderId="111" xfId="1" applyFont="1" applyFill="1" applyBorder="1"/>
    <xf numFmtId="38" fontId="0" fillId="0" borderId="166" xfId="1" applyFont="1" applyFill="1" applyBorder="1"/>
    <xf numFmtId="179" fontId="0" fillId="9" borderId="109" xfId="0" applyNumberFormat="1" applyFill="1" applyBorder="1"/>
    <xf numFmtId="179" fontId="0" fillId="9" borderId="166" xfId="0" applyNumberFormat="1" applyFill="1" applyBorder="1"/>
    <xf numFmtId="0" fontId="0" fillId="0" borderId="166" xfId="0" applyBorder="1"/>
    <xf numFmtId="38" fontId="0" fillId="5" borderId="109" xfId="0" applyNumberFormat="1" applyFill="1" applyBorder="1"/>
    <xf numFmtId="38" fontId="0" fillId="5" borderId="167" xfId="0" applyNumberFormat="1" applyFill="1" applyBorder="1"/>
    <xf numFmtId="38" fontId="0" fillId="5" borderId="110" xfId="0" applyNumberFormat="1" applyFill="1" applyBorder="1"/>
    <xf numFmtId="38" fontId="0" fillId="5" borderId="157" xfId="0" applyNumberFormat="1" applyFill="1" applyBorder="1"/>
    <xf numFmtId="38" fontId="0" fillId="5" borderId="111" xfId="0" applyNumberFormat="1" applyFill="1" applyBorder="1"/>
    <xf numFmtId="182" fontId="0" fillId="8" borderId="109" xfId="0" applyNumberFormat="1" applyFill="1" applyBorder="1"/>
    <xf numFmtId="182" fontId="0" fillId="8" borderId="166" xfId="0" applyNumberFormat="1" applyFill="1" applyBorder="1"/>
    <xf numFmtId="182" fontId="0" fillId="8" borderId="111" xfId="0" applyNumberFormat="1" applyFill="1" applyBorder="1"/>
    <xf numFmtId="182" fontId="0" fillId="8" borderId="108" xfId="0" applyNumberFormat="1" applyFill="1" applyBorder="1"/>
    <xf numFmtId="0" fontId="0" fillId="8" borderId="108" xfId="0" applyFill="1" applyBorder="1"/>
    <xf numFmtId="0" fontId="0" fillId="0" borderId="109" xfId="0" applyBorder="1"/>
    <xf numFmtId="0" fontId="0" fillId="8" borderId="110" xfId="0" applyFill="1" applyBorder="1" applyAlignment="1">
      <alignment shrinkToFit="1"/>
    </xf>
    <xf numFmtId="182" fontId="0" fillId="8" borderId="110" xfId="0" applyNumberFormat="1" applyFill="1" applyBorder="1"/>
    <xf numFmtId="182" fontId="0" fillId="8" borderId="157" xfId="3" applyNumberFormat="1" applyFont="1" applyFill="1" applyBorder="1" applyAlignment="1"/>
    <xf numFmtId="183" fontId="0" fillId="8" borderId="166" xfId="0" applyNumberFormat="1" applyFill="1" applyBorder="1"/>
    <xf numFmtId="49" fontId="4" fillId="0" borderId="115" xfId="0" applyNumberFormat="1" applyFont="1" applyBorder="1" applyAlignment="1">
      <alignment horizontal="center"/>
    </xf>
    <xf numFmtId="0" fontId="4" fillId="0" borderId="117" xfId="0" applyFont="1" applyBorder="1" applyAlignment="1">
      <alignment horizontal="left"/>
    </xf>
    <xf numFmtId="38" fontId="1" fillId="7" borderId="115" xfId="0" applyNumberFormat="1" applyFont="1" applyFill="1" applyBorder="1" applyAlignment="1">
      <alignment horizontal="right"/>
    </xf>
    <xf numFmtId="38" fontId="0" fillId="7" borderId="116" xfId="1" applyFont="1" applyFill="1" applyBorder="1"/>
    <xf numFmtId="38" fontId="0" fillId="5" borderId="156" xfId="1" applyFont="1" applyFill="1" applyBorder="1"/>
    <xf numFmtId="38" fontId="1" fillId="7" borderId="116" xfId="0" applyNumberFormat="1" applyFont="1" applyFill="1" applyBorder="1" applyAlignment="1">
      <alignment horizontal="right"/>
    </xf>
    <xf numFmtId="38" fontId="0" fillId="5" borderId="116" xfId="1" applyFont="1" applyFill="1" applyBorder="1"/>
    <xf numFmtId="38" fontId="0" fillId="5" borderId="117" xfId="1" applyFont="1" applyFill="1" applyBorder="1"/>
    <xf numFmtId="38" fontId="0" fillId="0" borderId="168" xfId="1" applyFont="1" applyFill="1" applyBorder="1"/>
    <xf numFmtId="179" fontId="0" fillId="9" borderId="115" xfId="0" applyNumberFormat="1" applyFill="1" applyBorder="1"/>
    <xf numFmtId="179" fontId="0" fillId="9" borderId="168" xfId="0" applyNumberFormat="1" applyFill="1" applyBorder="1"/>
    <xf numFmtId="0" fontId="0" fillId="0" borderId="168" xfId="0" applyBorder="1"/>
    <xf numFmtId="38" fontId="0" fillId="5" borderId="115" xfId="0" applyNumberFormat="1" applyFill="1" applyBorder="1"/>
    <xf numFmtId="38" fontId="0" fillId="5" borderId="169" xfId="0" applyNumberFormat="1" applyFill="1" applyBorder="1"/>
    <xf numFmtId="38" fontId="0" fillId="5" borderId="116" xfId="0" applyNumberFormat="1" applyFill="1" applyBorder="1"/>
    <xf numFmtId="38" fontId="0" fillId="5" borderId="156" xfId="0" applyNumberFormat="1" applyFill="1" applyBorder="1"/>
    <xf numFmtId="38" fontId="0" fillId="5" borderId="117" xfId="0" applyNumberFormat="1" applyFill="1" applyBorder="1"/>
    <xf numFmtId="182" fontId="0" fillId="8" borderId="115" xfId="0" applyNumberFormat="1" applyFill="1" applyBorder="1"/>
    <xf numFmtId="182" fontId="0" fillId="8" borderId="168" xfId="0" applyNumberFormat="1" applyFill="1" applyBorder="1"/>
    <xf numFmtId="182" fontId="0" fillId="8" borderId="117" xfId="0" applyNumberFormat="1" applyFill="1" applyBorder="1"/>
    <xf numFmtId="182" fontId="0" fillId="8" borderId="114" xfId="0" applyNumberFormat="1" applyFill="1" applyBorder="1"/>
    <xf numFmtId="0" fontId="0" fillId="8" borderId="114" xfId="0" applyFill="1" applyBorder="1"/>
    <xf numFmtId="0" fontId="0" fillId="0" borderId="115" xfId="0" applyBorder="1"/>
    <xf numFmtId="0" fontId="0" fillId="8" borderId="116" xfId="0" applyFill="1" applyBorder="1" applyAlignment="1">
      <alignment shrinkToFit="1"/>
    </xf>
    <xf numFmtId="182" fontId="0" fillId="8" borderId="116" xfId="0" applyNumberFormat="1" applyFill="1" applyBorder="1"/>
    <xf numFmtId="182" fontId="0" fillId="8" borderId="156" xfId="3" applyNumberFormat="1" applyFont="1" applyFill="1" applyBorder="1" applyAlignment="1"/>
    <xf numFmtId="183" fontId="0" fillId="8" borderId="168" xfId="0" applyNumberFormat="1" applyFill="1" applyBorder="1"/>
    <xf numFmtId="49" fontId="4" fillId="0" borderId="113" xfId="0" applyNumberFormat="1" applyFont="1" applyBorder="1" applyAlignment="1">
      <alignment horizontal="center"/>
    </xf>
    <xf numFmtId="49" fontId="4" fillId="0" borderId="170" xfId="0" applyNumberFormat="1" applyFont="1" applyBorder="1" applyAlignment="1">
      <alignment horizontal="center"/>
    </xf>
    <xf numFmtId="0" fontId="4" fillId="0" borderId="67" xfId="0" applyFont="1" applyBorder="1" applyAlignment="1">
      <alignment horizontal="left"/>
    </xf>
    <xf numFmtId="38" fontId="1" fillId="7" borderId="23" xfId="0" applyNumberFormat="1" applyFont="1" applyFill="1" applyBorder="1" applyAlignment="1">
      <alignment horizontal="right"/>
    </xf>
    <xf numFmtId="38" fontId="0" fillId="7" borderId="171" xfId="1" applyFont="1" applyFill="1" applyBorder="1"/>
    <xf numFmtId="38" fontId="0" fillId="5" borderId="31" xfId="1" applyFont="1" applyFill="1" applyBorder="1"/>
    <xf numFmtId="38" fontId="1" fillId="7" borderId="171" xfId="0" applyNumberFormat="1" applyFont="1" applyFill="1" applyBorder="1" applyAlignment="1">
      <alignment horizontal="right"/>
    </xf>
    <xf numFmtId="38" fontId="0" fillId="5" borderId="171" xfId="1" applyFont="1" applyFill="1" applyBorder="1"/>
    <xf numFmtId="38" fontId="0" fillId="5" borderId="67" xfId="1" applyFont="1" applyFill="1" applyBorder="1"/>
    <xf numFmtId="0" fontId="0" fillId="0" borderId="172" xfId="0" applyBorder="1"/>
    <xf numFmtId="179" fontId="0" fillId="9" borderId="23" xfId="0" applyNumberFormat="1" applyFill="1" applyBorder="1"/>
    <xf numFmtId="179" fontId="0" fillId="9" borderId="172" xfId="0" applyNumberFormat="1" applyFill="1" applyBorder="1"/>
    <xf numFmtId="38" fontId="0" fillId="5" borderId="23" xfId="0" applyNumberFormat="1" applyFill="1" applyBorder="1"/>
    <xf numFmtId="38" fontId="0" fillId="5" borderId="173" xfId="0" applyNumberFormat="1" applyFill="1" applyBorder="1"/>
    <xf numFmtId="38" fontId="0" fillId="5" borderId="171" xfId="0" applyNumberFormat="1" applyFill="1" applyBorder="1"/>
    <xf numFmtId="38" fontId="0" fillId="5" borderId="31" xfId="0" applyNumberFormat="1" applyFill="1" applyBorder="1"/>
    <xf numFmtId="38" fontId="0" fillId="5" borderId="67" xfId="0" applyNumberFormat="1" applyFill="1" applyBorder="1"/>
    <xf numFmtId="182" fontId="0" fillId="8" borderId="23" xfId="0" applyNumberFormat="1" applyFill="1" applyBorder="1"/>
    <xf numFmtId="182" fontId="0" fillId="8" borderId="172" xfId="0" applyNumberFormat="1" applyFill="1" applyBorder="1"/>
    <xf numFmtId="182" fontId="0" fillId="8" borderId="67" xfId="0" applyNumberFormat="1" applyFill="1" applyBorder="1"/>
    <xf numFmtId="182" fontId="0" fillId="8" borderId="174" xfId="0" applyNumberFormat="1" applyFill="1" applyBorder="1"/>
    <xf numFmtId="0" fontId="0" fillId="8" borderId="174" xfId="0" applyFill="1" applyBorder="1"/>
    <xf numFmtId="0" fontId="0" fillId="0" borderId="121" xfId="0" applyBorder="1"/>
    <xf numFmtId="0" fontId="0" fillId="8" borderId="171" xfId="0" applyFill="1" applyBorder="1" applyAlignment="1">
      <alignment shrinkToFit="1"/>
    </xf>
    <xf numFmtId="182" fontId="0" fillId="8" borderId="171" xfId="0" applyNumberFormat="1" applyFill="1" applyBorder="1"/>
    <xf numFmtId="182" fontId="0" fillId="8" borderId="31" xfId="3" applyNumberFormat="1" applyFont="1" applyFill="1" applyBorder="1" applyAlignment="1"/>
    <xf numFmtId="183" fontId="0" fillId="8" borderId="172" xfId="0" applyNumberFormat="1" applyFill="1" applyBorder="1"/>
    <xf numFmtId="38" fontId="1" fillId="7" borderId="101" xfId="0" applyNumberFormat="1" applyFont="1" applyFill="1" applyBorder="1" applyAlignment="1">
      <alignment horizontal="right"/>
    </xf>
    <xf numFmtId="38" fontId="0" fillId="5" borderId="102" xfId="0" applyNumberFormat="1" applyFill="1" applyBorder="1"/>
    <xf numFmtId="0" fontId="0" fillId="0" borderId="28" xfId="0" applyBorder="1"/>
    <xf numFmtId="0" fontId="0" fillId="0" borderId="25" xfId="0" applyBorder="1"/>
    <xf numFmtId="0" fontId="0" fillId="0" borderId="112" xfId="0" applyBorder="1"/>
    <xf numFmtId="0" fontId="0" fillId="0" borderId="118" xfId="0" applyBorder="1"/>
    <xf numFmtId="0" fontId="0" fillId="0" borderId="26" xfId="0" applyBorder="1"/>
    <xf numFmtId="38" fontId="1" fillId="5" borderId="116" xfId="0" applyNumberFormat="1" applyFont="1" applyFill="1" applyBorder="1" applyAlignment="1">
      <alignment horizontal="right"/>
    </xf>
    <xf numFmtId="38" fontId="1" fillId="5" borderId="159" xfId="0" applyNumberFormat="1" applyFont="1" applyFill="1" applyBorder="1" applyAlignment="1">
      <alignment horizontal="right"/>
    </xf>
    <xf numFmtId="38" fontId="0" fillId="5" borderId="100" xfId="0" applyNumberFormat="1" applyFill="1" applyBorder="1"/>
    <xf numFmtId="184" fontId="0" fillId="8" borderId="100" xfId="0" applyNumberFormat="1" applyFill="1" applyBorder="1"/>
    <xf numFmtId="184" fontId="0" fillId="8" borderId="102" xfId="0" applyNumberFormat="1" applyFill="1" applyBorder="1"/>
    <xf numFmtId="38" fontId="0" fillId="5" borderId="28" xfId="0" applyNumberFormat="1" applyFill="1" applyBorder="1"/>
    <xf numFmtId="38" fontId="1" fillId="5" borderId="106" xfId="0" applyNumberFormat="1" applyFont="1" applyFill="1" applyBorder="1" applyAlignment="1">
      <alignment horizontal="right"/>
    </xf>
    <xf numFmtId="184" fontId="0" fillId="8" borderId="21" xfId="0" applyNumberFormat="1" applyFill="1" applyBorder="1"/>
    <xf numFmtId="184" fontId="0" fillId="8" borderId="65" xfId="0" applyNumberFormat="1" applyFill="1" applyBorder="1"/>
    <xf numFmtId="38" fontId="0" fillId="5" borderId="25" xfId="0" applyNumberFormat="1" applyFill="1" applyBorder="1"/>
    <xf numFmtId="38" fontId="1" fillId="5" borderId="110" xfId="0" applyNumberFormat="1" applyFont="1" applyFill="1" applyBorder="1" applyAlignment="1">
      <alignment horizontal="right"/>
    </xf>
    <xf numFmtId="184" fontId="0" fillId="8" borderId="109" xfId="0" applyNumberFormat="1" applyFill="1" applyBorder="1"/>
    <xf numFmtId="184" fontId="0" fillId="8" borderId="111" xfId="0" applyNumberFormat="1" applyFill="1" applyBorder="1"/>
    <xf numFmtId="38" fontId="0" fillId="5" borderId="112" xfId="0" applyNumberFormat="1" applyFill="1" applyBorder="1"/>
    <xf numFmtId="184" fontId="0" fillId="8" borderId="115" xfId="0" applyNumberFormat="1" applyFill="1" applyBorder="1"/>
    <xf numFmtId="184" fontId="0" fillId="8" borderId="117" xfId="0" applyNumberFormat="1" applyFill="1" applyBorder="1"/>
    <xf numFmtId="38" fontId="0" fillId="5" borderId="118" xfId="0" applyNumberFormat="1" applyFill="1" applyBorder="1"/>
    <xf numFmtId="38" fontId="1" fillId="9" borderId="110" xfId="0" applyNumberFormat="1" applyFont="1" applyFill="1" applyBorder="1" applyAlignment="1">
      <alignment horizontal="right"/>
    </xf>
    <xf numFmtId="38" fontId="1" fillId="9" borderId="116" xfId="0" applyNumberFormat="1" applyFont="1" applyFill="1" applyBorder="1" applyAlignment="1">
      <alignment horizontal="right"/>
    </xf>
    <xf numFmtId="38" fontId="1" fillId="5" borderId="171" xfId="0" applyNumberFormat="1" applyFont="1" applyFill="1" applyBorder="1" applyAlignment="1">
      <alignment horizontal="right"/>
    </xf>
    <xf numFmtId="184" fontId="0" fillId="8" borderId="23" xfId="0" applyNumberFormat="1" applyFill="1" applyBorder="1"/>
    <xf numFmtId="184" fontId="0" fillId="8" borderId="67" xfId="0" applyNumberFormat="1" applyFill="1" applyBorder="1"/>
    <xf numFmtId="38" fontId="0" fillId="5" borderId="26" xfId="0" applyNumberFormat="1" applyFill="1" applyBorder="1"/>
    <xf numFmtId="0" fontId="4" fillId="0" borderId="43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38" fontId="0" fillId="5" borderId="100" xfId="1" applyFont="1" applyFill="1" applyBorder="1"/>
    <xf numFmtId="38" fontId="0" fillId="5" borderId="101" xfId="1" applyFont="1" applyFill="1" applyBorder="1"/>
    <xf numFmtId="38" fontId="0" fillId="5" borderId="102" xfId="1" applyFont="1" applyFill="1" applyBorder="1"/>
    <xf numFmtId="38" fontId="0" fillId="5" borderId="21" xfId="1" applyFont="1" applyFill="1" applyBorder="1"/>
    <xf numFmtId="38" fontId="0" fillId="5" borderId="109" xfId="1" applyFont="1" applyFill="1" applyBorder="1"/>
    <xf numFmtId="38" fontId="0" fillId="5" borderId="115" xfId="1" applyFont="1" applyFill="1" applyBorder="1"/>
    <xf numFmtId="38" fontId="0" fillId="5" borderId="23" xfId="1" applyFont="1" applyFill="1" applyBorder="1"/>
    <xf numFmtId="0" fontId="4" fillId="0" borderId="100" xfId="0" applyFont="1" applyBorder="1" applyAlignment="1">
      <alignment horizontal="center"/>
    </xf>
    <xf numFmtId="0" fontId="4" fillId="0" borderId="99" xfId="0" applyFont="1" applyBorder="1" applyAlignment="1">
      <alignment horizontal="left"/>
    </xf>
    <xf numFmtId="181" fontId="0" fillId="0" borderId="101" xfId="0" applyNumberFormat="1" applyBorder="1"/>
    <xf numFmtId="181" fontId="0" fillId="0" borderId="163" xfId="0" applyNumberFormat="1" applyBorder="1"/>
    <xf numFmtId="181" fontId="0" fillId="0" borderId="102" xfId="0" applyNumberFormat="1" applyBorder="1"/>
    <xf numFmtId="0" fontId="4" fillId="0" borderId="21" xfId="0" applyFont="1" applyBorder="1" applyAlignment="1">
      <alignment horizontal="center"/>
    </xf>
    <xf numFmtId="0" fontId="4" fillId="0" borderId="105" xfId="0" applyFont="1" applyBorder="1" applyAlignment="1">
      <alignment horizontal="left"/>
    </xf>
    <xf numFmtId="181" fontId="0" fillId="0" borderId="106" xfId="0" applyNumberFormat="1" applyBorder="1"/>
    <xf numFmtId="181" fontId="0" fillId="0" borderId="24" xfId="0" applyNumberFormat="1" applyBorder="1"/>
    <xf numFmtId="181" fontId="0" fillId="0" borderId="65" xfId="0" applyNumberFormat="1" applyBorder="1"/>
    <xf numFmtId="0" fontId="4" fillId="0" borderId="109" xfId="0" applyFont="1" applyBorder="1" applyAlignment="1">
      <alignment horizontal="center"/>
    </xf>
    <xf numFmtId="0" fontId="4" fillId="0" borderId="108" xfId="0" applyFont="1" applyBorder="1" applyAlignment="1">
      <alignment horizontal="left"/>
    </xf>
    <xf numFmtId="181" fontId="0" fillId="0" borderId="110" xfId="0" applyNumberFormat="1" applyBorder="1"/>
    <xf numFmtId="181" fontId="0" fillId="0" borderId="157" xfId="0" applyNumberFormat="1" applyBorder="1"/>
    <xf numFmtId="181" fontId="0" fillId="0" borderId="111" xfId="0" applyNumberFormat="1" applyBorder="1"/>
    <xf numFmtId="0" fontId="4" fillId="0" borderId="115" xfId="0" applyFont="1" applyBorder="1" applyAlignment="1">
      <alignment horizontal="center"/>
    </xf>
    <xf numFmtId="0" fontId="4" fillId="0" borderId="114" xfId="0" applyFont="1" applyBorder="1" applyAlignment="1">
      <alignment horizontal="left"/>
    </xf>
    <xf numFmtId="181" fontId="0" fillId="0" borderId="116" xfId="0" applyNumberFormat="1" applyBorder="1"/>
    <xf numFmtId="181" fontId="0" fillId="0" borderId="156" xfId="0" applyNumberFormat="1" applyBorder="1"/>
    <xf numFmtId="181" fontId="0" fillId="0" borderId="117" xfId="0" applyNumberFormat="1" applyBorder="1"/>
    <xf numFmtId="181" fontId="0" fillId="0" borderId="109" xfId="0" applyNumberFormat="1" applyBorder="1"/>
    <xf numFmtId="181" fontId="0" fillId="0" borderId="115" xfId="0" applyNumberFormat="1" applyBorder="1"/>
    <xf numFmtId="0" fontId="4" fillId="0" borderId="121" xfId="0" applyFont="1" applyBorder="1" applyAlignment="1">
      <alignment horizontal="center"/>
    </xf>
    <xf numFmtId="0" fontId="4" fillId="0" borderId="120" xfId="0" applyFont="1" applyBorder="1" applyAlignment="1">
      <alignment horizontal="left"/>
    </xf>
    <xf numFmtId="181" fontId="0" fillId="0" borderId="121" xfId="0" applyNumberFormat="1" applyBorder="1"/>
    <xf numFmtId="181" fontId="0" fillId="0" borderId="122" xfId="0" applyNumberFormat="1" applyBorder="1"/>
    <xf numFmtId="181" fontId="0" fillId="0" borderId="123" xfId="0" applyNumberFormat="1" applyBorder="1"/>
    <xf numFmtId="0" fontId="0" fillId="0" borderId="113" xfId="0" applyBorder="1"/>
    <xf numFmtId="38" fontId="0" fillId="0" borderId="117" xfId="0" applyNumberFormat="1" applyBorder="1"/>
    <xf numFmtId="0" fontId="0" fillId="0" borderId="104" xfId="0" applyBorder="1"/>
    <xf numFmtId="38" fontId="0" fillId="0" borderId="65" xfId="0" applyNumberFormat="1" applyBorder="1"/>
    <xf numFmtId="0" fontId="0" fillId="0" borderId="119" xfId="0" applyBorder="1"/>
    <xf numFmtId="38" fontId="0" fillId="0" borderId="123" xfId="0" applyNumberFormat="1" applyBorder="1"/>
    <xf numFmtId="0" fontId="0" fillId="0" borderId="28" xfId="0" applyBorder="1" applyAlignment="1">
      <alignment wrapText="1"/>
    </xf>
    <xf numFmtId="181" fontId="0" fillId="5" borderId="155" xfId="0" applyNumberFormat="1" applyFill="1" applyBorder="1"/>
    <xf numFmtId="0" fontId="0" fillId="0" borderId="25" xfId="0" applyBorder="1" applyAlignment="1">
      <alignment wrapText="1"/>
    </xf>
    <xf numFmtId="181" fontId="0" fillId="5" borderId="65" xfId="0" applyNumberFormat="1" applyFill="1" applyBorder="1"/>
    <xf numFmtId="0" fontId="0" fillId="0" borderId="25" xfId="0" applyBorder="1" applyAlignment="1">
      <alignment horizontal="left"/>
    </xf>
    <xf numFmtId="0" fontId="0" fillId="0" borderId="124" xfId="0" applyBorder="1" applyAlignment="1">
      <alignment horizontal="left"/>
    </xf>
    <xf numFmtId="181" fontId="0" fillId="5" borderId="123" xfId="0" applyNumberFormat="1" applyFill="1" applyBorder="1"/>
    <xf numFmtId="0" fontId="4" fillId="0" borderId="175" xfId="0" applyFont="1" applyBorder="1" applyAlignment="1">
      <alignment horizontal="center"/>
    </xf>
    <xf numFmtId="0" fontId="4" fillId="0" borderId="176" xfId="0" applyFont="1" applyBorder="1" applyAlignment="1">
      <alignment horizontal="left"/>
    </xf>
    <xf numFmtId="0" fontId="4" fillId="0" borderId="160" xfId="0" applyFont="1" applyBorder="1" applyAlignment="1">
      <alignment horizontal="left"/>
    </xf>
    <xf numFmtId="181" fontId="0" fillId="0" borderId="100" xfId="0" applyNumberFormat="1" applyBorder="1"/>
    <xf numFmtId="0" fontId="4" fillId="0" borderId="104" xfId="0" applyFont="1" applyBorder="1" applyAlignment="1">
      <alignment horizontal="center"/>
    </xf>
    <xf numFmtId="0" fontId="4" fillId="0" borderId="164" xfId="0" applyFont="1" applyBorder="1" applyAlignment="1">
      <alignment horizontal="left"/>
    </xf>
    <xf numFmtId="181" fontId="0" fillId="0" borderId="21" xfId="0" applyNumberFormat="1" applyBorder="1"/>
    <xf numFmtId="0" fontId="4" fillId="0" borderId="107" xfId="0" applyFont="1" applyBorder="1" applyAlignment="1">
      <alignment horizontal="center"/>
    </xf>
    <xf numFmtId="0" fontId="4" fillId="0" borderId="166" xfId="0" applyFont="1" applyBorder="1" applyAlignment="1">
      <alignment horizontal="left"/>
    </xf>
    <xf numFmtId="0" fontId="4" fillId="0" borderId="113" xfId="0" applyFont="1" applyBorder="1" applyAlignment="1">
      <alignment horizontal="center"/>
    </xf>
    <xf numFmtId="0" fontId="4" fillId="0" borderId="168" xfId="0" applyFont="1" applyBorder="1" applyAlignment="1">
      <alignment horizontal="left"/>
    </xf>
    <xf numFmtId="0" fontId="4" fillId="0" borderId="108" xfId="0" applyFont="1" applyBorder="1"/>
    <xf numFmtId="0" fontId="4" fillId="0" borderId="166" xfId="0" applyFont="1" applyBorder="1"/>
    <xf numFmtId="0" fontId="4" fillId="0" borderId="114" xfId="0" applyFont="1" applyBorder="1"/>
    <xf numFmtId="0" fontId="4" fillId="0" borderId="168" xfId="0" applyFont="1" applyBorder="1"/>
    <xf numFmtId="0" fontId="4" fillId="0" borderId="119" xfId="0" applyFont="1" applyBorder="1" applyAlignment="1">
      <alignment horizontal="center"/>
    </xf>
    <xf numFmtId="0" fontId="4" fillId="0" borderId="120" xfId="0" applyFont="1" applyBorder="1"/>
    <xf numFmtId="0" fontId="4" fillId="0" borderId="177" xfId="0" applyFont="1" applyBorder="1"/>
    <xf numFmtId="181" fontId="1" fillId="0" borderId="153" xfId="2" applyNumberFormat="1" applyBorder="1" applyAlignment="1">
      <alignment horizontal="right"/>
    </xf>
    <xf numFmtId="181" fontId="1" fillId="0" borderId="159" xfId="2" applyNumberFormat="1" applyBorder="1" applyAlignment="1">
      <alignment horizontal="right"/>
    </xf>
    <xf numFmtId="181" fontId="1" fillId="0" borderId="155" xfId="2" applyNumberFormat="1" applyBorder="1" applyAlignment="1">
      <alignment horizontal="right"/>
    </xf>
    <xf numFmtId="181" fontId="1" fillId="0" borderId="21" xfId="2" applyNumberFormat="1" applyBorder="1" applyAlignment="1">
      <alignment horizontal="right"/>
    </xf>
    <xf numFmtId="181" fontId="1" fillId="0" borderId="106" xfId="2" applyNumberFormat="1" applyBorder="1" applyAlignment="1">
      <alignment horizontal="right"/>
    </xf>
    <xf numFmtId="181" fontId="1" fillId="0" borderId="65" xfId="2" applyNumberFormat="1" applyBorder="1" applyAlignment="1">
      <alignment horizontal="right"/>
    </xf>
    <xf numFmtId="181" fontId="1" fillId="0" borderId="109" xfId="2" applyNumberFormat="1" applyBorder="1" applyAlignment="1">
      <alignment horizontal="right"/>
    </xf>
    <xf numFmtId="181" fontId="1" fillId="0" borderId="110" xfId="2" applyNumberFormat="1" applyBorder="1" applyAlignment="1">
      <alignment horizontal="right"/>
    </xf>
    <xf numFmtId="181" fontId="1" fillId="0" borderId="111" xfId="2" applyNumberFormat="1" applyBorder="1" applyAlignment="1">
      <alignment horizontal="right"/>
    </xf>
    <xf numFmtId="181" fontId="1" fillId="0" borderId="115" xfId="2" applyNumberFormat="1" applyBorder="1" applyAlignment="1">
      <alignment horizontal="right"/>
    </xf>
    <xf numFmtId="181" fontId="1" fillId="0" borderId="116" xfId="2" applyNumberFormat="1" applyBorder="1" applyAlignment="1">
      <alignment horizontal="right"/>
    </xf>
    <xf numFmtId="181" fontId="1" fillId="0" borderId="117" xfId="2" applyNumberFormat="1" applyBorder="1" applyAlignment="1">
      <alignment horizontal="right"/>
    </xf>
    <xf numFmtId="181" fontId="1" fillId="0" borderId="121" xfId="2" applyNumberFormat="1" applyBorder="1" applyAlignment="1">
      <alignment horizontal="right"/>
    </xf>
    <xf numFmtId="181" fontId="1" fillId="0" borderId="122" xfId="2" applyNumberFormat="1" applyBorder="1" applyAlignment="1">
      <alignment horizontal="right"/>
    </xf>
    <xf numFmtId="181" fontId="1" fillId="0" borderId="123" xfId="2" applyNumberFormat="1" applyBorder="1" applyAlignment="1">
      <alignment horizontal="right"/>
    </xf>
    <xf numFmtId="181" fontId="1" fillId="5" borderId="100" xfId="2" applyNumberFormat="1" applyFill="1" applyBorder="1" applyAlignment="1">
      <alignment horizontal="right"/>
    </xf>
    <xf numFmtId="181" fontId="1" fillId="5" borderId="101" xfId="2" applyNumberFormat="1" applyFill="1" applyBorder="1" applyAlignment="1">
      <alignment horizontal="right"/>
    </xf>
    <xf numFmtId="181" fontId="1" fillId="5" borderId="102" xfId="2" applyNumberFormat="1" applyFill="1" applyBorder="1" applyAlignment="1">
      <alignment horizontal="right"/>
    </xf>
    <xf numFmtId="181" fontId="1" fillId="5" borderId="21" xfId="2" applyNumberFormat="1" applyFill="1" applyBorder="1" applyAlignment="1">
      <alignment horizontal="right"/>
    </xf>
    <xf numFmtId="181" fontId="1" fillId="5" borderId="106" xfId="2" applyNumberFormat="1" applyFill="1" applyBorder="1" applyAlignment="1">
      <alignment horizontal="right"/>
    </xf>
    <xf numFmtId="181" fontId="1" fillId="5" borderId="65" xfId="2" applyNumberFormat="1" applyFill="1" applyBorder="1" applyAlignment="1">
      <alignment horizontal="right"/>
    </xf>
    <xf numFmtId="181" fontId="1" fillId="5" borderId="109" xfId="2" applyNumberFormat="1" applyFill="1" applyBorder="1" applyAlignment="1">
      <alignment horizontal="right"/>
    </xf>
    <xf numFmtId="181" fontId="1" fillId="5" borderId="110" xfId="2" applyNumberFormat="1" applyFill="1" applyBorder="1" applyAlignment="1">
      <alignment horizontal="right"/>
    </xf>
    <xf numFmtId="181" fontId="1" fillId="5" borderId="111" xfId="2" applyNumberFormat="1" applyFill="1" applyBorder="1" applyAlignment="1">
      <alignment horizontal="right"/>
    </xf>
    <xf numFmtId="181" fontId="1" fillId="5" borderId="115" xfId="2" applyNumberFormat="1" applyFill="1" applyBorder="1" applyAlignment="1">
      <alignment horizontal="right"/>
    </xf>
    <xf numFmtId="181" fontId="1" fillId="5" borderId="116" xfId="2" applyNumberFormat="1" applyFill="1" applyBorder="1" applyAlignment="1">
      <alignment horizontal="right"/>
    </xf>
    <xf numFmtId="181" fontId="1" fillId="5" borderId="117" xfId="2" applyNumberFormat="1" applyFill="1" applyBorder="1" applyAlignment="1">
      <alignment horizontal="right"/>
    </xf>
    <xf numFmtId="181" fontId="1" fillId="5" borderId="121" xfId="2" applyNumberFormat="1" applyFill="1" applyBorder="1" applyAlignment="1">
      <alignment horizontal="right"/>
    </xf>
    <xf numFmtId="181" fontId="1" fillId="5" borderId="122" xfId="2" applyNumberFormat="1" applyFill="1" applyBorder="1" applyAlignment="1">
      <alignment horizontal="right"/>
    </xf>
    <xf numFmtId="181" fontId="1" fillId="5" borderId="123" xfId="2" applyNumberFormat="1" applyFill="1" applyBorder="1" applyAlignment="1">
      <alignment horizontal="right"/>
    </xf>
    <xf numFmtId="181" fontId="0" fillId="0" borderId="153" xfId="0" applyNumberFormat="1" applyBorder="1"/>
    <xf numFmtId="181" fontId="0" fillId="0" borderId="159" xfId="0" applyNumberFormat="1" applyBorder="1"/>
    <xf numFmtId="181" fontId="0" fillId="0" borderId="155" xfId="0" applyNumberFormat="1" applyBorder="1"/>
    <xf numFmtId="182" fontId="0" fillId="8" borderId="178" xfId="0" applyNumberFormat="1" applyFill="1" applyBorder="1"/>
    <xf numFmtId="182" fontId="0" fillId="8" borderId="165" xfId="0" applyNumberFormat="1" applyFill="1" applyBorder="1"/>
    <xf numFmtId="182" fontId="0" fillId="8" borderId="167" xfId="0" applyNumberFormat="1" applyFill="1" applyBorder="1"/>
    <xf numFmtId="182" fontId="0" fillId="8" borderId="169" xfId="0" applyNumberFormat="1" applyFill="1" applyBorder="1"/>
    <xf numFmtId="182" fontId="0" fillId="8" borderId="173" xfId="0" applyNumberFormat="1" applyFill="1" applyBorder="1"/>
    <xf numFmtId="182" fontId="0" fillId="8" borderId="58" xfId="0" applyNumberFormat="1" applyFill="1" applyBorder="1"/>
    <xf numFmtId="0" fontId="0" fillId="8" borderId="102" xfId="0" applyFill="1" applyBorder="1" applyAlignment="1">
      <alignment shrinkToFit="1"/>
    </xf>
    <xf numFmtId="0" fontId="0" fillId="8" borderId="65" xfId="0" applyFill="1" applyBorder="1" applyAlignment="1">
      <alignment shrinkToFit="1"/>
    </xf>
    <xf numFmtId="0" fontId="0" fillId="8" borderId="111" xfId="0" applyFill="1" applyBorder="1" applyAlignment="1">
      <alignment shrinkToFit="1"/>
    </xf>
    <xf numFmtId="0" fontId="0" fillId="8" borderId="117" xfId="0" applyFill="1" applyBorder="1" applyAlignment="1">
      <alignment shrinkToFit="1"/>
    </xf>
    <xf numFmtId="0" fontId="0" fillId="8" borderId="67" xfId="0" applyFill="1" applyBorder="1" applyAlignment="1">
      <alignment shrinkToFit="1"/>
    </xf>
    <xf numFmtId="0" fontId="0" fillId="4" borderId="35" xfId="0" applyFill="1" applyBorder="1"/>
    <xf numFmtId="0" fontId="0" fillId="0" borderId="56" xfId="0" applyBorder="1" applyAlignment="1">
      <alignment horizontal="center"/>
    </xf>
    <xf numFmtId="38" fontId="0" fillId="0" borderId="156" xfId="0" applyNumberFormat="1" applyBorder="1"/>
    <xf numFmtId="38" fontId="0" fillId="0" borderId="24" xfId="0" applyNumberFormat="1" applyBorder="1"/>
    <xf numFmtId="38" fontId="0" fillId="0" borderId="158" xfId="0" applyNumberFormat="1" applyBorder="1"/>
    <xf numFmtId="0" fontId="4" fillId="0" borderId="29" xfId="0" applyFont="1" applyBorder="1" applyAlignment="1">
      <alignment horizontal="center" wrapText="1"/>
    </xf>
    <xf numFmtId="181" fontId="0" fillId="5" borderId="154" xfId="0" applyNumberFormat="1" applyFill="1" applyBorder="1"/>
    <xf numFmtId="181" fontId="0" fillId="5" borderId="24" xfId="0" applyNumberFormat="1" applyFill="1" applyBorder="1"/>
    <xf numFmtId="181" fontId="0" fillId="5" borderId="158" xfId="0" applyNumberFormat="1" applyFill="1" applyBorder="1"/>
    <xf numFmtId="0" fontId="0" fillId="8" borderId="32" xfId="0" applyFill="1" applyBorder="1" applyAlignment="1">
      <alignment horizontal="center" vertical="center"/>
    </xf>
    <xf numFmtId="0" fontId="0" fillId="8" borderId="14" xfId="0" applyFill="1" applyBorder="1" applyAlignment="1">
      <alignment horizontal="center" vertical="center"/>
    </xf>
    <xf numFmtId="0" fontId="0" fillId="0" borderId="5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76" xfId="0" applyBorder="1" applyAlignment="1">
      <alignment vertical="center"/>
    </xf>
    <xf numFmtId="0" fontId="0" fillId="0" borderId="179" xfId="0" applyBorder="1" applyAlignment="1">
      <alignment vertical="center"/>
    </xf>
    <xf numFmtId="0" fontId="0" fillId="0" borderId="74" xfId="0" applyBorder="1" applyAlignment="1">
      <alignment vertical="center"/>
    </xf>
    <xf numFmtId="0" fontId="0" fillId="0" borderId="75" xfId="0" applyBorder="1" applyAlignment="1">
      <alignment vertical="center"/>
    </xf>
    <xf numFmtId="0" fontId="8" fillId="4" borderId="0" xfId="0" applyFont="1" applyFill="1" applyAlignment="1">
      <alignment horizontal="center"/>
    </xf>
    <xf numFmtId="0" fontId="5" fillId="0" borderId="1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27" fillId="3" borderId="0" xfId="5" applyFill="1" applyAlignment="1">
      <alignment horizontal="left"/>
    </xf>
    <xf numFmtId="0" fontId="13" fillId="4" borderId="0" xfId="0" applyFont="1" applyFill="1" applyAlignment="1">
      <alignment horizontal="left" vertical="top" wrapText="1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04" xfId="0" applyBorder="1" applyAlignment="1">
      <alignment shrinkToFit="1"/>
    </xf>
    <xf numFmtId="0" fontId="0" fillId="0" borderId="105" xfId="0" applyBorder="1" applyAlignment="1">
      <alignment shrinkToFit="1"/>
    </xf>
    <xf numFmtId="0" fontId="0" fillId="0" borderId="107" xfId="0" applyBorder="1" applyAlignment="1">
      <alignment shrinkToFit="1"/>
    </xf>
    <xf numFmtId="0" fontId="0" fillId="0" borderId="108" xfId="0" applyBorder="1" applyAlignment="1">
      <alignment shrinkToFit="1"/>
    </xf>
    <xf numFmtId="0" fontId="0" fillId="0" borderId="113" xfId="0" applyBorder="1" applyAlignment="1">
      <alignment shrinkToFit="1"/>
    </xf>
    <xf numFmtId="0" fontId="0" fillId="0" borderId="114" xfId="0" applyBorder="1" applyAlignment="1">
      <alignment shrinkToFit="1"/>
    </xf>
    <xf numFmtId="0" fontId="22" fillId="11" borderId="0" xfId="0" applyFont="1" applyFill="1" applyAlignment="1" applyProtection="1">
      <alignment horizontal="left" vertical="center"/>
      <protection locked="0"/>
    </xf>
    <xf numFmtId="0" fontId="0" fillId="4" borderId="131" xfId="0" applyFill="1" applyBorder="1" applyAlignment="1">
      <alignment horizontal="left" vertical="center" wrapText="1"/>
    </xf>
    <xf numFmtId="0" fontId="0" fillId="4" borderId="0" xfId="0" applyFill="1" applyAlignment="1">
      <alignment horizontal="left" vertical="center" wrapText="1"/>
    </xf>
    <xf numFmtId="0" fontId="0" fillId="4" borderId="132" xfId="0" applyFill="1" applyBorder="1" applyAlignment="1">
      <alignment horizontal="left" vertical="center" wrapText="1"/>
    </xf>
    <xf numFmtId="0" fontId="0" fillId="4" borderId="133" xfId="0" applyFill="1" applyBorder="1" applyAlignment="1">
      <alignment horizontal="left" vertical="center" wrapText="1"/>
    </xf>
    <xf numFmtId="0" fontId="0" fillId="4" borderId="134" xfId="0" applyFill="1" applyBorder="1" applyAlignment="1">
      <alignment horizontal="left" vertical="center" wrapText="1"/>
    </xf>
    <xf numFmtId="0" fontId="0" fillId="4" borderId="135" xfId="0" applyFill="1" applyBorder="1" applyAlignment="1">
      <alignment horizontal="left" vertical="center" wrapText="1"/>
    </xf>
    <xf numFmtId="0" fontId="13" fillId="4" borderId="0" xfId="0" quotePrefix="1" applyFont="1" applyFill="1" applyAlignment="1">
      <alignment horizontal="right" vertical="top" shrinkToFit="1"/>
    </xf>
    <xf numFmtId="0" fontId="23" fillId="10" borderId="128" xfId="0" applyFont="1" applyFill="1" applyBorder="1" applyAlignment="1">
      <alignment horizontal="left" vertical="center" indent="1"/>
    </xf>
    <xf numFmtId="0" fontId="23" fillId="10" borderId="129" xfId="0" applyFont="1" applyFill="1" applyBorder="1" applyAlignment="1">
      <alignment horizontal="left" vertical="center" indent="1"/>
    </xf>
    <xf numFmtId="0" fontId="0" fillId="0" borderId="119" xfId="0" applyBorder="1" applyAlignment="1">
      <alignment shrinkToFit="1"/>
    </xf>
    <xf numFmtId="0" fontId="0" fillId="0" borderId="120" xfId="0" applyBorder="1" applyAlignment="1">
      <alignment shrinkToFit="1"/>
    </xf>
    <xf numFmtId="0" fontId="4" fillId="4" borderId="54" xfId="0" applyFont="1" applyFill="1" applyBorder="1" applyAlignment="1" applyProtection="1">
      <alignment horizontal="center" vertical="center" wrapText="1"/>
      <protection locked="0"/>
    </xf>
    <xf numFmtId="0" fontId="4" fillId="4" borderId="30" xfId="0" applyFont="1" applyFill="1" applyBorder="1" applyAlignment="1" applyProtection="1">
      <alignment horizontal="center" vertical="center" wrapText="1"/>
      <protection locked="0"/>
    </xf>
    <xf numFmtId="0" fontId="0" fillId="0" borderId="98" xfId="0" applyBorder="1" applyAlignment="1">
      <alignment horizontal="left" shrinkToFit="1"/>
    </xf>
    <xf numFmtId="0" fontId="0" fillId="0" borderId="99" xfId="0" applyBorder="1" applyAlignment="1">
      <alignment horizontal="left" shrinkToFit="1"/>
    </xf>
    <xf numFmtId="0" fontId="0" fillId="0" borderId="36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4" fillId="4" borderId="36" xfId="0" applyFont="1" applyFill="1" applyBorder="1" applyAlignment="1" applyProtection="1">
      <alignment horizontal="center" vertical="center" wrapText="1"/>
      <protection locked="0"/>
    </xf>
    <xf numFmtId="0" fontId="4" fillId="4" borderId="34" xfId="0" applyFont="1" applyFill="1" applyBorder="1" applyAlignment="1" applyProtection="1">
      <alignment horizontal="center" vertical="center" wrapText="1"/>
      <protection locked="0"/>
    </xf>
    <xf numFmtId="0" fontId="4" fillId="4" borderId="22" xfId="0" applyFont="1" applyFill="1" applyBorder="1" applyAlignment="1" applyProtection="1">
      <alignment horizontal="center" vertical="center" wrapText="1"/>
      <protection locked="0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4" fillId="4" borderId="27" xfId="0" applyFont="1" applyFill="1" applyBorder="1" applyAlignment="1" applyProtection="1">
      <alignment horizontal="center" vertical="center" wrapText="1"/>
      <protection locked="0"/>
    </xf>
    <xf numFmtId="0" fontId="4" fillId="4" borderId="45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57" xfId="0" applyFont="1" applyFill="1" applyBorder="1" applyAlignment="1" applyProtection="1">
      <alignment horizontal="center" vertical="center" wrapText="1"/>
      <protection locked="0"/>
    </xf>
    <xf numFmtId="0" fontId="1" fillId="4" borderId="72" xfId="0" applyFont="1" applyFill="1" applyBorder="1" applyAlignment="1" applyProtection="1">
      <alignment horizontal="left"/>
      <protection locked="0"/>
    </xf>
    <xf numFmtId="0" fontId="1" fillId="4" borderId="73" xfId="0" applyFont="1" applyFill="1" applyBorder="1" applyAlignment="1" applyProtection="1">
      <alignment horizontal="left"/>
      <protection locked="0"/>
    </xf>
    <xf numFmtId="0" fontId="1" fillId="4" borderId="12" xfId="0" applyFont="1" applyFill="1" applyBorder="1" applyAlignment="1" applyProtection="1">
      <alignment horizontal="left"/>
      <protection locked="0"/>
    </xf>
    <xf numFmtId="0" fontId="1" fillId="4" borderId="14" xfId="0" applyFont="1" applyFill="1" applyBorder="1" applyAlignment="1" applyProtection="1">
      <alignment horizontal="left"/>
      <protection locked="0"/>
    </xf>
    <xf numFmtId="0" fontId="19" fillId="11" borderId="125" xfId="0" applyFont="1" applyFill="1" applyBorder="1" applyAlignment="1">
      <alignment horizontal="left" vertical="center" indent="1"/>
    </xf>
    <xf numFmtId="0" fontId="19" fillId="11" borderId="0" xfId="0" applyFont="1" applyFill="1" applyAlignment="1">
      <alignment horizontal="left" vertical="center" indent="1"/>
    </xf>
    <xf numFmtId="0" fontId="19" fillId="11" borderId="126" xfId="0" applyFont="1" applyFill="1" applyBorder="1" applyAlignment="1">
      <alignment horizontal="left" vertical="center" indent="1"/>
    </xf>
    <xf numFmtId="0" fontId="19" fillId="11" borderId="88" xfId="0" applyFont="1" applyFill="1" applyBorder="1" applyAlignment="1">
      <alignment horizontal="left" vertical="center" indent="1"/>
    </xf>
    <xf numFmtId="0" fontId="0" fillId="11" borderId="127" xfId="0" applyFill="1" applyBorder="1" applyAlignment="1">
      <alignment horizontal="center" vertical="center"/>
    </xf>
    <xf numFmtId="0" fontId="20" fillId="4" borderId="36" xfId="0" applyFont="1" applyFill="1" applyBorder="1" applyAlignment="1">
      <alignment horizontal="left" vertical="top" wrapText="1"/>
    </xf>
    <xf numFmtId="0" fontId="20" fillId="4" borderId="48" xfId="0" applyFont="1" applyFill="1" applyBorder="1" applyAlignment="1">
      <alignment horizontal="left" vertical="top" wrapText="1"/>
    </xf>
    <xf numFmtId="0" fontId="20" fillId="4" borderId="42" xfId="0" applyFont="1" applyFill="1" applyBorder="1" applyAlignment="1">
      <alignment horizontal="left" vertical="top" wrapText="1"/>
    </xf>
    <xf numFmtId="0" fontId="20" fillId="4" borderId="34" xfId="0" applyFont="1" applyFill="1" applyBorder="1" applyAlignment="1">
      <alignment horizontal="left" vertical="top" wrapText="1"/>
    </xf>
    <xf numFmtId="0" fontId="20" fillId="4" borderId="0" xfId="0" applyFont="1" applyFill="1" applyAlignment="1">
      <alignment horizontal="left" vertical="top" wrapText="1"/>
    </xf>
    <xf numFmtId="0" fontId="20" fillId="4" borderId="39" xfId="0" applyFont="1" applyFill="1" applyBorder="1" applyAlignment="1">
      <alignment horizontal="left" vertical="top" wrapText="1"/>
    </xf>
    <xf numFmtId="0" fontId="20" fillId="4" borderId="22" xfId="0" applyFont="1" applyFill="1" applyBorder="1" applyAlignment="1">
      <alignment horizontal="left" vertical="top" wrapText="1"/>
    </xf>
    <xf numFmtId="0" fontId="20" fillId="4" borderId="40" xfId="0" applyFont="1" applyFill="1" applyBorder="1" applyAlignment="1">
      <alignment horizontal="left" vertical="top" wrapText="1"/>
    </xf>
    <xf numFmtId="0" fontId="20" fillId="4" borderId="41" xfId="0" applyFont="1" applyFill="1" applyBorder="1" applyAlignment="1">
      <alignment horizontal="left" vertical="top" wrapText="1"/>
    </xf>
    <xf numFmtId="0" fontId="6" fillId="4" borderId="36" xfId="0" applyFont="1" applyFill="1" applyBorder="1" applyAlignment="1" applyProtection="1">
      <alignment horizontal="center" vertical="center"/>
      <protection locked="0"/>
    </xf>
    <xf numFmtId="0" fontId="6" fillId="4" borderId="42" xfId="0" applyFont="1" applyFill="1" applyBorder="1" applyAlignment="1" applyProtection="1">
      <alignment horizontal="center" vertical="center"/>
      <protection locked="0"/>
    </xf>
    <xf numFmtId="0" fontId="6" fillId="4" borderId="34" xfId="0" applyFont="1" applyFill="1" applyBorder="1" applyAlignment="1" applyProtection="1">
      <alignment horizontal="center" vertical="center"/>
      <protection locked="0"/>
    </xf>
    <xf numFmtId="0" fontId="6" fillId="4" borderId="39" xfId="0" applyFont="1" applyFill="1" applyBorder="1" applyAlignment="1" applyProtection="1">
      <alignment horizontal="center" vertical="center"/>
      <protection locked="0"/>
    </xf>
    <xf numFmtId="0" fontId="6" fillId="4" borderId="22" xfId="0" applyFont="1" applyFill="1" applyBorder="1" applyAlignment="1" applyProtection="1">
      <alignment horizontal="center" vertical="center"/>
      <protection locked="0"/>
    </xf>
    <xf numFmtId="0" fontId="6" fillId="4" borderId="41" xfId="0" applyFont="1" applyFill="1" applyBorder="1" applyAlignment="1" applyProtection="1">
      <alignment horizontal="center" vertical="center"/>
      <protection locked="0"/>
    </xf>
    <xf numFmtId="0" fontId="0" fillId="4" borderId="36" xfId="0" applyFill="1" applyBorder="1" applyAlignment="1" applyProtection="1">
      <alignment horizontal="left" vertical="center"/>
      <protection locked="0"/>
    </xf>
    <xf numFmtId="0" fontId="0" fillId="4" borderId="34" xfId="0" applyFill="1" applyBorder="1" applyAlignment="1" applyProtection="1">
      <alignment horizontal="left" vertical="center"/>
      <protection locked="0"/>
    </xf>
    <xf numFmtId="0" fontId="0" fillId="4" borderId="89" xfId="0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5" fontId="14" fillId="0" borderId="6" xfId="0" applyNumberFormat="1" applyFont="1" applyBorder="1" applyAlignment="1">
      <alignment horizontal="center" shrinkToFit="1"/>
    </xf>
    <xf numFmtId="185" fontId="14" fillId="0" borderId="80" xfId="0" applyNumberFormat="1" applyFont="1" applyBorder="1" applyAlignment="1">
      <alignment horizontal="center" shrinkToFit="1"/>
    </xf>
    <xf numFmtId="0" fontId="13" fillId="0" borderId="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0" xfId="0" applyFont="1" applyBorder="1" applyAlignment="1">
      <alignment horizontal="center" vertical="center"/>
    </xf>
    <xf numFmtId="186" fontId="14" fillId="13" borderId="141" xfId="0" applyNumberFormat="1" applyFont="1" applyFill="1" applyBorder="1" applyAlignment="1">
      <alignment horizontal="center" vertical="center" shrinkToFit="1"/>
    </xf>
    <xf numFmtId="186" fontId="14" fillId="13" borderId="142" xfId="0" applyNumberFormat="1" applyFont="1" applyFill="1" applyBorder="1" applyAlignment="1">
      <alignment horizontal="center" vertical="center" shrinkToFit="1"/>
    </xf>
    <xf numFmtId="186" fontId="14" fillId="0" borderId="6" xfId="0" applyNumberFormat="1" applyFont="1" applyBorder="1" applyAlignment="1">
      <alignment horizontal="center" shrinkToFit="1"/>
    </xf>
    <xf numFmtId="186" fontId="14" fillId="0" borderId="80" xfId="0" applyNumberFormat="1" applyFont="1" applyBorder="1" applyAlignment="1">
      <alignment horizontal="center" shrinkToFit="1"/>
    </xf>
    <xf numFmtId="0" fontId="13" fillId="13" borderId="137" xfId="0" applyFont="1" applyFill="1" applyBorder="1" applyAlignment="1">
      <alignment horizontal="center" vertical="center" wrapText="1"/>
    </xf>
    <xf numFmtId="0" fontId="13" fillId="13" borderId="138" xfId="0" applyFont="1" applyFill="1" applyBorder="1" applyAlignment="1">
      <alignment horizontal="center" vertical="center" wrapText="1"/>
    </xf>
    <xf numFmtId="0" fontId="13" fillId="13" borderId="139" xfId="0" applyFont="1" applyFill="1" applyBorder="1" applyAlignment="1">
      <alignment horizontal="center" vertical="center" wrapText="1"/>
    </xf>
    <xf numFmtId="0" fontId="13" fillId="13" borderId="140" xfId="0" applyFont="1" applyFill="1" applyBorder="1" applyAlignment="1">
      <alignment horizontal="center" vertical="center" wrapText="1"/>
    </xf>
    <xf numFmtId="0" fontId="26" fillId="13" borderId="137" xfId="0" applyFont="1" applyFill="1" applyBorder="1" applyAlignment="1">
      <alignment horizontal="center" vertical="center" wrapText="1"/>
    </xf>
    <xf numFmtId="0" fontId="26" fillId="13" borderId="138" xfId="0" applyFont="1" applyFill="1" applyBorder="1" applyAlignment="1">
      <alignment horizontal="center" vertical="center" wrapText="1"/>
    </xf>
    <xf numFmtId="0" fontId="26" fillId="13" borderId="139" xfId="0" applyFont="1" applyFill="1" applyBorder="1" applyAlignment="1">
      <alignment horizontal="center" vertical="center" wrapText="1"/>
    </xf>
    <xf numFmtId="0" fontId="26" fillId="13" borderId="140" xfId="0" applyFont="1" applyFill="1" applyBorder="1" applyAlignment="1">
      <alignment horizontal="center" vertical="center" wrapText="1"/>
    </xf>
    <xf numFmtId="0" fontId="0" fillId="0" borderId="143" xfId="0" applyBorder="1" applyAlignment="1">
      <alignment horizontal="center" vertical="center"/>
    </xf>
    <xf numFmtId="0" fontId="0" fillId="0" borderId="144" xfId="0" applyBorder="1" applyAlignment="1">
      <alignment horizontal="center" vertical="center"/>
    </xf>
    <xf numFmtId="0" fontId="0" fillId="0" borderId="145" xfId="0" applyBorder="1" applyAlignment="1">
      <alignment horizontal="center" vertical="center"/>
    </xf>
    <xf numFmtId="0" fontId="0" fillId="0" borderId="146" xfId="0" applyBorder="1" applyAlignment="1">
      <alignment horizontal="center" vertical="center"/>
    </xf>
    <xf numFmtId="185" fontId="14" fillId="0" borderId="147" xfId="0" applyNumberFormat="1" applyFont="1" applyBorder="1" applyAlignment="1">
      <alignment horizontal="center" shrinkToFit="1"/>
    </xf>
    <xf numFmtId="185" fontId="14" fillId="0" borderId="148" xfId="0" applyNumberFormat="1" applyFont="1" applyBorder="1" applyAlignment="1">
      <alignment horizontal="center" shrinkToFit="1"/>
    </xf>
    <xf numFmtId="185" fontId="14" fillId="13" borderId="141" xfId="0" applyNumberFormat="1" applyFont="1" applyFill="1" applyBorder="1" applyAlignment="1">
      <alignment horizontal="center" vertical="center" shrinkToFit="1"/>
    </xf>
    <xf numFmtId="185" fontId="14" fillId="13" borderId="142" xfId="0" applyNumberFormat="1" applyFont="1" applyFill="1" applyBorder="1" applyAlignment="1">
      <alignment horizontal="center" vertical="center" shrinkToFit="1"/>
    </xf>
    <xf numFmtId="186" fontId="14" fillId="0" borderId="147" xfId="0" applyNumberFormat="1" applyFont="1" applyBorder="1" applyAlignment="1">
      <alignment horizontal="center" shrinkToFit="1"/>
    </xf>
    <xf numFmtId="186" fontId="14" fillId="0" borderId="148" xfId="0" applyNumberFormat="1" applyFont="1" applyBorder="1" applyAlignment="1">
      <alignment horizontal="center" shrinkToFit="1"/>
    </xf>
    <xf numFmtId="0" fontId="13" fillId="0" borderId="143" xfId="0" applyFont="1" applyBorder="1" applyAlignment="1">
      <alignment horizontal="center" vertical="center"/>
    </xf>
    <xf numFmtId="0" fontId="13" fillId="0" borderId="144" xfId="0" applyFont="1" applyBorder="1" applyAlignment="1">
      <alignment horizontal="center" vertical="center"/>
    </xf>
    <xf numFmtId="0" fontId="13" fillId="0" borderId="145" xfId="0" applyFont="1" applyBorder="1" applyAlignment="1">
      <alignment horizontal="center" vertical="center"/>
    </xf>
    <xf numFmtId="0" fontId="13" fillId="0" borderId="146" xfId="0" applyFont="1" applyBorder="1" applyAlignment="1">
      <alignment horizontal="center" vertical="center"/>
    </xf>
    <xf numFmtId="0" fontId="26" fillId="13" borderId="151" xfId="0" applyFont="1" applyFill="1" applyBorder="1" applyAlignment="1">
      <alignment horizontal="center" vertical="center" wrapText="1"/>
    </xf>
    <xf numFmtId="0" fontId="26" fillId="13" borderId="0" xfId="0" applyFont="1" applyFill="1" applyAlignment="1">
      <alignment horizontal="center" vertical="center" wrapText="1"/>
    </xf>
    <xf numFmtId="187" fontId="14" fillId="13" borderId="141" xfId="0" applyNumberFormat="1" applyFont="1" applyFill="1" applyBorder="1" applyAlignment="1">
      <alignment horizontal="center" vertical="center" shrinkToFit="1"/>
    </xf>
    <xf numFmtId="187" fontId="14" fillId="13" borderId="152" xfId="0" applyNumberFormat="1" applyFont="1" applyFill="1" applyBorder="1" applyAlignment="1">
      <alignment horizontal="center" vertical="center" shrinkToFit="1"/>
    </xf>
    <xf numFmtId="187" fontId="14" fillId="13" borderId="142" xfId="0" applyNumberFormat="1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wrapText="1"/>
    </xf>
    <xf numFmtId="186" fontId="14" fillId="0" borderId="6" xfId="0" applyNumberFormat="1" applyFont="1" applyBorder="1" applyAlignment="1">
      <alignment horizontal="center" vertical="center" shrinkToFit="1"/>
    </xf>
    <xf numFmtId="186" fontId="14" fillId="0" borderId="80" xfId="0" applyNumberFormat="1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/>
    </xf>
    <xf numFmtId="0" fontId="13" fillId="0" borderId="55" xfId="0" applyFont="1" applyBorder="1" applyAlignment="1">
      <alignment horizontal="center" vertical="center"/>
    </xf>
    <xf numFmtId="186" fontId="25" fillId="12" borderId="0" xfId="0" applyNumberFormat="1" applyFont="1" applyFill="1" applyAlignment="1">
      <alignment horizontal="center" vertical="center" shrinkToFit="1"/>
    </xf>
    <xf numFmtId="0" fontId="16" fillId="11" borderId="0" xfId="0" applyFont="1" applyFill="1" applyAlignment="1">
      <alignment horizontal="center" vertical="center"/>
    </xf>
    <xf numFmtId="0" fontId="25" fillId="12" borderId="0" xfId="0" applyFont="1" applyFill="1" applyAlignment="1">
      <alignment horizontal="center" vertical="center"/>
    </xf>
    <xf numFmtId="185" fontId="14" fillId="13" borderId="141" xfId="0" applyNumberFormat="1" applyFont="1" applyFill="1" applyBorder="1" applyAlignment="1">
      <alignment horizontal="center" shrinkToFit="1"/>
    </xf>
    <xf numFmtId="185" fontId="14" fillId="13" borderId="142" xfId="0" applyNumberFormat="1" applyFont="1" applyFill="1" applyBorder="1" applyAlignment="1">
      <alignment horizontal="center" shrinkToFi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5" xfId="0" applyFont="1" applyBorder="1" applyAlignment="1">
      <alignment horizontal="center" vertical="center" wrapText="1"/>
    </xf>
    <xf numFmtId="0" fontId="13" fillId="0" borderId="80" xfId="0" applyFont="1" applyBorder="1" applyAlignment="1">
      <alignment horizontal="center" vertical="center" wrapText="1"/>
    </xf>
    <xf numFmtId="186" fontId="25" fillId="12" borderId="0" xfId="0" applyNumberFormat="1" applyFont="1" applyFill="1" applyAlignment="1">
      <alignment horizontal="center" vertical="center"/>
    </xf>
    <xf numFmtId="0" fontId="25" fillId="12" borderId="0" xfId="0" applyFont="1" applyFill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4" fillId="6" borderId="83" xfId="0" applyFont="1" applyFill="1" applyBorder="1" applyAlignment="1">
      <alignment horizontal="center" vertical="center" wrapText="1"/>
    </xf>
    <xf numFmtId="0" fontId="0" fillId="0" borderId="61" xfId="0" applyBorder="1" applyAlignment="1" applyProtection="1">
      <alignment horizontal="center"/>
      <protection locked="0"/>
    </xf>
    <xf numFmtId="0" fontId="0" fillId="0" borderId="62" xfId="0" applyBorder="1" applyAlignment="1" applyProtection="1">
      <alignment horizontal="center"/>
      <protection locked="0"/>
    </xf>
    <xf numFmtId="0" fontId="0" fillId="0" borderId="60" xfId="0" applyBorder="1" applyAlignment="1" applyProtection="1">
      <alignment horizontal="center"/>
      <protection locked="0"/>
    </xf>
    <xf numFmtId="0" fontId="0" fillId="0" borderId="51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4" fillId="4" borderId="50" xfId="0" applyFont="1" applyFill="1" applyBorder="1" applyAlignment="1" applyProtection="1">
      <alignment horizontal="center" vertical="center" wrapText="1"/>
      <protection locked="0"/>
    </xf>
    <xf numFmtId="0" fontId="4" fillId="4" borderId="51" xfId="0" applyFont="1" applyFill="1" applyBorder="1" applyAlignment="1" applyProtection="1">
      <alignment horizontal="center" vertical="center" wrapText="1"/>
      <protection locked="0"/>
    </xf>
    <xf numFmtId="0" fontId="4" fillId="4" borderId="49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vertical="center" wrapText="1"/>
    </xf>
    <xf numFmtId="0" fontId="4" fillId="6" borderId="63" xfId="0" applyFont="1" applyFill="1" applyBorder="1" applyAlignment="1">
      <alignment horizontal="center" vertical="center" wrapText="1"/>
    </xf>
    <xf numFmtId="0" fontId="4" fillId="6" borderId="79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 wrapText="1"/>
    </xf>
    <xf numFmtId="0" fontId="4" fillId="6" borderId="27" xfId="0" applyFont="1" applyFill="1" applyBorder="1" applyAlignment="1">
      <alignment horizontal="center" vertical="center" wrapText="1"/>
    </xf>
    <xf numFmtId="0" fontId="4" fillId="6" borderId="45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46" xfId="0" applyFont="1" applyFill="1" applyBorder="1" applyAlignment="1">
      <alignment horizontal="center" vertical="center" wrapText="1"/>
    </xf>
    <xf numFmtId="0" fontId="4" fillId="6" borderId="78" xfId="0" applyFont="1" applyFill="1" applyBorder="1" applyAlignment="1">
      <alignment horizontal="center" vertical="center" wrapText="1"/>
    </xf>
    <xf numFmtId="0" fontId="4" fillId="6" borderId="64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57" xfId="0" applyFont="1" applyFill="1" applyBorder="1" applyAlignment="1">
      <alignment horizontal="center" vertical="center" wrapText="1"/>
    </xf>
    <xf numFmtId="0" fontId="4" fillId="8" borderId="56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horizontal="center" vertical="center" wrapText="1"/>
    </xf>
    <xf numFmtId="0" fontId="4" fillId="8" borderId="46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4" fillId="8" borderId="33" xfId="0" applyFont="1" applyFill="1" applyBorder="1" applyAlignment="1">
      <alignment horizontal="center" vertical="center" wrapText="1"/>
    </xf>
    <xf numFmtId="0" fontId="4" fillId="8" borderId="30" xfId="0" applyFont="1" applyFill="1" applyBorder="1" applyAlignment="1">
      <alignment horizontal="center" vertical="center" wrapText="1"/>
    </xf>
    <xf numFmtId="0" fontId="0" fillId="0" borderId="61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0" xfId="0" applyBorder="1" applyAlignment="1">
      <alignment horizontal="center"/>
    </xf>
    <xf numFmtId="0" fontId="4" fillId="6" borderId="59" xfId="0" applyFont="1" applyFill="1" applyBorder="1" applyAlignment="1">
      <alignment horizontal="center" vertical="center" wrapText="1"/>
    </xf>
    <xf numFmtId="0" fontId="4" fillId="6" borderId="84" xfId="0" applyFont="1" applyFill="1" applyBorder="1" applyAlignment="1">
      <alignment horizontal="center" vertical="center" wrapText="1"/>
    </xf>
    <xf numFmtId="0" fontId="4" fillId="8" borderId="37" xfId="0" applyFont="1" applyFill="1" applyBorder="1" applyAlignment="1">
      <alignment horizontal="center" vertical="center" wrapText="1"/>
    </xf>
    <xf numFmtId="0" fontId="4" fillId="8" borderId="38" xfId="0" applyFont="1" applyFill="1" applyBorder="1" applyAlignment="1">
      <alignment horizontal="center" vertical="center" wrapText="1"/>
    </xf>
    <xf numFmtId="0" fontId="4" fillId="6" borderId="76" xfId="0" applyFont="1" applyFill="1" applyBorder="1" applyAlignment="1">
      <alignment horizontal="center" vertical="center" wrapText="1"/>
    </xf>
    <xf numFmtId="0" fontId="4" fillId="6" borderId="74" xfId="0" applyFont="1" applyFill="1" applyBorder="1" applyAlignment="1">
      <alignment horizontal="center" vertical="center" wrapText="1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4" fillId="0" borderId="43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53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center" vertical="center" wrapText="1"/>
    </xf>
    <xf numFmtId="0" fontId="4" fillId="6" borderId="40" xfId="0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4" fillId="6" borderId="43" xfId="0" applyFont="1" applyFill="1" applyBorder="1" applyAlignment="1">
      <alignment horizontal="center" vertical="center" wrapText="1"/>
    </xf>
    <xf numFmtId="0" fontId="4" fillId="6" borderId="37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5" xfId="0" applyBorder="1" applyAlignment="1">
      <alignment horizontal="center"/>
    </xf>
    <xf numFmtId="0" fontId="4" fillId="0" borderId="3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0" fillId="0" borderId="36" xfId="0" applyBorder="1" applyAlignment="1">
      <alignment horizontal="left" vertical="center"/>
    </xf>
    <xf numFmtId="0" fontId="1" fillId="0" borderId="42" xfId="0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4" fillId="0" borderId="56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</cellXfs>
  <cellStyles count="6">
    <cellStyle name="パーセント" xfId="3" builtinId="5"/>
    <cellStyle name="ハイパーリンク" xfId="5" builtinId="8"/>
    <cellStyle name="桁区切り" xfId="1" builtinId="6"/>
    <cellStyle name="標準" xfId="0" builtinId="0"/>
    <cellStyle name="標準 3" xfId="4" xr:uid="{00000000-0005-0000-0000-000004000000}"/>
    <cellStyle name="標準_VBA版下出力システム（生産者価格表・大分類）" xfId="2" xr:uid="{00000000-0005-0000-0000-000005000000}"/>
  </cellStyles>
  <dxfs count="1">
    <dxf>
      <fill>
        <patternFill>
          <bgColor rgb="FF00B0F0"/>
        </patternFill>
      </fill>
    </dxf>
  </dxfs>
  <tableStyles count="0" defaultTableStyle="TableStyleMedium9" defaultPivotStyle="PivotStyleLight16"/>
  <colors>
    <mruColors>
      <color rgb="FF0000FF"/>
      <color rgb="FF00FFFF"/>
      <color rgb="FF000040"/>
      <color rgb="FF99FF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52334144290951"/>
          <c:y val="5.8387810663726662E-2"/>
          <c:w val="0.813173436995974"/>
          <c:h val="0.573297543718699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合計の計算シート!$AN$4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合計の計算シート!$AM$8:$AM$44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合計の計算シート!$AN$8:$AN$44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50-44E7-8323-CE950EA3F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7138648"/>
        <c:axId val="277143896"/>
      </c:barChart>
      <c:lineChart>
        <c:grouping val="standard"/>
        <c:varyColors val="0"/>
        <c:ser>
          <c:idx val="1"/>
          <c:order val="1"/>
          <c:tx>
            <c:strRef>
              <c:f>合計の計算シート!$AQ$4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合計の計算シート!$AM$8:$AM$44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合計の計算シート!$AQ$8:$AQ$44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50-44E7-8323-CE950EA3F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7144552"/>
        <c:axId val="277134712"/>
      </c:lineChart>
      <c:catAx>
        <c:axId val="277138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77143896"/>
        <c:crosses val="autoZero"/>
        <c:auto val="1"/>
        <c:lblAlgn val="ctr"/>
        <c:lblOffset val="100"/>
        <c:noMultiLvlLbl val="0"/>
      </c:catAx>
      <c:valAx>
        <c:axId val="2771438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037507562008462E-3"/>
              <c:y val="0.316258090614886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77138648"/>
        <c:crosses val="autoZero"/>
        <c:crossBetween val="between"/>
      </c:valAx>
      <c:valAx>
        <c:axId val="277134712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77144552"/>
        <c:crosses val="max"/>
        <c:crossBetween val="between"/>
      </c:valAx>
      <c:catAx>
        <c:axId val="27714455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771347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88132688041944"/>
          <c:y val="0.18254213861920174"/>
          <c:w val="0.16377530767398651"/>
          <c:h val="0.14515091177521064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64786937072525"/>
          <c:y val="6.093477407794394E-2"/>
          <c:w val="0.80256213146162547"/>
          <c:h val="0.57491544173280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生産増加の計算シート!$AN$4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生産増加の計算シート!$AM$8:$AM$44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生産増加の計算シート!$AN$8:$AN$44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94-48F4-9EE6-7C9280AE3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5277992"/>
        <c:axId val="475280288"/>
      </c:barChart>
      <c:lineChart>
        <c:grouping val="standard"/>
        <c:varyColors val="0"/>
        <c:ser>
          <c:idx val="1"/>
          <c:order val="1"/>
          <c:tx>
            <c:strRef>
              <c:f>生産増加の計算シート!$AQ$4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生産増加の計算シート!$AM$8:$AM$44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生産増加の計算シート!$AQ$8:$AQ$44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94-48F4-9EE6-7C9280AE3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5284880"/>
        <c:axId val="475281272"/>
      </c:lineChart>
      <c:catAx>
        <c:axId val="475277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5280288"/>
        <c:crosses val="autoZero"/>
        <c:auto val="1"/>
        <c:lblAlgn val="ctr"/>
        <c:lblOffset val="100"/>
        <c:noMultiLvlLbl val="0"/>
      </c:catAx>
      <c:valAx>
        <c:axId val="4752802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1.1224747474747474E-2"/>
              <c:y val="0.312388498900943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5277992"/>
        <c:crosses val="autoZero"/>
        <c:crossBetween val="between"/>
      </c:valAx>
      <c:valAx>
        <c:axId val="475281272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5284880"/>
        <c:crosses val="max"/>
        <c:crossBetween val="between"/>
      </c:valAx>
      <c:catAx>
        <c:axId val="4752848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7528127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4085101010101007"/>
          <c:y val="0.16730234701836491"/>
          <c:w val="0.15987848764956644"/>
          <c:h val="0.1411728553221734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46282266405694"/>
          <c:y val="6.6777069532975061E-2"/>
          <c:w val="0.8161890169233541"/>
          <c:h val="0.574188851393575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設備投資の計算シート!$AR$4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設備投資の計算シート!$AQ$8:$AQ$44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設備投資の計算シート!$AR$8:$AR$44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E1-4FB7-B5B9-2D8ACE7386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5625368"/>
        <c:axId val="735623400"/>
      </c:barChart>
      <c:lineChart>
        <c:grouping val="standard"/>
        <c:varyColors val="0"/>
        <c:ser>
          <c:idx val="1"/>
          <c:order val="1"/>
          <c:tx>
            <c:strRef>
              <c:f>設備投資の計算シート!$AU$4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設備投資の計算シート!$AQ$8:$AQ$44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設備投資の計算シート!$AU$8:$AU$44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E1-4FB7-B5B9-2D8ACE7386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5620776"/>
        <c:axId val="735624712"/>
      </c:lineChart>
      <c:catAx>
        <c:axId val="735625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3400"/>
        <c:crosses val="autoZero"/>
        <c:auto val="1"/>
        <c:lblAlgn val="ctr"/>
        <c:lblOffset val="100"/>
        <c:noMultiLvlLbl val="0"/>
      </c:catAx>
      <c:valAx>
        <c:axId val="735623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294847239977374E-3"/>
              <c:y val="0.304734993345501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rgbClr val="0000F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5368"/>
        <c:crosses val="autoZero"/>
        <c:crossBetween val="between"/>
      </c:valAx>
      <c:valAx>
        <c:axId val="735624712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rgbClr val="0000F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0776"/>
        <c:crosses val="max"/>
        <c:crossBetween val="between"/>
      </c:valAx>
      <c:catAx>
        <c:axId val="7356207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3562471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327101604895041"/>
          <c:y val="0.15069384114109863"/>
          <c:w val="0.1568603790836306"/>
          <c:h val="0.16660019748335314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114300</xdr:rowOff>
        </xdr:from>
        <xdr:to>
          <xdr:col>10</xdr:col>
          <xdr:colOff>600075</xdr:colOff>
          <xdr:row>63</xdr:row>
          <xdr:rowOff>152400</xdr:rowOff>
        </xdr:to>
        <xdr:sp macro="" textlink="">
          <xdr:nvSpPr>
            <xdr:cNvPr id="8215" name="Object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59</xdr:row>
          <xdr:rowOff>152400</xdr:rowOff>
        </xdr:from>
        <xdr:to>
          <xdr:col>10</xdr:col>
          <xdr:colOff>590550</xdr:colOff>
          <xdr:row>104</xdr:row>
          <xdr:rowOff>76200</xdr:rowOff>
        </xdr:to>
        <xdr:sp macro="" textlink="">
          <xdr:nvSpPr>
            <xdr:cNvPr id="8219" name="Object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98</xdr:row>
          <xdr:rowOff>133350</xdr:rowOff>
        </xdr:from>
        <xdr:to>
          <xdr:col>10</xdr:col>
          <xdr:colOff>609600</xdr:colOff>
          <xdr:row>153</xdr:row>
          <xdr:rowOff>95250</xdr:rowOff>
        </xdr:to>
        <xdr:sp macro="" textlink="">
          <xdr:nvSpPr>
            <xdr:cNvPr id="8221" name="Object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0</xdr:colOff>
      <xdr:row>13</xdr:row>
      <xdr:rowOff>0</xdr:rowOff>
    </xdr:from>
    <xdr:to>
      <xdr:col>23</xdr:col>
      <xdr:colOff>762000</xdr:colOff>
      <xdr:row>15</xdr:row>
      <xdr:rowOff>19050</xdr:rowOff>
    </xdr:to>
    <xdr:sp macro="" textlink="">
      <xdr:nvSpPr>
        <xdr:cNvPr id="2130" name="AutoShape 1">
          <a:extLst>
            <a:ext uri="{FF2B5EF4-FFF2-40B4-BE49-F238E27FC236}">
              <a16:creationId xmlns:a16="http://schemas.microsoft.com/office/drawing/2014/main" id="{00000000-0008-0000-0B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20097750" y="388620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285750</xdr:colOff>
          <xdr:row>1</xdr:row>
          <xdr:rowOff>228600</xdr:rowOff>
        </xdr:from>
        <xdr:to>
          <xdr:col>19</xdr:col>
          <xdr:colOff>1009650</xdr:colOff>
          <xdr:row>2</xdr:row>
          <xdr:rowOff>247650</xdr:rowOff>
        </xdr:to>
        <xdr:sp macro="" textlink="">
          <xdr:nvSpPr>
            <xdr:cNvPr id="14339" name="Object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B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63</xdr:col>
      <xdr:colOff>0</xdr:colOff>
      <xdr:row>13</xdr:row>
      <xdr:rowOff>0</xdr:rowOff>
    </xdr:from>
    <xdr:to>
      <xdr:col>63</xdr:col>
      <xdr:colOff>762000</xdr:colOff>
      <xdr:row>15</xdr:row>
      <xdr:rowOff>19050</xdr:rowOff>
    </xdr:to>
    <xdr:sp macro="" textlink="">
      <xdr:nvSpPr>
        <xdr:cNvPr id="6" name="AutoShape 1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21069300" y="358140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4</xdr:row>
      <xdr:rowOff>0</xdr:rowOff>
    </xdr:from>
    <xdr:to>
      <xdr:col>9</xdr:col>
      <xdr:colOff>361950</xdr:colOff>
      <xdr:row>4</xdr:row>
      <xdr:rowOff>0</xdr:rowOff>
    </xdr:to>
    <xdr:sp macro="" textlink="">
      <xdr:nvSpPr>
        <xdr:cNvPr id="3264" name="Line 3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SpPr>
          <a:spLocks noChangeShapeType="1"/>
        </xdr:cNvSpPr>
      </xdr:nvSpPr>
      <xdr:spPr bwMode="auto">
        <a:xfrm flipH="1">
          <a:off x="7591425" y="1847850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371476</xdr:colOff>
      <xdr:row>3</xdr:row>
      <xdr:rowOff>85725</xdr:rowOff>
    </xdr:from>
    <xdr:to>
      <xdr:col>9</xdr:col>
      <xdr:colOff>723901</xdr:colOff>
      <xdr:row>4</xdr:row>
      <xdr:rowOff>238125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8229601" y="1057275"/>
          <a:ext cx="1314450" cy="381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+mn-ea"/>
            </a:rPr>
            <a:t>プルダウンで以下</a:t>
          </a:r>
          <a:endParaRPr lang="en-US" altLang="ja-JP" sz="1100" b="0" i="0" strike="noStrike">
            <a:solidFill>
              <a:srgbClr val="000000"/>
            </a:solidFill>
            <a:latin typeface="ＭＳ Ｐゴシック"/>
            <a:ea typeface="+mn-ea"/>
          </a:endParaRPr>
        </a:p>
        <a:p>
          <a:pPr algn="l" rtl="1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+mn-ea"/>
            </a:rPr>
            <a:t>のリストから選択</a:t>
          </a:r>
        </a:p>
        <a:p>
          <a:pPr algn="l" rtl="1">
            <a:lnSpc>
              <a:spcPts val="13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ShapeType="1"/>
        </xdr:cNvSpPr>
      </xdr:nvSpPr>
      <xdr:spPr bwMode="auto">
        <a:xfrm flipH="1">
          <a:off x="7867650" y="1295400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771525</xdr:colOff>
      <xdr:row>5</xdr:row>
      <xdr:rowOff>171450</xdr:rowOff>
    </xdr:from>
    <xdr:to>
      <xdr:col>7</xdr:col>
      <xdr:colOff>171450</xdr:colOff>
      <xdr:row>7</xdr:row>
      <xdr:rowOff>161925</xdr:rowOff>
    </xdr:to>
    <xdr:sp macro="" textlink="">
      <xdr:nvSpPr>
        <xdr:cNvPr id="7" name="AutoShape 35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6705600" y="1800225"/>
          <a:ext cx="361950" cy="48577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6335" name="Line 3">
          <a:extLst>
            <a:ext uri="{FF2B5EF4-FFF2-40B4-BE49-F238E27FC236}">
              <a16:creationId xmlns:a16="http://schemas.microsoft.com/office/drawing/2014/main" id="{00000000-0008-0000-0200-0000BF180000}"/>
            </a:ext>
          </a:extLst>
        </xdr:cNvPr>
        <xdr:cNvSpPr>
          <a:spLocks noChangeShapeType="1"/>
        </xdr:cNvSpPr>
      </xdr:nvSpPr>
      <xdr:spPr bwMode="auto">
        <a:xfrm flipH="1">
          <a:off x="8324850" y="1543050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771525</xdr:colOff>
      <xdr:row>5</xdr:row>
      <xdr:rowOff>171450</xdr:rowOff>
    </xdr:from>
    <xdr:to>
      <xdr:col>7</xdr:col>
      <xdr:colOff>171450</xdr:colOff>
      <xdr:row>7</xdr:row>
      <xdr:rowOff>161925</xdr:rowOff>
    </xdr:to>
    <xdr:sp macro="" textlink="">
      <xdr:nvSpPr>
        <xdr:cNvPr id="5" name="AutoShape 3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6705600" y="1800225"/>
          <a:ext cx="361950" cy="48577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8</xdr:col>
      <xdr:colOff>361950</xdr:colOff>
      <xdr:row>3</xdr:row>
      <xdr:rowOff>47625</xdr:rowOff>
    </xdr:from>
    <xdr:ext cx="1447800" cy="466725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8220075" y="1114425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80122</xdr:colOff>
      <xdr:row>34</xdr:row>
      <xdr:rowOff>71718</xdr:rowOff>
    </xdr:from>
    <xdr:to>
      <xdr:col>10</xdr:col>
      <xdr:colOff>35298</xdr:colOff>
      <xdr:row>61</xdr:row>
      <xdr:rowOff>114300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330572</xdr:colOff>
      <xdr:row>34</xdr:row>
      <xdr:rowOff>11767</xdr:rowOff>
    </xdr:from>
    <xdr:to>
      <xdr:col>4</xdr:col>
      <xdr:colOff>16248</xdr:colOff>
      <xdr:row>36</xdr:row>
      <xdr:rowOff>1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1092572" y="7736542"/>
          <a:ext cx="876301" cy="3311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44260</xdr:colOff>
      <xdr:row>34</xdr:row>
      <xdr:rowOff>19050</xdr:rowOff>
    </xdr:from>
    <xdr:to>
      <xdr:col>10</xdr:col>
      <xdr:colOff>78441</xdr:colOff>
      <xdr:row>61</xdr:row>
      <xdr:rowOff>134470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258536</xdr:colOff>
      <xdr:row>34</xdr:row>
      <xdr:rowOff>31297</xdr:rowOff>
    </xdr:from>
    <xdr:to>
      <xdr:col>3</xdr:col>
      <xdr:colOff>1110183</xdr:colOff>
      <xdr:row>36</xdr:row>
      <xdr:rowOff>50187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1020536" y="7813222"/>
          <a:ext cx="851647" cy="3617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47626</xdr:colOff>
      <xdr:row>34</xdr:row>
      <xdr:rowOff>9525</xdr:rowOff>
    </xdr:from>
    <xdr:to>
      <xdr:col>10</xdr:col>
      <xdr:colOff>63501</xdr:colOff>
      <xdr:row>62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0.06403</cdr:x>
      <cdr:y>0</cdr:y>
    </cdr:from>
    <cdr:to>
      <cdr:x>0.17165</cdr:x>
      <cdr:y>0.05018</cdr:y>
    </cdr:to>
    <cdr:sp macro="" textlink="">
      <cdr:nvSpPr>
        <cdr:cNvPr id="2" name="テキスト ボックス 5">
          <a:extLst xmlns:a="http://schemas.openxmlformats.org/drawingml/2006/main">
            <a:ext uri="{FF2B5EF4-FFF2-40B4-BE49-F238E27FC236}">
              <a16:creationId xmlns:a16="http://schemas.microsoft.com/office/drawing/2014/main" id="{00000000-0008-0000-0300-000006000000}"/>
            </a:ext>
          </a:extLst>
        </cdr:cNvPr>
        <cdr:cNvSpPr txBox="1"/>
      </cdr:nvSpPr>
      <cdr:spPr>
        <a:xfrm xmlns:a="http://schemas.openxmlformats.org/drawingml/2006/main">
          <a:off x="532208" y="0"/>
          <a:ext cx="894554" cy="2408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kumimoji="1" lang="ja-JP" altLang="en-US" sz="1100"/>
            <a:t>（百万円）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40821</xdr:colOff>
      <xdr:row>15</xdr:row>
      <xdr:rowOff>2</xdr:rowOff>
    </xdr:from>
    <xdr:to>
      <xdr:col>25</xdr:col>
      <xdr:colOff>174624</xdr:colOff>
      <xdr:row>15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>
          <a:off x="9429750" y="2898323"/>
          <a:ext cx="395741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6163</xdr:colOff>
      <xdr:row>11</xdr:row>
      <xdr:rowOff>11206</xdr:rowOff>
    </xdr:from>
    <xdr:to>
      <xdr:col>23</xdr:col>
      <xdr:colOff>6163</xdr:colOff>
      <xdr:row>14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 bwMode="auto">
        <a:xfrm flipV="1">
          <a:off x="12588688" y="216385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11</xdr:row>
      <xdr:rowOff>6494</xdr:rowOff>
    </xdr:from>
    <xdr:to>
      <xdr:col>30</xdr:col>
      <xdr:colOff>11206</xdr:colOff>
      <xdr:row>11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 bwMode="auto">
        <a:xfrm>
          <a:off x="12594749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27214</xdr:colOff>
      <xdr:row>29</xdr:row>
      <xdr:rowOff>2</xdr:rowOff>
    </xdr:from>
    <xdr:to>
      <xdr:col>26</xdr:col>
      <xdr:colOff>0</xdr:colOff>
      <xdr:row>29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>
          <a:off x="9416143" y="5483681"/>
          <a:ext cx="3973286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15</xdr:row>
      <xdr:rowOff>0</xdr:rowOff>
    </xdr:from>
    <xdr:to>
      <xdr:col>32</xdr:col>
      <xdr:colOff>4082</xdr:colOff>
      <xdr:row>36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 bwMode="auto">
        <a:xfrm>
          <a:off x="17853932" y="2838450"/>
          <a:ext cx="0" cy="461418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36</xdr:row>
      <xdr:rowOff>13607</xdr:rowOff>
    </xdr:from>
    <xdr:to>
      <xdr:col>32</xdr:col>
      <xdr:colOff>0</xdr:colOff>
      <xdr:row>36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 bwMode="auto">
        <a:xfrm flipH="1">
          <a:off x="10477500" y="7452632"/>
          <a:ext cx="73723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15</xdr:row>
      <xdr:rowOff>1681</xdr:rowOff>
    </xdr:from>
    <xdr:to>
      <xdr:col>32</xdr:col>
      <xdr:colOff>0</xdr:colOff>
      <xdr:row>15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 bwMode="auto">
        <a:xfrm>
          <a:off x="17489581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37</xdr:row>
      <xdr:rowOff>0</xdr:rowOff>
    </xdr:from>
    <xdr:to>
      <xdr:col>17</xdr:col>
      <xdr:colOff>0</xdr:colOff>
      <xdr:row>39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 bwMode="auto">
        <a:xfrm>
          <a:off x="9744075" y="7658100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14</xdr:row>
      <xdr:rowOff>172640</xdr:rowOff>
    </xdr:from>
    <xdr:to>
      <xdr:col>14</xdr:col>
      <xdr:colOff>653143</xdr:colOff>
      <xdr:row>14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 bwMode="auto">
        <a:xfrm flipH="1">
          <a:off x="4632382" y="2894069"/>
          <a:ext cx="3259761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11</xdr:row>
      <xdr:rowOff>0</xdr:rowOff>
    </xdr:from>
    <xdr:to>
      <xdr:col>9</xdr:col>
      <xdr:colOff>672353</xdr:colOff>
      <xdr:row>15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11</xdr:row>
      <xdr:rowOff>0</xdr:rowOff>
    </xdr:from>
    <xdr:to>
      <xdr:col>4</xdr:col>
      <xdr:colOff>13610</xdr:colOff>
      <xdr:row>12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9526</xdr:colOff>
      <xdr:row>29</xdr:row>
      <xdr:rowOff>0</xdr:rowOff>
    </xdr:from>
    <xdr:to>
      <xdr:col>15</xdr:col>
      <xdr:colOff>13607</xdr:colOff>
      <xdr:row>29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 bwMode="auto">
        <a:xfrm flipH="1">
          <a:off x="4635955" y="5483679"/>
          <a:ext cx="329700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47</xdr:row>
      <xdr:rowOff>0</xdr:rowOff>
    </xdr:from>
    <xdr:to>
      <xdr:col>12</xdr:col>
      <xdr:colOff>672354</xdr:colOff>
      <xdr:row>47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 bwMode="auto">
        <a:xfrm flipH="1">
          <a:off x="4667250" y="94773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30</xdr:row>
      <xdr:rowOff>23812</xdr:rowOff>
    </xdr:from>
    <xdr:to>
      <xdr:col>30</xdr:col>
      <xdr:colOff>0</xdr:colOff>
      <xdr:row>36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 bwMode="auto">
        <a:xfrm>
          <a:off x="16744950" y="6367462"/>
          <a:ext cx="0" cy="108517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47</xdr:row>
      <xdr:rowOff>1</xdr:rowOff>
    </xdr:from>
    <xdr:to>
      <xdr:col>26</xdr:col>
      <xdr:colOff>-1</xdr:colOff>
      <xdr:row>47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9477376"/>
          <a:ext cx="6248399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4</xdr:row>
      <xdr:rowOff>155864</xdr:rowOff>
    </xdr:from>
    <xdr:to>
      <xdr:col>11</xdr:col>
      <xdr:colOff>23812</xdr:colOff>
      <xdr:row>52</xdr:row>
      <xdr:rowOff>0</xdr:rowOff>
    </xdr:to>
    <xdr:sp macro="" textlink="">
      <xdr:nvSpPr>
        <xdr:cNvPr id="18" name="角丸四角形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/>
      </xdr:nvSpPr>
      <xdr:spPr bwMode="auto">
        <a:xfrm>
          <a:off x="1371600" y="1184564"/>
          <a:ext cx="4500562" cy="9235786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0</xdr:colOff>
      <xdr:row>5</xdr:row>
      <xdr:rowOff>0</xdr:rowOff>
    </xdr:from>
    <xdr:to>
      <xdr:col>33</xdr:col>
      <xdr:colOff>-1</xdr:colOff>
      <xdr:row>52</xdr:row>
      <xdr:rowOff>0</xdr:rowOff>
    </xdr:to>
    <xdr:sp macro="" textlink="">
      <xdr:nvSpPr>
        <xdr:cNvPr id="20" name="角丸四角形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/>
      </xdr:nvSpPr>
      <xdr:spPr bwMode="auto">
        <a:xfrm>
          <a:off x="12087225" y="1209675"/>
          <a:ext cx="6115049" cy="9210675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352425</xdr:colOff>
      <xdr:row>15</xdr:row>
      <xdr:rowOff>1</xdr:rowOff>
    </xdr:from>
    <xdr:to>
      <xdr:col>9</xdr:col>
      <xdr:colOff>352425</xdr:colOff>
      <xdr:row>16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 bwMode="auto">
        <a:xfrm flipV="1">
          <a:off x="5267325" y="28384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16</xdr:col>
      <xdr:colOff>27083</xdr:colOff>
      <xdr:row>19</xdr:row>
      <xdr:rowOff>0</xdr:rowOff>
    </xdr:from>
    <xdr:to>
      <xdr:col>17</xdr:col>
      <xdr:colOff>15875</xdr:colOff>
      <xdr:row>19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 bwMode="auto">
        <a:xfrm flipH="1">
          <a:off x="7281958" y="3619500"/>
          <a:ext cx="973042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11207</xdr:colOff>
      <xdr:row>38</xdr:row>
      <xdr:rowOff>0</xdr:rowOff>
    </xdr:from>
    <xdr:to>
      <xdr:col>19</xdr:col>
      <xdr:colOff>0</xdr:colOff>
      <xdr:row>38</xdr:row>
      <xdr:rowOff>0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 bwMode="auto">
        <a:xfrm flipH="1">
          <a:off x="9755282" y="7839075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29</xdr:row>
      <xdr:rowOff>0</xdr:rowOff>
    </xdr:from>
    <xdr:to>
      <xdr:col>24</xdr:col>
      <xdr:colOff>0</xdr:colOff>
      <xdr:row>29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 bwMode="auto">
        <a:xfrm flipV="1">
          <a:off x="13315950" y="61150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24</xdr:row>
      <xdr:rowOff>0</xdr:rowOff>
    </xdr:from>
    <xdr:to>
      <xdr:col>27</xdr:col>
      <xdr:colOff>17322</xdr:colOff>
      <xdr:row>25</xdr:row>
      <xdr:rowOff>11206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 bwMode="auto">
        <a:xfrm>
          <a:off x="14981097" y="5238750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42</xdr:row>
      <xdr:rowOff>0</xdr:rowOff>
    </xdr:from>
    <xdr:to>
      <xdr:col>26</xdr:col>
      <xdr:colOff>727362</xdr:colOff>
      <xdr:row>43</xdr:row>
      <xdr:rowOff>11206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 bwMode="auto">
        <a:xfrm>
          <a:off x="14957712" y="858202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29</xdr:row>
      <xdr:rowOff>1</xdr:rowOff>
    </xdr:from>
    <xdr:to>
      <xdr:col>9</xdr:col>
      <xdr:colOff>352425</xdr:colOff>
      <xdr:row>30</xdr:row>
      <xdr:rowOff>0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 bwMode="auto">
        <a:xfrm flipV="1">
          <a:off x="5267325" y="61150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47</xdr:row>
      <xdr:rowOff>1</xdr:rowOff>
    </xdr:from>
    <xdr:to>
      <xdr:col>9</xdr:col>
      <xdr:colOff>352425</xdr:colOff>
      <xdr:row>48</xdr:row>
      <xdr:rowOff>0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 bwMode="auto">
        <a:xfrm flipV="1">
          <a:off x="5267325" y="9477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11</xdr:row>
      <xdr:rowOff>0</xdr:rowOff>
    </xdr:from>
    <xdr:to>
      <xdr:col>10</xdr:col>
      <xdr:colOff>0</xdr:colOff>
      <xdr:row>11</xdr:row>
      <xdr:rowOff>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36</xdr:row>
      <xdr:rowOff>0</xdr:rowOff>
    </xdr:from>
    <xdr:to>
      <xdr:col>24</xdr:col>
      <xdr:colOff>0</xdr:colOff>
      <xdr:row>36</xdr:row>
      <xdr:rowOff>190500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 bwMode="auto">
        <a:xfrm flipV="1">
          <a:off x="13315950" y="743902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15</xdr:row>
      <xdr:rowOff>0</xdr:rowOff>
    </xdr:from>
    <xdr:to>
      <xdr:col>24</xdr:col>
      <xdr:colOff>0</xdr:colOff>
      <xdr:row>15</xdr:row>
      <xdr:rowOff>190500</xdr:rowOff>
    </xdr:to>
    <xdr:cxnSp macro="">
      <xdr:nvCxnSpPr>
        <xdr:cNvPr id="37" name="直線矢印コネクタ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 bwMode="auto">
        <a:xfrm flipV="1">
          <a:off x="13315950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47</xdr:row>
      <xdr:rowOff>0</xdr:rowOff>
    </xdr:from>
    <xdr:to>
      <xdr:col>24</xdr:col>
      <xdr:colOff>0</xdr:colOff>
      <xdr:row>47</xdr:row>
      <xdr:rowOff>190500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 bwMode="auto">
        <a:xfrm flipV="1">
          <a:off x="13315950" y="94773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24</xdr:row>
      <xdr:rowOff>0</xdr:rowOff>
    </xdr:from>
    <xdr:to>
      <xdr:col>6</xdr:col>
      <xdr:colOff>353785</xdr:colOff>
      <xdr:row>25</xdr:row>
      <xdr:rowOff>0</xdr:rowOff>
    </xdr:to>
    <xdr:cxnSp macro="">
      <xdr:nvCxnSpPr>
        <xdr:cNvPr id="39" name="直線矢印コネクタ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 bwMode="auto">
        <a:xfrm>
          <a:off x="3639910" y="5238750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42</xdr:row>
      <xdr:rowOff>0</xdr:rowOff>
    </xdr:from>
    <xdr:to>
      <xdr:col>6</xdr:col>
      <xdr:colOff>353785</xdr:colOff>
      <xdr:row>43</xdr:row>
      <xdr:rowOff>0</xdr:rowOff>
    </xdr:to>
    <xdr:cxnSp macro="">
      <xdr:nvCxnSpPr>
        <xdr:cNvPr id="40" name="直線矢印コネクタ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 bwMode="auto">
        <a:xfrm>
          <a:off x="3639910" y="858202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25</xdr:row>
      <xdr:rowOff>16300</xdr:rowOff>
    </xdr:from>
    <xdr:to>
      <xdr:col>9</xdr:col>
      <xdr:colOff>678465</xdr:colOff>
      <xdr:row>29</xdr:row>
      <xdr:rowOff>16300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 bwMode="auto">
        <a:xfrm>
          <a:off x="5593365" y="5426500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2404</xdr:colOff>
      <xdr:row>27</xdr:row>
      <xdr:rowOff>6404</xdr:rowOff>
    </xdr:to>
    <xdr:cxnSp macro="">
      <xdr:nvCxnSpPr>
        <xdr:cNvPr id="42" name="直線矢印コネクタ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 bwMode="auto">
        <a:xfrm>
          <a:off x="2314575" y="5410200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25</xdr:row>
      <xdr:rowOff>16300</xdr:rowOff>
    </xdr:from>
    <xdr:to>
      <xdr:col>9</xdr:col>
      <xdr:colOff>681522</xdr:colOff>
      <xdr:row>25</xdr:row>
      <xdr:rowOff>16300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 bwMode="auto">
        <a:xfrm>
          <a:off x="2325781" y="5426500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43</xdr:row>
      <xdr:rowOff>16300</xdr:rowOff>
    </xdr:from>
    <xdr:to>
      <xdr:col>9</xdr:col>
      <xdr:colOff>661147</xdr:colOff>
      <xdr:row>47</xdr:row>
      <xdr:rowOff>16300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 bwMode="auto">
        <a:xfrm>
          <a:off x="5576047" y="8769775"/>
          <a:ext cx="0" cy="7239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2404</xdr:colOff>
      <xdr:row>45</xdr:row>
      <xdr:rowOff>6404</xdr:rowOff>
    </xdr:to>
    <xdr:cxnSp macro="">
      <xdr:nvCxnSpPr>
        <xdr:cNvPr id="45" name="直線矢印コネクタ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 bwMode="auto">
        <a:xfrm>
          <a:off x="2314575" y="8753475"/>
          <a:ext cx="2404" cy="37787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43</xdr:row>
      <xdr:rowOff>16300</xdr:rowOff>
    </xdr:from>
    <xdr:to>
      <xdr:col>9</xdr:col>
      <xdr:colOff>681522</xdr:colOff>
      <xdr:row>43</xdr:row>
      <xdr:rowOff>16300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 bwMode="auto">
        <a:xfrm>
          <a:off x="2325781" y="876977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11</xdr:row>
      <xdr:rowOff>9525</xdr:rowOff>
    </xdr:from>
    <xdr:to>
      <xdr:col>30</xdr:col>
      <xdr:colOff>9525</xdr:colOff>
      <xdr:row>13</xdr:row>
      <xdr:rowOff>9525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 bwMode="auto">
        <a:xfrm>
          <a:off x="16754475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25</xdr:row>
      <xdr:rowOff>4713</xdr:rowOff>
    </xdr:from>
    <xdr:to>
      <xdr:col>23</xdr:col>
      <xdr:colOff>0</xdr:colOff>
      <xdr:row>29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 bwMode="auto">
        <a:xfrm flipV="1">
          <a:off x="12582525" y="5414913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25</xdr:row>
      <xdr:rowOff>0</xdr:rowOff>
    </xdr:from>
    <xdr:to>
      <xdr:col>30</xdr:col>
      <xdr:colOff>5043</xdr:colOff>
      <xdr:row>25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 bwMode="auto">
        <a:xfrm>
          <a:off x="12588586" y="541020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25</xdr:row>
      <xdr:rowOff>3031</xdr:rowOff>
    </xdr:from>
    <xdr:to>
      <xdr:col>30</xdr:col>
      <xdr:colOff>3362</xdr:colOff>
      <xdr:row>26</xdr:row>
      <xdr:rowOff>164956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 bwMode="auto">
        <a:xfrm>
          <a:off x="16748312" y="541323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43</xdr:row>
      <xdr:rowOff>4712</xdr:rowOff>
    </xdr:from>
    <xdr:to>
      <xdr:col>23</xdr:col>
      <xdr:colOff>0</xdr:colOff>
      <xdr:row>47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 bwMode="auto">
        <a:xfrm flipV="1">
          <a:off x="12582525" y="8758187"/>
          <a:ext cx="0" cy="7191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43</xdr:row>
      <xdr:rowOff>0</xdr:rowOff>
    </xdr:from>
    <xdr:to>
      <xdr:col>30</xdr:col>
      <xdr:colOff>5043</xdr:colOff>
      <xdr:row>43</xdr:row>
      <xdr:rowOff>0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 bwMode="auto">
        <a:xfrm>
          <a:off x="12588586" y="875347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43</xdr:row>
      <xdr:rowOff>3031</xdr:rowOff>
    </xdr:from>
    <xdr:to>
      <xdr:col>30</xdr:col>
      <xdr:colOff>3362</xdr:colOff>
      <xdr:row>44</xdr:row>
      <xdr:rowOff>164956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 bwMode="auto">
        <a:xfrm>
          <a:off x="16748312" y="875650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16</xdr:col>
      <xdr:colOff>0</xdr:colOff>
      <xdr:row>16</xdr:row>
      <xdr:rowOff>15875</xdr:rowOff>
    </xdr:from>
    <xdr:to>
      <xdr:col>16</xdr:col>
      <xdr:colOff>0</xdr:colOff>
      <xdr:row>25</xdr:row>
      <xdr:rowOff>156883</xdr:rowOff>
    </xdr:to>
    <xdr:cxnSp macro="">
      <xdr:nvCxnSpPr>
        <xdr:cNvPr id="62" name="直線矢印コネクタ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 bwMode="auto">
        <a:xfrm>
          <a:off x="7254875" y="3095625"/>
          <a:ext cx="0" cy="247463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43</xdr:row>
      <xdr:rowOff>0</xdr:rowOff>
    </xdr:from>
    <xdr:to>
      <xdr:col>17</xdr:col>
      <xdr:colOff>0</xdr:colOff>
      <xdr:row>43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 bwMode="auto">
        <a:xfrm flipH="1">
          <a:off x="7286625" y="875347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42</xdr:row>
      <xdr:rowOff>0</xdr:rowOff>
    </xdr:from>
    <xdr:to>
      <xdr:col>17</xdr:col>
      <xdr:colOff>0</xdr:colOff>
      <xdr:row>43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 bwMode="auto">
        <a:xfrm>
          <a:off x="9744075" y="858202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43</xdr:row>
      <xdr:rowOff>0</xdr:rowOff>
    </xdr:from>
    <xdr:to>
      <xdr:col>14</xdr:col>
      <xdr:colOff>0</xdr:colOff>
      <xdr:row>43</xdr:row>
      <xdr:rowOff>156883</xdr:rowOff>
    </xdr:to>
    <xdr:cxnSp macro="">
      <xdr:nvCxnSpPr>
        <xdr:cNvPr id="67" name="直線矢印コネクタ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 bwMode="auto">
        <a:xfrm>
          <a:off x="7286625" y="875347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16</xdr:col>
      <xdr:colOff>13607</xdr:colOff>
      <xdr:row>45</xdr:row>
      <xdr:rowOff>0</xdr:rowOff>
    </xdr:from>
    <xdr:to>
      <xdr:col>17</xdr:col>
      <xdr:colOff>13607</xdr:colOff>
      <xdr:row>45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 bwMode="auto">
        <a:xfrm>
          <a:off x="9024257" y="9124950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0</xdr:colOff>
      <xdr:row>43</xdr:row>
      <xdr:rowOff>0</xdr:rowOff>
    </xdr:from>
    <xdr:to>
      <xdr:col>16</xdr:col>
      <xdr:colOff>0</xdr:colOff>
      <xdr:row>45</xdr:row>
      <xdr:rowOff>0</xdr:rowOff>
    </xdr:to>
    <xdr:cxnSp macro="">
      <xdr:nvCxnSpPr>
        <xdr:cNvPr id="69" name="直線矢印コネクタ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 bwMode="auto">
        <a:xfrm flipV="1">
          <a:off x="9010650" y="8753475"/>
          <a:ext cx="0" cy="3714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10</xdr:row>
      <xdr:rowOff>0</xdr:rowOff>
    </xdr:from>
    <xdr:to>
      <xdr:col>6</xdr:col>
      <xdr:colOff>358584</xdr:colOff>
      <xdr:row>10</xdr:row>
      <xdr:rowOff>145677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10</xdr:row>
      <xdr:rowOff>0</xdr:rowOff>
    </xdr:from>
    <xdr:to>
      <xdr:col>27</xdr:col>
      <xdr:colOff>0</xdr:colOff>
      <xdr:row>10</xdr:row>
      <xdr:rowOff>145677</xdr:rowOff>
    </xdr:to>
    <xdr:cxnSp macro="">
      <xdr:nvCxnSpPr>
        <xdr:cNvPr id="72" name="直線矢印コネクタ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 bwMode="auto">
        <a:xfrm>
          <a:off x="14963775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12</xdr:row>
      <xdr:rowOff>0</xdr:rowOff>
    </xdr:from>
    <xdr:to>
      <xdr:col>6</xdr:col>
      <xdr:colOff>0</xdr:colOff>
      <xdr:row>13</xdr:row>
      <xdr:rowOff>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16</xdr:row>
      <xdr:rowOff>0</xdr:rowOff>
    </xdr:from>
    <xdr:to>
      <xdr:col>6</xdr:col>
      <xdr:colOff>8283</xdr:colOff>
      <xdr:row>16</xdr:row>
      <xdr:rowOff>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 bwMode="auto">
        <a:xfrm>
          <a:off x="3008658" y="30670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26</xdr:row>
      <xdr:rowOff>0</xdr:rowOff>
    </xdr:from>
    <xdr:to>
      <xdr:col>6</xdr:col>
      <xdr:colOff>6626</xdr:colOff>
      <xdr:row>27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 bwMode="auto">
        <a:xfrm flipV="1">
          <a:off x="3000375" y="559117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30</xdr:row>
      <xdr:rowOff>0</xdr:rowOff>
    </xdr:from>
    <xdr:to>
      <xdr:col>5</xdr:col>
      <xdr:colOff>272084</xdr:colOff>
      <xdr:row>30</xdr:row>
      <xdr:rowOff>0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 bwMode="auto">
        <a:xfrm>
          <a:off x="2986709" y="63436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44</xdr:row>
      <xdr:rowOff>0</xdr:rowOff>
    </xdr:from>
    <xdr:to>
      <xdr:col>6</xdr:col>
      <xdr:colOff>6626</xdr:colOff>
      <xdr:row>44</xdr:row>
      <xdr:rowOff>171450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 bwMode="auto">
        <a:xfrm flipV="1">
          <a:off x="3000375" y="89344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48</xdr:row>
      <xdr:rowOff>0</xdr:rowOff>
    </xdr:from>
    <xdr:to>
      <xdr:col>5</xdr:col>
      <xdr:colOff>272084</xdr:colOff>
      <xdr:row>48</xdr:row>
      <xdr:rowOff>0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 bwMode="auto">
        <a:xfrm>
          <a:off x="2986709" y="97059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55</xdr:row>
      <xdr:rowOff>0</xdr:rowOff>
    </xdr:from>
    <xdr:to>
      <xdr:col>6</xdr:col>
      <xdr:colOff>20292</xdr:colOff>
      <xdr:row>55</xdr:row>
      <xdr:rowOff>171450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 bwMode="auto">
        <a:xfrm flipV="1">
          <a:off x="3014041" y="109442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59</xdr:row>
      <xdr:rowOff>0</xdr:rowOff>
    </xdr:from>
    <xdr:to>
      <xdr:col>6</xdr:col>
      <xdr:colOff>0</xdr:colOff>
      <xdr:row>59</xdr:row>
      <xdr:rowOff>0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 bwMode="auto">
        <a:xfrm>
          <a:off x="3000375" y="1170622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12</xdr:row>
      <xdr:rowOff>0</xdr:rowOff>
    </xdr:from>
    <xdr:to>
      <xdr:col>29</xdr:col>
      <xdr:colOff>0</xdr:colOff>
      <xdr:row>13</xdr:row>
      <xdr:rowOff>9525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 bwMode="auto">
        <a:xfrm>
          <a:off x="15697200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16</xdr:row>
      <xdr:rowOff>0</xdr:rowOff>
    </xdr:from>
    <xdr:to>
      <xdr:col>29</xdr:col>
      <xdr:colOff>9525</xdr:colOff>
      <xdr:row>16</xdr:row>
      <xdr:rowOff>0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 bwMode="auto">
        <a:xfrm>
          <a:off x="15706725" y="30670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26</xdr:row>
      <xdr:rowOff>0</xdr:rowOff>
    </xdr:from>
    <xdr:to>
      <xdr:col>29</xdr:col>
      <xdr:colOff>0</xdr:colOff>
      <xdr:row>27</xdr:row>
      <xdr:rowOff>9525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 bwMode="auto">
        <a:xfrm>
          <a:off x="15697200" y="5591175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29</xdr:row>
      <xdr:rowOff>223630</xdr:rowOff>
    </xdr:from>
    <xdr:to>
      <xdr:col>29</xdr:col>
      <xdr:colOff>9525</xdr:colOff>
      <xdr:row>29</xdr:row>
      <xdr:rowOff>223630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 bwMode="auto">
        <a:xfrm>
          <a:off x="15706725" y="633868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44</xdr:row>
      <xdr:rowOff>0</xdr:rowOff>
    </xdr:from>
    <xdr:to>
      <xdr:col>29</xdr:col>
      <xdr:colOff>0</xdr:colOff>
      <xdr:row>45</xdr:row>
      <xdr:rowOff>1243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 bwMode="auto">
        <a:xfrm>
          <a:off x="15697200" y="8934450"/>
          <a:ext cx="314325" cy="19174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48</xdr:row>
      <xdr:rowOff>1035</xdr:rowOff>
    </xdr:from>
    <xdr:to>
      <xdr:col>29</xdr:col>
      <xdr:colOff>9525</xdr:colOff>
      <xdr:row>48</xdr:row>
      <xdr:rowOff>1035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 bwMode="auto">
        <a:xfrm>
          <a:off x="15706725" y="970701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55</xdr:row>
      <xdr:rowOff>0</xdr:rowOff>
    </xdr:from>
    <xdr:to>
      <xdr:col>29</xdr:col>
      <xdr:colOff>0</xdr:colOff>
      <xdr:row>56</xdr:row>
      <xdr:rowOff>1242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 bwMode="auto">
        <a:xfrm>
          <a:off x="15697200" y="10944225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59</xdr:row>
      <xdr:rowOff>1034</xdr:rowOff>
    </xdr:from>
    <xdr:to>
      <xdr:col>29</xdr:col>
      <xdr:colOff>9525</xdr:colOff>
      <xdr:row>59</xdr:row>
      <xdr:rowOff>1034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 bwMode="auto">
        <a:xfrm>
          <a:off x="15706725" y="11707259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0</xdr:colOff>
      <xdr:row>23</xdr:row>
      <xdr:rowOff>0</xdr:rowOff>
    </xdr:from>
    <xdr:to>
      <xdr:col>17</xdr:col>
      <xdr:colOff>0</xdr:colOff>
      <xdr:row>23</xdr:row>
      <xdr:rowOff>0</xdr:rowOff>
    </xdr:to>
    <xdr:cxnSp macro="">
      <xdr:nvCxnSpPr>
        <xdr:cNvPr id="114" name="直線矢印コネクタ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 bwMode="auto">
        <a:xfrm flipH="1">
          <a:off x="7254875" y="5016500"/>
          <a:ext cx="973042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11</xdr:col>
      <xdr:colOff>435431</xdr:colOff>
      <xdr:row>4</xdr:row>
      <xdr:rowOff>155864</xdr:rowOff>
    </xdr:from>
    <xdr:to>
      <xdr:col>21</xdr:col>
      <xdr:colOff>0</xdr:colOff>
      <xdr:row>52</xdr:row>
      <xdr:rowOff>3400</xdr:rowOff>
    </xdr:to>
    <xdr:sp macro="" textlink="">
      <xdr:nvSpPr>
        <xdr:cNvPr id="115" name="L 字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SpPr/>
      </xdr:nvSpPr>
      <xdr:spPr>
        <a:xfrm flipV="1">
          <a:off x="6340931" y="848591"/>
          <a:ext cx="5002478" cy="8454673"/>
        </a:xfrm>
        <a:prstGeom prst="corner">
          <a:avLst>
            <a:gd name="adj1" fmla="val 96296"/>
            <a:gd name="adj2" fmla="val 42673"/>
          </a:avLst>
        </a:prstGeom>
        <a:noFill/>
        <a:ln w="571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606136</xdr:colOff>
      <xdr:row>3</xdr:row>
      <xdr:rowOff>51955</xdr:rowOff>
    </xdr:from>
    <xdr:to>
      <xdr:col>7</xdr:col>
      <xdr:colOff>412399</xdr:colOff>
      <xdr:row>7</xdr:row>
      <xdr:rowOff>22619</xdr:rowOff>
    </xdr:to>
    <xdr:sp macro="" textlink="">
      <xdr:nvSpPr>
        <xdr:cNvPr id="92" name="角丸四角形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SpPr/>
      </xdr:nvSpPr>
      <xdr:spPr bwMode="auto">
        <a:xfrm>
          <a:off x="2944091" y="571500"/>
          <a:ext cx="1486126" cy="542164"/>
        </a:xfrm>
        <a:prstGeom prst="roundRect">
          <a:avLst>
            <a:gd name="adj" fmla="val 26232"/>
          </a:avLst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</a:rPr>
            <a:t>雇　用</a:t>
          </a:r>
        </a:p>
      </xdr:txBody>
    </xdr:sp>
    <xdr:clientData/>
  </xdr:twoCellAnchor>
  <xdr:twoCellAnchor>
    <xdr:from>
      <xdr:col>14</xdr:col>
      <xdr:colOff>675409</xdr:colOff>
      <xdr:row>3</xdr:row>
      <xdr:rowOff>34637</xdr:rowOff>
    </xdr:from>
    <xdr:to>
      <xdr:col>17</xdr:col>
      <xdr:colOff>69271</xdr:colOff>
      <xdr:row>7</xdr:row>
      <xdr:rowOff>4436</xdr:rowOff>
    </xdr:to>
    <xdr:sp macro="" textlink="">
      <xdr:nvSpPr>
        <xdr:cNvPr id="93" name="角丸四角形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SpPr/>
      </xdr:nvSpPr>
      <xdr:spPr bwMode="auto">
        <a:xfrm>
          <a:off x="8035636" y="554182"/>
          <a:ext cx="1541317" cy="541299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生産誘発額</a:t>
          </a:r>
        </a:p>
      </xdr:txBody>
    </xdr:sp>
    <xdr:clientData/>
  </xdr:twoCellAnchor>
  <xdr:twoCellAnchor>
    <xdr:from>
      <xdr:col>24</xdr:col>
      <xdr:colOff>259772</xdr:colOff>
      <xdr:row>3</xdr:row>
      <xdr:rowOff>69272</xdr:rowOff>
    </xdr:from>
    <xdr:to>
      <xdr:col>29</xdr:col>
      <xdr:colOff>554181</xdr:colOff>
      <xdr:row>7</xdr:row>
      <xdr:rowOff>39071</xdr:rowOff>
    </xdr:to>
    <xdr:sp macro="" textlink="">
      <xdr:nvSpPr>
        <xdr:cNvPr id="94" name="角丸四角形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SpPr/>
      </xdr:nvSpPr>
      <xdr:spPr bwMode="auto">
        <a:xfrm>
          <a:off x="13283045" y="588817"/>
          <a:ext cx="2961409" cy="541299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粗付加価値額</a:t>
          </a:r>
        </a:p>
      </xdr:txBody>
    </xdr:sp>
    <xdr:clientData/>
  </xdr:twoCellAnchor>
  <xdr:twoCellAnchor>
    <xdr:from>
      <xdr:col>15</xdr:col>
      <xdr:colOff>34637</xdr:colOff>
      <xdr:row>8</xdr:row>
      <xdr:rowOff>69272</xdr:rowOff>
    </xdr:from>
    <xdr:to>
      <xdr:col>16</xdr:col>
      <xdr:colOff>674546</xdr:colOff>
      <xdr:row>11</xdr:row>
      <xdr:rowOff>92023</xdr:rowOff>
    </xdr:to>
    <xdr:sp macro="" textlink="">
      <xdr:nvSpPr>
        <xdr:cNvPr id="95" name="正方形/長方形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SpPr/>
      </xdr:nvSpPr>
      <xdr:spPr bwMode="auto">
        <a:xfrm>
          <a:off x="8087592" y="1368136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0</xdr:col>
      <xdr:colOff>242454</xdr:colOff>
      <xdr:row>4</xdr:row>
      <xdr:rowOff>103910</xdr:rowOff>
    </xdr:from>
    <xdr:to>
      <xdr:col>1</xdr:col>
      <xdr:colOff>409141</xdr:colOff>
      <xdr:row>32</xdr:row>
      <xdr:rowOff>0</xdr:rowOff>
    </xdr:to>
    <xdr:sp macro="" textlink="">
      <xdr:nvSpPr>
        <xdr:cNvPr id="96" name="フローチャート: 代替処理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SpPr/>
      </xdr:nvSpPr>
      <xdr:spPr bwMode="auto">
        <a:xfrm>
          <a:off x="242454" y="796637"/>
          <a:ext cx="859414" cy="4918363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242454</xdr:colOff>
      <xdr:row>34</xdr:row>
      <xdr:rowOff>86591</xdr:rowOff>
    </xdr:from>
    <xdr:to>
      <xdr:col>1</xdr:col>
      <xdr:colOff>409141</xdr:colOff>
      <xdr:row>52</xdr:row>
      <xdr:rowOff>32473</xdr:rowOff>
    </xdr:to>
    <xdr:sp macro="" textlink="">
      <xdr:nvSpPr>
        <xdr:cNvPr id="97" name="角丸四角形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SpPr/>
      </xdr:nvSpPr>
      <xdr:spPr bwMode="auto">
        <a:xfrm>
          <a:off x="242454" y="6096000"/>
          <a:ext cx="859414" cy="3219018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242454</xdr:colOff>
      <xdr:row>55</xdr:row>
      <xdr:rowOff>0</xdr:rowOff>
    </xdr:from>
    <xdr:to>
      <xdr:col>1</xdr:col>
      <xdr:colOff>409141</xdr:colOff>
      <xdr:row>60</xdr:row>
      <xdr:rowOff>133349</xdr:rowOff>
    </xdr:to>
    <xdr:sp macro="" textlink="">
      <xdr:nvSpPr>
        <xdr:cNvPr id="98" name="角丸四角形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SpPr/>
      </xdr:nvSpPr>
      <xdr:spPr bwMode="auto">
        <a:xfrm>
          <a:off x="242454" y="9802091"/>
          <a:ext cx="859414" cy="1051213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18</xdr:row>
      <xdr:rowOff>2</xdr:rowOff>
    </xdr:from>
    <xdr:to>
      <xdr:col>27</xdr:col>
      <xdr:colOff>-1</xdr:colOff>
      <xdr:row>18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2838452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26</xdr:row>
      <xdr:rowOff>0</xdr:rowOff>
    </xdr:from>
    <xdr:to>
      <xdr:col>18</xdr:col>
      <xdr:colOff>9525</xdr:colOff>
      <xdr:row>28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 bwMode="auto">
        <a:xfrm>
          <a:off x="9753600" y="42957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6163</xdr:colOff>
      <xdr:row>14</xdr:row>
      <xdr:rowOff>11206</xdr:rowOff>
    </xdr:from>
    <xdr:to>
      <xdr:col>24</xdr:col>
      <xdr:colOff>6163</xdr:colOff>
      <xdr:row>17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 bwMode="auto">
        <a:xfrm flipV="1">
          <a:off x="12102913" y="216385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12224</xdr:colOff>
      <xdr:row>14</xdr:row>
      <xdr:rowOff>6494</xdr:rowOff>
    </xdr:from>
    <xdr:to>
      <xdr:col>31</xdr:col>
      <xdr:colOff>11206</xdr:colOff>
      <xdr:row>14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 bwMode="auto">
        <a:xfrm>
          <a:off x="1210897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36</xdr:row>
      <xdr:rowOff>2</xdr:rowOff>
    </xdr:from>
    <xdr:to>
      <xdr:col>27</xdr:col>
      <xdr:colOff>0</xdr:colOff>
      <xdr:row>36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72425" y="6096002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4082</xdr:colOff>
      <xdr:row>18</xdr:row>
      <xdr:rowOff>0</xdr:rowOff>
    </xdr:from>
    <xdr:to>
      <xdr:col>33</xdr:col>
      <xdr:colOff>4082</xdr:colOff>
      <xdr:row>43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 bwMode="auto">
        <a:xfrm>
          <a:off x="17368157" y="2838450"/>
          <a:ext cx="0" cy="459513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43</xdr:row>
      <xdr:rowOff>13607</xdr:rowOff>
    </xdr:from>
    <xdr:to>
      <xdr:col>33</xdr:col>
      <xdr:colOff>0</xdr:colOff>
      <xdr:row>43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 bwMode="auto">
        <a:xfrm flipH="1">
          <a:off x="10477500" y="743358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32</xdr:col>
      <xdr:colOff>11206</xdr:colOff>
      <xdr:row>18</xdr:row>
      <xdr:rowOff>1681</xdr:rowOff>
    </xdr:from>
    <xdr:to>
      <xdr:col>33</xdr:col>
      <xdr:colOff>0</xdr:colOff>
      <xdr:row>18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 bwMode="auto">
        <a:xfrm>
          <a:off x="1700380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44</xdr:row>
      <xdr:rowOff>0</xdr:rowOff>
    </xdr:from>
    <xdr:to>
      <xdr:col>18</xdr:col>
      <xdr:colOff>0</xdr:colOff>
      <xdr:row>46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 bwMode="auto">
        <a:xfrm>
          <a:off x="9744075" y="76390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17</xdr:row>
      <xdr:rowOff>172640</xdr:rowOff>
    </xdr:from>
    <xdr:to>
      <xdr:col>12</xdr:col>
      <xdr:colOff>672353</xdr:colOff>
      <xdr:row>17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 bwMode="auto">
        <a:xfrm flipH="1">
          <a:off x="4663678" y="2839640"/>
          <a:ext cx="1933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14</xdr:row>
      <xdr:rowOff>0</xdr:rowOff>
    </xdr:from>
    <xdr:to>
      <xdr:col>9</xdr:col>
      <xdr:colOff>672353</xdr:colOff>
      <xdr:row>18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14</xdr:row>
      <xdr:rowOff>0</xdr:rowOff>
    </xdr:from>
    <xdr:to>
      <xdr:col>4</xdr:col>
      <xdr:colOff>13610</xdr:colOff>
      <xdr:row>15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36</xdr:row>
      <xdr:rowOff>0</xdr:rowOff>
    </xdr:from>
    <xdr:to>
      <xdr:col>12</xdr:col>
      <xdr:colOff>672354</xdr:colOff>
      <xdr:row>36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 bwMode="auto">
        <a:xfrm flipH="1">
          <a:off x="4667250" y="60960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54</xdr:row>
      <xdr:rowOff>0</xdr:rowOff>
    </xdr:from>
    <xdr:to>
      <xdr:col>12</xdr:col>
      <xdr:colOff>672354</xdr:colOff>
      <xdr:row>54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 bwMode="auto">
        <a:xfrm flipH="1">
          <a:off x="4667250" y="942975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0</xdr:colOff>
      <xdr:row>37</xdr:row>
      <xdr:rowOff>23812</xdr:rowOff>
    </xdr:from>
    <xdr:to>
      <xdr:col>31</xdr:col>
      <xdr:colOff>0</xdr:colOff>
      <xdr:row>43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 bwMode="auto">
        <a:xfrm>
          <a:off x="16259175" y="6348412"/>
          <a:ext cx="0" cy="108517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54</xdr:row>
      <xdr:rowOff>1</xdr:rowOff>
    </xdr:from>
    <xdr:to>
      <xdr:col>27</xdr:col>
      <xdr:colOff>-1</xdr:colOff>
      <xdr:row>54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942975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18</xdr:row>
      <xdr:rowOff>1</xdr:rowOff>
    </xdr:from>
    <xdr:to>
      <xdr:col>9</xdr:col>
      <xdr:colOff>352425</xdr:colOff>
      <xdr:row>19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 bwMode="auto">
        <a:xfrm flipV="1">
          <a:off x="5267325" y="28384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27</xdr:row>
      <xdr:rowOff>0</xdr:rowOff>
    </xdr:from>
    <xdr:to>
      <xdr:col>19</xdr:col>
      <xdr:colOff>149678</xdr:colOff>
      <xdr:row>27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 bwMode="auto">
        <a:xfrm flipH="1">
          <a:off x="9755282" y="4467225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45</xdr:row>
      <xdr:rowOff>0</xdr:rowOff>
    </xdr:from>
    <xdr:to>
      <xdr:col>20</xdr:col>
      <xdr:colOff>0</xdr:colOff>
      <xdr:row>45</xdr:row>
      <xdr:rowOff>0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 bwMode="auto">
        <a:xfrm flipH="1">
          <a:off x="9755282" y="781050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 bwMode="auto">
        <a:xfrm flipV="1">
          <a:off x="12830175" y="60960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28</xdr:col>
      <xdr:colOff>17322</xdr:colOff>
      <xdr:row>31</xdr:row>
      <xdr:rowOff>0</xdr:rowOff>
    </xdr:from>
    <xdr:to>
      <xdr:col>28</xdr:col>
      <xdr:colOff>17322</xdr:colOff>
      <xdr:row>32</xdr:row>
      <xdr:rowOff>11206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 bwMode="auto">
        <a:xfrm>
          <a:off x="14495322" y="5219700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727362</xdr:colOff>
      <xdr:row>49</xdr:row>
      <xdr:rowOff>0</xdr:rowOff>
    </xdr:from>
    <xdr:to>
      <xdr:col>27</xdr:col>
      <xdr:colOff>727362</xdr:colOff>
      <xdr:row>50</xdr:row>
      <xdr:rowOff>11206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 bwMode="auto">
        <a:xfrm>
          <a:off x="14471937" y="854392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36</xdr:row>
      <xdr:rowOff>1</xdr:rowOff>
    </xdr:from>
    <xdr:to>
      <xdr:col>9</xdr:col>
      <xdr:colOff>352425</xdr:colOff>
      <xdr:row>37</xdr:row>
      <xdr:rowOff>0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 bwMode="auto">
        <a:xfrm flipV="1">
          <a:off x="5267325" y="60960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54</xdr:row>
      <xdr:rowOff>1</xdr:rowOff>
    </xdr:from>
    <xdr:to>
      <xdr:col>9</xdr:col>
      <xdr:colOff>352425</xdr:colOff>
      <xdr:row>55</xdr:row>
      <xdr:rowOff>0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 bwMode="auto">
        <a:xfrm flipV="1">
          <a:off x="5267325" y="94297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14</xdr:row>
      <xdr:rowOff>0</xdr:rowOff>
    </xdr:from>
    <xdr:to>
      <xdr:col>10</xdr:col>
      <xdr:colOff>0</xdr:colOff>
      <xdr:row>14</xdr:row>
      <xdr:rowOff>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25</xdr:col>
      <xdr:colOff>0</xdr:colOff>
      <xdr:row>43</xdr:row>
      <xdr:rowOff>0</xdr:rowOff>
    </xdr:from>
    <xdr:to>
      <xdr:col>25</xdr:col>
      <xdr:colOff>0</xdr:colOff>
      <xdr:row>43</xdr:row>
      <xdr:rowOff>190500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 bwMode="auto">
        <a:xfrm flipV="1">
          <a:off x="12830175" y="74199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18</xdr:row>
      <xdr:rowOff>0</xdr:rowOff>
    </xdr:from>
    <xdr:to>
      <xdr:col>25</xdr:col>
      <xdr:colOff>0</xdr:colOff>
      <xdr:row>18</xdr:row>
      <xdr:rowOff>190500</xdr:rowOff>
    </xdr:to>
    <xdr:cxnSp macro="">
      <xdr:nvCxnSpPr>
        <xdr:cNvPr id="37" name="直線矢印コネクタ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 bwMode="auto">
        <a:xfrm flipV="1">
          <a:off x="1283017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54</xdr:row>
      <xdr:rowOff>0</xdr:rowOff>
    </xdr:from>
    <xdr:to>
      <xdr:col>25</xdr:col>
      <xdr:colOff>0</xdr:colOff>
      <xdr:row>54</xdr:row>
      <xdr:rowOff>190500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 bwMode="auto">
        <a:xfrm flipV="1">
          <a:off x="12830175" y="94297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31</xdr:row>
      <xdr:rowOff>0</xdr:rowOff>
    </xdr:from>
    <xdr:to>
      <xdr:col>6</xdr:col>
      <xdr:colOff>353785</xdr:colOff>
      <xdr:row>32</xdr:row>
      <xdr:rowOff>0</xdr:rowOff>
    </xdr:to>
    <xdr:cxnSp macro="">
      <xdr:nvCxnSpPr>
        <xdr:cNvPr id="39" name="直線矢印コネクタ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 bwMode="auto">
        <a:xfrm>
          <a:off x="3639910" y="5219700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49</xdr:row>
      <xdr:rowOff>0</xdr:rowOff>
    </xdr:from>
    <xdr:to>
      <xdr:col>6</xdr:col>
      <xdr:colOff>353785</xdr:colOff>
      <xdr:row>50</xdr:row>
      <xdr:rowOff>0</xdr:rowOff>
    </xdr:to>
    <xdr:cxnSp macro="">
      <xdr:nvCxnSpPr>
        <xdr:cNvPr id="40" name="直線矢印コネクタ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 bwMode="auto">
        <a:xfrm>
          <a:off x="3639910" y="854392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32</xdr:row>
      <xdr:rowOff>16300</xdr:rowOff>
    </xdr:from>
    <xdr:to>
      <xdr:col>9</xdr:col>
      <xdr:colOff>678465</xdr:colOff>
      <xdr:row>36</xdr:row>
      <xdr:rowOff>16300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 bwMode="auto">
        <a:xfrm>
          <a:off x="5593365" y="5407450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2404</xdr:colOff>
      <xdr:row>34</xdr:row>
      <xdr:rowOff>6404</xdr:rowOff>
    </xdr:to>
    <xdr:cxnSp macro="">
      <xdr:nvCxnSpPr>
        <xdr:cNvPr id="42" name="直線矢印コネクタ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 bwMode="auto">
        <a:xfrm>
          <a:off x="2314575" y="5391150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32</xdr:row>
      <xdr:rowOff>16300</xdr:rowOff>
    </xdr:from>
    <xdr:to>
      <xdr:col>9</xdr:col>
      <xdr:colOff>681522</xdr:colOff>
      <xdr:row>32</xdr:row>
      <xdr:rowOff>16300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 bwMode="auto">
        <a:xfrm>
          <a:off x="2325781" y="5407450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50</xdr:row>
      <xdr:rowOff>16300</xdr:rowOff>
    </xdr:from>
    <xdr:to>
      <xdr:col>9</xdr:col>
      <xdr:colOff>661147</xdr:colOff>
      <xdr:row>54</xdr:row>
      <xdr:rowOff>16300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 bwMode="auto">
        <a:xfrm>
          <a:off x="5576047" y="873167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2404</xdr:colOff>
      <xdr:row>52</xdr:row>
      <xdr:rowOff>6404</xdr:rowOff>
    </xdr:to>
    <xdr:cxnSp macro="">
      <xdr:nvCxnSpPr>
        <xdr:cNvPr id="45" name="直線矢印コネクタ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 bwMode="auto">
        <a:xfrm>
          <a:off x="2314575" y="871537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50</xdr:row>
      <xdr:rowOff>16300</xdr:rowOff>
    </xdr:from>
    <xdr:to>
      <xdr:col>9</xdr:col>
      <xdr:colOff>681522</xdr:colOff>
      <xdr:row>50</xdr:row>
      <xdr:rowOff>16300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 bwMode="auto">
        <a:xfrm>
          <a:off x="2325781" y="873167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9525</xdr:colOff>
      <xdr:row>14</xdr:row>
      <xdr:rowOff>9525</xdr:rowOff>
    </xdr:from>
    <xdr:to>
      <xdr:col>31</xdr:col>
      <xdr:colOff>9525</xdr:colOff>
      <xdr:row>16</xdr:row>
      <xdr:rowOff>9525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 bwMode="auto">
        <a:xfrm>
          <a:off x="1626870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32</xdr:row>
      <xdr:rowOff>4713</xdr:rowOff>
    </xdr:from>
    <xdr:to>
      <xdr:col>24</xdr:col>
      <xdr:colOff>0</xdr:colOff>
      <xdr:row>36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 bwMode="auto">
        <a:xfrm flipV="1">
          <a:off x="12096750" y="5395863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6061</xdr:colOff>
      <xdr:row>32</xdr:row>
      <xdr:rowOff>0</xdr:rowOff>
    </xdr:from>
    <xdr:to>
      <xdr:col>31</xdr:col>
      <xdr:colOff>5043</xdr:colOff>
      <xdr:row>32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 bwMode="auto">
        <a:xfrm>
          <a:off x="12102811" y="539115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3362</xdr:colOff>
      <xdr:row>32</xdr:row>
      <xdr:rowOff>3031</xdr:rowOff>
    </xdr:from>
    <xdr:to>
      <xdr:col>31</xdr:col>
      <xdr:colOff>3362</xdr:colOff>
      <xdr:row>33</xdr:row>
      <xdr:rowOff>164956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 bwMode="auto">
        <a:xfrm>
          <a:off x="16262537" y="539418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50</xdr:row>
      <xdr:rowOff>4712</xdr:rowOff>
    </xdr:from>
    <xdr:to>
      <xdr:col>24</xdr:col>
      <xdr:colOff>0</xdr:colOff>
      <xdr:row>54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 bwMode="auto">
        <a:xfrm flipV="1">
          <a:off x="12096750" y="872008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6061</xdr:colOff>
      <xdr:row>50</xdr:row>
      <xdr:rowOff>0</xdr:rowOff>
    </xdr:from>
    <xdr:to>
      <xdr:col>31</xdr:col>
      <xdr:colOff>5043</xdr:colOff>
      <xdr:row>50</xdr:row>
      <xdr:rowOff>0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 bwMode="auto">
        <a:xfrm>
          <a:off x="12102811" y="871537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3362</xdr:colOff>
      <xdr:row>50</xdr:row>
      <xdr:rowOff>3031</xdr:rowOff>
    </xdr:from>
    <xdr:to>
      <xdr:col>31</xdr:col>
      <xdr:colOff>3362</xdr:colOff>
      <xdr:row>51</xdr:row>
      <xdr:rowOff>164956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 bwMode="auto">
        <a:xfrm>
          <a:off x="16262537" y="871840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11</xdr:row>
      <xdr:rowOff>9525</xdr:rowOff>
    </xdr:from>
    <xdr:to>
      <xdr:col>18</xdr:col>
      <xdr:colOff>0</xdr:colOff>
      <xdr:row>13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 bwMode="auto">
        <a:xfrm>
          <a:off x="9744075" y="1647825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12</xdr:row>
      <xdr:rowOff>168087</xdr:rowOff>
    </xdr:from>
    <xdr:to>
      <xdr:col>17</xdr:col>
      <xdr:colOff>723900</xdr:colOff>
      <xdr:row>12</xdr:row>
      <xdr:rowOff>168087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 bwMode="auto">
        <a:xfrm flipH="1">
          <a:off x="7296150" y="1977837"/>
          <a:ext cx="243840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13</xdr:row>
      <xdr:rowOff>1</xdr:rowOff>
    </xdr:from>
    <xdr:to>
      <xdr:col>17</xdr:col>
      <xdr:colOff>347870</xdr:colOff>
      <xdr:row>15</xdr:row>
      <xdr:rowOff>95250</xdr:rowOff>
    </xdr:to>
    <xdr:cxnSp macro="">
      <xdr:nvCxnSpPr>
        <xdr:cNvPr id="56" name="直線矢印コネクタ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 bwMode="auto">
        <a:xfrm flipV="1">
          <a:off x="9301370" y="2013858"/>
          <a:ext cx="0" cy="44903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19</xdr:row>
      <xdr:rowOff>0</xdr:rowOff>
    </xdr:from>
    <xdr:to>
      <xdr:col>14</xdr:col>
      <xdr:colOff>0</xdr:colOff>
      <xdr:row>22</xdr:row>
      <xdr:rowOff>11206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 bwMode="auto">
        <a:xfrm>
          <a:off x="7286625" y="3067050"/>
          <a:ext cx="0" cy="54460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22</xdr:row>
      <xdr:rowOff>1730</xdr:rowOff>
    </xdr:from>
    <xdr:to>
      <xdr:col>18</xdr:col>
      <xdr:colOff>0</xdr:colOff>
      <xdr:row>22</xdr:row>
      <xdr:rowOff>1730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 bwMode="auto">
        <a:xfrm flipH="1">
          <a:off x="7286625" y="3602180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22</xdr:row>
      <xdr:rowOff>11206</xdr:rowOff>
    </xdr:from>
    <xdr:to>
      <xdr:col>18</xdr:col>
      <xdr:colOff>0</xdr:colOff>
      <xdr:row>23</xdr:row>
      <xdr:rowOff>0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 bwMode="auto">
        <a:xfrm>
          <a:off x="9744075" y="3611656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32</xdr:row>
      <xdr:rowOff>0</xdr:rowOff>
    </xdr:from>
    <xdr:to>
      <xdr:col>18</xdr:col>
      <xdr:colOff>0</xdr:colOff>
      <xdr:row>32</xdr:row>
      <xdr:rowOff>0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 bwMode="auto">
        <a:xfrm flipH="1">
          <a:off x="7286625" y="5391150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31</xdr:row>
      <xdr:rowOff>0</xdr:rowOff>
    </xdr:from>
    <xdr:to>
      <xdr:col>18</xdr:col>
      <xdr:colOff>0</xdr:colOff>
      <xdr:row>32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 bwMode="auto">
        <a:xfrm>
          <a:off x="9744075" y="5219700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32</xdr:row>
      <xdr:rowOff>0</xdr:rowOff>
    </xdr:from>
    <xdr:to>
      <xdr:col>14</xdr:col>
      <xdr:colOff>0</xdr:colOff>
      <xdr:row>32</xdr:row>
      <xdr:rowOff>156883</xdr:rowOff>
    </xdr:to>
    <xdr:cxnSp macro="">
      <xdr:nvCxnSpPr>
        <xdr:cNvPr id="62" name="直線矢印コネクタ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 bwMode="auto">
        <a:xfrm>
          <a:off x="7286625" y="5391150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34</xdr:row>
      <xdr:rowOff>13607</xdr:rowOff>
    </xdr:from>
    <xdr:to>
      <xdr:col>18</xdr:col>
      <xdr:colOff>0</xdr:colOff>
      <xdr:row>34</xdr:row>
      <xdr:rowOff>13607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 bwMode="auto">
        <a:xfrm>
          <a:off x="9010650" y="5757182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32</xdr:row>
      <xdr:rowOff>13607</xdr:rowOff>
    </xdr:from>
    <xdr:to>
      <xdr:col>16</xdr:col>
      <xdr:colOff>721179</xdr:colOff>
      <xdr:row>34</xdr:row>
      <xdr:rowOff>13607</xdr:rowOff>
    </xdr:to>
    <xdr:cxnSp macro="">
      <xdr:nvCxnSpPr>
        <xdr:cNvPr id="64" name="直線矢印コネクタ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 bwMode="auto">
        <a:xfrm flipV="1">
          <a:off x="8998404" y="5404757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50</xdr:row>
      <xdr:rowOff>0</xdr:rowOff>
    </xdr:from>
    <xdr:to>
      <xdr:col>18</xdr:col>
      <xdr:colOff>0</xdr:colOff>
      <xdr:row>50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 bwMode="auto">
        <a:xfrm flipH="1">
          <a:off x="7286625" y="871537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49</xdr:row>
      <xdr:rowOff>0</xdr:rowOff>
    </xdr:from>
    <xdr:to>
      <xdr:col>18</xdr:col>
      <xdr:colOff>0</xdr:colOff>
      <xdr:row>50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 bwMode="auto">
        <a:xfrm>
          <a:off x="9744075" y="854392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50</xdr:row>
      <xdr:rowOff>0</xdr:rowOff>
    </xdr:from>
    <xdr:to>
      <xdr:col>14</xdr:col>
      <xdr:colOff>0</xdr:colOff>
      <xdr:row>50</xdr:row>
      <xdr:rowOff>156883</xdr:rowOff>
    </xdr:to>
    <xdr:cxnSp macro="">
      <xdr:nvCxnSpPr>
        <xdr:cNvPr id="67" name="直線矢印コネクタ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 bwMode="auto">
        <a:xfrm>
          <a:off x="7286625" y="871537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52</xdr:row>
      <xdr:rowOff>0</xdr:rowOff>
    </xdr:from>
    <xdr:to>
      <xdr:col>18</xdr:col>
      <xdr:colOff>13607</xdr:colOff>
      <xdr:row>52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 bwMode="auto">
        <a:xfrm>
          <a:off x="9024257" y="907732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50</xdr:row>
      <xdr:rowOff>0</xdr:rowOff>
    </xdr:from>
    <xdr:to>
      <xdr:col>17</xdr:col>
      <xdr:colOff>0</xdr:colOff>
      <xdr:row>52</xdr:row>
      <xdr:rowOff>0</xdr:rowOff>
    </xdr:to>
    <xdr:cxnSp macro="">
      <xdr:nvCxnSpPr>
        <xdr:cNvPr id="69" name="直線矢印コネクタ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 bwMode="auto">
        <a:xfrm flipV="1">
          <a:off x="9010650" y="871537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13</xdr:row>
      <xdr:rowOff>0</xdr:rowOff>
    </xdr:from>
    <xdr:to>
      <xdr:col>14</xdr:col>
      <xdr:colOff>0</xdr:colOff>
      <xdr:row>13</xdr:row>
      <xdr:rowOff>145677</xdr:rowOff>
    </xdr:to>
    <xdr:cxnSp macro="">
      <xdr:nvCxnSpPr>
        <xdr:cNvPr id="70" name="直線矢印コネクタ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 bwMode="auto">
        <a:xfrm>
          <a:off x="7286625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13</xdr:row>
      <xdr:rowOff>0</xdr:rowOff>
    </xdr:from>
    <xdr:to>
      <xdr:col>6</xdr:col>
      <xdr:colOff>358584</xdr:colOff>
      <xdr:row>13</xdr:row>
      <xdr:rowOff>145677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28</xdr:col>
      <xdr:colOff>0</xdr:colOff>
      <xdr:row>13</xdr:row>
      <xdr:rowOff>0</xdr:rowOff>
    </xdr:from>
    <xdr:to>
      <xdr:col>28</xdr:col>
      <xdr:colOff>0</xdr:colOff>
      <xdr:row>13</xdr:row>
      <xdr:rowOff>145677</xdr:rowOff>
    </xdr:to>
    <xdr:cxnSp macro="">
      <xdr:nvCxnSpPr>
        <xdr:cNvPr id="72" name="直線矢印コネクタ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 bwMode="auto">
        <a:xfrm>
          <a:off x="1447800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21</xdr:row>
      <xdr:rowOff>0</xdr:rowOff>
    </xdr:from>
    <xdr:to>
      <xdr:col>17</xdr:col>
      <xdr:colOff>358589</xdr:colOff>
      <xdr:row>21</xdr:row>
      <xdr:rowOff>145677</xdr:rowOff>
    </xdr:to>
    <xdr:cxnSp macro="">
      <xdr:nvCxnSpPr>
        <xdr:cNvPr id="73" name="直線矢印コネクタ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 bwMode="auto">
        <a:xfrm>
          <a:off x="9369239" y="34290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15</xdr:row>
      <xdr:rowOff>0</xdr:rowOff>
    </xdr:from>
    <xdr:to>
      <xdr:col>6</xdr:col>
      <xdr:colOff>0</xdr:colOff>
      <xdr:row>16</xdr:row>
      <xdr:rowOff>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19</xdr:row>
      <xdr:rowOff>0</xdr:rowOff>
    </xdr:from>
    <xdr:to>
      <xdr:col>6</xdr:col>
      <xdr:colOff>8283</xdr:colOff>
      <xdr:row>19</xdr:row>
      <xdr:rowOff>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 bwMode="auto">
        <a:xfrm>
          <a:off x="3008658" y="30670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33</xdr:row>
      <xdr:rowOff>0</xdr:rowOff>
    </xdr:from>
    <xdr:to>
      <xdr:col>6</xdr:col>
      <xdr:colOff>6626</xdr:colOff>
      <xdr:row>34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 bwMode="auto">
        <a:xfrm flipV="1">
          <a:off x="3000375" y="55721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37</xdr:row>
      <xdr:rowOff>0</xdr:rowOff>
    </xdr:from>
    <xdr:to>
      <xdr:col>5</xdr:col>
      <xdr:colOff>272084</xdr:colOff>
      <xdr:row>37</xdr:row>
      <xdr:rowOff>0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 bwMode="auto">
        <a:xfrm>
          <a:off x="2986709" y="63246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51</xdr:row>
      <xdr:rowOff>0</xdr:rowOff>
    </xdr:from>
    <xdr:to>
      <xdr:col>6</xdr:col>
      <xdr:colOff>6626</xdr:colOff>
      <xdr:row>51</xdr:row>
      <xdr:rowOff>171450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 bwMode="auto">
        <a:xfrm flipV="1">
          <a:off x="3000375" y="88963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55</xdr:row>
      <xdr:rowOff>0</xdr:rowOff>
    </xdr:from>
    <xdr:to>
      <xdr:col>5</xdr:col>
      <xdr:colOff>272084</xdr:colOff>
      <xdr:row>55</xdr:row>
      <xdr:rowOff>0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 bwMode="auto">
        <a:xfrm>
          <a:off x="2986709" y="96583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62</xdr:row>
      <xdr:rowOff>0</xdr:rowOff>
    </xdr:from>
    <xdr:to>
      <xdr:col>6</xdr:col>
      <xdr:colOff>20292</xdr:colOff>
      <xdr:row>62</xdr:row>
      <xdr:rowOff>171450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 bwMode="auto">
        <a:xfrm flipV="1">
          <a:off x="3014041" y="108966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66</xdr:row>
      <xdr:rowOff>0</xdr:rowOff>
    </xdr:from>
    <xdr:to>
      <xdr:col>6</xdr:col>
      <xdr:colOff>0</xdr:colOff>
      <xdr:row>66</xdr:row>
      <xdr:rowOff>0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 bwMode="auto">
        <a:xfrm>
          <a:off x="3000375" y="116586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15</xdr:row>
      <xdr:rowOff>0</xdr:rowOff>
    </xdr:from>
    <xdr:to>
      <xdr:col>30</xdr:col>
      <xdr:colOff>0</xdr:colOff>
      <xdr:row>16</xdr:row>
      <xdr:rowOff>9525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 bwMode="auto">
        <a:xfrm>
          <a:off x="1521142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19</xdr:row>
      <xdr:rowOff>0</xdr:rowOff>
    </xdr:from>
    <xdr:to>
      <xdr:col>30</xdr:col>
      <xdr:colOff>9525</xdr:colOff>
      <xdr:row>19</xdr:row>
      <xdr:rowOff>0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 bwMode="auto">
        <a:xfrm>
          <a:off x="15220950" y="30670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33</xdr:row>
      <xdr:rowOff>0</xdr:rowOff>
    </xdr:from>
    <xdr:to>
      <xdr:col>30</xdr:col>
      <xdr:colOff>0</xdr:colOff>
      <xdr:row>34</xdr:row>
      <xdr:rowOff>9525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 bwMode="auto">
        <a:xfrm>
          <a:off x="15211425" y="5572125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36</xdr:row>
      <xdr:rowOff>223630</xdr:rowOff>
    </xdr:from>
    <xdr:to>
      <xdr:col>30</xdr:col>
      <xdr:colOff>9525</xdr:colOff>
      <xdr:row>36</xdr:row>
      <xdr:rowOff>223630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 bwMode="auto">
        <a:xfrm>
          <a:off x="15220950" y="631963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51</xdr:row>
      <xdr:rowOff>0</xdr:rowOff>
    </xdr:from>
    <xdr:to>
      <xdr:col>30</xdr:col>
      <xdr:colOff>0</xdr:colOff>
      <xdr:row>52</xdr:row>
      <xdr:rowOff>1243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 bwMode="auto">
        <a:xfrm>
          <a:off x="15211425" y="889635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55</xdr:row>
      <xdr:rowOff>1035</xdr:rowOff>
    </xdr:from>
    <xdr:to>
      <xdr:col>30</xdr:col>
      <xdr:colOff>9525</xdr:colOff>
      <xdr:row>55</xdr:row>
      <xdr:rowOff>1035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 bwMode="auto">
        <a:xfrm>
          <a:off x="15220950" y="965938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62</xdr:row>
      <xdr:rowOff>0</xdr:rowOff>
    </xdr:from>
    <xdr:to>
      <xdr:col>30</xdr:col>
      <xdr:colOff>0</xdr:colOff>
      <xdr:row>63</xdr:row>
      <xdr:rowOff>1242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 bwMode="auto">
        <a:xfrm>
          <a:off x="15211425" y="10896600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66</xdr:row>
      <xdr:rowOff>1034</xdr:rowOff>
    </xdr:from>
    <xdr:to>
      <xdr:col>30</xdr:col>
      <xdr:colOff>9525</xdr:colOff>
      <xdr:row>66</xdr:row>
      <xdr:rowOff>1034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 bwMode="auto">
        <a:xfrm>
          <a:off x="15220950" y="11659634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347870</xdr:colOff>
      <xdr:row>13</xdr:row>
      <xdr:rowOff>0</xdr:rowOff>
    </xdr:from>
    <xdr:to>
      <xdr:col>16</xdr:col>
      <xdr:colOff>347870</xdr:colOff>
      <xdr:row>15</xdr:row>
      <xdr:rowOff>1</xdr:rowOff>
    </xdr:to>
    <xdr:cxnSp macro="">
      <xdr:nvCxnSpPr>
        <xdr:cNvPr id="92" name="直線矢印コネクタ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 bwMode="auto">
        <a:xfrm flipV="1">
          <a:off x="9301370" y="2013857"/>
          <a:ext cx="0" cy="35378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358588</xdr:colOff>
      <xdr:row>15</xdr:row>
      <xdr:rowOff>92850</xdr:rowOff>
    </xdr:from>
    <xdr:to>
      <xdr:col>18</xdr:col>
      <xdr:colOff>11206</xdr:colOff>
      <xdr:row>15</xdr:row>
      <xdr:rowOff>92850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>
          <a:off x="9312088" y="2460493"/>
          <a:ext cx="387404" cy="0"/>
        </a:xfrm>
        <a:prstGeom prst="line">
          <a:avLst/>
        </a:prstGeom>
        <a:ln>
          <a:solidFill>
            <a:schemeClr val="tx1"/>
          </a:solidFill>
          <a:prstDash val="dash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86590</xdr:colOff>
      <xdr:row>6</xdr:row>
      <xdr:rowOff>0</xdr:rowOff>
    </xdr:from>
    <xdr:to>
      <xdr:col>11</xdr:col>
      <xdr:colOff>2</xdr:colOff>
      <xdr:row>58</xdr:row>
      <xdr:rowOff>86592</xdr:rowOff>
    </xdr:to>
    <xdr:grpSp>
      <xdr:nvGrpSpPr>
        <xdr:cNvPr id="95" name="グループ化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GrpSpPr/>
      </xdr:nvGrpSpPr>
      <xdr:grpSpPr>
        <a:xfrm>
          <a:off x="1447304" y="1061357"/>
          <a:ext cx="4362948" cy="9489128"/>
          <a:chOff x="1385455" y="900544"/>
          <a:chExt cx="4543857" cy="9421092"/>
        </a:xfrm>
      </xdr:grpSpPr>
      <xdr:sp macro="" textlink="">
        <xdr:nvSpPr>
          <xdr:cNvPr id="96" name="角丸四角形 95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7" name="角丸四角形 96">
            <a:extLst>
              <a:ext uri="{FF2B5EF4-FFF2-40B4-BE49-F238E27FC236}">
                <a16:creationId xmlns:a16="http://schemas.microsoft.com/office/drawing/2014/main" id="{00000000-0008-0000-0700-000061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11</xdr:col>
      <xdr:colOff>346365</xdr:colOff>
      <xdr:row>6</xdr:row>
      <xdr:rowOff>17318</xdr:rowOff>
    </xdr:from>
    <xdr:to>
      <xdr:col>15</xdr:col>
      <xdr:colOff>211282</xdr:colOff>
      <xdr:row>58</xdr:row>
      <xdr:rowOff>103910</xdr:rowOff>
    </xdr:to>
    <xdr:grpSp>
      <xdr:nvGrpSpPr>
        <xdr:cNvPr id="98" name="グループ化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GrpSpPr/>
      </xdr:nvGrpSpPr>
      <xdr:grpSpPr>
        <a:xfrm>
          <a:off x="6156615" y="1078675"/>
          <a:ext cx="1974024" cy="9489128"/>
          <a:chOff x="6369628" y="900544"/>
          <a:chExt cx="2012372" cy="9421092"/>
        </a:xfrm>
      </xdr:grpSpPr>
      <xdr:sp macro="" textlink="">
        <xdr:nvSpPr>
          <xdr:cNvPr id="99" name="角丸四角形 98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0" name="角丸四角形 99">
            <a:extLst>
              <a:ext uri="{FF2B5EF4-FFF2-40B4-BE49-F238E27FC236}">
                <a16:creationId xmlns:a16="http://schemas.microsoft.com/office/drawing/2014/main" id="{00000000-0008-0000-0700-000064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17</xdr:col>
      <xdr:colOff>34637</xdr:colOff>
      <xdr:row>3</xdr:row>
      <xdr:rowOff>17319</xdr:rowOff>
    </xdr:from>
    <xdr:to>
      <xdr:col>18</xdr:col>
      <xdr:colOff>674545</xdr:colOff>
      <xdr:row>6</xdr:row>
      <xdr:rowOff>40070</xdr:rowOff>
    </xdr:to>
    <xdr:sp macro="" textlink="">
      <xdr:nvSpPr>
        <xdr:cNvPr id="101" name="正方形/長方形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SpPr/>
      </xdr:nvSpPr>
      <xdr:spPr bwMode="auto">
        <a:xfrm>
          <a:off x="9126682" y="363683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23</xdr:col>
      <xdr:colOff>155862</xdr:colOff>
      <xdr:row>6</xdr:row>
      <xdr:rowOff>17318</xdr:rowOff>
    </xdr:from>
    <xdr:to>
      <xdr:col>34</xdr:col>
      <xdr:colOff>155861</xdr:colOff>
      <xdr:row>58</xdr:row>
      <xdr:rowOff>103910</xdr:rowOff>
    </xdr:to>
    <xdr:grpSp>
      <xdr:nvGrpSpPr>
        <xdr:cNvPr id="102" name="グループ化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GrpSpPr/>
      </xdr:nvGrpSpPr>
      <xdr:grpSpPr>
        <a:xfrm>
          <a:off x="12198183" y="1078675"/>
          <a:ext cx="6109607" cy="9489128"/>
          <a:chOff x="11655136" y="900544"/>
          <a:chExt cx="6061363" cy="9421092"/>
        </a:xfrm>
      </xdr:grpSpPr>
      <xdr:sp macro="" textlink="">
        <xdr:nvSpPr>
          <xdr:cNvPr id="103" name="角丸四角形 102">
            <a:extLst>
              <a:ext uri="{FF2B5EF4-FFF2-40B4-BE49-F238E27FC236}">
                <a16:creationId xmlns:a16="http://schemas.microsoft.com/office/drawing/2014/main" id="{00000000-0008-0000-0700-000067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4" name="角丸四角形 103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0</xdr:col>
      <xdr:colOff>294409</xdr:colOff>
      <xdr:row>7</xdr:row>
      <xdr:rowOff>121226</xdr:rowOff>
    </xdr:from>
    <xdr:to>
      <xdr:col>1</xdr:col>
      <xdr:colOff>461096</xdr:colOff>
      <xdr:row>38</xdr:row>
      <xdr:rowOff>113002</xdr:rowOff>
    </xdr:to>
    <xdr:sp macro="" textlink="">
      <xdr:nvSpPr>
        <xdr:cNvPr id="105" name="フローチャート: 代替処理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SpPr/>
      </xdr:nvSpPr>
      <xdr:spPr bwMode="auto">
        <a:xfrm>
          <a:off x="294409" y="1333499"/>
          <a:ext cx="859414" cy="5481639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294409</xdr:colOff>
      <xdr:row>41</xdr:row>
      <xdr:rowOff>0</xdr:rowOff>
    </xdr:from>
    <xdr:to>
      <xdr:col>1</xdr:col>
      <xdr:colOff>461096</xdr:colOff>
      <xdr:row>58</xdr:row>
      <xdr:rowOff>101745</xdr:rowOff>
    </xdr:to>
    <xdr:sp macro="" textlink="">
      <xdr:nvSpPr>
        <xdr:cNvPr id="106" name="角丸四角形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SpPr/>
      </xdr:nvSpPr>
      <xdr:spPr bwMode="auto">
        <a:xfrm>
          <a:off x="294409" y="7221682"/>
          <a:ext cx="859414" cy="3219018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259773</xdr:colOff>
      <xdr:row>61</xdr:row>
      <xdr:rowOff>155864</xdr:rowOff>
    </xdr:from>
    <xdr:to>
      <xdr:col>1</xdr:col>
      <xdr:colOff>426460</xdr:colOff>
      <xdr:row>67</xdr:row>
      <xdr:rowOff>116032</xdr:rowOff>
    </xdr:to>
    <xdr:sp macro="" textlink="">
      <xdr:nvSpPr>
        <xdr:cNvPr id="107" name="角丸四角形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SpPr/>
      </xdr:nvSpPr>
      <xdr:spPr bwMode="auto">
        <a:xfrm>
          <a:off x="259773" y="11014364"/>
          <a:ext cx="859414" cy="1051213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Relationship Id="rId5" Type="http://schemas.openxmlformats.org/officeDocument/2006/relationships/image" Target="../media/image4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oumu.go.jp/toukei_toukatsu/data/io/015index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oumu.go.jp/toukei_toukatsu/data/io/015index.htm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145"/>
  <sheetViews>
    <sheetView showGridLines="0" tabSelected="1" zoomScaleNormal="100" workbookViewId="0">
      <selection activeCell="L18" sqref="L18"/>
    </sheetView>
  </sheetViews>
  <sheetFormatPr defaultColWidth="18.625" defaultRowHeight="12.75" customHeight="1"/>
  <cols>
    <col min="1" max="1" width="2.625" style="13" customWidth="1"/>
    <col min="2" max="11" width="9" style="13" customWidth="1"/>
    <col min="12" max="16384" width="18.625" style="13"/>
  </cols>
  <sheetData>
    <row r="1" spans="2:11" ht="18" customHeight="1"/>
    <row r="2" spans="2:11" ht="18" customHeight="1">
      <c r="B2" s="556" t="s">
        <v>100</v>
      </c>
      <c r="C2" s="556"/>
      <c r="D2" s="556"/>
      <c r="E2" s="556"/>
      <c r="F2" s="556"/>
      <c r="G2" s="556"/>
      <c r="H2" s="556"/>
      <c r="I2" s="556"/>
      <c r="J2" s="556"/>
      <c r="K2" s="556"/>
    </row>
    <row r="3" spans="2:11" ht="18" customHeight="1"/>
    <row r="4" spans="2:11" ht="13.5"/>
    <row r="5" spans="2:11" ht="13.5"/>
    <row r="6" spans="2:11" ht="13.5"/>
    <row r="7" spans="2:11" ht="13.5"/>
    <row r="8" spans="2:11" ht="13.5"/>
    <row r="9" spans="2:11" ht="13.5"/>
    <row r="10" spans="2:11" ht="13.5"/>
    <row r="11" spans="2:11" ht="13.5"/>
    <row r="12" spans="2:11" ht="13.5"/>
    <row r="13" spans="2:11" ht="13.5"/>
    <row r="14" spans="2:11" ht="13.5"/>
    <row r="15" spans="2:11" ht="13.5"/>
    <row r="16" spans="2:11" ht="13.5"/>
    <row r="17" ht="13.5"/>
    <row r="18" ht="13.5"/>
    <row r="19" ht="13.5"/>
    <row r="20" ht="13.5"/>
    <row r="21" ht="13.5"/>
    <row r="22" ht="13.5"/>
    <row r="23" ht="13.5"/>
    <row r="24" ht="13.5"/>
    <row r="25" ht="13.5"/>
    <row r="26" ht="13.5"/>
    <row r="27" ht="13.5"/>
    <row r="28" ht="13.5"/>
    <row r="29" ht="13.5"/>
    <row r="30" ht="13.5"/>
    <row r="31" ht="13.5"/>
    <row r="32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ht="13.5"/>
    <row r="66" ht="13.5"/>
    <row r="67" ht="13.5"/>
    <row r="68" ht="13.5"/>
    <row r="69" ht="13.5"/>
    <row r="70" ht="13.5"/>
    <row r="71" ht="13.5"/>
    <row r="72" ht="13.5"/>
    <row r="73" ht="13.5"/>
    <row r="74" ht="13.5"/>
    <row r="75" ht="13.5"/>
    <row r="76" ht="13.5"/>
    <row r="77" ht="13.5"/>
    <row r="78" ht="13.5"/>
    <row r="79" ht="13.5"/>
    <row r="80" ht="13.5"/>
    <row r="81" ht="13.5"/>
    <row r="82" ht="13.5"/>
    <row r="83" ht="13.5"/>
    <row r="84" ht="13.5"/>
    <row r="85" ht="13.5"/>
    <row r="86" ht="13.5"/>
    <row r="87" ht="13.5"/>
    <row r="88" ht="13.5"/>
    <row r="89" ht="13.5"/>
    <row r="90" ht="13.5"/>
    <row r="91" ht="13.5"/>
    <row r="92" ht="13.5"/>
    <row r="93" ht="13.5"/>
    <row r="94" ht="13.5"/>
    <row r="95" ht="13.5"/>
    <row r="96" ht="13.5"/>
    <row r="97" ht="13.5"/>
    <row r="98" ht="13.5"/>
    <row r="99" ht="13.5"/>
    <row r="100" ht="13.5"/>
    <row r="101" ht="13.5"/>
    <row r="102" ht="13.5"/>
    <row r="103" ht="13.5"/>
    <row r="104" ht="13.5"/>
    <row r="105" ht="13.5"/>
    <row r="106" ht="13.5"/>
    <row r="107" ht="13.5"/>
    <row r="108" ht="13.5"/>
    <row r="109" ht="13.5"/>
    <row r="110" ht="13.5"/>
    <row r="111" ht="15.75" customHeight="1"/>
    <row r="112" ht="13.5"/>
    <row r="113" ht="13.5"/>
    <row r="114" ht="13.5"/>
    <row r="115" ht="13.5"/>
    <row r="116" ht="13.5"/>
    <row r="117" ht="13.5"/>
    <row r="118" ht="13.5"/>
    <row r="119" ht="13.5"/>
    <row r="120" ht="13.5"/>
    <row r="121" ht="13.5"/>
    <row r="122" ht="13.5"/>
    <row r="123" ht="13.5"/>
    <row r="124" ht="13.5"/>
    <row r="125" ht="13.5"/>
    <row r="126" ht="13.5"/>
    <row r="127" ht="13.5"/>
    <row r="128" ht="13.5"/>
    <row r="129" ht="13.5"/>
    <row r="130" ht="13.5"/>
    <row r="131" ht="13.5"/>
    <row r="132" ht="13.5"/>
    <row r="133" ht="13.5"/>
    <row r="134" ht="13.5"/>
    <row r="135" ht="13.5"/>
    <row r="136" ht="13.5"/>
    <row r="137" ht="13.5"/>
    <row r="138" ht="13.5"/>
    <row r="139" ht="13.5"/>
    <row r="140" ht="13.5"/>
    <row r="141" ht="13.5"/>
    <row r="142" ht="13.5"/>
    <row r="143" ht="13.5"/>
    <row r="144" ht="13.5"/>
    <row r="145" ht="13.5"/>
  </sheetData>
  <mergeCells count="1">
    <mergeCell ref="B2:K2"/>
  </mergeCells>
  <phoneticPr fontId="2"/>
  <pageMargins left="0.37" right="0.21" top="0.43" bottom="0.32" header="0.37" footer="0.27"/>
  <pageSetup paperSize="9" fitToHeight="0" orientation="portrait" r:id="rId1"/>
  <headerFooter alignWithMargins="0"/>
  <rowBreaks count="2" manualBreakCount="2">
    <brk id="59" max="10" man="1"/>
    <brk id="99" max="10" man="1"/>
  </rowBreaks>
  <drawing r:id="rId2"/>
  <legacyDrawing r:id="rId3"/>
  <oleObjects>
    <mc:AlternateContent xmlns:mc="http://schemas.openxmlformats.org/markup-compatibility/2006">
      <mc:Choice Requires="x14">
        <oleObject progId="文書" shapeId="8215" r:id="rId4">
          <objectPr defaultSize="0" autoPict="0" r:id="rId5">
            <anchor moveWithCells="1">
              <from>
                <xdr:col>1</xdr:col>
                <xdr:colOff>0</xdr:colOff>
                <xdr:row>3</xdr:row>
                <xdr:rowOff>114300</xdr:rowOff>
              </from>
              <to>
                <xdr:col>10</xdr:col>
                <xdr:colOff>600075</xdr:colOff>
                <xdr:row>63</xdr:row>
                <xdr:rowOff>152400</xdr:rowOff>
              </to>
            </anchor>
          </objectPr>
        </oleObject>
      </mc:Choice>
      <mc:Fallback>
        <oleObject progId="文書" shapeId="8215" r:id="rId4"/>
      </mc:Fallback>
    </mc:AlternateContent>
    <mc:AlternateContent xmlns:mc="http://schemas.openxmlformats.org/markup-compatibility/2006">
      <mc:Choice Requires="x14">
        <oleObject progId="文書" shapeId="8219" r:id="rId6">
          <objectPr defaultSize="0" autoPict="0" r:id="rId7">
            <anchor moveWithCells="1">
              <from>
                <xdr:col>1</xdr:col>
                <xdr:colOff>9525</xdr:colOff>
                <xdr:row>59</xdr:row>
                <xdr:rowOff>152400</xdr:rowOff>
              </from>
              <to>
                <xdr:col>10</xdr:col>
                <xdr:colOff>590550</xdr:colOff>
                <xdr:row>104</xdr:row>
                <xdr:rowOff>76200</xdr:rowOff>
              </to>
            </anchor>
          </objectPr>
        </oleObject>
      </mc:Choice>
      <mc:Fallback>
        <oleObject progId="文書" shapeId="8219" r:id="rId6"/>
      </mc:Fallback>
    </mc:AlternateContent>
    <mc:AlternateContent xmlns:mc="http://schemas.openxmlformats.org/markup-compatibility/2006">
      <mc:Choice Requires="x14">
        <oleObject progId="文書" shapeId="8221" r:id="rId8">
          <objectPr defaultSize="0" autoPict="0" r:id="rId9">
            <anchor moveWithCells="1">
              <from>
                <xdr:col>1</xdr:col>
                <xdr:colOff>9525</xdr:colOff>
                <xdr:row>98</xdr:row>
                <xdr:rowOff>133350</xdr:rowOff>
              </from>
              <to>
                <xdr:col>10</xdr:col>
                <xdr:colOff>609600</xdr:colOff>
                <xdr:row>153</xdr:row>
                <xdr:rowOff>95250</xdr:rowOff>
              </to>
            </anchor>
          </objectPr>
        </oleObject>
      </mc:Choice>
      <mc:Fallback>
        <oleObject progId="文書" shapeId="8221" r:id="rId8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AS335"/>
  <sheetViews>
    <sheetView showGridLines="0" zoomScaleNormal="100" zoomScaleSheetLayoutView="70" workbookViewId="0">
      <pane xSplit="3" ySplit="7" topLeftCell="D8" activePane="bottomRight" state="frozen"/>
      <selection pane="topRight"/>
      <selection pane="bottomLeft"/>
      <selection pane="bottomRight" activeCell="D25" sqref="D25"/>
    </sheetView>
  </sheetViews>
  <sheetFormatPr defaultColWidth="11.875" defaultRowHeight="13.5"/>
  <cols>
    <col min="1" max="1" width="2.625" customWidth="1"/>
    <col min="2" max="2" width="4.625" customWidth="1"/>
    <col min="3" max="3" width="25.625" customWidth="1"/>
    <col min="4" max="12" width="15.625" customWidth="1"/>
    <col min="13" max="13" width="4.625" customWidth="1"/>
    <col min="14" max="20" width="15.625" customWidth="1"/>
    <col min="21" max="21" width="4.625" customWidth="1"/>
    <col min="22" max="29" width="15.625" customWidth="1"/>
    <col min="30" max="30" width="4.25" customWidth="1"/>
    <col min="31" max="36" width="15.625" customWidth="1"/>
    <col min="37" max="37" width="3.75" customWidth="1"/>
    <col min="38" max="38" width="15.625" customWidth="1"/>
    <col min="39" max="39" width="24.25" customWidth="1"/>
    <col min="40" max="45" width="15.625" customWidth="1"/>
    <col min="46" max="46" width="8.125" customWidth="1"/>
  </cols>
  <sheetData>
    <row r="1" spans="2:45" ht="13.5" customHeight="1">
      <c r="AG1" s="116"/>
      <c r="AI1" s="116"/>
      <c r="AJ1" s="116"/>
      <c r="AN1" s="116"/>
      <c r="AO1" s="5"/>
      <c r="AP1" s="116"/>
      <c r="AQ1" s="5"/>
      <c r="AS1" s="5"/>
    </row>
    <row r="2" spans="2:45" ht="13.5" customHeight="1">
      <c r="L2" s="5" t="s">
        <v>136</v>
      </c>
      <c r="T2" s="5" t="s">
        <v>136</v>
      </c>
      <c r="AC2" s="5" t="s">
        <v>137</v>
      </c>
      <c r="AG2" s="116" t="s">
        <v>90</v>
      </c>
      <c r="AI2" s="116" t="s">
        <v>148</v>
      </c>
      <c r="AJ2" s="116"/>
      <c r="AN2" s="116"/>
      <c r="AO2" s="5"/>
      <c r="AP2" s="116" t="s">
        <v>90</v>
      </c>
      <c r="AQ2" s="5" t="s">
        <v>154</v>
      </c>
      <c r="AS2" s="5" t="s">
        <v>148</v>
      </c>
    </row>
    <row r="3" spans="2:45" ht="13.5" customHeight="1" thickBot="1">
      <c r="B3" s="231"/>
      <c r="C3" s="232"/>
      <c r="D3" s="746" t="s">
        <v>62</v>
      </c>
      <c r="E3" s="747"/>
      <c r="F3" s="747"/>
      <c r="G3" s="747"/>
      <c r="H3" s="747"/>
      <c r="I3" s="747"/>
      <c r="J3" s="747"/>
      <c r="K3" s="747"/>
      <c r="L3" s="748"/>
      <c r="M3" s="31"/>
      <c r="N3" s="636" t="s">
        <v>63</v>
      </c>
      <c r="O3" s="761"/>
      <c r="P3" s="761"/>
      <c r="Q3" s="761"/>
      <c r="R3" s="761"/>
      <c r="S3" s="761"/>
      <c r="T3" s="637"/>
      <c r="V3" s="758" t="s">
        <v>78</v>
      </c>
      <c r="W3" s="759"/>
      <c r="X3" s="759"/>
      <c r="Y3" s="760"/>
      <c r="Z3" s="758" t="s">
        <v>79</v>
      </c>
      <c r="AA3" s="759"/>
      <c r="AB3" s="759"/>
      <c r="AC3" s="760"/>
      <c r="AE3" s="701" t="s">
        <v>56</v>
      </c>
      <c r="AF3" s="702"/>
      <c r="AG3" s="702"/>
      <c r="AH3" s="702"/>
      <c r="AI3" s="702"/>
      <c r="AJ3" s="703"/>
      <c r="AK3" s="31"/>
      <c r="AL3" s="701" t="s">
        <v>155</v>
      </c>
      <c r="AM3" s="702"/>
      <c r="AN3" s="702"/>
      <c r="AO3" s="702"/>
      <c r="AP3" s="702"/>
      <c r="AQ3" s="702"/>
      <c r="AR3" s="702"/>
      <c r="AS3" s="703"/>
    </row>
    <row r="4" spans="2:45" ht="13.5" customHeight="1">
      <c r="B4" s="589" t="s">
        <v>87</v>
      </c>
      <c r="C4" s="590"/>
      <c r="D4" s="719" t="s">
        <v>145</v>
      </c>
      <c r="E4" s="720"/>
      <c r="F4" s="720"/>
      <c r="G4" s="727" t="s">
        <v>146</v>
      </c>
      <c r="H4" s="720"/>
      <c r="I4" s="721"/>
      <c r="J4" s="727" t="s">
        <v>196</v>
      </c>
      <c r="K4" s="720"/>
      <c r="L4" s="728"/>
      <c r="M4" s="64"/>
      <c r="N4" s="749" t="s">
        <v>119</v>
      </c>
      <c r="O4" s="755" t="s">
        <v>64</v>
      </c>
      <c r="P4" s="742" t="s">
        <v>125</v>
      </c>
      <c r="Q4" s="742" t="s">
        <v>83</v>
      </c>
      <c r="R4" s="731" t="s">
        <v>84</v>
      </c>
      <c r="S4" s="150"/>
      <c r="T4" s="151"/>
      <c r="V4" s="740" t="s">
        <v>143</v>
      </c>
      <c r="W4" s="741"/>
      <c r="X4" s="741"/>
      <c r="Y4" s="742" t="s">
        <v>85</v>
      </c>
      <c r="Z4" s="740" t="s">
        <v>144</v>
      </c>
      <c r="AA4" s="741"/>
      <c r="AB4" s="741"/>
      <c r="AC4" s="743" t="s">
        <v>86</v>
      </c>
      <c r="AE4" s="589" t="s">
        <v>149</v>
      </c>
      <c r="AF4" s="139"/>
      <c r="AG4" s="140"/>
      <c r="AH4" s="589" t="s">
        <v>150</v>
      </c>
      <c r="AI4" s="117"/>
      <c r="AJ4" s="598" t="s">
        <v>151</v>
      </c>
      <c r="AK4" s="31"/>
      <c r="AL4" s="706" t="s">
        <v>156</v>
      </c>
      <c r="AM4" s="709" t="s">
        <v>157</v>
      </c>
      <c r="AN4" s="589" t="s">
        <v>149</v>
      </c>
      <c r="AO4" s="83"/>
      <c r="AP4" s="83"/>
      <c r="AQ4" s="712" t="s">
        <v>158</v>
      </c>
      <c r="AR4" s="589" t="s">
        <v>150</v>
      </c>
      <c r="AS4" s="117"/>
    </row>
    <row r="5" spans="2:45" ht="13.5" customHeight="1">
      <c r="B5" s="591"/>
      <c r="C5" s="592"/>
      <c r="D5" s="722" t="s">
        <v>195</v>
      </c>
      <c r="E5" s="153"/>
      <c r="F5" s="153"/>
      <c r="G5" s="729" t="s">
        <v>179</v>
      </c>
      <c r="H5" s="141"/>
      <c r="I5" s="142"/>
      <c r="J5" s="729" t="s">
        <v>82</v>
      </c>
      <c r="K5" s="141"/>
      <c r="L5" s="156"/>
      <c r="M5" s="64"/>
      <c r="N5" s="750"/>
      <c r="O5" s="756"/>
      <c r="P5" s="732"/>
      <c r="Q5" s="732"/>
      <c r="R5" s="732"/>
      <c r="S5" s="734" t="s">
        <v>126</v>
      </c>
      <c r="T5" s="152"/>
      <c r="V5" s="744" t="s">
        <v>145</v>
      </c>
      <c r="W5" s="699" t="s">
        <v>146</v>
      </c>
      <c r="X5" s="699" t="s">
        <v>147</v>
      </c>
      <c r="Y5" s="732"/>
      <c r="Z5" s="744" t="s">
        <v>145</v>
      </c>
      <c r="AA5" s="699" t="s">
        <v>146</v>
      </c>
      <c r="AB5" s="699" t="s">
        <v>147</v>
      </c>
      <c r="AC5" s="735"/>
      <c r="AE5" s="591"/>
      <c r="AF5" s="715" t="s">
        <v>152</v>
      </c>
      <c r="AG5" s="90"/>
      <c r="AH5" s="591"/>
      <c r="AI5" s="697" t="s">
        <v>74</v>
      </c>
      <c r="AJ5" s="704"/>
      <c r="AK5" s="31"/>
      <c r="AL5" s="707"/>
      <c r="AM5" s="710"/>
      <c r="AN5" s="591"/>
      <c r="AO5" s="715" t="s">
        <v>152</v>
      </c>
      <c r="AP5" s="90"/>
      <c r="AQ5" s="713"/>
      <c r="AR5" s="591"/>
      <c r="AS5" s="697" t="s">
        <v>74</v>
      </c>
    </row>
    <row r="6" spans="2:45" ht="13.5" customHeight="1">
      <c r="B6" s="591"/>
      <c r="C6" s="592"/>
      <c r="D6" s="723"/>
      <c r="E6" s="729" t="s">
        <v>168</v>
      </c>
      <c r="F6" s="143"/>
      <c r="G6" s="725"/>
      <c r="H6" s="729" t="s">
        <v>168</v>
      </c>
      <c r="I6" s="143"/>
      <c r="J6" s="725"/>
      <c r="K6" s="729" t="s">
        <v>132</v>
      </c>
      <c r="L6" s="157"/>
      <c r="M6" s="64"/>
      <c r="N6" s="750"/>
      <c r="O6" s="756"/>
      <c r="P6" s="732"/>
      <c r="Q6" s="732"/>
      <c r="R6" s="732"/>
      <c r="S6" s="732"/>
      <c r="T6" s="735" t="s">
        <v>127</v>
      </c>
      <c r="V6" s="744"/>
      <c r="W6" s="699"/>
      <c r="X6" s="699"/>
      <c r="Y6" s="732"/>
      <c r="Z6" s="744"/>
      <c r="AA6" s="699"/>
      <c r="AB6" s="699"/>
      <c r="AC6" s="735"/>
      <c r="AE6" s="591"/>
      <c r="AF6" s="716"/>
      <c r="AG6" s="697" t="s">
        <v>153</v>
      </c>
      <c r="AH6" s="591"/>
      <c r="AI6" s="718"/>
      <c r="AJ6" s="704"/>
      <c r="AK6" s="31"/>
      <c r="AL6" s="707"/>
      <c r="AM6" s="710"/>
      <c r="AN6" s="591"/>
      <c r="AO6" s="716"/>
      <c r="AP6" s="697" t="s">
        <v>153</v>
      </c>
      <c r="AQ6" s="713"/>
      <c r="AR6" s="591"/>
      <c r="AS6" s="718"/>
    </row>
    <row r="7" spans="2:45" s="2" customFormat="1" ht="24.75" customHeight="1" thickBot="1">
      <c r="B7" s="593"/>
      <c r="C7" s="594"/>
      <c r="D7" s="724"/>
      <c r="E7" s="730"/>
      <c r="F7" s="144" t="s">
        <v>169</v>
      </c>
      <c r="G7" s="730"/>
      <c r="H7" s="730"/>
      <c r="I7" s="144" t="s">
        <v>180</v>
      </c>
      <c r="J7" s="730"/>
      <c r="K7" s="730"/>
      <c r="L7" s="158" t="s">
        <v>182</v>
      </c>
      <c r="M7" s="64"/>
      <c r="N7" s="751"/>
      <c r="O7" s="757"/>
      <c r="P7" s="733"/>
      <c r="Q7" s="733"/>
      <c r="R7" s="733"/>
      <c r="S7" s="733"/>
      <c r="T7" s="736"/>
      <c r="U7" s="1"/>
      <c r="V7" s="745"/>
      <c r="W7" s="700"/>
      <c r="X7" s="700"/>
      <c r="Y7" s="733"/>
      <c r="Z7" s="745"/>
      <c r="AA7" s="700"/>
      <c r="AB7" s="700"/>
      <c r="AC7" s="736"/>
      <c r="AD7"/>
      <c r="AE7" s="593"/>
      <c r="AF7" s="717"/>
      <c r="AG7" s="698"/>
      <c r="AH7" s="593"/>
      <c r="AI7" s="698"/>
      <c r="AJ7" s="705"/>
      <c r="AK7" s="31"/>
      <c r="AL7" s="708"/>
      <c r="AM7" s="711"/>
      <c r="AN7" s="593"/>
      <c r="AO7" s="717"/>
      <c r="AP7" s="698"/>
      <c r="AQ7" s="714"/>
      <c r="AR7" s="593"/>
      <c r="AS7" s="698"/>
    </row>
    <row r="8" spans="2:45" ht="20.100000000000001" customHeight="1">
      <c r="B8" s="259" t="s">
        <v>0</v>
      </c>
      <c r="C8" s="260" t="s">
        <v>225</v>
      </c>
      <c r="D8" s="261">
        <f>生産増加の入力シート!D6</f>
        <v>0</v>
      </c>
      <c r="E8" s="262">
        <f>D8*関係係数シート!$E4</f>
        <v>0</v>
      </c>
      <c r="F8" s="263">
        <f>D8*関係係数シート!$F4</f>
        <v>0</v>
      </c>
      <c r="G8" s="394">
        <f t="array" ref="G8:G44">MMULT(関係係数シート!BI4:CS40,生産増加の計算シート!D8:D44)-D8:D44</f>
        <v>0</v>
      </c>
      <c r="H8" s="262">
        <f>G8*関係係数シート!$E4</f>
        <v>0</v>
      </c>
      <c r="I8" s="263">
        <f>G8*関係係数シート!$F4</f>
        <v>0</v>
      </c>
      <c r="J8" s="262">
        <f>D8+G8</f>
        <v>0</v>
      </c>
      <c r="K8" s="265">
        <f t="shared" ref="K8:K44" si="0">E8+H8</f>
        <v>0</v>
      </c>
      <c r="L8" s="266">
        <f t="shared" ref="L8:L44" si="1">F8+I8</f>
        <v>0</v>
      </c>
      <c r="M8" s="267"/>
      <c r="N8" s="268"/>
      <c r="O8" s="269"/>
      <c r="P8" s="265">
        <f>$O$45*関係係数シート!G4</f>
        <v>0</v>
      </c>
      <c r="Q8" s="265">
        <f>P8*関係係数シート!D4</f>
        <v>0</v>
      </c>
      <c r="R8" s="265">
        <f t="array" ref="R8:R44">MMULT(関係係数シート!U4:BE40,Q8:Q44)</f>
        <v>0</v>
      </c>
      <c r="S8" s="265">
        <f>R8*関係係数シート!E4</f>
        <v>0</v>
      </c>
      <c r="T8" s="266">
        <f>R8*関係係数シート!F4</f>
        <v>0</v>
      </c>
      <c r="U8" s="270"/>
      <c r="V8" s="271">
        <f>ROUND(D8*関係係数シート!$H4,0)</f>
        <v>0</v>
      </c>
      <c r="W8" s="272">
        <f>ROUND(G8*関係係数シート!$H4,0)</f>
        <v>0</v>
      </c>
      <c r="X8" s="272">
        <f>V8+W8</f>
        <v>0</v>
      </c>
      <c r="Y8" s="395">
        <f>ROUND(R8*関係係数シート!$H4,0)</f>
        <v>0</v>
      </c>
      <c r="Z8" s="272">
        <f>ROUND(D8*関係係数シート!$I4,0)</f>
        <v>0</v>
      </c>
      <c r="AA8" s="274">
        <f>ROUND(G8*関係係数シート!$I4,0)</f>
        <v>0</v>
      </c>
      <c r="AB8" s="274">
        <f>Z8+AA8</f>
        <v>0</v>
      </c>
      <c r="AC8" s="275">
        <f>ROUND(R8*関係係数シート!$I4,0)</f>
        <v>0</v>
      </c>
      <c r="AD8" s="270"/>
      <c r="AE8" s="276">
        <f t="shared" ref="AE8:AE44" si="2">J8+R8</f>
        <v>0</v>
      </c>
      <c r="AF8" s="277">
        <f t="shared" ref="AF8:AF44" si="3">K8+S8</f>
        <v>0</v>
      </c>
      <c r="AG8" s="278">
        <f>T8+L8</f>
        <v>0</v>
      </c>
      <c r="AH8" s="276">
        <f>X8+Y8</f>
        <v>0</v>
      </c>
      <c r="AI8" s="279">
        <f>AC8+AB8</f>
        <v>0</v>
      </c>
      <c r="AJ8" s="280">
        <f>RANK(AE8,$AE$8:$AE$44)</f>
        <v>1</v>
      </c>
      <c r="AK8" s="396"/>
      <c r="AL8" s="281">
        <v>1</v>
      </c>
      <c r="AM8" s="534" t="str">
        <f t="shared" ref="AM8:AM44" si="4">INDEX($C$8:$C$44,MATCH(AL8,$AJ$8:$AJ$44,0),1)</f>
        <v>農林漁業</v>
      </c>
      <c r="AN8" s="528">
        <f>INDEX(AE$8:AE$44,MATCH($AL8,$AJ$8:$AJ$44,0),1)</f>
        <v>0</v>
      </c>
      <c r="AO8" s="284">
        <f t="shared" ref="AO8:AO44" si="5">INDEX(AF$8:AF$44,MATCH($AL8,$AJ$8:$AJ$44,0),1)</f>
        <v>0</v>
      </c>
      <c r="AP8" s="278">
        <f t="shared" ref="AP8:AP44" si="6">INDEX(AG$8:AG$44,MATCH($AL8,$AJ$8:$AJ$44,0),1)</f>
        <v>0</v>
      </c>
      <c r="AQ8" s="285" t="e">
        <f>SUM(AN$8:AN8)/SUM($AN$8:$AN$44)</f>
        <v>#N/A</v>
      </c>
      <c r="AR8" s="276">
        <f>INDEX(AH$8:AH$44,MATCH($AL8,$AJ$8:$AJ$44,0),1)</f>
        <v>0</v>
      </c>
      <c r="AS8" s="278">
        <f t="shared" ref="AS8:AS44" si="7">INDEX(AI$8:AI$44,MATCH($AL8,$AJ$8:$AJ$44,0),1)</f>
        <v>0</v>
      </c>
    </row>
    <row r="9" spans="2:45" ht="20.100000000000001" customHeight="1">
      <c r="B9" s="286" t="s">
        <v>5</v>
      </c>
      <c r="C9" s="287" t="s">
        <v>33</v>
      </c>
      <c r="D9" s="288">
        <f>生産増加の入力シート!D7</f>
        <v>0</v>
      </c>
      <c r="E9" s="289">
        <f>D9*関係係数シート!$E5</f>
        <v>0</v>
      </c>
      <c r="F9" s="290">
        <f>D9*関係係数シート!$F5</f>
        <v>0</v>
      </c>
      <c r="G9" s="291">
        <v>0</v>
      </c>
      <c r="H9" s="289">
        <f>G9*関係係数シート!$E5</f>
        <v>0</v>
      </c>
      <c r="I9" s="290">
        <f>G9*関係係数シート!$F5</f>
        <v>0</v>
      </c>
      <c r="J9" s="289">
        <f t="shared" ref="J9:J44" si="8">D9+G9</f>
        <v>0</v>
      </c>
      <c r="K9" s="292">
        <f t="shared" si="0"/>
        <v>0</v>
      </c>
      <c r="L9" s="293">
        <f t="shared" si="1"/>
        <v>0</v>
      </c>
      <c r="M9" s="294"/>
      <c r="N9" s="295"/>
      <c r="O9" s="296"/>
      <c r="P9" s="292">
        <f>$O$45*関係係数シート!G5</f>
        <v>0</v>
      </c>
      <c r="Q9" s="292">
        <f>P9*関係係数シート!D5</f>
        <v>0</v>
      </c>
      <c r="R9" s="292">
        <v>0</v>
      </c>
      <c r="S9" s="292">
        <f>R9*関係係数シート!E5</f>
        <v>0</v>
      </c>
      <c r="T9" s="293">
        <f>R9*関係係数シート!F5</f>
        <v>0</v>
      </c>
      <c r="U9" s="297"/>
      <c r="V9" s="298">
        <f>ROUND(D9*関係係数シート!$H5,0)</f>
        <v>0</v>
      </c>
      <c r="W9" s="299">
        <f>ROUND(G9*関係係数シート!$H5,0)</f>
        <v>0</v>
      </c>
      <c r="X9" s="299">
        <f t="shared" ref="X9:X44" si="9">V9+W9</f>
        <v>0</v>
      </c>
      <c r="Y9" s="302">
        <f>ROUND(R9*関係係数シート!$H5,0)</f>
        <v>0</v>
      </c>
      <c r="Z9" s="299">
        <f>ROUND(D9*関係係数シート!$I5,0)</f>
        <v>0</v>
      </c>
      <c r="AA9" s="301">
        <f>ROUND(G9*関係係数シート!$I5,0)</f>
        <v>0</v>
      </c>
      <c r="AB9" s="301">
        <f t="shared" ref="AB9:AB44" si="10">Z9+AA9</f>
        <v>0</v>
      </c>
      <c r="AC9" s="302">
        <f>ROUND(R9*関係係数シート!$I5,0)</f>
        <v>0</v>
      </c>
      <c r="AD9" s="297"/>
      <c r="AE9" s="303">
        <f t="shared" si="2"/>
        <v>0</v>
      </c>
      <c r="AF9" s="304">
        <f t="shared" si="3"/>
        <v>0</v>
      </c>
      <c r="AG9" s="305">
        <f t="shared" ref="AG9:AG44" si="11">T9+L9</f>
        <v>0</v>
      </c>
      <c r="AH9" s="303">
        <f t="shared" ref="AH9:AH44" si="12">X9+Y9</f>
        <v>0</v>
      </c>
      <c r="AI9" s="306">
        <f t="shared" ref="AI9:AI44" si="13">AC9+AB9</f>
        <v>0</v>
      </c>
      <c r="AJ9" s="307">
        <f t="shared" ref="AJ9:AJ44" si="14">RANK(AE9,$AE$8:$AE$44)</f>
        <v>1</v>
      </c>
      <c r="AK9" s="397"/>
      <c r="AL9" s="308">
        <v>2</v>
      </c>
      <c r="AM9" s="535" t="e">
        <f t="shared" si="4"/>
        <v>#N/A</v>
      </c>
      <c r="AN9" s="529" t="e">
        <f t="shared" ref="AN9:AN44" si="15">INDEX(AE$8:AE$44,MATCH($AL9,$AJ$8:$AJ$44,0),1)</f>
        <v>#N/A</v>
      </c>
      <c r="AO9" s="311" t="e">
        <f t="shared" si="5"/>
        <v>#N/A</v>
      </c>
      <c r="AP9" s="305" t="e">
        <f t="shared" si="6"/>
        <v>#N/A</v>
      </c>
      <c r="AQ9" s="312" t="e">
        <f>SUM(AN$8:AN9)/SUM($AN$8:$AN$44)</f>
        <v>#N/A</v>
      </c>
      <c r="AR9" s="303" t="e">
        <f t="shared" ref="AR9:AR44" si="16">INDEX(AH$8:AH$44,MATCH($AL9,$AJ$8:$AJ$44,0),1)</f>
        <v>#N/A</v>
      </c>
      <c r="AS9" s="305" t="e">
        <f t="shared" si="7"/>
        <v>#N/A</v>
      </c>
    </row>
    <row r="10" spans="2:45" ht="20.100000000000001" customHeight="1">
      <c r="B10" s="286" t="s">
        <v>10</v>
      </c>
      <c r="C10" s="287" t="s">
        <v>91</v>
      </c>
      <c r="D10" s="288">
        <f>生産増加の入力シート!D8</f>
        <v>0</v>
      </c>
      <c r="E10" s="289">
        <f>D10*関係係数シート!$E6</f>
        <v>0</v>
      </c>
      <c r="F10" s="290">
        <f>D10*関係係数シート!$F6</f>
        <v>0</v>
      </c>
      <c r="G10" s="291">
        <v>0</v>
      </c>
      <c r="H10" s="289">
        <f>G10*関係係数シート!$E6</f>
        <v>0</v>
      </c>
      <c r="I10" s="290">
        <f>G10*関係係数シート!$F6</f>
        <v>0</v>
      </c>
      <c r="J10" s="289">
        <f t="shared" si="8"/>
        <v>0</v>
      </c>
      <c r="K10" s="292">
        <f t="shared" si="0"/>
        <v>0</v>
      </c>
      <c r="L10" s="293">
        <f t="shared" si="1"/>
        <v>0</v>
      </c>
      <c r="M10" s="294"/>
      <c r="N10" s="295"/>
      <c r="O10" s="296"/>
      <c r="P10" s="292">
        <f>$O$45*関係係数シート!G6</f>
        <v>0</v>
      </c>
      <c r="Q10" s="292">
        <f>P10*関係係数シート!D6</f>
        <v>0</v>
      </c>
      <c r="R10" s="292">
        <v>0</v>
      </c>
      <c r="S10" s="292">
        <f>R10*関係係数シート!E6</f>
        <v>0</v>
      </c>
      <c r="T10" s="293">
        <f>R10*関係係数シート!F6</f>
        <v>0</v>
      </c>
      <c r="U10" s="297"/>
      <c r="V10" s="298">
        <f>ROUND(D10*関係係数シート!$H6,0)</f>
        <v>0</v>
      </c>
      <c r="W10" s="299">
        <f>ROUND(G10*関係係数シート!$H6,0)</f>
        <v>0</v>
      </c>
      <c r="X10" s="299">
        <f t="shared" si="9"/>
        <v>0</v>
      </c>
      <c r="Y10" s="302">
        <f>ROUND(R10*関係係数シート!$H6,0)</f>
        <v>0</v>
      </c>
      <c r="Z10" s="299">
        <f>ROUND(D10*関係係数シート!$I6,0)</f>
        <v>0</v>
      </c>
      <c r="AA10" s="301">
        <f>ROUND(G10*関係係数シート!$I6,0)</f>
        <v>0</v>
      </c>
      <c r="AB10" s="301">
        <f t="shared" si="10"/>
        <v>0</v>
      </c>
      <c r="AC10" s="302">
        <f>ROUND(R10*関係係数シート!$I6,0)</f>
        <v>0</v>
      </c>
      <c r="AD10" s="297"/>
      <c r="AE10" s="303">
        <f t="shared" si="2"/>
        <v>0</v>
      </c>
      <c r="AF10" s="304">
        <f t="shared" si="3"/>
        <v>0</v>
      </c>
      <c r="AG10" s="305">
        <f t="shared" si="11"/>
        <v>0</v>
      </c>
      <c r="AH10" s="303">
        <f t="shared" si="12"/>
        <v>0</v>
      </c>
      <c r="AI10" s="306">
        <f t="shared" si="13"/>
        <v>0</v>
      </c>
      <c r="AJ10" s="307">
        <f t="shared" si="14"/>
        <v>1</v>
      </c>
      <c r="AK10" s="397"/>
      <c r="AL10" s="308">
        <v>3</v>
      </c>
      <c r="AM10" s="535" t="e">
        <f t="shared" si="4"/>
        <v>#N/A</v>
      </c>
      <c r="AN10" s="529" t="e">
        <f t="shared" si="15"/>
        <v>#N/A</v>
      </c>
      <c r="AO10" s="311" t="e">
        <f t="shared" si="5"/>
        <v>#N/A</v>
      </c>
      <c r="AP10" s="305" t="e">
        <f t="shared" si="6"/>
        <v>#N/A</v>
      </c>
      <c r="AQ10" s="312" t="e">
        <f>SUM(AN$8:AN10)/SUM($AN$8:$AN$44)</f>
        <v>#N/A</v>
      </c>
      <c r="AR10" s="303" t="e">
        <f t="shared" si="16"/>
        <v>#N/A</v>
      </c>
      <c r="AS10" s="305" t="e">
        <f t="shared" si="7"/>
        <v>#N/A</v>
      </c>
    </row>
    <row r="11" spans="2:45" ht="20.100000000000001" customHeight="1">
      <c r="B11" s="286" t="s">
        <v>14</v>
      </c>
      <c r="C11" s="287" t="s">
        <v>34</v>
      </c>
      <c r="D11" s="288">
        <f>生産増加の入力シート!D9</f>
        <v>0</v>
      </c>
      <c r="E11" s="289">
        <f>D11*関係係数シート!$E7</f>
        <v>0</v>
      </c>
      <c r="F11" s="290">
        <f>D11*関係係数シート!$F7</f>
        <v>0</v>
      </c>
      <c r="G11" s="291">
        <v>0</v>
      </c>
      <c r="H11" s="289">
        <f>G11*関係係数シート!$E7</f>
        <v>0</v>
      </c>
      <c r="I11" s="290">
        <f>G11*関係係数シート!$F7</f>
        <v>0</v>
      </c>
      <c r="J11" s="289">
        <f t="shared" si="8"/>
        <v>0</v>
      </c>
      <c r="K11" s="292">
        <f t="shared" si="0"/>
        <v>0</v>
      </c>
      <c r="L11" s="293">
        <f t="shared" si="1"/>
        <v>0</v>
      </c>
      <c r="M11" s="294"/>
      <c r="N11" s="295"/>
      <c r="O11" s="296"/>
      <c r="P11" s="292">
        <f>$O$45*関係係数シート!G7</f>
        <v>0</v>
      </c>
      <c r="Q11" s="292">
        <f>P11*関係係数シート!D7</f>
        <v>0</v>
      </c>
      <c r="R11" s="292">
        <v>0</v>
      </c>
      <c r="S11" s="292">
        <f>R11*関係係数シート!E7</f>
        <v>0</v>
      </c>
      <c r="T11" s="293">
        <f>R11*関係係数シート!F7</f>
        <v>0</v>
      </c>
      <c r="U11" s="297"/>
      <c r="V11" s="298">
        <f>ROUND(D11*関係係数シート!$H7,0)</f>
        <v>0</v>
      </c>
      <c r="W11" s="299">
        <f>ROUND(G11*関係係数シート!$H7,0)</f>
        <v>0</v>
      </c>
      <c r="X11" s="299">
        <f t="shared" si="9"/>
        <v>0</v>
      </c>
      <c r="Y11" s="302">
        <f>ROUND(R11*関係係数シート!$H7,0)</f>
        <v>0</v>
      </c>
      <c r="Z11" s="299">
        <f>ROUND(D11*関係係数シート!$I7,0)</f>
        <v>0</v>
      </c>
      <c r="AA11" s="301">
        <f>ROUND(G11*関係係数シート!$I7,0)</f>
        <v>0</v>
      </c>
      <c r="AB11" s="301">
        <f t="shared" si="10"/>
        <v>0</v>
      </c>
      <c r="AC11" s="302">
        <f>ROUND(R11*関係係数シート!$I7,0)</f>
        <v>0</v>
      </c>
      <c r="AD11" s="297"/>
      <c r="AE11" s="303">
        <f t="shared" si="2"/>
        <v>0</v>
      </c>
      <c r="AF11" s="304">
        <f t="shared" si="3"/>
        <v>0</v>
      </c>
      <c r="AG11" s="305">
        <f t="shared" si="11"/>
        <v>0</v>
      </c>
      <c r="AH11" s="303">
        <f t="shared" si="12"/>
        <v>0</v>
      </c>
      <c r="AI11" s="306">
        <f t="shared" si="13"/>
        <v>0</v>
      </c>
      <c r="AJ11" s="307">
        <f t="shared" si="14"/>
        <v>1</v>
      </c>
      <c r="AK11" s="397"/>
      <c r="AL11" s="308">
        <v>4</v>
      </c>
      <c r="AM11" s="535" t="e">
        <f t="shared" si="4"/>
        <v>#N/A</v>
      </c>
      <c r="AN11" s="529" t="e">
        <f t="shared" si="15"/>
        <v>#N/A</v>
      </c>
      <c r="AO11" s="311" t="e">
        <f t="shared" si="5"/>
        <v>#N/A</v>
      </c>
      <c r="AP11" s="305" t="e">
        <f t="shared" si="6"/>
        <v>#N/A</v>
      </c>
      <c r="AQ11" s="312" t="e">
        <f>SUM(AN$8:AN11)/SUM($AN$8:$AN$44)</f>
        <v>#N/A</v>
      </c>
      <c r="AR11" s="303" t="e">
        <f t="shared" si="16"/>
        <v>#N/A</v>
      </c>
      <c r="AS11" s="305" t="e">
        <f t="shared" si="7"/>
        <v>#N/A</v>
      </c>
    </row>
    <row r="12" spans="2:45" ht="20.100000000000001" customHeight="1">
      <c r="B12" s="313" t="s">
        <v>15</v>
      </c>
      <c r="C12" s="314" t="s">
        <v>35</v>
      </c>
      <c r="D12" s="315">
        <f>生産増加の入力シート!D10</f>
        <v>0</v>
      </c>
      <c r="E12" s="316">
        <f>D12*関係係数シート!$E8</f>
        <v>0</v>
      </c>
      <c r="F12" s="317">
        <f>D12*関係係数シート!$F8</f>
        <v>0</v>
      </c>
      <c r="G12" s="318">
        <v>0</v>
      </c>
      <c r="H12" s="316">
        <f>G12*関係係数シート!$E8</f>
        <v>0</v>
      </c>
      <c r="I12" s="317">
        <f>G12*関係係数シート!$F8</f>
        <v>0</v>
      </c>
      <c r="J12" s="316">
        <f t="shared" si="8"/>
        <v>0</v>
      </c>
      <c r="K12" s="319">
        <f t="shared" si="0"/>
        <v>0</v>
      </c>
      <c r="L12" s="320">
        <f t="shared" si="1"/>
        <v>0</v>
      </c>
      <c r="M12" s="321"/>
      <c r="N12" s="322"/>
      <c r="O12" s="323"/>
      <c r="P12" s="319">
        <f>$O$45*関係係数シート!G8</f>
        <v>0</v>
      </c>
      <c r="Q12" s="319">
        <f>P12*関係係数シート!D8</f>
        <v>0</v>
      </c>
      <c r="R12" s="319">
        <v>0</v>
      </c>
      <c r="S12" s="319">
        <f>R12*関係係数シート!E8</f>
        <v>0</v>
      </c>
      <c r="T12" s="320">
        <f>R12*関係係数シート!F8</f>
        <v>0</v>
      </c>
      <c r="U12" s="324"/>
      <c r="V12" s="325">
        <f>ROUND(D12*関係係数シート!$H8,0)</f>
        <v>0</v>
      </c>
      <c r="W12" s="326">
        <f>ROUND(G12*関係係数シート!$H8,0)</f>
        <v>0</v>
      </c>
      <c r="X12" s="326">
        <f t="shared" si="9"/>
        <v>0</v>
      </c>
      <c r="Y12" s="329">
        <f>ROUND(R12*関係係数シート!$H8,0)</f>
        <v>0</v>
      </c>
      <c r="Z12" s="326">
        <f>ROUND(D12*関係係数シート!$I8,0)</f>
        <v>0</v>
      </c>
      <c r="AA12" s="328">
        <f>ROUND(G12*関係係数シート!$I8,0)</f>
        <v>0</v>
      </c>
      <c r="AB12" s="328">
        <f t="shared" si="10"/>
        <v>0</v>
      </c>
      <c r="AC12" s="329">
        <f>ROUND(R12*関係係数シート!$I8,0)</f>
        <v>0</v>
      </c>
      <c r="AD12" s="324"/>
      <c r="AE12" s="330">
        <f t="shared" si="2"/>
        <v>0</v>
      </c>
      <c r="AF12" s="331">
        <f t="shared" si="3"/>
        <v>0</v>
      </c>
      <c r="AG12" s="332">
        <f t="shared" si="11"/>
        <v>0</v>
      </c>
      <c r="AH12" s="330">
        <f t="shared" si="12"/>
        <v>0</v>
      </c>
      <c r="AI12" s="333">
        <f t="shared" si="13"/>
        <v>0</v>
      </c>
      <c r="AJ12" s="334">
        <f t="shared" si="14"/>
        <v>1</v>
      </c>
      <c r="AK12" s="398"/>
      <c r="AL12" s="335">
        <v>5</v>
      </c>
      <c r="AM12" s="536" t="e">
        <f t="shared" si="4"/>
        <v>#N/A</v>
      </c>
      <c r="AN12" s="530" t="e">
        <f t="shared" si="15"/>
        <v>#N/A</v>
      </c>
      <c r="AO12" s="338" t="e">
        <f t="shared" si="5"/>
        <v>#N/A</v>
      </c>
      <c r="AP12" s="332" t="e">
        <f t="shared" si="6"/>
        <v>#N/A</v>
      </c>
      <c r="AQ12" s="339" t="e">
        <f>SUM(AN$8:AN12)/SUM($AN$8:$AN$44)</f>
        <v>#N/A</v>
      </c>
      <c r="AR12" s="330" t="e">
        <f t="shared" si="16"/>
        <v>#N/A</v>
      </c>
      <c r="AS12" s="332" t="e">
        <f t="shared" si="7"/>
        <v>#N/A</v>
      </c>
    </row>
    <row r="13" spans="2:45" ht="20.100000000000001" customHeight="1">
      <c r="B13" s="340" t="s">
        <v>19</v>
      </c>
      <c r="C13" s="341" t="s">
        <v>36</v>
      </c>
      <c r="D13" s="342">
        <f>生産増加の入力シート!D11</f>
        <v>0</v>
      </c>
      <c r="E13" s="343">
        <f>D13*関係係数シート!$E9</f>
        <v>0</v>
      </c>
      <c r="F13" s="344">
        <f>D13*関係係数シート!$F9</f>
        <v>0</v>
      </c>
      <c r="G13" s="345">
        <v>0</v>
      </c>
      <c r="H13" s="343">
        <f>G13*関係係数シート!$E9</f>
        <v>0</v>
      </c>
      <c r="I13" s="344">
        <f>G13*関係係数シート!$F9</f>
        <v>0</v>
      </c>
      <c r="J13" s="343">
        <f t="shared" si="8"/>
        <v>0</v>
      </c>
      <c r="K13" s="346">
        <f t="shared" si="0"/>
        <v>0</v>
      </c>
      <c r="L13" s="347">
        <f t="shared" si="1"/>
        <v>0</v>
      </c>
      <c r="M13" s="348"/>
      <c r="N13" s="349"/>
      <c r="O13" s="350"/>
      <c r="P13" s="346">
        <f>$O$45*関係係数シート!G9</f>
        <v>0</v>
      </c>
      <c r="Q13" s="346">
        <f>P13*関係係数シート!D9</f>
        <v>0</v>
      </c>
      <c r="R13" s="346">
        <v>0</v>
      </c>
      <c r="S13" s="346">
        <f>R13*関係係数シート!E9</f>
        <v>0</v>
      </c>
      <c r="T13" s="347">
        <f>R13*関係係数シート!F9</f>
        <v>0</v>
      </c>
      <c r="U13" s="351"/>
      <c r="V13" s="352">
        <f>ROUND(D13*関係係数シート!$H9,0)</f>
        <v>0</v>
      </c>
      <c r="W13" s="353">
        <f>ROUND(G13*関係係数シート!$H9,0)</f>
        <v>0</v>
      </c>
      <c r="X13" s="353">
        <f t="shared" si="9"/>
        <v>0</v>
      </c>
      <c r="Y13" s="356">
        <f>ROUND(R13*関係係数シート!$H9,0)</f>
        <v>0</v>
      </c>
      <c r="Z13" s="353">
        <f>ROUND(D13*関係係数シート!$I9,0)</f>
        <v>0</v>
      </c>
      <c r="AA13" s="355">
        <f>ROUND(G13*関係係数シート!$I9,0)</f>
        <v>0</v>
      </c>
      <c r="AB13" s="355">
        <f t="shared" si="10"/>
        <v>0</v>
      </c>
      <c r="AC13" s="356">
        <f>ROUND(R13*関係係数シート!$I9,0)</f>
        <v>0</v>
      </c>
      <c r="AD13" s="351"/>
      <c r="AE13" s="357">
        <f t="shared" si="2"/>
        <v>0</v>
      </c>
      <c r="AF13" s="358">
        <f t="shared" si="3"/>
        <v>0</v>
      </c>
      <c r="AG13" s="359">
        <f t="shared" si="11"/>
        <v>0</v>
      </c>
      <c r="AH13" s="357">
        <f t="shared" si="12"/>
        <v>0</v>
      </c>
      <c r="AI13" s="360">
        <f t="shared" si="13"/>
        <v>0</v>
      </c>
      <c r="AJ13" s="361">
        <f t="shared" si="14"/>
        <v>1</v>
      </c>
      <c r="AK13" s="399"/>
      <c r="AL13" s="362">
        <v>6</v>
      </c>
      <c r="AM13" s="537" t="e">
        <f t="shared" si="4"/>
        <v>#N/A</v>
      </c>
      <c r="AN13" s="531" t="e">
        <f t="shared" si="15"/>
        <v>#N/A</v>
      </c>
      <c r="AO13" s="365" t="e">
        <f t="shared" si="5"/>
        <v>#N/A</v>
      </c>
      <c r="AP13" s="359" t="e">
        <f t="shared" si="6"/>
        <v>#N/A</v>
      </c>
      <c r="AQ13" s="366" t="e">
        <f>SUM(AN$8:AN13)/SUM($AN$8:$AN$44)</f>
        <v>#N/A</v>
      </c>
      <c r="AR13" s="357" t="e">
        <f t="shared" si="16"/>
        <v>#N/A</v>
      </c>
      <c r="AS13" s="359" t="e">
        <f t="shared" si="7"/>
        <v>#N/A</v>
      </c>
    </row>
    <row r="14" spans="2:45" ht="20.100000000000001" customHeight="1">
      <c r="B14" s="286" t="s">
        <v>20</v>
      </c>
      <c r="C14" s="287" t="s">
        <v>37</v>
      </c>
      <c r="D14" s="288">
        <f>生産増加の入力シート!D12</f>
        <v>0</v>
      </c>
      <c r="E14" s="289">
        <f>D14*関係係数シート!$E10</f>
        <v>0</v>
      </c>
      <c r="F14" s="290">
        <f>D14*関係係数シート!$F10</f>
        <v>0</v>
      </c>
      <c r="G14" s="291">
        <v>0</v>
      </c>
      <c r="H14" s="289">
        <f>G14*関係係数シート!$E10</f>
        <v>0</v>
      </c>
      <c r="I14" s="290">
        <f>G14*関係係数シート!$F10</f>
        <v>0</v>
      </c>
      <c r="J14" s="289">
        <f t="shared" si="8"/>
        <v>0</v>
      </c>
      <c r="K14" s="292">
        <f t="shared" si="0"/>
        <v>0</v>
      </c>
      <c r="L14" s="293">
        <f t="shared" si="1"/>
        <v>0</v>
      </c>
      <c r="M14" s="294"/>
      <c r="N14" s="295"/>
      <c r="O14" s="296"/>
      <c r="P14" s="292">
        <f>$O$45*関係係数シート!G10</f>
        <v>0</v>
      </c>
      <c r="Q14" s="292">
        <f>P14*関係係数シート!D10</f>
        <v>0</v>
      </c>
      <c r="R14" s="292">
        <v>0</v>
      </c>
      <c r="S14" s="292">
        <f>R14*関係係数シート!E10</f>
        <v>0</v>
      </c>
      <c r="T14" s="293">
        <f>R14*関係係数シート!F10</f>
        <v>0</v>
      </c>
      <c r="U14" s="297"/>
      <c r="V14" s="298">
        <f>ROUND(D14*関係係数シート!$H10,0)</f>
        <v>0</v>
      </c>
      <c r="W14" s="299">
        <f>ROUND(G14*関係係数シート!$H10,0)</f>
        <v>0</v>
      </c>
      <c r="X14" s="299">
        <f t="shared" si="9"/>
        <v>0</v>
      </c>
      <c r="Y14" s="302">
        <f>ROUND(R14*関係係数シート!$H10,0)</f>
        <v>0</v>
      </c>
      <c r="Z14" s="299">
        <f>ROUND(D14*関係係数シート!$I10,0)</f>
        <v>0</v>
      </c>
      <c r="AA14" s="301">
        <f>ROUND(G14*関係係数シート!$I10,0)</f>
        <v>0</v>
      </c>
      <c r="AB14" s="301">
        <f t="shared" si="10"/>
        <v>0</v>
      </c>
      <c r="AC14" s="302">
        <f>ROUND(R14*関係係数シート!$I10,0)</f>
        <v>0</v>
      </c>
      <c r="AD14" s="297"/>
      <c r="AE14" s="303">
        <f t="shared" si="2"/>
        <v>0</v>
      </c>
      <c r="AF14" s="304">
        <f t="shared" si="3"/>
        <v>0</v>
      </c>
      <c r="AG14" s="305">
        <f t="shared" si="11"/>
        <v>0</v>
      </c>
      <c r="AH14" s="303">
        <f t="shared" si="12"/>
        <v>0</v>
      </c>
      <c r="AI14" s="306">
        <f t="shared" si="13"/>
        <v>0</v>
      </c>
      <c r="AJ14" s="307">
        <f t="shared" si="14"/>
        <v>1</v>
      </c>
      <c r="AK14" s="397"/>
      <c r="AL14" s="308">
        <v>7</v>
      </c>
      <c r="AM14" s="535" t="e">
        <f t="shared" si="4"/>
        <v>#N/A</v>
      </c>
      <c r="AN14" s="529" t="e">
        <f t="shared" si="15"/>
        <v>#N/A</v>
      </c>
      <c r="AO14" s="311" t="e">
        <f t="shared" si="5"/>
        <v>#N/A</v>
      </c>
      <c r="AP14" s="305" t="e">
        <f t="shared" si="6"/>
        <v>#N/A</v>
      </c>
      <c r="AQ14" s="312" t="e">
        <f>SUM(AN$8:AN14)/SUM($AN$8:$AN$44)</f>
        <v>#N/A</v>
      </c>
      <c r="AR14" s="303" t="e">
        <f t="shared" si="16"/>
        <v>#N/A</v>
      </c>
      <c r="AS14" s="305" t="e">
        <f t="shared" si="7"/>
        <v>#N/A</v>
      </c>
    </row>
    <row r="15" spans="2:45" ht="20.100000000000001" customHeight="1">
      <c r="B15" s="286" t="s">
        <v>21</v>
      </c>
      <c r="C15" s="287" t="s">
        <v>226</v>
      </c>
      <c r="D15" s="288">
        <f>生産増加の入力シート!D13</f>
        <v>0</v>
      </c>
      <c r="E15" s="289">
        <f>D15*関係係数シート!$E11</f>
        <v>0</v>
      </c>
      <c r="F15" s="290">
        <f>D15*関係係数シート!$F11</f>
        <v>0</v>
      </c>
      <c r="G15" s="291">
        <v>0</v>
      </c>
      <c r="H15" s="289">
        <f>G15*関係係数シート!$E11</f>
        <v>0</v>
      </c>
      <c r="I15" s="290">
        <f>G15*関係係数シート!$F11</f>
        <v>0</v>
      </c>
      <c r="J15" s="289">
        <f t="shared" si="8"/>
        <v>0</v>
      </c>
      <c r="K15" s="292">
        <f t="shared" si="0"/>
        <v>0</v>
      </c>
      <c r="L15" s="293">
        <f t="shared" si="1"/>
        <v>0</v>
      </c>
      <c r="M15" s="294"/>
      <c r="N15" s="295"/>
      <c r="O15" s="296"/>
      <c r="P15" s="292">
        <f>$O$45*関係係数シート!G11</f>
        <v>0</v>
      </c>
      <c r="Q15" s="292">
        <f>P15*関係係数シート!D11</f>
        <v>0</v>
      </c>
      <c r="R15" s="292">
        <v>0</v>
      </c>
      <c r="S15" s="292">
        <f>R15*関係係数シート!E11</f>
        <v>0</v>
      </c>
      <c r="T15" s="293">
        <f>R15*関係係数シート!F11</f>
        <v>0</v>
      </c>
      <c r="U15" s="297"/>
      <c r="V15" s="298">
        <f>ROUND(D15*関係係数シート!$H11,0)</f>
        <v>0</v>
      </c>
      <c r="W15" s="299">
        <f>ROUND(G15*関係係数シート!$H11,0)</f>
        <v>0</v>
      </c>
      <c r="X15" s="299">
        <f t="shared" si="9"/>
        <v>0</v>
      </c>
      <c r="Y15" s="302">
        <f>ROUND(R15*関係係数シート!$H11,0)</f>
        <v>0</v>
      </c>
      <c r="Z15" s="299">
        <f>ROUND(D15*関係係数シート!$I11,0)</f>
        <v>0</v>
      </c>
      <c r="AA15" s="301">
        <f>ROUND(G15*関係係数シート!$I11,0)</f>
        <v>0</v>
      </c>
      <c r="AB15" s="301">
        <f t="shared" si="10"/>
        <v>0</v>
      </c>
      <c r="AC15" s="302">
        <f>ROUND(R15*関係係数シート!$I11,0)</f>
        <v>0</v>
      </c>
      <c r="AD15" s="297"/>
      <c r="AE15" s="303">
        <f t="shared" si="2"/>
        <v>0</v>
      </c>
      <c r="AF15" s="304">
        <f t="shared" si="3"/>
        <v>0</v>
      </c>
      <c r="AG15" s="305">
        <f t="shared" si="11"/>
        <v>0</v>
      </c>
      <c r="AH15" s="303">
        <f t="shared" si="12"/>
        <v>0</v>
      </c>
      <c r="AI15" s="306">
        <f t="shared" si="13"/>
        <v>0</v>
      </c>
      <c r="AJ15" s="307">
        <f t="shared" si="14"/>
        <v>1</v>
      </c>
      <c r="AK15" s="397"/>
      <c r="AL15" s="308">
        <v>8</v>
      </c>
      <c r="AM15" s="535" t="e">
        <f t="shared" si="4"/>
        <v>#N/A</v>
      </c>
      <c r="AN15" s="529" t="e">
        <f t="shared" si="15"/>
        <v>#N/A</v>
      </c>
      <c r="AO15" s="311" t="e">
        <f t="shared" si="5"/>
        <v>#N/A</v>
      </c>
      <c r="AP15" s="305" t="e">
        <f t="shared" si="6"/>
        <v>#N/A</v>
      </c>
      <c r="AQ15" s="312" t="e">
        <f>SUM(AN$8:AN15)/SUM($AN$8:$AN$44)</f>
        <v>#N/A</v>
      </c>
      <c r="AR15" s="303" t="e">
        <f t="shared" si="16"/>
        <v>#N/A</v>
      </c>
      <c r="AS15" s="305" t="e">
        <f t="shared" si="7"/>
        <v>#N/A</v>
      </c>
    </row>
    <row r="16" spans="2:45" ht="20.100000000000001" customHeight="1">
      <c r="B16" s="286" t="s">
        <v>24</v>
      </c>
      <c r="C16" s="287" t="s">
        <v>38</v>
      </c>
      <c r="D16" s="288">
        <f>生産増加の入力シート!D14</f>
        <v>0</v>
      </c>
      <c r="E16" s="289">
        <f>D16*関係係数シート!$E12</f>
        <v>0</v>
      </c>
      <c r="F16" s="290">
        <f>D16*関係係数シート!$F12</f>
        <v>0</v>
      </c>
      <c r="G16" s="291">
        <v>0</v>
      </c>
      <c r="H16" s="289">
        <f>G16*関係係数シート!$E12</f>
        <v>0</v>
      </c>
      <c r="I16" s="290">
        <f>G16*関係係数シート!$F12</f>
        <v>0</v>
      </c>
      <c r="J16" s="289">
        <f t="shared" si="8"/>
        <v>0</v>
      </c>
      <c r="K16" s="292">
        <f t="shared" si="0"/>
        <v>0</v>
      </c>
      <c r="L16" s="293">
        <f t="shared" si="1"/>
        <v>0</v>
      </c>
      <c r="M16" s="294"/>
      <c r="N16" s="295"/>
      <c r="O16" s="296"/>
      <c r="P16" s="292">
        <f>$O$45*関係係数シート!G12</f>
        <v>0</v>
      </c>
      <c r="Q16" s="292">
        <f>P16*関係係数シート!D12</f>
        <v>0</v>
      </c>
      <c r="R16" s="292">
        <v>0</v>
      </c>
      <c r="S16" s="292">
        <f>R16*関係係数シート!E12</f>
        <v>0</v>
      </c>
      <c r="T16" s="293">
        <f>R16*関係係数シート!F12</f>
        <v>0</v>
      </c>
      <c r="U16" s="297"/>
      <c r="V16" s="298">
        <f>ROUND(D16*関係係数シート!$H12,0)</f>
        <v>0</v>
      </c>
      <c r="W16" s="299">
        <f>ROUND(G16*関係係数シート!$H12,0)</f>
        <v>0</v>
      </c>
      <c r="X16" s="299">
        <f t="shared" si="9"/>
        <v>0</v>
      </c>
      <c r="Y16" s="302">
        <f>ROUND(R16*関係係数シート!$H12,0)</f>
        <v>0</v>
      </c>
      <c r="Z16" s="299">
        <f>ROUND(D16*関係係数シート!$I12,0)</f>
        <v>0</v>
      </c>
      <c r="AA16" s="301">
        <f>ROUND(G16*関係係数シート!$I12,0)</f>
        <v>0</v>
      </c>
      <c r="AB16" s="301">
        <f t="shared" si="10"/>
        <v>0</v>
      </c>
      <c r="AC16" s="302">
        <f>ROUND(R16*関係係数シート!$I12,0)</f>
        <v>0</v>
      </c>
      <c r="AD16" s="297"/>
      <c r="AE16" s="303">
        <f t="shared" si="2"/>
        <v>0</v>
      </c>
      <c r="AF16" s="304">
        <f t="shared" si="3"/>
        <v>0</v>
      </c>
      <c r="AG16" s="305">
        <f t="shared" si="11"/>
        <v>0</v>
      </c>
      <c r="AH16" s="303">
        <f t="shared" si="12"/>
        <v>0</v>
      </c>
      <c r="AI16" s="306">
        <f t="shared" si="13"/>
        <v>0</v>
      </c>
      <c r="AJ16" s="307">
        <f t="shared" si="14"/>
        <v>1</v>
      </c>
      <c r="AK16" s="397"/>
      <c r="AL16" s="308">
        <v>9</v>
      </c>
      <c r="AM16" s="535" t="e">
        <f t="shared" si="4"/>
        <v>#N/A</v>
      </c>
      <c r="AN16" s="529" t="e">
        <f t="shared" si="15"/>
        <v>#N/A</v>
      </c>
      <c r="AO16" s="311" t="e">
        <f t="shared" si="5"/>
        <v>#N/A</v>
      </c>
      <c r="AP16" s="305" t="e">
        <f t="shared" si="6"/>
        <v>#N/A</v>
      </c>
      <c r="AQ16" s="312" t="e">
        <f>SUM(AN$8:AN16)/SUM($AN$8:$AN$44)</f>
        <v>#N/A</v>
      </c>
      <c r="AR16" s="303" t="e">
        <f t="shared" si="16"/>
        <v>#N/A</v>
      </c>
      <c r="AS16" s="305" t="e">
        <f t="shared" si="7"/>
        <v>#N/A</v>
      </c>
    </row>
    <row r="17" spans="2:45" ht="20.100000000000001" customHeight="1">
      <c r="B17" s="313" t="s">
        <v>25</v>
      </c>
      <c r="C17" s="314" t="s">
        <v>39</v>
      </c>
      <c r="D17" s="315">
        <f>生産増加の入力シート!D15</f>
        <v>0</v>
      </c>
      <c r="E17" s="316">
        <f>D17*関係係数シート!$E13</f>
        <v>0</v>
      </c>
      <c r="F17" s="317">
        <f>D17*関係係数シート!$F13</f>
        <v>0</v>
      </c>
      <c r="G17" s="318">
        <v>0</v>
      </c>
      <c r="H17" s="316">
        <f>G17*関係係数シート!$E13</f>
        <v>0</v>
      </c>
      <c r="I17" s="317">
        <f>G17*関係係数シート!$F13</f>
        <v>0</v>
      </c>
      <c r="J17" s="316">
        <f t="shared" si="8"/>
        <v>0</v>
      </c>
      <c r="K17" s="319">
        <f t="shared" si="0"/>
        <v>0</v>
      </c>
      <c r="L17" s="320">
        <f t="shared" si="1"/>
        <v>0</v>
      </c>
      <c r="M17" s="321"/>
      <c r="N17" s="322"/>
      <c r="O17" s="323"/>
      <c r="P17" s="319">
        <f>$O$45*関係係数シート!G13</f>
        <v>0</v>
      </c>
      <c r="Q17" s="319">
        <f>P17*関係係数シート!D13</f>
        <v>0</v>
      </c>
      <c r="R17" s="319">
        <v>0</v>
      </c>
      <c r="S17" s="319">
        <f>R17*関係係数シート!E13</f>
        <v>0</v>
      </c>
      <c r="T17" s="320">
        <f>R17*関係係数シート!F13</f>
        <v>0</v>
      </c>
      <c r="U17" s="324"/>
      <c r="V17" s="325">
        <f>ROUND(D17*関係係数シート!$H13,0)</f>
        <v>0</v>
      </c>
      <c r="W17" s="326">
        <f>ROUND(G17*関係係数シート!$H13,0)</f>
        <v>0</v>
      </c>
      <c r="X17" s="326">
        <f t="shared" si="9"/>
        <v>0</v>
      </c>
      <c r="Y17" s="329">
        <f>ROUND(R17*関係係数シート!$H13,0)</f>
        <v>0</v>
      </c>
      <c r="Z17" s="326">
        <f>ROUND(D17*関係係数シート!$I13,0)</f>
        <v>0</v>
      </c>
      <c r="AA17" s="328">
        <f>ROUND(G17*関係係数シート!$I13,0)</f>
        <v>0</v>
      </c>
      <c r="AB17" s="328">
        <f t="shared" si="10"/>
        <v>0</v>
      </c>
      <c r="AC17" s="329">
        <f>ROUND(R17*関係係数シート!$I13,0)</f>
        <v>0</v>
      </c>
      <c r="AD17" s="324"/>
      <c r="AE17" s="330">
        <f t="shared" si="2"/>
        <v>0</v>
      </c>
      <c r="AF17" s="331">
        <f t="shared" si="3"/>
        <v>0</v>
      </c>
      <c r="AG17" s="332">
        <f t="shared" si="11"/>
        <v>0</v>
      </c>
      <c r="AH17" s="330">
        <f t="shared" si="12"/>
        <v>0</v>
      </c>
      <c r="AI17" s="333">
        <f t="shared" si="13"/>
        <v>0</v>
      </c>
      <c r="AJ17" s="334">
        <f t="shared" si="14"/>
        <v>1</v>
      </c>
      <c r="AK17" s="398"/>
      <c r="AL17" s="335">
        <v>10</v>
      </c>
      <c r="AM17" s="536" t="e">
        <f t="shared" si="4"/>
        <v>#N/A</v>
      </c>
      <c r="AN17" s="530" t="e">
        <f t="shared" si="15"/>
        <v>#N/A</v>
      </c>
      <c r="AO17" s="338" t="e">
        <f t="shared" si="5"/>
        <v>#N/A</v>
      </c>
      <c r="AP17" s="332" t="e">
        <f t="shared" si="6"/>
        <v>#N/A</v>
      </c>
      <c r="AQ17" s="339" t="e">
        <f>SUM(AN$8:AN17)/SUM($AN$8:$AN$44)</f>
        <v>#N/A</v>
      </c>
      <c r="AR17" s="330" t="e">
        <f t="shared" si="16"/>
        <v>#N/A</v>
      </c>
      <c r="AS17" s="332" t="e">
        <f t="shared" si="7"/>
        <v>#N/A</v>
      </c>
    </row>
    <row r="18" spans="2:45" ht="20.100000000000001" customHeight="1">
      <c r="B18" s="340" t="s">
        <v>26</v>
      </c>
      <c r="C18" s="341" t="s">
        <v>40</v>
      </c>
      <c r="D18" s="342">
        <f>生産増加の入力シート!D16</f>
        <v>0</v>
      </c>
      <c r="E18" s="343">
        <f>D18*関係係数シート!$E14</f>
        <v>0</v>
      </c>
      <c r="F18" s="344">
        <f>D18*関係係数シート!$F14</f>
        <v>0</v>
      </c>
      <c r="G18" s="345">
        <v>0</v>
      </c>
      <c r="H18" s="343">
        <f>G18*関係係数シート!$E14</f>
        <v>0</v>
      </c>
      <c r="I18" s="344">
        <f>G18*関係係数シート!$F14</f>
        <v>0</v>
      </c>
      <c r="J18" s="343">
        <f t="shared" si="8"/>
        <v>0</v>
      </c>
      <c r="K18" s="346">
        <f t="shared" si="0"/>
        <v>0</v>
      </c>
      <c r="L18" s="347">
        <f t="shared" si="1"/>
        <v>0</v>
      </c>
      <c r="M18" s="348"/>
      <c r="N18" s="349"/>
      <c r="O18" s="350"/>
      <c r="P18" s="346">
        <f>$O$45*関係係数シート!G14</f>
        <v>0</v>
      </c>
      <c r="Q18" s="346">
        <f>P18*関係係数シート!D14</f>
        <v>0</v>
      </c>
      <c r="R18" s="346">
        <v>0</v>
      </c>
      <c r="S18" s="346">
        <f>R18*関係係数シート!E14</f>
        <v>0</v>
      </c>
      <c r="T18" s="347">
        <f>R18*関係係数シート!F14</f>
        <v>0</v>
      </c>
      <c r="U18" s="351"/>
      <c r="V18" s="352">
        <f>ROUND(D18*関係係数シート!$H14,0)</f>
        <v>0</v>
      </c>
      <c r="W18" s="353">
        <f>ROUND(G18*関係係数シート!$H14,0)</f>
        <v>0</v>
      </c>
      <c r="X18" s="353">
        <f t="shared" si="9"/>
        <v>0</v>
      </c>
      <c r="Y18" s="356">
        <f>ROUND(R18*関係係数シート!$H14,0)</f>
        <v>0</v>
      </c>
      <c r="Z18" s="353">
        <f>ROUND(D18*関係係数シート!$I14,0)</f>
        <v>0</v>
      </c>
      <c r="AA18" s="355">
        <f>ROUND(G18*関係係数シート!$I14,0)</f>
        <v>0</v>
      </c>
      <c r="AB18" s="355">
        <f t="shared" si="10"/>
        <v>0</v>
      </c>
      <c r="AC18" s="356">
        <f>ROUND(R18*関係係数シート!$I14,0)</f>
        <v>0</v>
      </c>
      <c r="AD18" s="351"/>
      <c r="AE18" s="357">
        <f t="shared" si="2"/>
        <v>0</v>
      </c>
      <c r="AF18" s="358">
        <f t="shared" si="3"/>
        <v>0</v>
      </c>
      <c r="AG18" s="359">
        <f t="shared" si="11"/>
        <v>0</v>
      </c>
      <c r="AH18" s="357">
        <f t="shared" si="12"/>
        <v>0</v>
      </c>
      <c r="AI18" s="360">
        <f t="shared" si="13"/>
        <v>0</v>
      </c>
      <c r="AJ18" s="361">
        <f t="shared" si="14"/>
        <v>1</v>
      </c>
      <c r="AK18" s="399"/>
      <c r="AL18" s="362">
        <v>11</v>
      </c>
      <c r="AM18" s="537" t="e">
        <f t="shared" si="4"/>
        <v>#N/A</v>
      </c>
      <c r="AN18" s="531" t="e">
        <f t="shared" si="15"/>
        <v>#N/A</v>
      </c>
      <c r="AO18" s="365" t="e">
        <f t="shared" si="5"/>
        <v>#N/A</v>
      </c>
      <c r="AP18" s="359" t="e">
        <f t="shared" si="6"/>
        <v>#N/A</v>
      </c>
      <c r="AQ18" s="366" t="e">
        <f>SUM(AN$8:AN18)/SUM($AN$8:$AN$44)</f>
        <v>#N/A</v>
      </c>
      <c r="AR18" s="357" t="e">
        <f t="shared" si="16"/>
        <v>#N/A</v>
      </c>
      <c r="AS18" s="359" t="e">
        <f t="shared" si="7"/>
        <v>#N/A</v>
      </c>
    </row>
    <row r="19" spans="2:45" ht="20.100000000000001" customHeight="1">
      <c r="B19" s="286" t="s">
        <v>27</v>
      </c>
      <c r="C19" s="287" t="s">
        <v>41</v>
      </c>
      <c r="D19" s="288">
        <f>生産増加の入力シート!D17</f>
        <v>0</v>
      </c>
      <c r="E19" s="289">
        <f>D19*関係係数シート!$E15</f>
        <v>0</v>
      </c>
      <c r="F19" s="290">
        <f>D19*関係係数シート!$F15</f>
        <v>0</v>
      </c>
      <c r="G19" s="291">
        <v>0</v>
      </c>
      <c r="H19" s="289">
        <f>G19*関係係数シート!$E15</f>
        <v>0</v>
      </c>
      <c r="I19" s="290">
        <f>G19*関係係数シート!$F15</f>
        <v>0</v>
      </c>
      <c r="J19" s="289">
        <f t="shared" si="8"/>
        <v>0</v>
      </c>
      <c r="K19" s="292">
        <f t="shared" si="0"/>
        <v>0</v>
      </c>
      <c r="L19" s="293">
        <f t="shared" si="1"/>
        <v>0</v>
      </c>
      <c r="M19" s="294"/>
      <c r="N19" s="295"/>
      <c r="O19" s="296"/>
      <c r="P19" s="292">
        <f>$O$45*関係係数シート!G15</f>
        <v>0</v>
      </c>
      <c r="Q19" s="292">
        <f>P19*関係係数シート!D15</f>
        <v>0</v>
      </c>
      <c r="R19" s="292">
        <v>0</v>
      </c>
      <c r="S19" s="292">
        <f>R19*関係係数シート!E15</f>
        <v>0</v>
      </c>
      <c r="T19" s="293">
        <f>R19*関係係数シート!F15</f>
        <v>0</v>
      </c>
      <c r="U19" s="297"/>
      <c r="V19" s="298">
        <f>ROUND(D19*関係係数シート!$H15,0)</f>
        <v>0</v>
      </c>
      <c r="W19" s="299">
        <f>ROUND(G19*関係係数シート!$H15,0)</f>
        <v>0</v>
      </c>
      <c r="X19" s="299">
        <f t="shared" si="9"/>
        <v>0</v>
      </c>
      <c r="Y19" s="302">
        <f>ROUND(R19*関係係数シート!$H15,0)</f>
        <v>0</v>
      </c>
      <c r="Z19" s="299">
        <f>ROUND(D19*関係係数シート!$I15,0)</f>
        <v>0</v>
      </c>
      <c r="AA19" s="301">
        <f>ROUND(G19*関係係数シート!$I15,0)</f>
        <v>0</v>
      </c>
      <c r="AB19" s="301">
        <f t="shared" si="10"/>
        <v>0</v>
      </c>
      <c r="AC19" s="302">
        <f>ROUND(R19*関係係数シート!$I15,0)</f>
        <v>0</v>
      </c>
      <c r="AD19" s="297"/>
      <c r="AE19" s="303">
        <f t="shared" si="2"/>
        <v>0</v>
      </c>
      <c r="AF19" s="304">
        <f t="shared" si="3"/>
        <v>0</v>
      </c>
      <c r="AG19" s="305">
        <f t="shared" si="11"/>
        <v>0</v>
      </c>
      <c r="AH19" s="303">
        <f t="shared" si="12"/>
        <v>0</v>
      </c>
      <c r="AI19" s="306">
        <f t="shared" si="13"/>
        <v>0</v>
      </c>
      <c r="AJ19" s="307">
        <f t="shared" si="14"/>
        <v>1</v>
      </c>
      <c r="AK19" s="397"/>
      <c r="AL19" s="308">
        <v>12</v>
      </c>
      <c r="AM19" s="535" t="e">
        <f t="shared" si="4"/>
        <v>#N/A</v>
      </c>
      <c r="AN19" s="529" t="e">
        <f t="shared" si="15"/>
        <v>#N/A</v>
      </c>
      <c r="AO19" s="311" t="e">
        <f t="shared" si="5"/>
        <v>#N/A</v>
      </c>
      <c r="AP19" s="305" t="e">
        <f t="shared" si="6"/>
        <v>#N/A</v>
      </c>
      <c r="AQ19" s="312" t="e">
        <f>SUM(AN$8:AN19)/SUM($AN$8:$AN$44)</f>
        <v>#N/A</v>
      </c>
      <c r="AR19" s="303" t="e">
        <f t="shared" si="16"/>
        <v>#N/A</v>
      </c>
      <c r="AS19" s="305" t="e">
        <f t="shared" si="7"/>
        <v>#N/A</v>
      </c>
    </row>
    <row r="20" spans="2:45" ht="20.100000000000001" customHeight="1">
      <c r="B20" s="286" t="s">
        <v>28</v>
      </c>
      <c r="C20" s="287" t="s">
        <v>227</v>
      </c>
      <c r="D20" s="288">
        <f>生産増加の入力シート!D18</f>
        <v>0</v>
      </c>
      <c r="E20" s="289">
        <f>D20*関係係数シート!$E16</f>
        <v>0</v>
      </c>
      <c r="F20" s="290">
        <f>D20*関係係数シート!$F16</f>
        <v>0</v>
      </c>
      <c r="G20" s="291">
        <v>0</v>
      </c>
      <c r="H20" s="289">
        <f>G20*関係係数シート!$E16</f>
        <v>0</v>
      </c>
      <c r="I20" s="290">
        <f>G20*関係係数シート!$F16</f>
        <v>0</v>
      </c>
      <c r="J20" s="289">
        <f t="shared" si="8"/>
        <v>0</v>
      </c>
      <c r="K20" s="292">
        <f t="shared" si="0"/>
        <v>0</v>
      </c>
      <c r="L20" s="293">
        <f t="shared" si="1"/>
        <v>0</v>
      </c>
      <c r="M20" s="294"/>
      <c r="N20" s="295"/>
      <c r="O20" s="296"/>
      <c r="P20" s="292">
        <f>$O$45*関係係数シート!G16</f>
        <v>0</v>
      </c>
      <c r="Q20" s="292">
        <f>P20*関係係数シート!D16</f>
        <v>0</v>
      </c>
      <c r="R20" s="292">
        <v>0</v>
      </c>
      <c r="S20" s="292">
        <f>R20*関係係数シート!E16</f>
        <v>0</v>
      </c>
      <c r="T20" s="293">
        <f>R20*関係係数シート!F16</f>
        <v>0</v>
      </c>
      <c r="U20" s="297"/>
      <c r="V20" s="298">
        <f>ROUND(D20*関係係数シート!$H16,0)</f>
        <v>0</v>
      </c>
      <c r="W20" s="299">
        <f>ROUND(G20*関係係数シート!$H16,0)</f>
        <v>0</v>
      </c>
      <c r="X20" s="299">
        <f t="shared" si="9"/>
        <v>0</v>
      </c>
      <c r="Y20" s="302">
        <f>ROUND(R20*関係係数シート!$H16,0)</f>
        <v>0</v>
      </c>
      <c r="Z20" s="299">
        <f>ROUND(D20*関係係数シート!$I16,0)</f>
        <v>0</v>
      </c>
      <c r="AA20" s="301">
        <f>ROUND(G20*関係係数シート!$I16,0)</f>
        <v>0</v>
      </c>
      <c r="AB20" s="301">
        <f t="shared" si="10"/>
        <v>0</v>
      </c>
      <c r="AC20" s="302">
        <f>ROUND(R20*関係係数シート!$I16,0)</f>
        <v>0</v>
      </c>
      <c r="AD20" s="297"/>
      <c r="AE20" s="303">
        <f t="shared" si="2"/>
        <v>0</v>
      </c>
      <c r="AF20" s="304">
        <f t="shared" si="3"/>
        <v>0</v>
      </c>
      <c r="AG20" s="305">
        <f t="shared" si="11"/>
        <v>0</v>
      </c>
      <c r="AH20" s="303">
        <f t="shared" si="12"/>
        <v>0</v>
      </c>
      <c r="AI20" s="306">
        <f t="shared" si="13"/>
        <v>0</v>
      </c>
      <c r="AJ20" s="307">
        <f t="shared" si="14"/>
        <v>1</v>
      </c>
      <c r="AK20" s="397"/>
      <c r="AL20" s="308">
        <v>13</v>
      </c>
      <c r="AM20" s="535" t="e">
        <f t="shared" si="4"/>
        <v>#N/A</v>
      </c>
      <c r="AN20" s="529" t="e">
        <f t="shared" si="15"/>
        <v>#N/A</v>
      </c>
      <c r="AO20" s="311" t="e">
        <f t="shared" si="5"/>
        <v>#N/A</v>
      </c>
      <c r="AP20" s="305" t="e">
        <f t="shared" si="6"/>
        <v>#N/A</v>
      </c>
      <c r="AQ20" s="312" t="e">
        <f>SUM(AN$8:AN20)/SUM($AN$8:$AN$44)</f>
        <v>#N/A</v>
      </c>
      <c r="AR20" s="303" t="e">
        <f t="shared" si="16"/>
        <v>#N/A</v>
      </c>
      <c r="AS20" s="305" t="e">
        <f t="shared" si="7"/>
        <v>#N/A</v>
      </c>
    </row>
    <row r="21" spans="2:45" ht="20.100000000000001" customHeight="1">
      <c r="B21" s="286" t="s">
        <v>29</v>
      </c>
      <c r="C21" s="287" t="s">
        <v>228</v>
      </c>
      <c r="D21" s="288">
        <f>生産増加の入力シート!D19</f>
        <v>0</v>
      </c>
      <c r="E21" s="289">
        <f>D21*関係係数シート!$E17</f>
        <v>0</v>
      </c>
      <c r="F21" s="290">
        <f>D21*関係係数シート!$F17</f>
        <v>0</v>
      </c>
      <c r="G21" s="291">
        <v>0</v>
      </c>
      <c r="H21" s="289">
        <f>G21*関係係数シート!$E17</f>
        <v>0</v>
      </c>
      <c r="I21" s="290">
        <f>G21*関係係数シート!$F17</f>
        <v>0</v>
      </c>
      <c r="J21" s="289">
        <f t="shared" si="8"/>
        <v>0</v>
      </c>
      <c r="K21" s="292">
        <f t="shared" si="0"/>
        <v>0</v>
      </c>
      <c r="L21" s="293">
        <f t="shared" si="1"/>
        <v>0</v>
      </c>
      <c r="M21" s="294"/>
      <c r="N21" s="295"/>
      <c r="O21" s="296"/>
      <c r="P21" s="292">
        <f>$O$45*関係係数シート!G17</f>
        <v>0</v>
      </c>
      <c r="Q21" s="292">
        <f>P21*関係係数シート!D17</f>
        <v>0</v>
      </c>
      <c r="R21" s="292">
        <v>0</v>
      </c>
      <c r="S21" s="292">
        <f>R21*関係係数シート!E17</f>
        <v>0</v>
      </c>
      <c r="T21" s="293">
        <f>R21*関係係数シート!F17</f>
        <v>0</v>
      </c>
      <c r="U21" s="297"/>
      <c r="V21" s="298">
        <f>ROUND(D21*関係係数シート!$H17,0)</f>
        <v>0</v>
      </c>
      <c r="W21" s="299">
        <f>ROUND(G21*関係係数シート!$H17,0)</f>
        <v>0</v>
      </c>
      <c r="X21" s="299">
        <f t="shared" si="9"/>
        <v>0</v>
      </c>
      <c r="Y21" s="302">
        <f>ROUND(R21*関係係数シート!$H17,0)</f>
        <v>0</v>
      </c>
      <c r="Z21" s="299">
        <f>ROUND(D21*関係係数シート!$I17,0)</f>
        <v>0</v>
      </c>
      <c r="AA21" s="301">
        <f>ROUND(G21*関係係数シート!$I17,0)</f>
        <v>0</v>
      </c>
      <c r="AB21" s="301">
        <f t="shared" si="10"/>
        <v>0</v>
      </c>
      <c r="AC21" s="302">
        <f>ROUND(R21*関係係数シート!$I17,0)</f>
        <v>0</v>
      </c>
      <c r="AD21" s="297"/>
      <c r="AE21" s="303">
        <f t="shared" si="2"/>
        <v>0</v>
      </c>
      <c r="AF21" s="304">
        <f t="shared" si="3"/>
        <v>0</v>
      </c>
      <c r="AG21" s="305">
        <f t="shared" si="11"/>
        <v>0</v>
      </c>
      <c r="AH21" s="303">
        <f t="shared" si="12"/>
        <v>0</v>
      </c>
      <c r="AI21" s="306">
        <f t="shared" si="13"/>
        <v>0</v>
      </c>
      <c r="AJ21" s="307">
        <f t="shared" si="14"/>
        <v>1</v>
      </c>
      <c r="AK21" s="397"/>
      <c r="AL21" s="308">
        <v>14</v>
      </c>
      <c r="AM21" s="535" t="e">
        <f t="shared" si="4"/>
        <v>#N/A</v>
      </c>
      <c r="AN21" s="529" t="e">
        <f t="shared" si="15"/>
        <v>#N/A</v>
      </c>
      <c r="AO21" s="311" t="e">
        <f t="shared" si="5"/>
        <v>#N/A</v>
      </c>
      <c r="AP21" s="305" t="e">
        <f t="shared" si="6"/>
        <v>#N/A</v>
      </c>
      <c r="AQ21" s="312" t="e">
        <f>SUM(AN$8:AN21)/SUM($AN$8:$AN$44)</f>
        <v>#N/A</v>
      </c>
      <c r="AR21" s="303" t="e">
        <f t="shared" si="16"/>
        <v>#N/A</v>
      </c>
      <c r="AS21" s="305" t="e">
        <f t="shared" si="7"/>
        <v>#N/A</v>
      </c>
    </row>
    <row r="22" spans="2:45" ht="20.100000000000001" customHeight="1">
      <c r="B22" s="313" t="s">
        <v>30</v>
      </c>
      <c r="C22" s="314" t="s">
        <v>229</v>
      </c>
      <c r="D22" s="315">
        <f>生産増加の入力シート!D20</f>
        <v>0</v>
      </c>
      <c r="E22" s="316">
        <f>D22*関係係数シート!$E18</f>
        <v>0</v>
      </c>
      <c r="F22" s="317">
        <f>D22*関係係数シート!$F18</f>
        <v>0</v>
      </c>
      <c r="G22" s="318">
        <v>0</v>
      </c>
      <c r="H22" s="316">
        <f>G22*関係係数シート!$E18</f>
        <v>0</v>
      </c>
      <c r="I22" s="317">
        <f>G22*関係係数シート!$F18</f>
        <v>0</v>
      </c>
      <c r="J22" s="316">
        <f t="shared" si="8"/>
        <v>0</v>
      </c>
      <c r="K22" s="319">
        <f t="shared" si="0"/>
        <v>0</v>
      </c>
      <c r="L22" s="320">
        <f t="shared" si="1"/>
        <v>0</v>
      </c>
      <c r="M22" s="321"/>
      <c r="N22" s="322"/>
      <c r="O22" s="323"/>
      <c r="P22" s="319">
        <f>$O$45*関係係数シート!G18</f>
        <v>0</v>
      </c>
      <c r="Q22" s="319">
        <f>P22*関係係数シート!D18</f>
        <v>0</v>
      </c>
      <c r="R22" s="319">
        <v>0</v>
      </c>
      <c r="S22" s="319">
        <f>R22*関係係数シート!E18</f>
        <v>0</v>
      </c>
      <c r="T22" s="320">
        <f>R22*関係係数シート!F18</f>
        <v>0</v>
      </c>
      <c r="U22" s="324"/>
      <c r="V22" s="325">
        <f>ROUND(D22*関係係数シート!$H18,0)</f>
        <v>0</v>
      </c>
      <c r="W22" s="326">
        <f>ROUND(G22*関係係数シート!$H18,0)</f>
        <v>0</v>
      </c>
      <c r="X22" s="326">
        <f t="shared" si="9"/>
        <v>0</v>
      </c>
      <c r="Y22" s="329">
        <f>ROUND(R22*関係係数シート!$H18,0)</f>
        <v>0</v>
      </c>
      <c r="Z22" s="326">
        <f>ROUND(D22*関係係数シート!$I18,0)</f>
        <v>0</v>
      </c>
      <c r="AA22" s="328">
        <f>ROUND(G22*関係係数シート!$I18,0)</f>
        <v>0</v>
      </c>
      <c r="AB22" s="328">
        <f t="shared" si="10"/>
        <v>0</v>
      </c>
      <c r="AC22" s="329">
        <f>ROUND(R22*関係係数シート!$I18,0)</f>
        <v>0</v>
      </c>
      <c r="AD22" s="324"/>
      <c r="AE22" s="330">
        <f t="shared" si="2"/>
        <v>0</v>
      </c>
      <c r="AF22" s="331">
        <f t="shared" si="3"/>
        <v>0</v>
      </c>
      <c r="AG22" s="332">
        <f t="shared" si="11"/>
        <v>0</v>
      </c>
      <c r="AH22" s="330">
        <f t="shared" si="12"/>
        <v>0</v>
      </c>
      <c r="AI22" s="333">
        <f t="shared" si="13"/>
        <v>0</v>
      </c>
      <c r="AJ22" s="334">
        <f t="shared" si="14"/>
        <v>1</v>
      </c>
      <c r="AK22" s="398"/>
      <c r="AL22" s="335">
        <v>15</v>
      </c>
      <c r="AM22" s="536" t="e">
        <f t="shared" si="4"/>
        <v>#N/A</v>
      </c>
      <c r="AN22" s="530" t="e">
        <f t="shared" si="15"/>
        <v>#N/A</v>
      </c>
      <c r="AO22" s="338" t="e">
        <f t="shared" si="5"/>
        <v>#N/A</v>
      </c>
      <c r="AP22" s="332" t="e">
        <f t="shared" si="6"/>
        <v>#N/A</v>
      </c>
      <c r="AQ22" s="339" t="e">
        <f>SUM(AN$8:AN22)/SUM($AN$8:$AN$44)</f>
        <v>#N/A</v>
      </c>
      <c r="AR22" s="330" t="e">
        <f t="shared" si="16"/>
        <v>#N/A</v>
      </c>
      <c r="AS22" s="332" t="e">
        <f t="shared" si="7"/>
        <v>#N/A</v>
      </c>
    </row>
    <row r="23" spans="2:45" ht="20.100000000000001" customHeight="1">
      <c r="B23" s="340" t="s">
        <v>31</v>
      </c>
      <c r="C23" s="341" t="s">
        <v>93</v>
      </c>
      <c r="D23" s="342">
        <f>生産増加の入力シート!D21</f>
        <v>0</v>
      </c>
      <c r="E23" s="343">
        <f>D23*関係係数シート!$E19</f>
        <v>0</v>
      </c>
      <c r="F23" s="344">
        <f>D23*関係係数シート!$F19</f>
        <v>0</v>
      </c>
      <c r="G23" s="345">
        <v>0</v>
      </c>
      <c r="H23" s="343">
        <f>G23*関係係数シート!$E19</f>
        <v>0</v>
      </c>
      <c r="I23" s="344">
        <f>G23*関係係数シート!$F19</f>
        <v>0</v>
      </c>
      <c r="J23" s="343">
        <f t="shared" si="8"/>
        <v>0</v>
      </c>
      <c r="K23" s="346">
        <f t="shared" si="0"/>
        <v>0</v>
      </c>
      <c r="L23" s="347">
        <f t="shared" si="1"/>
        <v>0</v>
      </c>
      <c r="M23" s="348"/>
      <c r="N23" s="349"/>
      <c r="O23" s="350"/>
      <c r="P23" s="346">
        <f>$O$45*関係係数シート!G19</f>
        <v>0</v>
      </c>
      <c r="Q23" s="346">
        <f>P23*関係係数シート!D19</f>
        <v>0</v>
      </c>
      <c r="R23" s="346">
        <v>0</v>
      </c>
      <c r="S23" s="346">
        <f>R23*関係係数シート!E19</f>
        <v>0</v>
      </c>
      <c r="T23" s="347">
        <f>R23*関係係数シート!F19</f>
        <v>0</v>
      </c>
      <c r="U23" s="351"/>
      <c r="V23" s="352">
        <f>ROUND(D23*関係係数シート!$H19,0)</f>
        <v>0</v>
      </c>
      <c r="W23" s="353">
        <f>ROUND(G23*関係係数シート!$H19,0)</f>
        <v>0</v>
      </c>
      <c r="X23" s="353">
        <f t="shared" si="9"/>
        <v>0</v>
      </c>
      <c r="Y23" s="356">
        <f>ROUND(R23*関係係数シート!$H19,0)</f>
        <v>0</v>
      </c>
      <c r="Z23" s="353">
        <f>ROUND(D23*関係係数シート!$I19,0)</f>
        <v>0</v>
      </c>
      <c r="AA23" s="355">
        <f>ROUND(G23*関係係数シート!$I19,0)</f>
        <v>0</v>
      </c>
      <c r="AB23" s="355">
        <f t="shared" si="10"/>
        <v>0</v>
      </c>
      <c r="AC23" s="356">
        <f>ROUND(R23*関係係数シート!$I19,0)</f>
        <v>0</v>
      </c>
      <c r="AD23" s="351"/>
      <c r="AE23" s="357">
        <f t="shared" si="2"/>
        <v>0</v>
      </c>
      <c r="AF23" s="358">
        <f t="shared" si="3"/>
        <v>0</v>
      </c>
      <c r="AG23" s="359">
        <f t="shared" si="11"/>
        <v>0</v>
      </c>
      <c r="AH23" s="357">
        <f t="shared" si="12"/>
        <v>0</v>
      </c>
      <c r="AI23" s="360">
        <f t="shared" si="13"/>
        <v>0</v>
      </c>
      <c r="AJ23" s="361">
        <f t="shared" si="14"/>
        <v>1</v>
      </c>
      <c r="AK23" s="399"/>
      <c r="AL23" s="362">
        <v>16</v>
      </c>
      <c r="AM23" s="537" t="e">
        <f t="shared" si="4"/>
        <v>#N/A</v>
      </c>
      <c r="AN23" s="531" t="e">
        <f t="shared" si="15"/>
        <v>#N/A</v>
      </c>
      <c r="AO23" s="365" t="e">
        <f t="shared" si="5"/>
        <v>#N/A</v>
      </c>
      <c r="AP23" s="359" t="e">
        <f t="shared" si="6"/>
        <v>#N/A</v>
      </c>
      <c r="AQ23" s="366" t="e">
        <f>SUM(AN$8:AN23)/SUM($AN$8:$AN$44)</f>
        <v>#N/A</v>
      </c>
      <c r="AR23" s="357" t="e">
        <f t="shared" si="16"/>
        <v>#N/A</v>
      </c>
      <c r="AS23" s="359" t="e">
        <f t="shared" si="7"/>
        <v>#N/A</v>
      </c>
    </row>
    <row r="24" spans="2:45" ht="20.100000000000001" customHeight="1">
      <c r="B24" s="286" t="s">
        <v>88</v>
      </c>
      <c r="C24" s="287" t="s">
        <v>230</v>
      </c>
      <c r="D24" s="288">
        <f>生産増加の入力シート!D22</f>
        <v>0</v>
      </c>
      <c r="E24" s="289">
        <f>D24*関係係数シート!$E20</f>
        <v>0</v>
      </c>
      <c r="F24" s="290">
        <f>D24*関係係数シート!$F20</f>
        <v>0</v>
      </c>
      <c r="G24" s="291">
        <v>0</v>
      </c>
      <c r="H24" s="289">
        <f>G24*関係係数シート!$E20</f>
        <v>0</v>
      </c>
      <c r="I24" s="290">
        <f>G24*関係係数シート!$F20</f>
        <v>0</v>
      </c>
      <c r="J24" s="289">
        <f t="shared" si="8"/>
        <v>0</v>
      </c>
      <c r="K24" s="292">
        <f t="shared" si="0"/>
        <v>0</v>
      </c>
      <c r="L24" s="293">
        <f t="shared" si="1"/>
        <v>0</v>
      </c>
      <c r="M24" s="294"/>
      <c r="N24" s="295"/>
      <c r="O24" s="296"/>
      <c r="P24" s="292">
        <f>$O$45*関係係数シート!G20</f>
        <v>0</v>
      </c>
      <c r="Q24" s="292">
        <f>P24*関係係数シート!D20</f>
        <v>0</v>
      </c>
      <c r="R24" s="292">
        <v>0</v>
      </c>
      <c r="S24" s="292">
        <f>R24*関係係数シート!E20</f>
        <v>0</v>
      </c>
      <c r="T24" s="293">
        <f>R24*関係係数シート!F20</f>
        <v>0</v>
      </c>
      <c r="U24" s="297"/>
      <c r="V24" s="298">
        <f>ROUND(D24*関係係数シート!$H20,0)</f>
        <v>0</v>
      </c>
      <c r="W24" s="299">
        <f>ROUND(G24*関係係数シート!$H20,0)</f>
        <v>0</v>
      </c>
      <c r="X24" s="299">
        <f t="shared" si="9"/>
        <v>0</v>
      </c>
      <c r="Y24" s="302">
        <f>ROUND(R24*関係係数シート!$H20,0)</f>
        <v>0</v>
      </c>
      <c r="Z24" s="299">
        <f>ROUND(D24*関係係数シート!$I20,0)</f>
        <v>0</v>
      </c>
      <c r="AA24" s="301">
        <f>ROUND(G24*関係係数シート!$I20,0)</f>
        <v>0</v>
      </c>
      <c r="AB24" s="301">
        <f t="shared" si="10"/>
        <v>0</v>
      </c>
      <c r="AC24" s="302">
        <f>ROUND(R24*関係係数シート!$I20,0)</f>
        <v>0</v>
      </c>
      <c r="AD24" s="297"/>
      <c r="AE24" s="303">
        <f t="shared" si="2"/>
        <v>0</v>
      </c>
      <c r="AF24" s="304">
        <f t="shared" si="3"/>
        <v>0</v>
      </c>
      <c r="AG24" s="305">
        <f t="shared" si="11"/>
        <v>0</v>
      </c>
      <c r="AH24" s="303">
        <f t="shared" si="12"/>
        <v>0</v>
      </c>
      <c r="AI24" s="306">
        <f t="shared" si="13"/>
        <v>0</v>
      </c>
      <c r="AJ24" s="307">
        <f t="shared" si="14"/>
        <v>1</v>
      </c>
      <c r="AK24" s="397"/>
      <c r="AL24" s="308">
        <v>17</v>
      </c>
      <c r="AM24" s="535" t="e">
        <f t="shared" si="4"/>
        <v>#N/A</v>
      </c>
      <c r="AN24" s="529" t="e">
        <f t="shared" si="15"/>
        <v>#N/A</v>
      </c>
      <c r="AO24" s="311" t="e">
        <f t="shared" si="5"/>
        <v>#N/A</v>
      </c>
      <c r="AP24" s="305" t="e">
        <f t="shared" si="6"/>
        <v>#N/A</v>
      </c>
      <c r="AQ24" s="312" t="e">
        <f>SUM(AN$8:AN24)/SUM($AN$8:$AN$44)</f>
        <v>#N/A</v>
      </c>
      <c r="AR24" s="303" t="e">
        <f t="shared" si="16"/>
        <v>#N/A</v>
      </c>
      <c r="AS24" s="305" t="e">
        <f t="shared" si="7"/>
        <v>#N/A</v>
      </c>
    </row>
    <row r="25" spans="2:45" ht="20.100000000000001" customHeight="1">
      <c r="B25" s="286" t="s">
        <v>89</v>
      </c>
      <c r="C25" s="287" t="s">
        <v>231</v>
      </c>
      <c r="D25" s="288">
        <f>生産増加の入力シート!D23</f>
        <v>0</v>
      </c>
      <c r="E25" s="289">
        <f>D25*関係係数シート!$E21</f>
        <v>0</v>
      </c>
      <c r="F25" s="290">
        <f>D25*関係係数シート!$F21</f>
        <v>0</v>
      </c>
      <c r="G25" s="291">
        <v>0</v>
      </c>
      <c r="H25" s="289">
        <f>G25*関係係数シート!$E21</f>
        <v>0</v>
      </c>
      <c r="I25" s="290">
        <f>G25*関係係数シート!$F21</f>
        <v>0</v>
      </c>
      <c r="J25" s="289">
        <f t="shared" si="8"/>
        <v>0</v>
      </c>
      <c r="K25" s="292">
        <f t="shared" si="0"/>
        <v>0</v>
      </c>
      <c r="L25" s="293">
        <f t="shared" si="1"/>
        <v>0</v>
      </c>
      <c r="M25" s="294"/>
      <c r="N25" s="295"/>
      <c r="O25" s="296"/>
      <c r="P25" s="292">
        <f>$O$45*関係係数シート!G21</f>
        <v>0</v>
      </c>
      <c r="Q25" s="292">
        <f>P25*関係係数シート!D21</f>
        <v>0</v>
      </c>
      <c r="R25" s="292">
        <v>0</v>
      </c>
      <c r="S25" s="292">
        <f>R25*関係係数シート!E21</f>
        <v>0</v>
      </c>
      <c r="T25" s="293">
        <f>R25*関係係数シート!F21</f>
        <v>0</v>
      </c>
      <c r="U25" s="297"/>
      <c r="V25" s="298">
        <f>ROUND(D25*関係係数シート!$H21,0)</f>
        <v>0</v>
      </c>
      <c r="W25" s="299">
        <f>ROUND(G25*関係係数シート!$H21,0)</f>
        <v>0</v>
      </c>
      <c r="X25" s="299">
        <f t="shared" si="9"/>
        <v>0</v>
      </c>
      <c r="Y25" s="302">
        <f>ROUND(R25*関係係数シート!$H21,0)</f>
        <v>0</v>
      </c>
      <c r="Z25" s="299">
        <f>ROUND(D25*関係係数シート!$I21,0)</f>
        <v>0</v>
      </c>
      <c r="AA25" s="301">
        <f>ROUND(G25*関係係数シート!$I21,0)</f>
        <v>0</v>
      </c>
      <c r="AB25" s="301">
        <f t="shared" si="10"/>
        <v>0</v>
      </c>
      <c r="AC25" s="302">
        <f>ROUND(R25*関係係数シート!$I21,0)</f>
        <v>0</v>
      </c>
      <c r="AD25" s="297"/>
      <c r="AE25" s="303">
        <f t="shared" si="2"/>
        <v>0</v>
      </c>
      <c r="AF25" s="304">
        <f t="shared" si="3"/>
        <v>0</v>
      </c>
      <c r="AG25" s="305">
        <f t="shared" si="11"/>
        <v>0</v>
      </c>
      <c r="AH25" s="303">
        <f t="shared" si="12"/>
        <v>0</v>
      </c>
      <c r="AI25" s="306">
        <f t="shared" si="13"/>
        <v>0</v>
      </c>
      <c r="AJ25" s="307">
        <f t="shared" si="14"/>
        <v>1</v>
      </c>
      <c r="AK25" s="397"/>
      <c r="AL25" s="308">
        <v>18</v>
      </c>
      <c r="AM25" s="535" t="e">
        <f t="shared" si="4"/>
        <v>#N/A</v>
      </c>
      <c r="AN25" s="529" t="e">
        <f t="shared" si="15"/>
        <v>#N/A</v>
      </c>
      <c r="AO25" s="311" t="e">
        <f t="shared" si="5"/>
        <v>#N/A</v>
      </c>
      <c r="AP25" s="305" t="e">
        <f t="shared" si="6"/>
        <v>#N/A</v>
      </c>
      <c r="AQ25" s="312" t="e">
        <f>SUM(AN$8:AN25)/SUM($AN$8:$AN$44)</f>
        <v>#N/A</v>
      </c>
      <c r="AR25" s="303" t="e">
        <f t="shared" si="16"/>
        <v>#N/A</v>
      </c>
      <c r="AS25" s="305" t="e">
        <f t="shared" si="7"/>
        <v>#N/A</v>
      </c>
    </row>
    <row r="26" spans="2:45" ht="20.100000000000001" customHeight="1">
      <c r="B26" s="286" t="s">
        <v>97</v>
      </c>
      <c r="C26" s="287" t="s">
        <v>43</v>
      </c>
      <c r="D26" s="288">
        <f>生産増加の入力シート!D24</f>
        <v>0</v>
      </c>
      <c r="E26" s="289">
        <f>D26*関係係数シート!$E22</f>
        <v>0</v>
      </c>
      <c r="F26" s="290">
        <f>D26*関係係数シート!$F22</f>
        <v>0</v>
      </c>
      <c r="G26" s="291">
        <v>0</v>
      </c>
      <c r="H26" s="289">
        <f>G26*関係係数シート!$E22</f>
        <v>0</v>
      </c>
      <c r="I26" s="290">
        <f>G26*関係係数シート!$F22</f>
        <v>0</v>
      </c>
      <c r="J26" s="289">
        <f t="shared" si="8"/>
        <v>0</v>
      </c>
      <c r="K26" s="292">
        <f t="shared" si="0"/>
        <v>0</v>
      </c>
      <c r="L26" s="293">
        <f t="shared" si="1"/>
        <v>0</v>
      </c>
      <c r="M26" s="294"/>
      <c r="N26" s="295"/>
      <c r="O26" s="296"/>
      <c r="P26" s="292">
        <f>$O$45*関係係数シート!G22</f>
        <v>0</v>
      </c>
      <c r="Q26" s="292">
        <f>P26*関係係数シート!D22</f>
        <v>0</v>
      </c>
      <c r="R26" s="292">
        <v>0</v>
      </c>
      <c r="S26" s="292">
        <f>R26*関係係数シート!E22</f>
        <v>0</v>
      </c>
      <c r="T26" s="293">
        <f>R26*関係係数シート!F22</f>
        <v>0</v>
      </c>
      <c r="U26" s="297"/>
      <c r="V26" s="298">
        <f>ROUND(D26*関係係数シート!$H22,0)</f>
        <v>0</v>
      </c>
      <c r="W26" s="299">
        <f>ROUND(G26*関係係数シート!$H22,0)</f>
        <v>0</v>
      </c>
      <c r="X26" s="299">
        <f t="shared" si="9"/>
        <v>0</v>
      </c>
      <c r="Y26" s="302">
        <f>ROUND(R26*関係係数シート!$H22,0)</f>
        <v>0</v>
      </c>
      <c r="Z26" s="299">
        <f>ROUND(D26*関係係数シート!$I22,0)</f>
        <v>0</v>
      </c>
      <c r="AA26" s="301">
        <f>ROUND(G26*関係係数シート!$I22,0)</f>
        <v>0</v>
      </c>
      <c r="AB26" s="301">
        <f t="shared" si="10"/>
        <v>0</v>
      </c>
      <c r="AC26" s="302">
        <f>ROUND(R26*関係係数シート!$I22,0)</f>
        <v>0</v>
      </c>
      <c r="AD26" s="297"/>
      <c r="AE26" s="303">
        <f t="shared" si="2"/>
        <v>0</v>
      </c>
      <c r="AF26" s="304">
        <f t="shared" si="3"/>
        <v>0</v>
      </c>
      <c r="AG26" s="305">
        <f t="shared" si="11"/>
        <v>0</v>
      </c>
      <c r="AH26" s="303">
        <f t="shared" si="12"/>
        <v>0</v>
      </c>
      <c r="AI26" s="306">
        <f t="shared" si="13"/>
        <v>0</v>
      </c>
      <c r="AJ26" s="307">
        <f t="shared" si="14"/>
        <v>1</v>
      </c>
      <c r="AK26" s="397"/>
      <c r="AL26" s="308">
        <v>19</v>
      </c>
      <c r="AM26" s="535" t="e">
        <f t="shared" si="4"/>
        <v>#N/A</v>
      </c>
      <c r="AN26" s="529" t="e">
        <f t="shared" si="15"/>
        <v>#N/A</v>
      </c>
      <c r="AO26" s="311" t="e">
        <f t="shared" si="5"/>
        <v>#N/A</v>
      </c>
      <c r="AP26" s="305" t="e">
        <f t="shared" si="6"/>
        <v>#N/A</v>
      </c>
      <c r="AQ26" s="312" t="e">
        <f>SUM(AN$8:AN26)/SUM($AN$8:$AN$44)</f>
        <v>#N/A</v>
      </c>
      <c r="AR26" s="303" t="e">
        <f t="shared" si="16"/>
        <v>#N/A</v>
      </c>
      <c r="AS26" s="305" t="e">
        <f t="shared" si="7"/>
        <v>#N/A</v>
      </c>
    </row>
    <row r="27" spans="2:45" ht="20.100000000000001" customHeight="1">
      <c r="B27" s="313" t="s">
        <v>232</v>
      </c>
      <c r="C27" s="314" t="s">
        <v>44</v>
      </c>
      <c r="D27" s="315">
        <f>生産増加の入力シート!D25</f>
        <v>0</v>
      </c>
      <c r="E27" s="316">
        <f>D27*関係係数シート!$E23</f>
        <v>0</v>
      </c>
      <c r="F27" s="317">
        <f>D27*関係係数シート!$F23</f>
        <v>0</v>
      </c>
      <c r="G27" s="318">
        <v>0</v>
      </c>
      <c r="H27" s="316">
        <f>G27*関係係数シート!$E23</f>
        <v>0</v>
      </c>
      <c r="I27" s="317">
        <f>G27*関係係数シート!$F23</f>
        <v>0</v>
      </c>
      <c r="J27" s="316">
        <f t="shared" si="8"/>
        <v>0</v>
      </c>
      <c r="K27" s="319">
        <f t="shared" si="0"/>
        <v>0</v>
      </c>
      <c r="L27" s="320">
        <f t="shared" si="1"/>
        <v>0</v>
      </c>
      <c r="M27" s="321"/>
      <c r="N27" s="322"/>
      <c r="O27" s="323"/>
      <c r="P27" s="319">
        <f>$O$45*関係係数シート!G23</f>
        <v>0</v>
      </c>
      <c r="Q27" s="319">
        <f>P27*関係係数シート!D23</f>
        <v>0</v>
      </c>
      <c r="R27" s="319">
        <v>0</v>
      </c>
      <c r="S27" s="319">
        <f>R27*関係係数シート!E23</f>
        <v>0</v>
      </c>
      <c r="T27" s="320">
        <f>R27*関係係数シート!F23</f>
        <v>0</v>
      </c>
      <c r="U27" s="324"/>
      <c r="V27" s="325">
        <f>ROUND(D27*関係係数シート!$H23,0)</f>
        <v>0</v>
      </c>
      <c r="W27" s="326">
        <f>ROUND(G27*関係係数シート!$H23,0)</f>
        <v>0</v>
      </c>
      <c r="X27" s="326">
        <f t="shared" si="9"/>
        <v>0</v>
      </c>
      <c r="Y27" s="329">
        <f>ROUND(R27*関係係数シート!$H23,0)</f>
        <v>0</v>
      </c>
      <c r="Z27" s="326">
        <f>ROUND(D27*関係係数シート!$I23,0)</f>
        <v>0</v>
      </c>
      <c r="AA27" s="328">
        <f>ROUND(G27*関係係数シート!$I23,0)</f>
        <v>0</v>
      </c>
      <c r="AB27" s="328">
        <f t="shared" si="10"/>
        <v>0</v>
      </c>
      <c r="AC27" s="329">
        <f>ROUND(R27*関係係数シート!$I23,0)</f>
        <v>0</v>
      </c>
      <c r="AD27" s="324"/>
      <c r="AE27" s="330">
        <f t="shared" si="2"/>
        <v>0</v>
      </c>
      <c r="AF27" s="331">
        <f t="shared" si="3"/>
        <v>0</v>
      </c>
      <c r="AG27" s="332">
        <f t="shared" si="11"/>
        <v>0</v>
      </c>
      <c r="AH27" s="330">
        <f t="shared" si="12"/>
        <v>0</v>
      </c>
      <c r="AI27" s="333">
        <f t="shared" si="13"/>
        <v>0</v>
      </c>
      <c r="AJ27" s="334">
        <f t="shared" si="14"/>
        <v>1</v>
      </c>
      <c r="AK27" s="398"/>
      <c r="AL27" s="335">
        <v>20</v>
      </c>
      <c r="AM27" s="536" t="e">
        <f t="shared" si="4"/>
        <v>#N/A</v>
      </c>
      <c r="AN27" s="530" t="e">
        <f t="shared" si="15"/>
        <v>#N/A</v>
      </c>
      <c r="AO27" s="338" t="e">
        <f t="shared" si="5"/>
        <v>#N/A</v>
      </c>
      <c r="AP27" s="332" t="e">
        <f t="shared" si="6"/>
        <v>#N/A</v>
      </c>
      <c r="AQ27" s="339" t="e">
        <f>SUM(AN$8:AN27)/SUM($AN$8:$AN$44)</f>
        <v>#N/A</v>
      </c>
      <c r="AR27" s="330" t="e">
        <f t="shared" si="16"/>
        <v>#N/A</v>
      </c>
      <c r="AS27" s="332" t="e">
        <f t="shared" si="7"/>
        <v>#N/A</v>
      </c>
    </row>
    <row r="28" spans="2:45" ht="20.100000000000001" customHeight="1">
      <c r="B28" s="340" t="s">
        <v>233</v>
      </c>
      <c r="C28" s="341" t="s">
        <v>45</v>
      </c>
      <c r="D28" s="342">
        <f>生産増加の入力シート!D26</f>
        <v>0</v>
      </c>
      <c r="E28" s="343">
        <f>D28*関係係数シート!$E24</f>
        <v>0</v>
      </c>
      <c r="F28" s="344">
        <f>D28*関係係数シート!$F24</f>
        <v>0</v>
      </c>
      <c r="G28" s="345">
        <v>0</v>
      </c>
      <c r="H28" s="343">
        <f>G28*関係係数シート!$E24</f>
        <v>0</v>
      </c>
      <c r="I28" s="344">
        <f>G28*関係係数シート!$F24</f>
        <v>0</v>
      </c>
      <c r="J28" s="343">
        <f t="shared" si="8"/>
        <v>0</v>
      </c>
      <c r="K28" s="346">
        <f t="shared" si="0"/>
        <v>0</v>
      </c>
      <c r="L28" s="347">
        <f t="shared" si="1"/>
        <v>0</v>
      </c>
      <c r="M28" s="348"/>
      <c r="N28" s="349"/>
      <c r="O28" s="350"/>
      <c r="P28" s="346">
        <f>$O$45*関係係数シート!G24</f>
        <v>0</v>
      </c>
      <c r="Q28" s="346">
        <f>P28*関係係数シート!D24</f>
        <v>0</v>
      </c>
      <c r="R28" s="346">
        <v>0</v>
      </c>
      <c r="S28" s="346">
        <f>R28*関係係数シート!E24</f>
        <v>0</v>
      </c>
      <c r="T28" s="347">
        <f>R28*関係係数シート!F24</f>
        <v>0</v>
      </c>
      <c r="U28" s="351"/>
      <c r="V28" s="352">
        <f>ROUND(D28*関係係数シート!$H24,0)</f>
        <v>0</v>
      </c>
      <c r="W28" s="353">
        <f>ROUND(G28*関係係数シート!$H24,0)</f>
        <v>0</v>
      </c>
      <c r="X28" s="353">
        <f t="shared" si="9"/>
        <v>0</v>
      </c>
      <c r="Y28" s="356">
        <f>ROUND(R28*関係係数シート!$H24,0)</f>
        <v>0</v>
      </c>
      <c r="Z28" s="353">
        <f>ROUND(D28*関係係数シート!$I24,0)</f>
        <v>0</v>
      </c>
      <c r="AA28" s="355">
        <f>ROUND(G28*関係係数シート!$I24,0)</f>
        <v>0</v>
      </c>
      <c r="AB28" s="355">
        <f t="shared" si="10"/>
        <v>0</v>
      </c>
      <c r="AC28" s="356">
        <f>ROUND(R28*関係係数シート!$I24,0)</f>
        <v>0</v>
      </c>
      <c r="AD28" s="351"/>
      <c r="AE28" s="357">
        <f t="shared" si="2"/>
        <v>0</v>
      </c>
      <c r="AF28" s="358">
        <f t="shared" si="3"/>
        <v>0</v>
      </c>
      <c r="AG28" s="359">
        <f t="shared" si="11"/>
        <v>0</v>
      </c>
      <c r="AH28" s="357">
        <f t="shared" si="12"/>
        <v>0</v>
      </c>
      <c r="AI28" s="360">
        <f t="shared" si="13"/>
        <v>0</v>
      </c>
      <c r="AJ28" s="361">
        <f t="shared" si="14"/>
        <v>1</v>
      </c>
      <c r="AK28" s="399"/>
      <c r="AL28" s="362">
        <v>21</v>
      </c>
      <c r="AM28" s="537" t="e">
        <f t="shared" si="4"/>
        <v>#N/A</v>
      </c>
      <c r="AN28" s="531" t="e">
        <f t="shared" si="15"/>
        <v>#N/A</v>
      </c>
      <c r="AO28" s="365" t="e">
        <f t="shared" si="5"/>
        <v>#N/A</v>
      </c>
      <c r="AP28" s="359" t="e">
        <f t="shared" si="6"/>
        <v>#N/A</v>
      </c>
      <c r="AQ28" s="366" t="e">
        <f>SUM(AN$8:AN28)/SUM($AN$8:$AN$44)</f>
        <v>#N/A</v>
      </c>
      <c r="AR28" s="357" t="e">
        <f t="shared" si="16"/>
        <v>#N/A</v>
      </c>
      <c r="AS28" s="359" t="e">
        <f t="shared" si="7"/>
        <v>#N/A</v>
      </c>
    </row>
    <row r="29" spans="2:45" ht="20.100000000000001" customHeight="1">
      <c r="B29" s="286" t="s">
        <v>234</v>
      </c>
      <c r="C29" s="287" t="s">
        <v>46</v>
      </c>
      <c r="D29" s="288">
        <f>生産増加の入力シート!D27</f>
        <v>0</v>
      </c>
      <c r="E29" s="289">
        <f>D29*関係係数シート!$E25</f>
        <v>0</v>
      </c>
      <c r="F29" s="290">
        <f>D29*関係係数シート!$F25</f>
        <v>0</v>
      </c>
      <c r="G29" s="291">
        <v>0</v>
      </c>
      <c r="H29" s="289">
        <f>G29*関係係数シート!$E25</f>
        <v>0</v>
      </c>
      <c r="I29" s="290">
        <f>G29*関係係数シート!$F25</f>
        <v>0</v>
      </c>
      <c r="J29" s="289">
        <f t="shared" si="8"/>
        <v>0</v>
      </c>
      <c r="K29" s="292">
        <f t="shared" si="0"/>
        <v>0</v>
      </c>
      <c r="L29" s="293">
        <f t="shared" si="1"/>
        <v>0</v>
      </c>
      <c r="M29" s="294"/>
      <c r="N29" s="295"/>
      <c r="O29" s="296"/>
      <c r="P29" s="292">
        <f>$O$45*関係係数シート!G25</f>
        <v>0</v>
      </c>
      <c r="Q29" s="292">
        <f>P29*関係係数シート!D25</f>
        <v>0</v>
      </c>
      <c r="R29" s="292">
        <v>0</v>
      </c>
      <c r="S29" s="292">
        <f>R29*関係係数シート!E25</f>
        <v>0</v>
      </c>
      <c r="T29" s="293">
        <f>R29*関係係数シート!F25</f>
        <v>0</v>
      </c>
      <c r="U29" s="297"/>
      <c r="V29" s="298">
        <f>ROUND(D29*関係係数シート!$H25,0)</f>
        <v>0</v>
      </c>
      <c r="W29" s="299">
        <f>ROUND(G29*関係係数シート!$H25,0)</f>
        <v>0</v>
      </c>
      <c r="X29" s="299">
        <f t="shared" si="9"/>
        <v>0</v>
      </c>
      <c r="Y29" s="302">
        <f>ROUND(R29*関係係数シート!$H25,0)</f>
        <v>0</v>
      </c>
      <c r="Z29" s="299">
        <f>ROUND(D29*関係係数シート!$I25,0)</f>
        <v>0</v>
      </c>
      <c r="AA29" s="301">
        <f>ROUND(G29*関係係数シート!$I25,0)</f>
        <v>0</v>
      </c>
      <c r="AB29" s="301">
        <f t="shared" si="10"/>
        <v>0</v>
      </c>
      <c r="AC29" s="302">
        <f>ROUND(R29*関係係数シート!$I25,0)</f>
        <v>0</v>
      </c>
      <c r="AD29" s="297"/>
      <c r="AE29" s="303">
        <f t="shared" si="2"/>
        <v>0</v>
      </c>
      <c r="AF29" s="304">
        <f t="shared" si="3"/>
        <v>0</v>
      </c>
      <c r="AG29" s="305">
        <f t="shared" si="11"/>
        <v>0</v>
      </c>
      <c r="AH29" s="303">
        <f t="shared" si="12"/>
        <v>0</v>
      </c>
      <c r="AI29" s="306">
        <f t="shared" si="13"/>
        <v>0</v>
      </c>
      <c r="AJ29" s="307">
        <f t="shared" si="14"/>
        <v>1</v>
      </c>
      <c r="AK29" s="397"/>
      <c r="AL29" s="308">
        <v>22</v>
      </c>
      <c r="AM29" s="535" t="e">
        <f t="shared" si="4"/>
        <v>#N/A</v>
      </c>
      <c r="AN29" s="529" t="e">
        <f t="shared" si="15"/>
        <v>#N/A</v>
      </c>
      <c r="AO29" s="311" t="e">
        <f t="shared" si="5"/>
        <v>#N/A</v>
      </c>
      <c r="AP29" s="305" t="e">
        <f t="shared" si="6"/>
        <v>#N/A</v>
      </c>
      <c r="AQ29" s="312" t="e">
        <f>SUM(AN$8:AN29)/SUM($AN$8:$AN$44)</f>
        <v>#N/A</v>
      </c>
      <c r="AR29" s="303" t="e">
        <f t="shared" si="16"/>
        <v>#N/A</v>
      </c>
      <c r="AS29" s="305" t="e">
        <f t="shared" si="7"/>
        <v>#N/A</v>
      </c>
    </row>
    <row r="30" spans="2:45" ht="20.100000000000001" customHeight="1">
      <c r="B30" s="286" t="s">
        <v>235</v>
      </c>
      <c r="C30" s="287" t="s">
        <v>236</v>
      </c>
      <c r="D30" s="288">
        <f>生産増加の入力シート!D28</f>
        <v>0</v>
      </c>
      <c r="E30" s="289">
        <f>D30*関係係数シート!$E26</f>
        <v>0</v>
      </c>
      <c r="F30" s="290">
        <f>D30*関係係数シート!$F26</f>
        <v>0</v>
      </c>
      <c r="G30" s="291">
        <v>0</v>
      </c>
      <c r="H30" s="289">
        <f>G30*関係係数シート!$E26</f>
        <v>0</v>
      </c>
      <c r="I30" s="290">
        <f>G30*関係係数シート!$F26</f>
        <v>0</v>
      </c>
      <c r="J30" s="289">
        <f t="shared" si="8"/>
        <v>0</v>
      </c>
      <c r="K30" s="292">
        <f t="shared" si="0"/>
        <v>0</v>
      </c>
      <c r="L30" s="293">
        <f t="shared" si="1"/>
        <v>0</v>
      </c>
      <c r="M30" s="294"/>
      <c r="N30" s="295"/>
      <c r="O30" s="296"/>
      <c r="P30" s="292">
        <f>$O$45*関係係数シート!G26</f>
        <v>0</v>
      </c>
      <c r="Q30" s="292">
        <f>P30*関係係数シート!D26</f>
        <v>0</v>
      </c>
      <c r="R30" s="292">
        <v>0</v>
      </c>
      <c r="S30" s="292">
        <f>R30*関係係数シート!E26</f>
        <v>0</v>
      </c>
      <c r="T30" s="293">
        <f>R30*関係係数シート!F26</f>
        <v>0</v>
      </c>
      <c r="U30" s="297"/>
      <c r="V30" s="298">
        <f>ROUND(D30*関係係数シート!$H26,0)</f>
        <v>0</v>
      </c>
      <c r="W30" s="299">
        <f>ROUND(G30*関係係数シート!$H26,0)</f>
        <v>0</v>
      </c>
      <c r="X30" s="299">
        <f t="shared" si="9"/>
        <v>0</v>
      </c>
      <c r="Y30" s="302">
        <f>ROUND(R30*関係係数シート!$H26,0)</f>
        <v>0</v>
      </c>
      <c r="Z30" s="299">
        <f>ROUND(D30*関係係数シート!$I26,0)</f>
        <v>0</v>
      </c>
      <c r="AA30" s="301">
        <f>ROUND(G30*関係係数シート!$I26,0)</f>
        <v>0</v>
      </c>
      <c r="AB30" s="301">
        <f t="shared" si="10"/>
        <v>0</v>
      </c>
      <c r="AC30" s="302">
        <f>ROUND(R30*関係係数シート!$I26,0)</f>
        <v>0</v>
      </c>
      <c r="AD30" s="297"/>
      <c r="AE30" s="303">
        <f t="shared" si="2"/>
        <v>0</v>
      </c>
      <c r="AF30" s="304">
        <f t="shared" si="3"/>
        <v>0</v>
      </c>
      <c r="AG30" s="305">
        <f t="shared" si="11"/>
        <v>0</v>
      </c>
      <c r="AH30" s="303">
        <f t="shared" si="12"/>
        <v>0</v>
      </c>
      <c r="AI30" s="306">
        <f t="shared" si="13"/>
        <v>0</v>
      </c>
      <c r="AJ30" s="307">
        <f t="shared" si="14"/>
        <v>1</v>
      </c>
      <c r="AK30" s="397"/>
      <c r="AL30" s="308">
        <v>23</v>
      </c>
      <c r="AM30" s="535" t="e">
        <f t="shared" si="4"/>
        <v>#N/A</v>
      </c>
      <c r="AN30" s="529" t="e">
        <f t="shared" si="15"/>
        <v>#N/A</v>
      </c>
      <c r="AO30" s="311" t="e">
        <f t="shared" si="5"/>
        <v>#N/A</v>
      </c>
      <c r="AP30" s="305" t="e">
        <f t="shared" si="6"/>
        <v>#N/A</v>
      </c>
      <c r="AQ30" s="312" t="e">
        <f>SUM(AN$8:AN30)/SUM($AN$8:$AN$44)</f>
        <v>#N/A</v>
      </c>
      <c r="AR30" s="303" t="e">
        <f t="shared" si="16"/>
        <v>#N/A</v>
      </c>
      <c r="AS30" s="305" t="e">
        <f t="shared" si="7"/>
        <v>#N/A</v>
      </c>
    </row>
    <row r="31" spans="2:45" ht="20.100000000000001" customHeight="1">
      <c r="B31" s="286" t="s">
        <v>237</v>
      </c>
      <c r="C31" s="287" t="s">
        <v>95</v>
      </c>
      <c r="D31" s="288">
        <f>生産増加の入力シート!D29</f>
        <v>0</v>
      </c>
      <c r="E31" s="289">
        <f>D31*関係係数シート!$E27</f>
        <v>0</v>
      </c>
      <c r="F31" s="290">
        <f>D31*関係係数シート!$F27</f>
        <v>0</v>
      </c>
      <c r="G31" s="291">
        <v>0</v>
      </c>
      <c r="H31" s="289">
        <f>G31*関係係数シート!$E27</f>
        <v>0</v>
      </c>
      <c r="I31" s="290">
        <f>G31*関係係数シート!$F27</f>
        <v>0</v>
      </c>
      <c r="J31" s="289">
        <f t="shared" si="8"/>
        <v>0</v>
      </c>
      <c r="K31" s="292">
        <f t="shared" si="0"/>
        <v>0</v>
      </c>
      <c r="L31" s="293">
        <f t="shared" si="1"/>
        <v>0</v>
      </c>
      <c r="M31" s="294"/>
      <c r="N31" s="295"/>
      <c r="O31" s="296"/>
      <c r="P31" s="292">
        <f>$O$45*関係係数シート!G27</f>
        <v>0</v>
      </c>
      <c r="Q31" s="292">
        <f>P31*関係係数シート!D27</f>
        <v>0</v>
      </c>
      <c r="R31" s="292">
        <v>0</v>
      </c>
      <c r="S31" s="292">
        <f>R31*関係係数シート!E27</f>
        <v>0</v>
      </c>
      <c r="T31" s="293">
        <f>R31*関係係数シート!F27</f>
        <v>0</v>
      </c>
      <c r="U31" s="297"/>
      <c r="V31" s="298">
        <f>ROUND(D31*関係係数シート!$H27,0)</f>
        <v>0</v>
      </c>
      <c r="W31" s="299">
        <f>ROUND(G31*関係係数シート!$H27,0)</f>
        <v>0</v>
      </c>
      <c r="X31" s="299">
        <f t="shared" si="9"/>
        <v>0</v>
      </c>
      <c r="Y31" s="302">
        <f>ROUND(R31*関係係数シート!$H27,0)</f>
        <v>0</v>
      </c>
      <c r="Z31" s="299">
        <f>ROUND(D31*関係係数シート!$I27,0)</f>
        <v>0</v>
      </c>
      <c r="AA31" s="301">
        <f>ROUND(G31*関係係数シート!$I27,0)</f>
        <v>0</v>
      </c>
      <c r="AB31" s="301">
        <f t="shared" si="10"/>
        <v>0</v>
      </c>
      <c r="AC31" s="302">
        <f>ROUND(R31*関係係数シート!$I27,0)</f>
        <v>0</v>
      </c>
      <c r="AD31" s="297"/>
      <c r="AE31" s="303">
        <f t="shared" si="2"/>
        <v>0</v>
      </c>
      <c r="AF31" s="304">
        <f t="shared" si="3"/>
        <v>0</v>
      </c>
      <c r="AG31" s="305">
        <f t="shared" si="11"/>
        <v>0</v>
      </c>
      <c r="AH31" s="303">
        <f t="shared" si="12"/>
        <v>0</v>
      </c>
      <c r="AI31" s="306">
        <f t="shared" si="13"/>
        <v>0</v>
      </c>
      <c r="AJ31" s="307">
        <f t="shared" si="14"/>
        <v>1</v>
      </c>
      <c r="AK31" s="397"/>
      <c r="AL31" s="308">
        <v>24</v>
      </c>
      <c r="AM31" s="535" t="e">
        <f t="shared" si="4"/>
        <v>#N/A</v>
      </c>
      <c r="AN31" s="529" t="e">
        <f t="shared" si="15"/>
        <v>#N/A</v>
      </c>
      <c r="AO31" s="311" t="e">
        <f t="shared" si="5"/>
        <v>#N/A</v>
      </c>
      <c r="AP31" s="305" t="e">
        <f t="shared" si="6"/>
        <v>#N/A</v>
      </c>
      <c r="AQ31" s="312" t="e">
        <f>SUM(AN$8:AN31)/SUM($AN$8:$AN$44)</f>
        <v>#N/A</v>
      </c>
      <c r="AR31" s="303" t="e">
        <f t="shared" si="16"/>
        <v>#N/A</v>
      </c>
      <c r="AS31" s="305" t="e">
        <f t="shared" si="7"/>
        <v>#N/A</v>
      </c>
    </row>
    <row r="32" spans="2:45" ht="20.100000000000001" customHeight="1">
      <c r="B32" s="313" t="s">
        <v>238</v>
      </c>
      <c r="C32" s="314" t="s">
        <v>47</v>
      </c>
      <c r="D32" s="315">
        <f>生産増加の入力シート!D30</f>
        <v>0</v>
      </c>
      <c r="E32" s="316">
        <f>D32*関係係数シート!$E28</f>
        <v>0</v>
      </c>
      <c r="F32" s="317">
        <f>D32*関係係数シート!$F28</f>
        <v>0</v>
      </c>
      <c r="G32" s="318">
        <v>0</v>
      </c>
      <c r="H32" s="316">
        <f>G32*関係係数シート!$E28</f>
        <v>0</v>
      </c>
      <c r="I32" s="317">
        <f>G32*関係係数シート!$F28</f>
        <v>0</v>
      </c>
      <c r="J32" s="316">
        <f t="shared" si="8"/>
        <v>0</v>
      </c>
      <c r="K32" s="319">
        <f t="shared" si="0"/>
        <v>0</v>
      </c>
      <c r="L32" s="320">
        <f t="shared" si="1"/>
        <v>0</v>
      </c>
      <c r="M32" s="321"/>
      <c r="N32" s="322"/>
      <c r="O32" s="323"/>
      <c r="P32" s="319">
        <f>$O$45*関係係数シート!G28</f>
        <v>0</v>
      </c>
      <c r="Q32" s="319">
        <f>P32*関係係数シート!D28</f>
        <v>0</v>
      </c>
      <c r="R32" s="319">
        <v>0</v>
      </c>
      <c r="S32" s="319">
        <f>R32*関係係数シート!E28</f>
        <v>0</v>
      </c>
      <c r="T32" s="320">
        <f>R32*関係係数シート!F28</f>
        <v>0</v>
      </c>
      <c r="U32" s="324"/>
      <c r="V32" s="325">
        <f>ROUND(D32*関係係数シート!$H28,0)</f>
        <v>0</v>
      </c>
      <c r="W32" s="326">
        <f>ROUND(G32*関係係数シート!$H28,0)</f>
        <v>0</v>
      </c>
      <c r="X32" s="326">
        <f t="shared" si="9"/>
        <v>0</v>
      </c>
      <c r="Y32" s="329">
        <f>ROUND(R32*関係係数シート!$H28,0)</f>
        <v>0</v>
      </c>
      <c r="Z32" s="326">
        <f>ROUND(D32*関係係数シート!$I28,0)</f>
        <v>0</v>
      </c>
      <c r="AA32" s="328">
        <f>ROUND(G32*関係係数シート!$I28,0)</f>
        <v>0</v>
      </c>
      <c r="AB32" s="328">
        <f t="shared" si="10"/>
        <v>0</v>
      </c>
      <c r="AC32" s="329">
        <f>ROUND(R32*関係係数シート!$I28,0)</f>
        <v>0</v>
      </c>
      <c r="AD32" s="324"/>
      <c r="AE32" s="330">
        <f t="shared" si="2"/>
        <v>0</v>
      </c>
      <c r="AF32" s="331">
        <f t="shared" si="3"/>
        <v>0</v>
      </c>
      <c r="AG32" s="332">
        <f t="shared" si="11"/>
        <v>0</v>
      </c>
      <c r="AH32" s="330">
        <f t="shared" si="12"/>
        <v>0</v>
      </c>
      <c r="AI32" s="333">
        <f t="shared" si="13"/>
        <v>0</v>
      </c>
      <c r="AJ32" s="334">
        <f t="shared" si="14"/>
        <v>1</v>
      </c>
      <c r="AK32" s="398"/>
      <c r="AL32" s="335">
        <v>25</v>
      </c>
      <c r="AM32" s="536" t="e">
        <f t="shared" si="4"/>
        <v>#N/A</v>
      </c>
      <c r="AN32" s="530" t="e">
        <f t="shared" si="15"/>
        <v>#N/A</v>
      </c>
      <c r="AO32" s="338" t="e">
        <f t="shared" si="5"/>
        <v>#N/A</v>
      </c>
      <c r="AP32" s="332" t="e">
        <f t="shared" si="6"/>
        <v>#N/A</v>
      </c>
      <c r="AQ32" s="339" t="e">
        <f>SUM(AN$8:AN32)/SUM($AN$8:$AN$44)</f>
        <v>#N/A</v>
      </c>
      <c r="AR32" s="330" t="e">
        <f t="shared" si="16"/>
        <v>#N/A</v>
      </c>
      <c r="AS32" s="332" t="e">
        <f t="shared" si="7"/>
        <v>#N/A</v>
      </c>
    </row>
    <row r="33" spans="2:45" ht="20.100000000000001" customHeight="1">
      <c r="B33" s="340" t="s">
        <v>239</v>
      </c>
      <c r="C33" s="341" t="s">
        <v>48</v>
      </c>
      <c r="D33" s="342">
        <f>生産増加の入力シート!D31</f>
        <v>0</v>
      </c>
      <c r="E33" s="343">
        <f>D33*関係係数シート!$E29</f>
        <v>0</v>
      </c>
      <c r="F33" s="344">
        <f>D33*関係係数シート!$F29</f>
        <v>0</v>
      </c>
      <c r="G33" s="345">
        <v>0</v>
      </c>
      <c r="H33" s="343">
        <f>G33*関係係数シート!$E29</f>
        <v>0</v>
      </c>
      <c r="I33" s="344">
        <f>G33*関係係数シート!$F29</f>
        <v>0</v>
      </c>
      <c r="J33" s="343">
        <f t="shared" si="8"/>
        <v>0</v>
      </c>
      <c r="K33" s="346">
        <f t="shared" si="0"/>
        <v>0</v>
      </c>
      <c r="L33" s="347">
        <f t="shared" si="1"/>
        <v>0</v>
      </c>
      <c r="M33" s="348"/>
      <c r="N33" s="349"/>
      <c r="O33" s="350"/>
      <c r="P33" s="346">
        <f>$O$45*関係係数シート!G29</f>
        <v>0</v>
      </c>
      <c r="Q33" s="346">
        <f>P33*関係係数シート!D29</f>
        <v>0</v>
      </c>
      <c r="R33" s="346">
        <v>0</v>
      </c>
      <c r="S33" s="346">
        <f>R33*関係係数シート!E29</f>
        <v>0</v>
      </c>
      <c r="T33" s="347">
        <f>R33*関係係数シート!F29</f>
        <v>0</v>
      </c>
      <c r="U33" s="351"/>
      <c r="V33" s="352">
        <f>ROUND(D33*関係係数シート!$H29,0)</f>
        <v>0</v>
      </c>
      <c r="W33" s="353">
        <f>ROUND(G33*関係係数シート!$H29,0)</f>
        <v>0</v>
      </c>
      <c r="X33" s="353">
        <f t="shared" si="9"/>
        <v>0</v>
      </c>
      <c r="Y33" s="356">
        <f>ROUND(R33*関係係数シート!$H29,0)</f>
        <v>0</v>
      </c>
      <c r="Z33" s="353">
        <f>ROUND(D33*関係係数シート!$I29,0)</f>
        <v>0</v>
      </c>
      <c r="AA33" s="355">
        <f>ROUND(G33*関係係数シート!$I29,0)</f>
        <v>0</v>
      </c>
      <c r="AB33" s="355">
        <f t="shared" si="10"/>
        <v>0</v>
      </c>
      <c r="AC33" s="356">
        <f>ROUND(R33*関係係数シート!$I29,0)</f>
        <v>0</v>
      </c>
      <c r="AD33" s="351"/>
      <c r="AE33" s="357">
        <f t="shared" si="2"/>
        <v>0</v>
      </c>
      <c r="AF33" s="358">
        <f t="shared" si="3"/>
        <v>0</v>
      </c>
      <c r="AG33" s="359">
        <f t="shared" si="11"/>
        <v>0</v>
      </c>
      <c r="AH33" s="357">
        <f t="shared" si="12"/>
        <v>0</v>
      </c>
      <c r="AI33" s="360">
        <f t="shared" si="13"/>
        <v>0</v>
      </c>
      <c r="AJ33" s="361">
        <f t="shared" si="14"/>
        <v>1</v>
      </c>
      <c r="AK33" s="399"/>
      <c r="AL33" s="362">
        <v>26</v>
      </c>
      <c r="AM33" s="537" t="e">
        <f t="shared" si="4"/>
        <v>#N/A</v>
      </c>
      <c r="AN33" s="531" t="e">
        <f t="shared" si="15"/>
        <v>#N/A</v>
      </c>
      <c r="AO33" s="365" t="e">
        <f t="shared" si="5"/>
        <v>#N/A</v>
      </c>
      <c r="AP33" s="359" t="e">
        <f t="shared" si="6"/>
        <v>#N/A</v>
      </c>
      <c r="AQ33" s="366" t="e">
        <f>SUM(AN$8:AN33)/SUM($AN$8:$AN$44)</f>
        <v>#N/A</v>
      </c>
      <c r="AR33" s="357" t="e">
        <f t="shared" si="16"/>
        <v>#N/A</v>
      </c>
      <c r="AS33" s="359" t="e">
        <f t="shared" si="7"/>
        <v>#N/A</v>
      </c>
    </row>
    <row r="34" spans="2:45" ht="20.100000000000001" customHeight="1">
      <c r="B34" s="286" t="s">
        <v>240</v>
      </c>
      <c r="C34" s="287" t="s">
        <v>49</v>
      </c>
      <c r="D34" s="288">
        <f>生産増加の入力シート!D32</f>
        <v>0</v>
      </c>
      <c r="E34" s="289">
        <f>D34*関係係数シート!$E30</f>
        <v>0</v>
      </c>
      <c r="F34" s="290">
        <f>D34*関係係数シート!$F30</f>
        <v>0</v>
      </c>
      <c r="G34" s="291">
        <v>0</v>
      </c>
      <c r="H34" s="289">
        <f>G34*関係係数シート!$E30</f>
        <v>0</v>
      </c>
      <c r="I34" s="290">
        <f>G34*関係係数シート!$F30</f>
        <v>0</v>
      </c>
      <c r="J34" s="289">
        <f t="shared" si="8"/>
        <v>0</v>
      </c>
      <c r="K34" s="292">
        <f t="shared" si="0"/>
        <v>0</v>
      </c>
      <c r="L34" s="293">
        <f t="shared" si="1"/>
        <v>0</v>
      </c>
      <c r="M34" s="294"/>
      <c r="N34" s="295"/>
      <c r="O34" s="296"/>
      <c r="P34" s="292">
        <f>$O$45*関係係数シート!G30</f>
        <v>0</v>
      </c>
      <c r="Q34" s="292">
        <f>P34*関係係数シート!D30</f>
        <v>0</v>
      </c>
      <c r="R34" s="292">
        <v>0</v>
      </c>
      <c r="S34" s="292">
        <f>R34*関係係数シート!E30</f>
        <v>0</v>
      </c>
      <c r="T34" s="293">
        <f>R34*関係係数シート!F30</f>
        <v>0</v>
      </c>
      <c r="U34" s="297"/>
      <c r="V34" s="298">
        <f>ROUND(D34*関係係数シート!$H30,0)</f>
        <v>0</v>
      </c>
      <c r="W34" s="299">
        <f>ROUND(G34*関係係数シート!$H30,0)</f>
        <v>0</v>
      </c>
      <c r="X34" s="299">
        <f t="shared" si="9"/>
        <v>0</v>
      </c>
      <c r="Y34" s="302">
        <f>ROUND(R34*関係係数シート!$H30,0)</f>
        <v>0</v>
      </c>
      <c r="Z34" s="299">
        <f>ROUND(D34*関係係数シート!$I30,0)</f>
        <v>0</v>
      </c>
      <c r="AA34" s="301">
        <f>ROUND(G34*関係係数シート!$I30,0)</f>
        <v>0</v>
      </c>
      <c r="AB34" s="301">
        <f t="shared" si="10"/>
        <v>0</v>
      </c>
      <c r="AC34" s="302">
        <f>ROUND(R34*関係係数シート!$I30,0)</f>
        <v>0</v>
      </c>
      <c r="AD34" s="297"/>
      <c r="AE34" s="303">
        <f t="shared" si="2"/>
        <v>0</v>
      </c>
      <c r="AF34" s="304">
        <f t="shared" si="3"/>
        <v>0</v>
      </c>
      <c r="AG34" s="305">
        <f t="shared" si="11"/>
        <v>0</v>
      </c>
      <c r="AH34" s="303">
        <f t="shared" si="12"/>
        <v>0</v>
      </c>
      <c r="AI34" s="306">
        <f t="shared" si="13"/>
        <v>0</v>
      </c>
      <c r="AJ34" s="307">
        <f t="shared" si="14"/>
        <v>1</v>
      </c>
      <c r="AK34" s="397"/>
      <c r="AL34" s="308">
        <v>27</v>
      </c>
      <c r="AM34" s="535" t="e">
        <f t="shared" si="4"/>
        <v>#N/A</v>
      </c>
      <c r="AN34" s="529" t="e">
        <f t="shared" si="15"/>
        <v>#N/A</v>
      </c>
      <c r="AO34" s="311" t="e">
        <f t="shared" si="5"/>
        <v>#N/A</v>
      </c>
      <c r="AP34" s="305" t="e">
        <f t="shared" si="6"/>
        <v>#N/A</v>
      </c>
      <c r="AQ34" s="312" t="e">
        <f>SUM(AN$8:AN34)/SUM($AN$8:$AN$44)</f>
        <v>#N/A</v>
      </c>
      <c r="AR34" s="303" t="e">
        <f t="shared" si="16"/>
        <v>#N/A</v>
      </c>
      <c r="AS34" s="305" t="e">
        <f t="shared" si="7"/>
        <v>#N/A</v>
      </c>
    </row>
    <row r="35" spans="2:45" ht="20.100000000000001" customHeight="1">
      <c r="B35" s="286" t="s">
        <v>241</v>
      </c>
      <c r="C35" s="287" t="s">
        <v>242</v>
      </c>
      <c r="D35" s="288">
        <f>生産増加の入力シート!D33</f>
        <v>0</v>
      </c>
      <c r="E35" s="289">
        <f>D35*関係係数シート!$E31</f>
        <v>0</v>
      </c>
      <c r="F35" s="290">
        <f>D35*関係係数シート!$F31</f>
        <v>0</v>
      </c>
      <c r="G35" s="291">
        <v>0</v>
      </c>
      <c r="H35" s="289">
        <f>G35*関係係数シート!$E31</f>
        <v>0</v>
      </c>
      <c r="I35" s="290">
        <f>G35*関係係数シート!$F31</f>
        <v>0</v>
      </c>
      <c r="J35" s="289">
        <f t="shared" si="8"/>
        <v>0</v>
      </c>
      <c r="K35" s="292">
        <f t="shared" si="0"/>
        <v>0</v>
      </c>
      <c r="L35" s="293">
        <f t="shared" si="1"/>
        <v>0</v>
      </c>
      <c r="M35" s="294"/>
      <c r="N35" s="295"/>
      <c r="O35" s="296"/>
      <c r="P35" s="292">
        <f>$O$45*関係係数シート!G31</f>
        <v>0</v>
      </c>
      <c r="Q35" s="292">
        <f>P35*関係係数シート!D31</f>
        <v>0</v>
      </c>
      <c r="R35" s="292">
        <v>0</v>
      </c>
      <c r="S35" s="292">
        <f>R35*関係係数シート!E31</f>
        <v>0</v>
      </c>
      <c r="T35" s="293">
        <f>R35*関係係数シート!F31</f>
        <v>0</v>
      </c>
      <c r="U35" s="297"/>
      <c r="V35" s="298">
        <f>ROUND(D35*関係係数シート!$H31,0)</f>
        <v>0</v>
      </c>
      <c r="W35" s="299">
        <f>ROUND(G35*関係係数シート!$H31,0)</f>
        <v>0</v>
      </c>
      <c r="X35" s="299">
        <f t="shared" si="9"/>
        <v>0</v>
      </c>
      <c r="Y35" s="302">
        <f>ROUND(R35*関係係数シート!$H31,0)</f>
        <v>0</v>
      </c>
      <c r="Z35" s="299">
        <f>ROUND(D35*関係係数シート!$I31,0)</f>
        <v>0</v>
      </c>
      <c r="AA35" s="301">
        <f>ROUND(G35*関係係数シート!$I31,0)</f>
        <v>0</v>
      </c>
      <c r="AB35" s="301">
        <f t="shared" si="10"/>
        <v>0</v>
      </c>
      <c r="AC35" s="302">
        <f>ROUND(R35*関係係数シート!$I31,0)</f>
        <v>0</v>
      </c>
      <c r="AD35" s="297"/>
      <c r="AE35" s="303">
        <f t="shared" si="2"/>
        <v>0</v>
      </c>
      <c r="AF35" s="304">
        <f t="shared" si="3"/>
        <v>0</v>
      </c>
      <c r="AG35" s="305">
        <f t="shared" si="11"/>
        <v>0</v>
      </c>
      <c r="AH35" s="303">
        <f t="shared" si="12"/>
        <v>0</v>
      </c>
      <c r="AI35" s="306">
        <f t="shared" si="13"/>
        <v>0</v>
      </c>
      <c r="AJ35" s="307">
        <f t="shared" si="14"/>
        <v>1</v>
      </c>
      <c r="AK35" s="397"/>
      <c r="AL35" s="308">
        <v>28</v>
      </c>
      <c r="AM35" s="535" t="e">
        <f t="shared" si="4"/>
        <v>#N/A</v>
      </c>
      <c r="AN35" s="529" t="e">
        <f t="shared" si="15"/>
        <v>#N/A</v>
      </c>
      <c r="AO35" s="311" t="e">
        <f t="shared" si="5"/>
        <v>#N/A</v>
      </c>
      <c r="AP35" s="305" t="e">
        <f t="shared" si="6"/>
        <v>#N/A</v>
      </c>
      <c r="AQ35" s="312" t="e">
        <f>SUM(AN$8:AN35)/SUM($AN$8:$AN$44)</f>
        <v>#N/A</v>
      </c>
      <c r="AR35" s="303" t="e">
        <f t="shared" si="16"/>
        <v>#N/A</v>
      </c>
      <c r="AS35" s="305" t="e">
        <f t="shared" si="7"/>
        <v>#N/A</v>
      </c>
    </row>
    <row r="36" spans="2:45" ht="20.100000000000001" customHeight="1">
      <c r="B36" s="286" t="s">
        <v>243</v>
      </c>
      <c r="C36" s="287" t="s">
        <v>96</v>
      </c>
      <c r="D36" s="288">
        <f>生産増加の入力シート!D34</f>
        <v>0</v>
      </c>
      <c r="E36" s="289">
        <f>D36*関係係数シート!$E32</f>
        <v>0</v>
      </c>
      <c r="F36" s="290">
        <f>D36*関係係数シート!$F32</f>
        <v>0</v>
      </c>
      <c r="G36" s="291">
        <v>0</v>
      </c>
      <c r="H36" s="289">
        <f>G36*関係係数シート!$E32</f>
        <v>0</v>
      </c>
      <c r="I36" s="290">
        <f>G36*関係係数シート!$F32</f>
        <v>0</v>
      </c>
      <c r="J36" s="289">
        <f t="shared" si="8"/>
        <v>0</v>
      </c>
      <c r="K36" s="292">
        <f t="shared" si="0"/>
        <v>0</v>
      </c>
      <c r="L36" s="293">
        <f t="shared" si="1"/>
        <v>0</v>
      </c>
      <c r="M36" s="294"/>
      <c r="N36" s="295"/>
      <c r="O36" s="296"/>
      <c r="P36" s="292">
        <f>$O$45*関係係数シート!G32</f>
        <v>0</v>
      </c>
      <c r="Q36" s="292">
        <f>P36*関係係数シート!D32</f>
        <v>0</v>
      </c>
      <c r="R36" s="292">
        <v>0</v>
      </c>
      <c r="S36" s="292">
        <f>R36*関係係数シート!E32</f>
        <v>0</v>
      </c>
      <c r="T36" s="293">
        <f>R36*関係係数シート!F32</f>
        <v>0</v>
      </c>
      <c r="U36" s="297"/>
      <c r="V36" s="298">
        <f>ROUND(D36*関係係数シート!$H32,0)</f>
        <v>0</v>
      </c>
      <c r="W36" s="299">
        <f>ROUND(G36*関係係数シート!$H32,0)</f>
        <v>0</v>
      </c>
      <c r="X36" s="299">
        <f t="shared" si="9"/>
        <v>0</v>
      </c>
      <c r="Y36" s="302">
        <f>ROUND(R36*関係係数シート!$H32,0)</f>
        <v>0</v>
      </c>
      <c r="Z36" s="299">
        <f>ROUND(D36*関係係数シート!$I32,0)</f>
        <v>0</v>
      </c>
      <c r="AA36" s="301">
        <f>ROUND(G36*関係係数シート!$I32,0)</f>
        <v>0</v>
      </c>
      <c r="AB36" s="301">
        <f t="shared" si="10"/>
        <v>0</v>
      </c>
      <c r="AC36" s="302">
        <f>ROUND(R36*関係係数シート!$I32,0)</f>
        <v>0</v>
      </c>
      <c r="AD36" s="297"/>
      <c r="AE36" s="303">
        <f t="shared" si="2"/>
        <v>0</v>
      </c>
      <c r="AF36" s="304">
        <f t="shared" si="3"/>
        <v>0</v>
      </c>
      <c r="AG36" s="305">
        <f t="shared" si="11"/>
        <v>0</v>
      </c>
      <c r="AH36" s="303">
        <f t="shared" si="12"/>
        <v>0</v>
      </c>
      <c r="AI36" s="306">
        <f t="shared" si="13"/>
        <v>0</v>
      </c>
      <c r="AJ36" s="307">
        <f t="shared" si="14"/>
        <v>1</v>
      </c>
      <c r="AK36" s="397"/>
      <c r="AL36" s="308">
        <v>29</v>
      </c>
      <c r="AM36" s="535" t="e">
        <f t="shared" si="4"/>
        <v>#N/A</v>
      </c>
      <c r="AN36" s="529" t="e">
        <f t="shared" si="15"/>
        <v>#N/A</v>
      </c>
      <c r="AO36" s="311" t="e">
        <f t="shared" si="5"/>
        <v>#N/A</v>
      </c>
      <c r="AP36" s="305" t="e">
        <f t="shared" si="6"/>
        <v>#N/A</v>
      </c>
      <c r="AQ36" s="312" t="e">
        <f>SUM(AN$8:AN36)/SUM($AN$8:$AN$44)</f>
        <v>#N/A</v>
      </c>
      <c r="AR36" s="303" t="e">
        <f t="shared" si="16"/>
        <v>#N/A</v>
      </c>
      <c r="AS36" s="305" t="e">
        <f t="shared" si="7"/>
        <v>#N/A</v>
      </c>
    </row>
    <row r="37" spans="2:45" ht="20.100000000000001" customHeight="1">
      <c r="B37" s="313" t="s">
        <v>244</v>
      </c>
      <c r="C37" s="314" t="s">
        <v>50</v>
      </c>
      <c r="D37" s="315">
        <f>生産増加の入力シート!D35</f>
        <v>0</v>
      </c>
      <c r="E37" s="316">
        <f>D37*関係係数シート!$E33</f>
        <v>0</v>
      </c>
      <c r="F37" s="317">
        <f>D37*関係係数シート!$F33</f>
        <v>0</v>
      </c>
      <c r="G37" s="318">
        <v>0</v>
      </c>
      <c r="H37" s="316">
        <f>G37*関係係数シート!$E33</f>
        <v>0</v>
      </c>
      <c r="I37" s="317">
        <f>G37*関係係数シート!$F33</f>
        <v>0</v>
      </c>
      <c r="J37" s="316">
        <f t="shared" si="8"/>
        <v>0</v>
      </c>
      <c r="K37" s="319">
        <f t="shared" si="0"/>
        <v>0</v>
      </c>
      <c r="L37" s="320">
        <f t="shared" si="1"/>
        <v>0</v>
      </c>
      <c r="M37" s="321"/>
      <c r="N37" s="322"/>
      <c r="O37" s="323"/>
      <c r="P37" s="319">
        <f>$O$45*関係係数シート!G33</f>
        <v>0</v>
      </c>
      <c r="Q37" s="319">
        <f>P37*関係係数シート!D33</f>
        <v>0</v>
      </c>
      <c r="R37" s="319">
        <v>0</v>
      </c>
      <c r="S37" s="319">
        <f>R37*関係係数シート!E33</f>
        <v>0</v>
      </c>
      <c r="T37" s="320">
        <f>R37*関係係数シート!F33</f>
        <v>0</v>
      </c>
      <c r="U37" s="324"/>
      <c r="V37" s="325">
        <f>ROUND(D37*関係係数シート!$H33,0)</f>
        <v>0</v>
      </c>
      <c r="W37" s="326">
        <f>ROUND(G37*関係係数シート!$H33,0)</f>
        <v>0</v>
      </c>
      <c r="X37" s="326">
        <f t="shared" si="9"/>
        <v>0</v>
      </c>
      <c r="Y37" s="329">
        <f>ROUND(R37*関係係数シート!$H33,0)</f>
        <v>0</v>
      </c>
      <c r="Z37" s="326">
        <f>ROUND(D37*関係係数シート!$I33,0)</f>
        <v>0</v>
      </c>
      <c r="AA37" s="328">
        <f>ROUND(G37*関係係数シート!$I33,0)</f>
        <v>0</v>
      </c>
      <c r="AB37" s="328">
        <f t="shared" si="10"/>
        <v>0</v>
      </c>
      <c r="AC37" s="329">
        <f>ROUND(R37*関係係数シート!$I33,0)</f>
        <v>0</v>
      </c>
      <c r="AD37" s="324"/>
      <c r="AE37" s="330">
        <f t="shared" si="2"/>
        <v>0</v>
      </c>
      <c r="AF37" s="331">
        <f t="shared" si="3"/>
        <v>0</v>
      </c>
      <c r="AG37" s="332">
        <f t="shared" si="11"/>
        <v>0</v>
      </c>
      <c r="AH37" s="330">
        <f t="shared" si="12"/>
        <v>0</v>
      </c>
      <c r="AI37" s="333">
        <f t="shared" si="13"/>
        <v>0</v>
      </c>
      <c r="AJ37" s="334">
        <f t="shared" si="14"/>
        <v>1</v>
      </c>
      <c r="AK37" s="398"/>
      <c r="AL37" s="335">
        <v>30</v>
      </c>
      <c r="AM37" s="536" t="e">
        <f t="shared" si="4"/>
        <v>#N/A</v>
      </c>
      <c r="AN37" s="530" t="e">
        <f t="shared" si="15"/>
        <v>#N/A</v>
      </c>
      <c r="AO37" s="338" t="e">
        <f t="shared" si="5"/>
        <v>#N/A</v>
      </c>
      <c r="AP37" s="332" t="e">
        <f t="shared" si="6"/>
        <v>#N/A</v>
      </c>
      <c r="AQ37" s="339" t="e">
        <f>SUM(AN$8:AN37)/SUM($AN$8:$AN$44)</f>
        <v>#N/A</v>
      </c>
      <c r="AR37" s="330" t="e">
        <f t="shared" si="16"/>
        <v>#N/A</v>
      </c>
      <c r="AS37" s="332" t="e">
        <f t="shared" si="7"/>
        <v>#N/A</v>
      </c>
    </row>
    <row r="38" spans="2:45" ht="20.100000000000001" customHeight="1">
      <c r="B38" s="340" t="s">
        <v>245</v>
      </c>
      <c r="C38" s="341" t="s">
        <v>51</v>
      </c>
      <c r="D38" s="342">
        <f>生産増加の入力シート!D36</f>
        <v>0</v>
      </c>
      <c r="E38" s="343">
        <f>D38*関係係数シート!$E34</f>
        <v>0</v>
      </c>
      <c r="F38" s="344">
        <f>D38*関係係数シート!$F34</f>
        <v>0</v>
      </c>
      <c r="G38" s="345">
        <v>0</v>
      </c>
      <c r="H38" s="343">
        <f>G38*関係係数シート!$E34</f>
        <v>0</v>
      </c>
      <c r="I38" s="344">
        <f>G38*関係係数シート!$F34</f>
        <v>0</v>
      </c>
      <c r="J38" s="343">
        <f t="shared" si="8"/>
        <v>0</v>
      </c>
      <c r="K38" s="346">
        <f t="shared" si="0"/>
        <v>0</v>
      </c>
      <c r="L38" s="347">
        <f t="shared" si="1"/>
        <v>0</v>
      </c>
      <c r="M38" s="348"/>
      <c r="N38" s="349"/>
      <c r="O38" s="350"/>
      <c r="P38" s="346">
        <f>$O$45*関係係数シート!G34</f>
        <v>0</v>
      </c>
      <c r="Q38" s="346">
        <f>P38*関係係数シート!D34</f>
        <v>0</v>
      </c>
      <c r="R38" s="346">
        <v>0</v>
      </c>
      <c r="S38" s="346">
        <f>R38*関係係数シート!E34</f>
        <v>0</v>
      </c>
      <c r="T38" s="347">
        <f>R38*関係係数シート!F34</f>
        <v>0</v>
      </c>
      <c r="U38" s="351"/>
      <c r="V38" s="352">
        <f>ROUND(D38*関係係数シート!$H34,0)</f>
        <v>0</v>
      </c>
      <c r="W38" s="353">
        <f>ROUND(G38*関係係数シート!$H34,0)</f>
        <v>0</v>
      </c>
      <c r="X38" s="353">
        <f t="shared" si="9"/>
        <v>0</v>
      </c>
      <c r="Y38" s="356">
        <f>ROUND(R38*関係係数シート!$H34,0)</f>
        <v>0</v>
      </c>
      <c r="Z38" s="353">
        <f>ROUND(D38*関係係数シート!$I34,0)</f>
        <v>0</v>
      </c>
      <c r="AA38" s="355">
        <f>ROUND(G38*関係係数シート!$I34,0)</f>
        <v>0</v>
      </c>
      <c r="AB38" s="355">
        <f t="shared" si="10"/>
        <v>0</v>
      </c>
      <c r="AC38" s="356">
        <f>ROUND(R38*関係係数シート!$I34,0)</f>
        <v>0</v>
      </c>
      <c r="AD38" s="351"/>
      <c r="AE38" s="357">
        <f t="shared" si="2"/>
        <v>0</v>
      </c>
      <c r="AF38" s="358">
        <f t="shared" si="3"/>
        <v>0</v>
      </c>
      <c r="AG38" s="359">
        <f t="shared" si="11"/>
        <v>0</v>
      </c>
      <c r="AH38" s="357">
        <f t="shared" si="12"/>
        <v>0</v>
      </c>
      <c r="AI38" s="360">
        <f t="shared" si="13"/>
        <v>0</v>
      </c>
      <c r="AJ38" s="361">
        <f t="shared" si="14"/>
        <v>1</v>
      </c>
      <c r="AK38" s="399"/>
      <c r="AL38" s="362">
        <v>31</v>
      </c>
      <c r="AM38" s="537" t="e">
        <f t="shared" si="4"/>
        <v>#N/A</v>
      </c>
      <c r="AN38" s="531" t="e">
        <f t="shared" si="15"/>
        <v>#N/A</v>
      </c>
      <c r="AO38" s="365" t="e">
        <f t="shared" si="5"/>
        <v>#N/A</v>
      </c>
      <c r="AP38" s="359" t="e">
        <f t="shared" si="6"/>
        <v>#N/A</v>
      </c>
      <c r="AQ38" s="366" t="e">
        <f>SUM(AN$8:AN38)/SUM($AN$8:$AN$44)</f>
        <v>#N/A</v>
      </c>
      <c r="AR38" s="357" t="e">
        <f t="shared" si="16"/>
        <v>#N/A</v>
      </c>
      <c r="AS38" s="359" t="e">
        <f t="shared" si="7"/>
        <v>#N/A</v>
      </c>
    </row>
    <row r="39" spans="2:45" ht="20.100000000000001" customHeight="1">
      <c r="B39" s="286" t="s">
        <v>246</v>
      </c>
      <c r="C39" s="287" t="s">
        <v>247</v>
      </c>
      <c r="D39" s="288">
        <f>生産増加の入力シート!D37</f>
        <v>0</v>
      </c>
      <c r="E39" s="289">
        <f>D39*関係係数シート!$E35</f>
        <v>0</v>
      </c>
      <c r="F39" s="290">
        <f>D39*関係係数シート!$F35</f>
        <v>0</v>
      </c>
      <c r="G39" s="291">
        <v>0</v>
      </c>
      <c r="H39" s="289">
        <f>G39*関係係数シート!$E35</f>
        <v>0</v>
      </c>
      <c r="I39" s="290">
        <f>G39*関係係数シート!$F35</f>
        <v>0</v>
      </c>
      <c r="J39" s="289">
        <f t="shared" si="8"/>
        <v>0</v>
      </c>
      <c r="K39" s="292">
        <f t="shared" si="0"/>
        <v>0</v>
      </c>
      <c r="L39" s="293">
        <f t="shared" si="1"/>
        <v>0</v>
      </c>
      <c r="M39" s="294"/>
      <c r="N39" s="295"/>
      <c r="O39" s="296"/>
      <c r="P39" s="292">
        <f>$O$45*関係係数シート!G35</f>
        <v>0</v>
      </c>
      <c r="Q39" s="292">
        <f>P39*関係係数シート!D35</f>
        <v>0</v>
      </c>
      <c r="R39" s="292">
        <v>0</v>
      </c>
      <c r="S39" s="292">
        <f>R39*関係係数シート!E35</f>
        <v>0</v>
      </c>
      <c r="T39" s="293">
        <f>R39*関係係数シート!F35</f>
        <v>0</v>
      </c>
      <c r="U39" s="297"/>
      <c r="V39" s="298">
        <f>ROUND(D39*関係係数シート!$H35,0)</f>
        <v>0</v>
      </c>
      <c r="W39" s="299">
        <f>ROUND(G39*関係係数シート!$H35,0)</f>
        <v>0</v>
      </c>
      <c r="X39" s="299">
        <f t="shared" si="9"/>
        <v>0</v>
      </c>
      <c r="Y39" s="302">
        <f>ROUND(R39*関係係数シート!$H35,0)</f>
        <v>0</v>
      </c>
      <c r="Z39" s="299">
        <f>ROUND(D39*関係係数シート!$I35,0)</f>
        <v>0</v>
      </c>
      <c r="AA39" s="301">
        <f>ROUND(G39*関係係数シート!$I35,0)</f>
        <v>0</v>
      </c>
      <c r="AB39" s="301">
        <f t="shared" si="10"/>
        <v>0</v>
      </c>
      <c r="AC39" s="302">
        <f>ROUND(R39*関係係数シート!$I35,0)</f>
        <v>0</v>
      </c>
      <c r="AD39" s="297"/>
      <c r="AE39" s="303">
        <f t="shared" si="2"/>
        <v>0</v>
      </c>
      <c r="AF39" s="304">
        <f t="shared" si="3"/>
        <v>0</v>
      </c>
      <c r="AG39" s="305">
        <f t="shared" si="11"/>
        <v>0</v>
      </c>
      <c r="AH39" s="303">
        <f t="shared" si="12"/>
        <v>0</v>
      </c>
      <c r="AI39" s="306">
        <f t="shared" si="13"/>
        <v>0</v>
      </c>
      <c r="AJ39" s="307">
        <f t="shared" si="14"/>
        <v>1</v>
      </c>
      <c r="AK39" s="397"/>
      <c r="AL39" s="308">
        <v>32</v>
      </c>
      <c r="AM39" s="535" t="e">
        <f t="shared" si="4"/>
        <v>#N/A</v>
      </c>
      <c r="AN39" s="529" t="e">
        <f t="shared" si="15"/>
        <v>#N/A</v>
      </c>
      <c r="AO39" s="311" t="e">
        <f t="shared" si="5"/>
        <v>#N/A</v>
      </c>
      <c r="AP39" s="305" t="e">
        <f t="shared" si="6"/>
        <v>#N/A</v>
      </c>
      <c r="AQ39" s="312" t="e">
        <f>SUM(AN$8:AN39)/SUM($AN$8:$AN$44)</f>
        <v>#N/A</v>
      </c>
      <c r="AR39" s="303" t="e">
        <f t="shared" si="16"/>
        <v>#N/A</v>
      </c>
      <c r="AS39" s="305" t="e">
        <f t="shared" si="7"/>
        <v>#N/A</v>
      </c>
    </row>
    <row r="40" spans="2:45" ht="20.100000000000001" customHeight="1">
      <c r="B40" s="286" t="s">
        <v>248</v>
      </c>
      <c r="C40" s="287" t="s">
        <v>249</v>
      </c>
      <c r="D40" s="288">
        <f>生産増加の入力シート!D38</f>
        <v>0</v>
      </c>
      <c r="E40" s="289">
        <f>D40*関係係数シート!$E36</f>
        <v>0</v>
      </c>
      <c r="F40" s="290">
        <f>D40*関係係数シート!$F36</f>
        <v>0</v>
      </c>
      <c r="G40" s="291">
        <v>0</v>
      </c>
      <c r="H40" s="289">
        <f>G40*関係係数シート!$E36</f>
        <v>0</v>
      </c>
      <c r="I40" s="290">
        <f>G40*関係係数シート!$F36</f>
        <v>0</v>
      </c>
      <c r="J40" s="289">
        <f t="shared" si="8"/>
        <v>0</v>
      </c>
      <c r="K40" s="292">
        <f t="shared" si="0"/>
        <v>0</v>
      </c>
      <c r="L40" s="293">
        <f t="shared" si="1"/>
        <v>0</v>
      </c>
      <c r="M40" s="294"/>
      <c r="N40" s="295"/>
      <c r="O40" s="296"/>
      <c r="P40" s="292">
        <f>$O$45*関係係数シート!G36</f>
        <v>0</v>
      </c>
      <c r="Q40" s="292">
        <f>P40*関係係数シート!D36</f>
        <v>0</v>
      </c>
      <c r="R40" s="292">
        <v>0</v>
      </c>
      <c r="S40" s="292">
        <f>R40*関係係数シート!E36</f>
        <v>0</v>
      </c>
      <c r="T40" s="293">
        <f>R40*関係係数シート!F36</f>
        <v>0</v>
      </c>
      <c r="U40" s="297"/>
      <c r="V40" s="298">
        <f>ROUND(D40*関係係数シート!$H36,0)</f>
        <v>0</v>
      </c>
      <c r="W40" s="299">
        <f>ROUND(G40*関係係数シート!$H36,0)</f>
        <v>0</v>
      </c>
      <c r="X40" s="299">
        <f t="shared" si="9"/>
        <v>0</v>
      </c>
      <c r="Y40" s="302">
        <f>ROUND(R40*関係係数シート!$H36,0)</f>
        <v>0</v>
      </c>
      <c r="Z40" s="299">
        <f>ROUND(D40*関係係数シート!$I36,0)</f>
        <v>0</v>
      </c>
      <c r="AA40" s="301">
        <f>ROUND(G40*関係係数シート!$I36,0)</f>
        <v>0</v>
      </c>
      <c r="AB40" s="301">
        <f t="shared" si="10"/>
        <v>0</v>
      </c>
      <c r="AC40" s="302">
        <f>ROUND(R40*関係係数シート!$I36,0)</f>
        <v>0</v>
      </c>
      <c r="AD40" s="297"/>
      <c r="AE40" s="303">
        <f t="shared" si="2"/>
        <v>0</v>
      </c>
      <c r="AF40" s="304">
        <f t="shared" si="3"/>
        <v>0</v>
      </c>
      <c r="AG40" s="305">
        <f t="shared" si="11"/>
        <v>0</v>
      </c>
      <c r="AH40" s="303">
        <f t="shared" si="12"/>
        <v>0</v>
      </c>
      <c r="AI40" s="306">
        <f t="shared" si="13"/>
        <v>0</v>
      </c>
      <c r="AJ40" s="307">
        <f t="shared" si="14"/>
        <v>1</v>
      </c>
      <c r="AK40" s="397"/>
      <c r="AL40" s="308">
        <v>33</v>
      </c>
      <c r="AM40" s="535" t="e">
        <f t="shared" si="4"/>
        <v>#N/A</v>
      </c>
      <c r="AN40" s="529" t="e">
        <f t="shared" si="15"/>
        <v>#N/A</v>
      </c>
      <c r="AO40" s="311" t="e">
        <f t="shared" si="5"/>
        <v>#N/A</v>
      </c>
      <c r="AP40" s="305" t="e">
        <f t="shared" si="6"/>
        <v>#N/A</v>
      </c>
      <c r="AQ40" s="312" t="e">
        <f>SUM(AN$8:AN40)/SUM($AN$8:$AN$44)</f>
        <v>#N/A</v>
      </c>
      <c r="AR40" s="303" t="e">
        <f t="shared" si="16"/>
        <v>#N/A</v>
      </c>
      <c r="AS40" s="305" t="e">
        <f t="shared" si="7"/>
        <v>#N/A</v>
      </c>
    </row>
    <row r="41" spans="2:45" ht="20.100000000000001" customHeight="1">
      <c r="B41" s="286" t="s">
        <v>250</v>
      </c>
      <c r="C41" s="287" t="s">
        <v>52</v>
      </c>
      <c r="D41" s="288">
        <f>生産増加の入力シート!D39</f>
        <v>0</v>
      </c>
      <c r="E41" s="289">
        <f>D41*関係係数シート!$E37</f>
        <v>0</v>
      </c>
      <c r="F41" s="290">
        <f>D41*関係係数シート!$F37</f>
        <v>0</v>
      </c>
      <c r="G41" s="291">
        <v>0</v>
      </c>
      <c r="H41" s="289">
        <f>G41*関係係数シート!$E37</f>
        <v>0</v>
      </c>
      <c r="I41" s="290">
        <f>G41*関係係数シート!$F37</f>
        <v>0</v>
      </c>
      <c r="J41" s="289">
        <f t="shared" si="8"/>
        <v>0</v>
      </c>
      <c r="K41" s="292">
        <f t="shared" si="0"/>
        <v>0</v>
      </c>
      <c r="L41" s="293">
        <f t="shared" si="1"/>
        <v>0</v>
      </c>
      <c r="M41" s="294"/>
      <c r="N41" s="295"/>
      <c r="O41" s="296"/>
      <c r="P41" s="292">
        <f>$O$45*関係係数シート!G37</f>
        <v>0</v>
      </c>
      <c r="Q41" s="292">
        <f>P41*関係係数シート!D37</f>
        <v>0</v>
      </c>
      <c r="R41" s="292">
        <v>0</v>
      </c>
      <c r="S41" s="292">
        <f>R41*関係係数シート!E37</f>
        <v>0</v>
      </c>
      <c r="T41" s="293">
        <f>R41*関係係数シート!F37</f>
        <v>0</v>
      </c>
      <c r="U41" s="297"/>
      <c r="V41" s="298">
        <f>ROUND(D41*関係係数シート!$H37,0)</f>
        <v>0</v>
      </c>
      <c r="W41" s="299">
        <f>ROUND(G41*関係係数シート!$H37,0)</f>
        <v>0</v>
      </c>
      <c r="X41" s="299">
        <f t="shared" si="9"/>
        <v>0</v>
      </c>
      <c r="Y41" s="302">
        <f>ROUND(R41*関係係数シート!$H37,0)</f>
        <v>0</v>
      </c>
      <c r="Z41" s="299">
        <f>ROUND(D41*関係係数シート!$I37,0)</f>
        <v>0</v>
      </c>
      <c r="AA41" s="301">
        <f>ROUND(G41*関係係数シート!$I37,0)</f>
        <v>0</v>
      </c>
      <c r="AB41" s="301">
        <f t="shared" si="10"/>
        <v>0</v>
      </c>
      <c r="AC41" s="302">
        <f>ROUND(R41*関係係数シート!$I37,0)</f>
        <v>0</v>
      </c>
      <c r="AD41" s="297"/>
      <c r="AE41" s="303">
        <f t="shared" si="2"/>
        <v>0</v>
      </c>
      <c r="AF41" s="304">
        <f t="shared" si="3"/>
        <v>0</v>
      </c>
      <c r="AG41" s="305">
        <f t="shared" si="11"/>
        <v>0</v>
      </c>
      <c r="AH41" s="303">
        <f t="shared" si="12"/>
        <v>0</v>
      </c>
      <c r="AI41" s="306">
        <f t="shared" si="13"/>
        <v>0</v>
      </c>
      <c r="AJ41" s="307">
        <f t="shared" si="14"/>
        <v>1</v>
      </c>
      <c r="AK41" s="397"/>
      <c r="AL41" s="308">
        <v>34</v>
      </c>
      <c r="AM41" s="535" t="e">
        <f t="shared" si="4"/>
        <v>#N/A</v>
      </c>
      <c r="AN41" s="529" t="e">
        <f t="shared" si="15"/>
        <v>#N/A</v>
      </c>
      <c r="AO41" s="311" t="e">
        <f t="shared" si="5"/>
        <v>#N/A</v>
      </c>
      <c r="AP41" s="305" t="e">
        <f t="shared" si="6"/>
        <v>#N/A</v>
      </c>
      <c r="AQ41" s="312" t="e">
        <f>SUM(AN$8:AN41)/SUM($AN$8:$AN$44)</f>
        <v>#N/A</v>
      </c>
      <c r="AR41" s="303" t="e">
        <f t="shared" si="16"/>
        <v>#N/A</v>
      </c>
      <c r="AS41" s="305" t="e">
        <f t="shared" si="7"/>
        <v>#N/A</v>
      </c>
    </row>
    <row r="42" spans="2:45" ht="19.5" customHeight="1">
      <c r="B42" s="313" t="s">
        <v>251</v>
      </c>
      <c r="C42" s="314" t="s">
        <v>53</v>
      </c>
      <c r="D42" s="315">
        <f>生産増加の入力シート!D40</f>
        <v>0</v>
      </c>
      <c r="E42" s="316">
        <f>D42*関係係数シート!$E38</f>
        <v>0</v>
      </c>
      <c r="F42" s="317">
        <f>D42*関係係数シート!$F38</f>
        <v>0</v>
      </c>
      <c r="G42" s="318">
        <v>0</v>
      </c>
      <c r="H42" s="316">
        <f>G42*関係係数シート!$E38</f>
        <v>0</v>
      </c>
      <c r="I42" s="317">
        <f>G42*関係係数シート!$F38</f>
        <v>0</v>
      </c>
      <c r="J42" s="316">
        <f t="shared" si="8"/>
        <v>0</v>
      </c>
      <c r="K42" s="319">
        <f t="shared" si="0"/>
        <v>0</v>
      </c>
      <c r="L42" s="320">
        <f t="shared" si="1"/>
        <v>0</v>
      </c>
      <c r="M42" s="321"/>
      <c r="N42" s="322"/>
      <c r="O42" s="323"/>
      <c r="P42" s="319">
        <f>$O$45*関係係数シート!G38</f>
        <v>0</v>
      </c>
      <c r="Q42" s="319">
        <f>P42*関係係数シート!D38</f>
        <v>0</v>
      </c>
      <c r="R42" s="319">
        <v>0</v>
      </c>
      <c r="S42" s="319">
        <f>R42*関係係数シート!E38</f>
        <v>0</v>
      </c>
      <c r="T42" s="320">
        <f>R42*関係係数シート!F38</f>
        <v>0</v>
      </c>
      <c r="U42" s="324"/>
      <c r="V42" s="325">
        <f>ROUND(D42*関係係数シート!$H38,0)</f>
        <v>0</v>
      </c>
      <c r="W42" s="326">
        <f>ROUND(G42*関係係数シート!$H38,0)</f>
        <v>0</v>
      </c>
      <c r="X42" s="326">
        <f t="shared" si="9"/>
        <v>0</v>
      </c>
      <c r="Y42" s="329">
        <f>ROUND(R42*関係係数シート!$H38,0)</f>
        <v>0</v>
      </c>
      <c r="Z42" s="326">
        <f>ROUND(D42*関係係数シート!$I38,0)</f>
        <v>0</v>
      </c>
      <c r="AA42" s="328">
        <f>ROUND(G42*関係係数シート!$I38,0)</f>
        <v>0</v>
      </c>
      <c r="AB42" s="328">
        <f t="shared" si="10"/>
        <v>0</v>
      </c>
      <c r="AC42" s="329">
        <f>ROUND(R42*関係係数シート!$I38,0)</f>
        <v>0</v>
      </c>
      <c r="AD42" s="324"/>
      <c r="AE42" s="330">
        <f t="shared" si="2"/>
        <v>0</v>
      </c>
      <c r="AF42" s="331">
        <f t="shared" si="3"/>
        <v>0</v>
      </c>
      <c r="AG42" s="332">
        <f t="shared" si="11"/>
        <v>0</v>
      </c>
      <c r="AH42" s="330">
        <f t="shared" si="12"/>
        <v>0</v>
      </c>
      <c r="AI42" s="333">
        <f t="shared" si="13"/>
        <v>0</v>
      </c>
      <c r="AJ42" s="334">
        <f t="shared" si="14"/>
        <v>1</v>
      </c>
      <c r="AK42" s="398"/>
      <c r="AL42" s="335">
        <v>35</v>
      </c>
      <c r="AM42" s="536" t="e">
        <f t="shared" si="4"/>
        <v>#N/A</v>
      </c>
      <c r="AN42" s="530" t="e">
        <f t="shared" si="15"/>
        <v>#N/A</v>
      </c>
      <c r="AO42" s="338" t="e">
        <f t="shared" si="5"/>
        <v>#N/A</v>
      </c>
      <c r="AP42" s="332" t="e">
        <f t="shared" si="6"/>
        <v>#N/A</v>
      </c>
      <c r="AQ42" s="339" t="e">
        <f>SUM(AN$8:AN42)/SUM($AN$8:$AN$44)</f>
        <v>#N/A</v>
      </c>
      <c r="AR42" s="330" t="e">
        <f t="shared" si="16"/>
        <v>#N/A</v>
      </c>
      <c r="AS42" s="332" t="e">
        <f t="shared" si="7"/>
        <v>#N/A</v>
      </c>
    </row>
    <row r="43" spans="2:45" ht="19.5" customHeight="1">
      <c r="B43" s="367" t="s">
        <v>252</v>
      </c>
      <c r="C43" s="341" t="s">
        <v>54</v>
      </c>
      <c r="D43" s="342">
        <f>生産増加の入力シート!D41</f>
        <v>0</v>
      </c>
      <c r="E43" s="343">
        <f>D43*関係係数シート!$E39</f>
        <v>0</v>
      </c>
      <c r="F43" s="344">
        <f>D43*関係係数シート!$F39</f>
        <v>0</v>
      </c>
      <c r="G43" s="345">
        <v>0</v>
      </c>
      <c r="H43" s="343">
        <f>G43*関係係数シート!$E39</f>
        <v>0</v>
      </c>
      <c r="I43" s="344">
        <f>G43*関係係数シート!$F39</f>
        <v>0</v>
      </c>
      <c r="J43" s="343">
        <f t="shared" si="8"/>
        <v>0</v>
      </c>
      <c r="K43" s="346">
        <f t="shared" si="0"/>
        <v>0</v>
      </c>
      <c r="L43" s="347">
        <f t="shared" si="1"/>
        <v>0</v>
      </c>
      <c r="M43" s="351"/>
      <c r="N43" s="349"/>
      <c r="O43" s="350"/>
      <c r="P43" s="346">
        <f>$O$45*関係係数シート!G39</f>
        <v>0</v>
      </c>
      <c r="Q43" s="346">
        <f>P43*関係係数シート!D39</f>
        <v>0</v>
      </c>
      <c r="R43" s="346">
        <v>0</v>
      </c>
      <c r="S43" s="346">
        <f>R43*関係係数シート!E39</f>
        <v>0</v>
      </c>
      <c r="T43" s="347">
        <f>R43*関係係数シート!F39</f>
        <v>0</v>
      </c>
      <c r="U43" s="351"/>
      <c r="V43" s="352">
        <f>ROUND(D43*関係係数シート!$H39,0)</f>
        <v>0</v>
      </c>
      <c r="W43" s="353">
        <f>ROUND(G43*関係係数シート!$H39,0)</f>
        <v>0</v>
      </c>
      <c r="X43" s="353">
        <f t="shared" si="9"/>
        <v>0</v>
      </c>
      <c r="Y43" s="356">
        <f>ROUND(R43*関係係数シート!$H39,0)</f>
        <v>0</v>
      </c>
      <c r="Z43" s="353">
        <f>ROUND(D43*関係係数シート!$I39,0)</f>
        <v>0</v>
      </c>
      <c r="AA43" s="355">
        <f>ROUND(G43*関係係数シート!$I39,0)</f>
        <v>0</v>
      </c>
      <c r="AB43" s="355">
        <f t="shared" si="10"/>
        <v>0</v>
      </c>
      <c r="AC43" s="356">
        <f>ROUND(R43*関係係数シート!$I39,0)</f>
        <v>0</v>
      </c>
      <c r="AD43" s="351"/>
      <c r="AE43" s="357">
        <f t="shared" si="2"/>
        <v>0</v>
      </c>
      <c r="AF43" s="358">
        <f t="shared" si="3"/>
        <v>0</v>
      </c>
      <c r="AG43" s="359">
        <f t="shared" si="11"/>
        <v>0</v>
      </c>
      <c r="AH43" s="357">
        <f t="shared" si="12"/>
        <v>0</v>
      </c>
      <c r="AI43" s="360">
        <f t="shared" si="13"/>
        <v>0</v>
      </c>
      <c r="AJ43" s="361">
        <f t="shared" si="14"/>
        <v>1</v>
      </c>
      <c r="AK43" s="399"/>
      <c r="AL43" s="362">
        <v>36</v>
      </c>
      <c r="AM43" s="537" t="e">
        <f t="shared" si="4"/>
        <v>#N/A</v>
      </c>
      <c r="AN43" s="531" t="e">
        <f t="shared" si="15"/>
        <v>#N/A</v>
      </c>
      <c r="AO43" s="365" t="e">
        <f t="shared" si="5"/>
        <v>#N/A</v>
      </c>
      <c r="AP43" s="359" t="e">
        <f t="shared" si="6"/>
        <v>#N/A</v>
      </c>
      <c r="AQ43" s="366" t="e">
        <f>SUM(AN$8:AN43)/SUM($AN$8:$AN$44)</f>
        <v>#N/A</v>
      </c>
      <c r="AR43" s="357" t="e">
        <f t="shared" si="16"/>
        <v>#N/A</v>
      </c>
      <c r="AS43" s="359" t="e">
        <f t="shared" si="7"/>
        <v>#N/A</v>
      </c>
    </row>
    <row r="44" spans="2:45" ht="19.5" customHeight="1" thickBot="1">
      <c r="B44" s="368" t="s">
        <v>253</v>
      </c>
      <c r="C44" s="369" t="s">
        <v>55</v>
      </c>
      <c r="D44" s="370">
        <f>生産増加の入力シート!D42</f>
        <v>0</v>
      </c>
      <c r="E44" s="371">
        <f>D44*関係係数シート!$E40</f>
        <v>0</v>
      </c>
      <c r="F44" s="372">
        <f>D44*関係係数シート!$F40</f>
        <v>0</v>
      </c>
      <c r="G44" s="373">
        <v>0</v>
      </c>
      <c r="H44" s="371">
        <f>G44*関係係数シート!$E40</f>
        <v>0</v>
      </c>
      <c r="I44" s="372">
        <f>G44*関係係数シート!$F40</f>
        <v>0</v>
      </c>
      <c r="J44" s="371">
        <f t="shared" si="8"/>
        <v>0</v>
      </c>
      <c r="K44" s="374">
        <f t="shared" si="0"/>
        <v>0</v>
      </c>
      <c r="L44" s="375">
        <f t="shared" si="1"/>
        <v>0</v>
      </c>
      <c r="M44" s="376"/>
      <c r="N44" s="377"/>
      <c r="O44" s="378"/>
      <c r="P44" s="374">
        <f>$O$45*関係係数シート!G40</f>
        <v>0</v>
      </c>
      <c r="Q44" s="374">
        <f>P44*関係係数シート!D40</f>
        <v>0</v>
      </c>
      <c r="R44" s="374">
        <v>0</v>
      </c>
      <c r="S44" s="374">
        <f>R44*関係係数シート!E40</f>
        <v>0</v>
      </c>
      <c r="T44" s="375">
        <f>R44*関係係数シート!F40</f>
        <v>0</v>
      </c>
      <c r="U44" s="376"/>
      <c r="V44" s="379">
        <f>ROUND(D44*関係係数シート!$H40,0)</f>
        <v>0</v>
      </c>
      <c r="W44" s="380">
        <f>ROUND(G44*関係係数シート!$H40,0)</f>
        <v>0</v>
      </c>
      <c r="X44" s="380">
        <f t="shared" si="9"/>
        <v>0</v>
      </c>
      <c r="Y44" s="383">
        <f>ROUND(R44*関係係数シート!$H40,0)</f>
        <v>0</v>
      </c>
      <c r="Z44" s="380">
        <f>ROUND(D44*関係係数シート!$I40,0)</f>
        <v>0</v>
      </c>
      <c r="AA44" s="382">
        <f>ROUND(G44*関係係数シート!$I40,0)</f>
        <v>0</v>
      </c>
      <c r="AB44" s="382">
        <f t="shared" si="10"/>
        <v>0</v>
      </c>
      <c r="AC44" s="383">
        <f>ROUND(R44*関係係数シート!$I40,0)</f>
        <v>0</v>
      </c>
      <c r="AD44" s="376"/>
      <c r="AE44" s="384">
        <f t="shared" si="2"/>
        <v>0</v>
      </c>
      <c r="AF44" s="385">
        <f t="shared" si="3"/>
        <v>0</v>
      </c>
      <c r="AG44" s="386">
        <f t="shared" si="11"/>
        <v>0</v>
      </c>
      <c r="AH44" s="384">
        <f t="shared" si="12"/>
        <v>0</v>
      </c>
      <c r="AI44" s="387">
        <f t="shared" si="13"/>
        <v>0</v>
      </c>
      <c r="AJ44" s="388">
        <f t="shared" si="14"/>
        <v>1</v>
      </c>
      <c r="AK44" s="400"/>
      <c r="AL44" s="389">
        <v>37</v>
      </c>
      <c r="AM44" s="538" t="e">
        <f t="shared" si="4"/>
        <v>#N/A</v>
      </c>
      <c r="AN44" s="532" t="e">
        <f t="shared" si="15"/>
        <v>#N/A</v>
      </c>
      <c r="AO44" s="392" t="e">
        <f t="shared" si="5"/>
        <v>#N/A</v>
      </c>
      <c r="AP44" s="386" t="e">
        <f t="shared" si="6"/>
        <v>#N/A</v>
      </c>
      <c r="AQ44" s="393" t="e">
        <f>SUM(AN$8:AN44)/SUM($AN$8:$AN$44)</f>
        <v>#N/A</v>
      </c>
      <c r="AR44" s="384" t="e">
        <f t="shared" si="16"/>
        <v>#N/A</v>
      </c>
      <c r="AS44" s="386" t="e">
        <f t="shared" si="7"/>
        <v>#N/A</v>
      </c>
    </row>
    <row r="45" spans="2:45" ht="19.5" customHeight="1" thickBot="1">
      <c r="B45" s="32"/>
      <c r="C45" s="33" t="s">
        <v>56</v>
      </c>
      <c r="D45" s="42">
        <f>SUM(D8:D44)</f>
        <v>0</v>
      </c>
      <c r="E45" s="67">
        <f>SUM(E8:E44)</f>
        <v>0</v>
      </c>
      <c r="F45" s="114">
        <f>SUM(F8:F44)</f>
        <v>0</v>
      </c>
      <c r="G45" s="67">
        <f>SUM(G8:G44)</f>
        <v>0</v>
      </c>
      <c r="H45" s="67">
        <f t="shared" ref="H45" si="17">SUM(H8:H44)</f>
        <v>0</v>
      </c>
      <c r="I45" s="114">
        <f>SUM(I8:I44)</f>
        <v>0</v>
      </c>
      <c r="J45" s="67">
        <f>SUM(J8:J44)</f>
        <v>0</v>
      </c>
      <c r="K45" s="67">
        <f>SUM(K8:K44)</f>
        <v>0</v>
      </c>
      <c r="L45" s="68">
        <f>SUM(L8:L44)</f>
        <v>0</v>
      </c>
      <c r="N45" s="69">
        <f>関係係数シート!M4</f>
        <v>0.57137298099833567</v>
      </c>
      <c r="O45" s="70">
        <f>L45*N45</f>
        <v>0</v>
      </c>
      <c r="P45" s="71">
        <f>SUM(P8:P44)</f>
        <v>0</v>
      </c>
      <c r="Q45" s="71">
        <f>SUM(Q8:Q44)</f>
        <v>0</v>
      </c>
      <c r="R45" s="71">
        <f>SUM(R8:R44)</f>
        <v>0</v>
      </c>
      <c r="S45" s="71">
        <f>SUM(S8:S44)</f>
        <v>0</v>
      </c>
      <c r="T45" s="73">
        <f>SUM(T8:T44)</f>
        <v>0</v>
      </c>
      <c r="V45" s="35">
        <f>SUM(V8:V44)</f>
        <v>0</v>
      </c>
      <c r="W45" s="115">
        <f t="shared" ref="W45:X45" si="18">SUM(W8:W44)</f>
        <v>0</v>
      </c>
      <c r="X45" s="115">
        <f t="shared" si="18"/>
        <v>0</v>
      </c>
      <c r="Y45" s="68">
        <f t="shared" ref="Y45:AC45" si="19">SUM(Y8:Y44)</f>
        <v>0</v>
      </c>
      <c r="Z45" s="115">
        <f t="shared" si="19"/>
        <v>0</v>
      </c>
      <c r="AA45" s="114">
        <f t="shared" si="19"/>
        <v>0</v>
      </c>
      <c r="AB45" s="114">
        <f t="shared" si="19"/>
        <v>0</v>
      </c>
      <c r="AC45" s="68">
        <f t="shared" si="19"/>
        <v>0</v>
      </c>
      <c r="AE45" s="118">
        <f>SUM(AE8:AE44)</f>
        <v>0</v>
      </c>
      <c r="AF45" s="119">
        <f t="shared" ref="AF45:AG45" si="20">SUM(AF8:AF44)</f>
        <v>0</v>
      </c>
      <c r="AG45" s="120">
        <f t="shared" si="20"/>
        <v>0</v>
      </c>
      <c r="AH45" s="118">
        <f t="shared" ref="AH45" si="21">SUM(AH8:AH44)</f>
        <v>0</v>
      </c>
      <c r="AI45" s="121">
        <f t="shared" ref="AI45" si="22">SUM(AI8:AI44)</f>
        <v>0</v>
      </c>
      <c r="AJ45" s="122"/>
      <c r="AK45" s="38"/>
      <c r="AL45" s="123"/>
      <c r="AM45" s="539"/>
      <c r="AN45" s="533" t="e">
        <f t="shared" ref="AN45" si="23">SUM(AN8:AN44)</f>
        <v>#N/A</v>
      </c>
      <c r="AO45" s="126" t="e">
        <f t="shared" ref="AO45" si="24">SUM(AO8:AO44)</f>
        <v>#N/A</v>
      </c>
      <c r="AP45" s="120" t="e">
        <f t="shared" ref="AP45" si="25">SUM(AP8:AP44)</f>
        <v>#N/A</v>
      </c>
      <c r="AQ45" s="127"/>
      <c r="AR45" s="118" t="e">
        <f t="shared" ref="AR45" si="26">SUM(AR8:AR44)</f>
        <v>#N/A</v>
      </c>
      <c r="AS45" s="120" t="e">
        <f t="shared" ref="AS45" si="27">SUM(AS8:AS44)</f>
        <v>#N/A</v>
      </c>
    </row>
    <row r="46" spans="2:45" ht="19.5" customHeight="1" thickBot="1">
      <c r="C46" s="36" t="s">
        <v>111</v>
      </c>
      <c r="AJ46" s="128"/>
      <c r="AL46" s="128"/>
    </row>
    <row r="47" spans="2:45" ht="19.5" customHeight="1" thickTop="1" thickBot="1">
      <c r="C47" s="36"/>
      <c r="Q47" s="5" t="s">
        <v>65</v>
      </c>
      <c r="R47" s="72">
        <f>IFERROR(SUM(J45,R45)/D45,0)</f>
        <v>0</v>
      </c>
    </row>
    <row r="48" spans="2:45" ht="19.5" customHeight="1" thickTop="1"/>
    <row r="49" spans="3:3" ht="19.5" customHeight="1">
      <c r="C49" s="36"/>
    </row>
    <row r="50" spans="3:3" ht="19.5" customHeight="1"/>
    <row r="51" spans="3:3" ht="19.5" customHeight="1">
      <c r="C51" s="4"/>
    </row>
    <row r="52" spans="3:3" ht="19.5" customHeight="1"/>
    <row r="53" spans="3:3" ht="19.5" customHeight="1"/>
    <row r="54" spans="3:3" ht="19.5" customHeight="1"/>
    <row r="55" spans="3:3" ht="20.100000000000001" customHeight="1"/>
    <row r="56" spans="3:3" ht="20.100000000000001" customHeight="1"/>
    <row r="57" spans="3:3" ht="20.100000000000001" customHeight="1"/>
    <row r="58" spans="3:3" ht="20.100000000000001" customHeight="1"/>
    <row r="59" spans="3:3" ht="20.100000000000001" customHeight="1"/>
    <row r="60" spans="3:3" ht="20.100000000000001" customHeight="1"/>
    <row r="61" spans="3:3" ht="20.100000000000001" customHeight="1"/>
    <row r="62" spans="3:3" ht="20.100000000000001" customHeight="1"/>
    <row r="63" spans="3:3" ht="20.100000000000001" customHeight="1"/>
    <row r="64" spans="3:3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4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</sheetData>
  <mergeCells count="47">
    <mergeCell ref="AL3:AS3"/>
    <mergeCell ref="AL4:AL7"/>
    <mergeCell ref="AM4:AM7"/>
    <mergeCell ref="AN4:AN7"/>
    <mergeCell ref="AQ4:AQ7"/>
    <mergeCell ref="AR4:AR7"/>
    <mergeCell ref="AO5:AO7"/>
    <mergeCell ref="AS5:AS7"/>
    <mergeCell ref="AP6:AP7"/>
    <mergeCell ref="AE3:AJ3"/>
    <mergeCell ref="AE4:AE7"/>
    <mergeCell ref="AH4:AH7"/>
    <mergeCell ref="AJ4:AJ7"/>
    <mergeCell ref="AF5:AF7"/>
    <mergeCell ref="AI5:AI7"/>
    <mergeCell ref="AG6:AG7"/>
    <mergeCell ref="D5:D7"/>
    <mergeCell ref="E6:E7"/>
    <mergeCell ref="G4:I4"/>
    <mergeCell ref="G5:G7"/>
    <mergeCell ref="H6:H7"/>
    <mergeCell ref="D3:L3"/>
    <mergeCell ref="B4:C7"/>
    <mergeCell ref="AC4:AC7"/>
    <mergeCell ref="Y4:Y7"/>
    <mergeCell ref="N4:N7"/>
    <mergeCell ref="O4:O7"/>
    <mergeCell ref="Q4:Q7"/>
    <mergeCell ref="V3:Y3"/>
    <mergeCell ref="Z3:AC3"/>
    <mergeCell ref="R4:R7"/>
    <mergeCell ref="P4:P7"/>
    <mergeCell ref="N3:T3"/>
    <mergeCell ref="V4:X4"/>
    <mergeCell ref="Z4:AB4"/>
    <mergeCell ref="V5:V7"/>
    <mergeCell ref="D4:F4"/>
    <mergeCell ref="J4:L4"/>
    <mergeCell ref="J5:J7"/>
    <mergeCell ref="K6:K7"/>
    <mergeCell ref="S5:S7"/>
    <mergeCell ref="T6:T7"/>
    <mergeCell ref="W5:W7"/>
    <mergeCell ref="X5:X7"/>
    <mergeCell ref="Z5:Z7"/>
    <mergeCell ref="AA5:AA7"/>
    <mergeCell ref="AB5:AB7"/>
  </mergeCells>
  <phoneticPr fontId="2"/>
  <printOptions headings="1"/>
  <pageMargins left="0.35433070866141736" right="0.31496062992125984" top="0.51181102362204722" bottom="0.27559055118110237" header="0.23622047244094491" footer="0.23622047244094491"/>
  <pageSetup paperSize="9" scale="61" fitToWidth="0" orientation="landscape" horizontalDpi="1200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CJ335"/>
  <sheetViews>
    <sheetView showGridLines="0" zoomScale="55" zoomScaleNormal="55" zoomScaleSheetLayoutView="85" workbookViewId="0">
      <pane xSplit="3" ySplit="7" topLeftCell="D8" activePane="bottomRight" state="frozen"/>
      <selection pane="topRight"/>
      <selection pane="bottomLeft"/>
      <selection pane="bottomRight" activeCell="U47" sqref="U47"/>
    </sheetView>
  </sheetViews>
  <sheetFormatPr defaultColWidth="11.875" defaultRowHeight="13.5"/>
  <cols>
    <col min="1" max="1" width="2.625" customWidth="1"/>
    <col min="2" max="2" width="4.625" customWidth="1"/>
    <col min="3" max="3" width="25.625" customWidth="1"/>
    <col min="4" max="16" width="15.625" customWidth="1"/>
    <col min="17" max="17" width="4.625" customWidth="1"/>
    <col min="18" max="24" width="15.625" customWidth="1"/>
    <col min="25" max="25" width="4.625" customWidth="1"/>
    <col min="26" max="33" width="15.625" customWidth="1"/>
    <col min="34" max="34" width="8.125" customWidth="1"/>
    <col min="35" max="40" width="15.625" customWidth="1"/>
    <col min="41" max="41" width="8.125" customWidth="1"/>
    <col min="42" max="49" width="15.625" customWidth="1"/>
    <col min="50" max="50" width="8.125" customWidth="1"/>
    <col min="51" max="51" width="4.375" customWidth="1"/>
    <col min="52" max="52" width="23.25" bestFit="1" customWidth="1"/>
    <col min="53" max="88" width="15.625" customWidth="1"/>
  </cols>
  <sheetData>
    <row r="1" spans="2:88" ht="13.5" customHeight="1">
      <c r="AK1" s="116"/>
      <c r="AM1" s="116"/>
      <c r="AN1" s="116"/>
      <c r="AR1" s="116"/>
      <c r="AS1" s="5"/>
      <c r="AT1" s="116"/>
      <c r="AU1" s="5"/>
      <c r="AW1" s="5"/>
    </row>
    <row r="2" spans="2:88" ht="13.5" customHeight="1">
      <c r="P2" s="5" t="s">
        <v>136</v>
      </c>
      <c r="X2" s="5" t="s">
        <v>136</v>
      </c>
      <c r="AG2" s="5" t="s">
        <v>137</v>
      </c>
      <c r="AK2" s="116" t="s">
        <v>90</v>
      </c>
      <c r="AM2" s="116" t="s">
        <v>148</v>
      </c>
      <c r="AN2" s="116"/>
      <c r="AR2" s="116"/>
      <c r="AS2" s="5"/>
      <c r="AT2" s="116" t="s">
        <v>90</v>
      </c>
      <c r="AU2" s="5" t="s">
        <v>154</v>
      </c>
      <c r="AW2" s="5" t="s">
        <v>148</v>
      </c>
    </row>
    <row r="3" spans="2:88" ht="13.5" customHeight="1" thickBot="1">
      <c r="B3" s="34"/>
      <c r="C3" s="30"/>
      <c r="D3" s="746" t="s">
        <v>62</v>
      </c>
      <c r="E3" s="747"/>
      <c r="F3" s="747"/>
      <c r="G3" s="747"/>
      <c r="H3" s="747"/>
      <c r="I3" s="747"/>
      <c r="J3" s="747"/>
      <c r="K3" s="747"/>
      <c r="L3" s="747"/>
      <c r="M3" s="747"/>
      <c r="N3" s="747"/>
      <c r="O3" s="747"/>
      <c r="P3" s="748"/>
      <c r="Q3" s="31"/>
      <c r="R3" s="746" t="s">
        <v>63</v>
      </c>
      <c r="S3" s="747"/>
      <c r="T3" s="747"/>
      <c r="U3" s="747"/>
      <c r="V3" s="747"/>
      <c r="W3" s="747"/>
      <c r="X3" s="748"/>
      <c r="Z3" s="737" t="s">
        <v>78</v>
      </c>
      <c r="AA3" s="738"/>
      <c r="AB3" s="738"/>
      <c r="AC3" s="739"/>
      <c r="AD3" s="737" t="s">
        <v>79</v>
      </c>
      <c r="AE3" s="738"/>
      <c r="AF3" s="738"/>
      <c r="AG3" s="739"/>
      <c r="AI3" s="701" t="s">
        <v>56</v>
      </c>
      <c r="AJ3" s="702"/>
      <c r="AK3" s="702"/>
      <c r="AL3" s="702"/>
      <c r="AM3" s="702"/>
      <c r="AN3" s="703"/>
      <c r="AP3" s="701" t="s">
        <v>155</v>
      </c>
      <c r="AQ3" s="702"/>
      <c r="AR3" s="702"/>
      <c r="AS3" s="702"/>
      <c r="AT3" s="702"/>
      <c r="AU3" s="702"/>
      <c r="AV3" s="702"/>
      <c r="AW3" s="703"/>
    </row>
    <row r="4" spans="2:88" ht="13.5" customHeight="1">
      <c r="B4" s="589" t="s">
        <v>138</v>
      </c>
      <c r="C4" s="590"/>
      <c r="D4" s="774" t="s">
        <v>128</v>
      </c>
      <c r="E4" s="720" t="s">
        <v>145</v>
      </c>
      <c r="F4" s="720" t="s">
        <v>165</v>
      </c>
      <c r="G4" s="720" t="s">
        <v>141</v>
      </c>
      <c r="H4" s="721" t="s">
        <v>142</v>
      </c>
      <c r="I4" s="775" t="s">
        <v>170</v>
      </c>
      <c r="J4" s="775" t="s">
        <v>171</v>
      </c>
      <c r="K4" s="727" t="s">
        <v>146</v>
      </c>
      <c r="L4" s="720"/>
      <c r="M4" s="721"/>
      <c r="N4" s="727" t="s">
        <v>181</v>
      </c>
      <c r="O4" s="720"/>
      <c r="P4" s="728"/>
      <c r="Q4" s="64"/>
      <c r="R4" s="749" t="s">
        <v>119</v>
      </c>
      <c r="S4" s="755" t="s">
        <v>64</v>
      </c>
      <c r="T4" s="742" t="s">
        <v>125</v>
      </c>
      <c r="U4" s="742" t="s">
        <v>83</v>
      </c>
      <c r="V4" s="731" t="s">
        <v>84</v>
      </c>
      <c r="W4" s="150"/>
      <c r="X4" s="151"/>
      <c r="Z4" s="740" t="s">
        <v>143</v>
      </c>
      <c r="AA4" s="741"/>
      <c r="AB4" s="741"/>
      <c r="AC4" s="742" t="s">
        <v>85</v>
      </c>
      <c r="AD4" s="740" t="s">
        <v>144</v>
      </c>
      <c r="AE4" s="741"/>
      <c r="AF4" s="741"/>
      <c r="AG4" s="743" t="s">
        <v>86</v>
      </c>
      <c r="AI4" s="589" t="s">
        <v>149</v>
      </c>
      <c r="AJ4" s="139"/>
      <c r="AK4" s="140"/>
      <c r="AL4" s="589" t="s">
        <v>150</v>
      </c>
      <c r="AM4" s="117"/>
      <c r="AN4" s="598" t="s">
        <v>151</v>
      </c>
      <c r="AP4" s="706" t="s">
        <v>156</v>
      </c>
      <c r="AQ4" s="709" t="s">
        <v>157</v>
      </c>
      <c r="AR4" s="589" t="s">
        <v>149</v>
      </c>
      <c r="AS4" s="83"/>
      <c r="AT4" s="83"/>
      <c r="AU4" s="712" t="s">
        <v>158</v>
      </c>
      <c r="AV4" s="589" t="s">
        <v>150</v>
      </c>
      <c r="AW4" s="117"/>
      <c r="AY4" s="768" t="s">
        <v>130</v>
      </c>
      <c r="AZ4" s="769"/>
      <c r="BA4" s="424" t="s">
        <v>0</v>
      </c>
      <c r="BB4" s="49" t="s">
        <v>1</v>
      </c>
      <c r="BC4" s="49" t="s">
        <v>2</v>
      </c>
      <c r="BD4" s="49" t="s">
        <v>3</v>
      </c>
      <c r="BE4" s="49" t="s">
        <v>4</v>
      </c>
      <c r="BF4" s="49" t="s">
        <v>5</v>
      </c>
      <c r="BG4" s="49" t="s">
        <v>6</v>
      </c>
      <c r="BH4" s="49" t="s">
        <v>7</v>
      </c>
      <c r="BI4" s="49" t="s">
        <v>8</v>
      </c>
      <c r="BJ4" s="49" t="s">
        <v>9</v>
      </c>
      <c r="BK4" s="49" t="s">
        <v>10</v>
      </c>
      <c r="BL4" s="49" t="s">
        <v>11</v>
      </c>
      <c r="BM4" s="49" t="s">
        <v>12</v>
      </c>
      <c r="BN4" s="49" t="s">
        <v>13</v>
      </c>
      <c r="BO4" s="49" t="s">
        <v>14</v>
      </c>
      <c r="BP4" s="49" t="s">
        <v>15</v>
      </c>
      <c r="BQ4" s="49" t="s">
        <v>16</v>
      </c>
      <c r="BR4" s="49" t="s">
        <v>17</v>
      </c>
      <c r="BS4" s="49" t="s">
        <v>18</v>
      </c>
      <c r="BT4" s="49" t="s">
        <v>19</v>
      </c>
      <c r="BU4" s="49" t="s">
        <v>20</v>
      </c>
      <c r="BV4" s="49" t="s">
        <v>21</v>
      </c>
      <c r="BW4" s="49" t="s">
        <v>22</v>
      </c>
      <c r="BX4" s="49" t="s">
        <v>23</v>
      </c>
      <c r="BY4" s="49" t="s">
        <v>24</v>
      </c>
      <c r="BZ4" s="49" t="s">
        <v>25</v>
      </c>
      <c r="CA4" s="49" t="s">
        <v>26</v>
      </c>
      <c r="CB4" s="49" t="s">
        <v>27</v>
      </c>
      <c r="CC4" s="49" t="s">
        <v>28</v>
      </c>
      <c r="CD4" s="49" t="s">
        <v>30</v>
      </c>
      <c r="CE4" s="49" t="s">
        <v>31</v>
      </c>
      <c r="CF4" s="49" t="s">
        <v>88</v>
      </c>
      <c r="CG4" s="49" t="s">
        <v>89</v>
      </c>
      <c r="CH4" s="49" t="s">
        <v>97</v>
      </c>
      <c r="CI4" s="50" t="s">
        <v>99</v>
      </c>
      <c r="CJ4" s="37"/>
    </row>
    <row r="5" spans="2:88" ht="13.5" customHeight="1">
      <c r="B5" s="591"/>
      <c r="C5" s="592"/>
      <c r="D5" s="723"/>
      <c r="E5" s="762" t="s">
        <v>166</v>
      </c>
      <c r="F5" s="765" t="s">
        <v>167</v>
      </c>
      <c r="G5" s="141"/>
      <c r="H5" s="142"/>
      <c r="I5" s="776"/>
      <c r="J5" s="776"/>
      <c r="K5" s="729" t="s">
        <v>179</v>
      </c>
      <c r="L5" s="141"/>
      <c r="M5" s="142"/>
      <c r="N5" s="729" t="s">
        <v>82</v>
      </c>
      <c r="O5" s="141"/>
      <c r="P5" s="159"/>
      <c r="Q5" s="64"/>
      <c r="R5" s="750"/>
      <c r="S5" s="756"/>
      <c r="T5" s="732"/>
      <c r="U5" s="732"/>
      <c r="V5" s="732"/>
      <c r="W5" s="734" t="s">
        <v>126</v>
      </c>
      <c r="X5" s="152"/>
      <c r="Z5" s="744" t="s">
        <v>145</v>
      </c>
      <c r="AA5" s="699" t="s">
        <v>146</v>
      </c>
      <c r="AB5" s="699" t="s">
        <v>147</v>
      </c>
      <c r="AC5" s="732"/>
      <c r="AD5" s="744" t="s">
        <v>145</v>
      </c>
      <c r="AE5" s="699" t="s">
        <v>146</v>
      </c>
      <c r="AF5" s="699" t="s">
        <v>147</v>
      </c>
      <c r="AG5" s="735"/>
      <c r="AI5" s="591"/>
      <c r="AJ5" s="715" t="s">
        <v>152</v>
      </c>
      <c r="AK5" s="90"/>
      <c r="AL5" s="591"/>
      <c r="AM5" s="697" t="s">
        <v>74</v>
      </c>
      <c r="AN5" s="704"/>
      <c r="AP5" s="707"/>
      <c r="AQ5" s="710"/>
      <c r="AR5" s="591"/>
      <c r="AS5" s="715" t="s">
        <v>152</v>
      </c>
      <c r="AT5" s="90"/>
      <c r="AU5" s="713"/>
      <c r="AV5" s="591"/>
      <c r="AW5" s="697" t="s">
        <v>74</v>
      </c>
      <c r="AY5" s="770"/>
      <c r="AZ5" s="771"/>
      <c r="BA5" s="425"/>
      <c r="BB5" s="426"/>
      <c r="BC5" s="426"/>
      <c r="BD5" s="426"/>
      <c r="BE5" s="426"/>
      <c r="BF5" s="426"/>
      <c r="BG5" s="426"/>
      <c r="BH5" s="426"/>
      <c r="BI5" s="426"/>
      <c r="BJ5" s="426"/>
      <c r="BK5" s="426"/>
      <c r="BL5" s="426"/>
      <c r="BM5" s="426"/>
      <c r="BN5" s="426"/>
      <c r="BO5" s="426"/>
      <c r="BP5" s="426"/>
      <c r="BQ5" s="426"/>
      <c r="BR5" s="426"/>
      <c r="BS5" s="426"/>
      <c r="BT5" s="426"/>
      <c r="BU5" s="426"/>
      <c r="BV5" s="426"/>
      <c r="BW5" s="426"/>
      <c r="BX5" s="426"/>
      <c r="BY5" s="426"/>
      <c r="BZ5" s="426"/>
      <c r="CA5" s="426"/>
      <c r="CB5" s="426"/>
      <c r="CC5" s="426"/>
      <c r="CD5" s="426"/>
      <c r="CE5" s="426"/>
      <c r="CF5" s="426"/>
      <c r="CG5" s="426"/>
      <c r="CH5" s="426"/>
      <c r="CI5" s="427"/>
      <c r="CJ5" s="38"/>
    </row>
    <row r="6" spans="2:88" ht="13.5" customHeight="1">
      <c r="B6" s="591"/>
      <c r="C6" s="592"/>
      <c r="D6" s="723"/>
      <c r="E6" s="763"/>
      <c r="F6" s="766"/>
      <c r="G6" s="729" t="s">
        <v>168</v>
      </c>
      <c r="H6" s="143"/>
      <c r="I6" s="776"/>
      <c r="J6" s="776"/>
      <c r="K6" s="725"/>
      <c r="L6" s="729" t="s">
        <v>168</v>
      </c>
      <c r="M6" s="143"/>
      <c r="N6" s="725"/>
      <c r="O6" s="729" t="s">
        <v>132</v>
      </c>
      <c r="P6" s="157"/>
      <c r="Q6" s="64"/>
      <c r="R6" s="750"/>
      <c r="S6" s="756"/>
      <c r="T6" s="732"/>
      <c r="U6" s="732"/>
      <c r="V6" s="732"/>
      <c r="W6" s="732"/>
      <c r="X6" s="735" t="s">
        <v>127</v>
      </c>
      <c r="Z6" s="744"/>
      <c r="AA6" s="699"/>
      <c r="AB6" s="699"/>
      <c r="AC6" s="732"/>
      <c r="AD6" s="744"/>
      <c r="AE6" s="699"/>
      <c r="AF6" s="699"/>
      <c r="AG6" s="735"/>
      <c r="AI6" s="591"/>
      <c r="AJ6" s="716"/>
      <c r="AK6" s="697" t="s">
        <v>153</v>
      </c>
      <c r="AL6" s="591"/>
      <c r="AM6" s="718"/>
      <c r="AN6" s="704"/>
      <c r="AP6" s="707"/>
      <c r="AQ6" s="710"/>
      <c r="AR6" s="591"/>
      <c r="AS6" s="716"/>
      <c r="AT6" s="697" t="s">
        <v>153</v>
      </c>
      <c r="AU6" s="713"/>
      <c r="AV6" s="591"/>
      <c r="AW6" s="718"/>
      <c r="AY6" s="770"/>
      <c r="AZ6" s="771"/>
      <c r="BA6" s="425"/>
      <c r="BB6" s="426"/>
      <c r="BC6" s="426"/>
      <c r="BD6" s="426"/>
      <c r="BE6" s="426"/>
      <c r="BF6" s="426"/>
      <c r="BG6" s="426"/>
      <c r="BH6" s="426"/>
      <c r="BI6" s="426"/>
      <c r="BJ6" s="426"/>
      <c r="BK6" s="426"/>
      <c r="BL6" s="426"/>
      <c r="BM6" s="426"/>
      <c r="BN6" s="426"/>
      <c r="BO6" s="426"/>
      <c r="BP6" s="426"/>
      <c r="BQ6" s="426"/>
      <c r="BR6" s="426"/>
      <c r="BS6" s="426"/>
      <c r="BT6" s="426"/>
      <c r="BU6" s="426"/>
      <c r="BV6" s="426"/>
      <c r="BW6" s="426"/>
      <c r="BX6" s="426"/>
      <c r="BY6" s="426"/>
      <c r="BZ6" s="426"/>
      <c r="CA6" s="426"/>
      <c r="CB6" s="426"/>
      <c r="CC6" s="426"/>
      <c r="CD6" s="426"/>
      <c r="CE6" s="426"/>
      <c r="CF6" s="426"/>
      <c r="CG6" s="426"/>
      <c r="CH6" s="426"/>
      <c r="CI6" s="427"/>
      <c r="CJ6" s="38"/>
    </row>
    <row r="7" spans="2:88" s="2" customFormat="1" ht="24.75" customHeight="1" thickBot="1">
      <c r="B7" s="593"/>
      <c r="C7" s="594"/>
      <c r="D7" s="724"/>
      <c r="E7" s="764"/>
      <c r="F7" s="767"/>
      <c r="G7" s="730"/>
      <c r="H7" s="144" t="s">
        <v>169</v>
      </c>
      <c r="I7" s="726"/>
      <c r="J7" s="726"/>
      <c r="K7" s="730"/>
      <c r="L7" s="730"/>
      <c r="M7" s="144" t="s">
        <v>180</v>
      </c>
      <c r="N7" s="730"/>
      <c r="O7" s="730"/>
      <c r="P7" s="158" t="s">
        <v>182</v>
      </c>
      <c r="Q7" s="64"/>
      <c r="R7" s="751"/>
      <c r="S7" s="757"/>
      <c r="T7" s="733"/>
      <c r="U7" s="733"/>
      <c r="V7" s="733"/>
      <c r="W7" s="733"/>
      <c r="X7" s="736"/>
      <c r="Y7" s="1"/>
      <c r="Z7" s="745"/>
      <c r="AA7" s="700"/>
      <c r="AB7" s="700"/>
      <c r="AC7" s="733"/>
      <c r="AD7" s="745"/>
      <c r="AE7" s="700"/>
      <c r="AF7" s="700"/>
      <c r="AG7" s="736"/>
      <c r="AI7" s="593"/>
      <c r="AJ7" s="717"/>
      <c r="AK7" s="698"/>
      <c r="AL7" s="593"/>
      <c r="AM7" s="698"/>
      <c r="AN7" s="705"/>
      <c r="AO7"/>
      <c r="AP7" s="708"/>
      <c r="AQ7" s="711"/>
      <c r="AR7" s="593"/>
      <c r="AS7" s="717"/>
      <c r="AT7" s="698"/>
      <c r="AU7" s="714"/>
      <c r="AV7" s="593"/>
      <c r="AW7" s="698"/>
      <c r="AX7"/>
      <c r="AY7" s="772"/>
      <c r="AZ7" s="773"/>
      <c r="BA7" s="428" t="s">
        <v>225</v>
      </c>
      <c r="BB7" s="429" t="s">
        <v>33</v>
      </c>
      <c r="BC7" s="429" t="s">
        <v>91</v>
      </c>
      <c r="BD7" s="429" t="s">
        <v>34</v>
      </c>
      <c r="BE7" s="429" t="s">
        <v>35</v>
      </c>
      <c r="BF7" s="429" t="s">
        <v>36</v>
      </c>
      <c r="BG7" s="429" t="s">
        <v>37</v>
      </c>
      <c r="BH7" s="429" t="s">
        <v>226</v>
      </c>
      <c r="BI7" s="429" t="s">
        <v>38</v>
      </c>
      <c r="BJ7" s="429" t="s">
        <v>39</v>
      </c>
      <c r="BK7" s="429" t="s">
        <v>40</v>
      </c>
      <c r="BL7" s="429" t="s">
        <v>41</v>
      </c>
      <c r="BM7" s="429" t="s">
        <v>112</v>
      </c>
      <c r="BN7" s="429" t="s">
        <v>113</v>
      </c>
      <c r="BO7" s="429" t="s">
        <v>114</v>
      </c>
      <c r="BP7" s="429" t="s">
        <v>93</v>
      </c>
      <c r="BQ7" s="429" t="s">
        <v>42</v>
      </c>
      <c r="BR7" s="429" t="s">
        <v>231</v>
      </c>
      <c r="BS7" s="429" t="s">
        <v>43</v>
      </c>
      <c r="BT7" s="429" t="s">
        <v>44</v>
      </c>
      <c r="BU7" s="429" t="s">
        <v>45</v>
      </c>
      <c r="BV7" s="429" t="s">
        <v>46</v>
      </c>
      <c r="BW7" s="429" t="s">
        <v>115</v>
      </c>
      <c r="BX7" s="429" t="s">
        <v>95</v>
      </c>
      <c r="BY7" s="429" t="s">
        <v>47</v>
      </c>
      <c r="BZ7" s="429" t="s">
        <v>48</v>
      </c>
      <c r="CA7" s="429" t="s">
        <v>49</v>
      </c>
      <c r="CB7" s="429" t="s">
        <v>116</v>
      </c>
      <c r="CC7" s="429" t="s">
        <v>96</v>
      </c>
      <c r="CD7" s="429" t="s">
        <v>51</v>
      </c>
      <c r="CE7" s="429" t="s">
        <v>117</v>
      </c>
      <c r="CF7" s="429" t="s">
        <v>249</v>
      </c>
      <c r="CG7" s="429" t="s">
        <v>52</v>
      </c>
      <c r="CH7" s="234" t="s">
        <v>53</v>
      </c>
      <c r="CI7" s="235" t="s">
        <v>55</v>
      </c>
      <c r="CJ7" s="40" t="s">
        <v>56</v>
      </c>
    </row>
    <row r="8" spans="2:88" ht="20.100000000000001" customHeight="1">
      <c r="B8" s="259" t="s">
        <v>0</v>
      </c>
      <c r="C8" s="260" t="s">
        <v>225</v>
      </c>
      <c r="D8" s="264">
        <f>設備投資の入力シート!D6</f>
        <v>0</v>
      </c>
      <c r="E8" s="264">
        <f>設備投資の計算シート!CJ8</f>
        <v>0</v>
      </c>
      <c r="F8" s="401">
        <f>E8*関係係数シート!D4</f>
        <v>0</v>
      </c>
      <c r="G8" s="265">
        <f>F8*関係係数シート!$E4</f>
        <v>0</v>
      </c>
      <c r="H8" s="263">
        <f>F8*関係係数シート!$F4</f>
        <v>0</v>
      </c>
      <c r="I8" s="263">
        <f t="array" ref="I8:I44">MMULT(関係係数シート!EK4:FU40,設備投資の計算シート!F8:F44)</f>
        <v>0</v>
      </c>
      <c r="J8" s="263">
        <f>I8*関係係数シート!D4</f>
        <v>0</v>
      </c>
      <c r="K8" s="402">
        <f t="array" ref="K8:K44">MMULT(関係係数シート!U4:BE40,設備投資の計算シート!J8:J44)</f>
        <v>0</v>
      </c>
      <c r="L8" s="265">
        <f>K8*関係係数シート!$E4</f>
        <v>0</v>
      </c>
      <c r="M8" s="263">
        <f>K8*関係係数シート!$F4</f>
        <v>0</v>
      </c>
      <c r="N8" s="265">
        <f>F8+K8</f>
        <v>0</v>
      </c>
      <c r="O8" s="265">
        <f>G8+L8</f>
        <v>0</v>
      </c>
      <c r="P8" s="266">
        <f>H8+M8</f>
        <v>0</v>
      </c>
      <c r="Q8" s="65"/>
      <c r="R8" s="268"/>
      <c r="S8" s="269"/>
      <c r="T8" s="265">
        <f>$S$45*関係係数シート!G4</f>
        <v>0</v>
      </c>
      <c r="U8" s="265">
        <f>T8*関係係数シート!D4</f>
        <v>0</v>
      </c>
      <c r="V8" s="265">
        <f t="array" ref="V8:V44">MMULT(関係係数シート!U4:BE40,U8:U44)</f>
        <v>0</v>
      </c>
      <c r="W8" s="265">
        <f>V8*関係係数シート!E4</f>
        <v>0</v>
      </c>
      <c r="X8" s="266">
        <f>V8*関係係数シート!F4</f>
        <v>0</v>
      </c>
      <c r="Z8" s="271">
        <f>ROUND(F8*関係係数シート!$H4,0)</f>
        <v>0</v>
      </c>
      <c r="AA8" s="272">
        <f>ROUND(K8*関係係数シート!$H4,0)</f>
        <v>0</v>
      </c>
      <c r="AB8" s="272">
        <f>Z8+AA8</f>
        <v>0</v>
      </c>
      <c r="AC8" s="274">
        <f>ROUND(V8*関係係数シート!$H4,0)</f>
        <v>0</v>
      </c>
      <c r="AD8" s="403">
        <f>ROUND(F8*関係係数シート!$I4,0)</f>
        <v>0</v>
      </c>
      <c r="AE8" s="274">
        <f>ROUND(K8*関係係数シート!$I4,0)</f>
        <v>0</v>
      </c>
      <c r="AF8" s="274">
        <f>AD8+AE8</f>
        <v>0</v>
      </c>
      <c r="AG8" s="275">
        <f>ROUND(V8*関係係数シート!$I4,0)</f>
        <v>0</v>
      </c>
      <c r="AI8" s="276">
        <f>N8+V8</f>
        <v>0</v>
      </c>
      <c r="AJ8" s="277">
        <f>O8+W8</f>
        <v>0</v>
      </c>
      <c r="AK8" s="278">
        <f>P8+X8</f>
        <v>0</v>
      </c>
      <c r="AL8" s="276">
        <f>AB8+AC8</f>
        <v>0</v>
      </c>
      <c r="AM8" s="279">
        <f>AF8+AG8</f>
        <v>0</v>
      </c>
      <c r="AN8" s="280">
        <f>RANK(AI8,$AI$8:$AI$44)</f>
        <v>1</v>
      </c>
      <c r="AP8" s="281">
        <v>1</v>
      </c>
      <c r="AQ8" s="282" t="str">
        <f t="shared" ref="AQ8:AQ44" si="0">INDEX($C$8:$C$44,MATCH($AP8,$AN$8:$AN$44,0),1)</f>
        <v>農林漁業</v>
      </c>
      <c r="AR8" s="283">
        <f>INDEX(AI$8:AI$44,MATCH($AP8,$AN$8:$AN$44,0),1)</f>
        <v>0</v>
      </c>
      <c r="AS8" s="284">
        <f t="shared" ref="AS8:AS44" si="1">INDEX(AJ$8:AJ$44,MATCH($AP8,$AN$8:$AN$44,0),1)</f>
        <v>0</v>
      </c>
      <c r="AT8" s="278">
        <f t="shared" ref="AT8:AT44" si="2">INDEX(AK$8:AK$44,MATCH($AP8,$AN$8:$AN$44,0),1)</f>
        <v>0</v>
      </c>
      <c r="AU8" s="285" t="e">
        <f>SUM($AR$8:AR8)/SUM($AR$8:$AR$44)</f>
        <v>#N/A</v>
      </c>
      <c r="AV8" s="404">
        <f>INDEX(AL$8:AL$44,MATCH($AP8,$AN$8:$AN$44,0),1)</f>
        <v>0</v>
      </c>
      <c r="AW8" s="405">
        <f t="shared" ref="AW8:AW44" si="3">INDEX(AM$8:AM$44,MATCH($AP8,$AN$8:$AN$44,0),1)</f>
        <v>0</v>
      </c>
      <c r="AY8" s="259" t="s">
        <v>0</v>
      </c>
      <c r="AZ8" s="260" t="s">
        <v>32</v>
      </c>
      <c r="BA8" s="430">
        <f>BA$47*関係係数シート!CW4</f>
        <v>0</v>
      </c>
      <c r="BB8" s="431">
        <f>BB$47*関係係数シート!CX4</f>
        <v>0</v>
      </c>
      <c r="BC8" s="431">
        <f>BC$47*関係係数シート!CY4</f>
        <v>0</v>
      </c>
      <c r="BD8" s="431">
        <f>BD$47*関係係数シート!CZ4</f>
        <v>0</v>
      </c>
      <c r="BE8" s="431">
        <f>BE$47*関係係数シート!DA4</f>
        <v>0</v>
      </c>
      <c r="BF8" s="431">
        <f>BF$47*関係係数シート!DB4</f>
        <v>0</v>
      </c>
      <c r="BG8" s="431">
        <f>BG$47*関係係数シート!DC4</f>
        <v>0</v>
      </c>
      <c r="BH8" s="431">
        <f>BH$47*関係係数シート!DD4</f>
        <v>0</v>
      </c>
      <c r="BI8" s="431">
        <f>BI$47*関係係数シート!DE4</f>
        <v>0</v>
      </c>
      <c r="BJ8" s="431">
        <f>BJ$47*関係係数シート!DF4</f>
        <v>0</v>
      </c>
      <c r="BK8" s="431">
        <f>BK$47*関係係数シート!DG4</f>
        <v>0</v>
      </c>
      <c r="BL8" s="431">
        <f>BL$47*関係係数シート!DH4</f>
        <v>0</v>
      </c>
      <c r="BM8" s="431">
        <f>BM$47*関係係数シート!DI4</f>
        <v>0</v>
      </c>
      <c r="BN8" s="431">
        <f>BN$47*関係係数シート!DJ4</f>
        <v>0</v>
      </c>
      <c r="BO8" s="431">
        <f>BO$47*関係係数シート!DK4</f>
        <v>0</v>
      </c>
      <c r="BP8" s="431">
        <f>BP$47*関係係数シート!DL4</f>
        <v>0</v>
      </c>
      <c r="BQ8" s="431">
        <f>BQ$47*関係係数シート!DM4</f>
        <v>0</v>
      </c>
      <c r="BR8" s="431">
        <f>BR$47*関係係数シート!DN4</f>
        <v>0</v>
      </c>
      <c r="BS8" s="431">
        <f>BS$47*関係係数シート!DO4</f>
        <v>0</v>
      </c>
      <c r="BT8" s="431">
        <f>BT$47*関係係数シート!DP4</f>
        <v>0</v>
      </c>
      <c r="BU8" s="431">
        <f>BU$47*関係係数シート!DQ4</f>
        <v>0</v>
      </c>
      <c r="BV8" s="431">
        <f>BV$47*関係係数シート!DR4</f>
        <v>0</v>
      </c>
      <c r="BW8" s="431">
        <f>BW$47*関係係数シート!DS4</f>
        <v>0</v>
      </c>
      <c r="BX8" s="431">
        <f>BX$47*関係係数シート!DT4</f>
        <v>0</v>
      </c>
      <c r="BY8" s="431">
        <f>BY$47*関係係数シート!DU4</f>
        <v>0</v>
      </c>
      <c r="BZ8" s="431">
        <f>BZ$47*関係係数シート!DV4</f>
        <v>0</v>
      </c>
      <c r="CA8" s="431">
        <f>CA$47*関係係数シート!DW4</f>
        <v>0</v>
      </c>
      <c r="CB8" s="431">
        <f>CB$47*関係係数シート!DX4</f>
        <v>0</v>
      </c>
      <c r="CC8" s="431">
        <f>CC$47*関係係数シート!DY4</f>
        <v>0</v>
      </c>
      <c r="CD8" s="431">
        <f>CD$47*関係係数シート!EA4</f>
        <v>0</v>
      </c>
      <c r="CE8" s="431">
        <f>CE$47*関係係数シート!EB4</f>
        <v>0</v>
      </c>
      <c r="CF8" s="431">
        <f>CF$47*関係係数シート!EC4</f>
        <v>0</v>
      </c>
      <c r="CG8" s="431">
        <f>CG$47*関係係数シート!ED4</f>
        <v>0</v>
      </c>
      <c r="CH8" s="431">
        <f>CH$47*関係係数シート!EE4</f>
        <v>0</v>
      </c>
      <c r="CI8" s="432">
        <f>CI$47*関係係数シート!EG4</f>
        <v>0</v>
      </c>
      <c r="CJ8" s="406">
        <f t="shared" ref="CJ8:CJ44" si="4">SUM(BA8:CI8)</f>
        <v>0</v>
      </c>
    </row>
    <row r="9" spans="2:88" ht="20.100000000000001" customHeight="1">
      <c r="B9" s="286" t="s">
        <v>5</v>
      </c>
      <c r="C9" s="287" t="s">
        <v>33</v>
      </c>
      <c r="D9" s="291">
        <f>設備投資の入力シート!D7</f>
        <v>0</v>
      </c>
      <c r="E9" s="291">
        <f>設備投資の計算シート!CJ9</f>
        <v>0</v>
      </c>
      <c r="F9" s="407">
        <f>E9*関係係数シート!D5</f>
        <v>0</v>
      </c>
      <c r="G9" s="292">
        <f>F9*関係係数シート!$E5</f>
        <v>0</v>
      </c>
      <c r="H9" s="290">
        <f>F9*関係係数シート!$F5</f>
        <v>0</v>
      </c>
      <c r="I9" s="290">
        <v>0</v>
      </c>
      <c r="J9" s="290">
        <f>I9*関係係数シート!D5</f>
        <v>0</v>
      </c>
      <c r="K9" s="407">
        <v>0</v>
      </c>
      <c r="L9" s="292">
        <f>K9*関係係数シート!$E5</f>
        <v>0</v>
      </c>
      <c r="M9" s="290">
        <f>K9*関係係数シート!$F5</f>
        <v>0</v>
      </c>
      <c r="N9" s="292">
        <f t="shared" ref="N9:N44" si="5">F9+K9</f>
        <v>0</v>
      </c>
      <c r="O9" s="292">
        <f t="shared" ref="O9:O44" si="6">G9+L9</f>
        <v>0</v>
      </c>
      <c r="P9" s="293">
        <f t="shared" ref="P9:P44" si="7">H9+M9</f>
        <v>0</v>
      </c>
      <c r="Q9" s="65"/>
      <c r="R9" s="295"/>
      <c r="S9" s="296"/>
      <c r="T9" s="292">
        <f>$S$45*関係係数シート!G5</f>
        <v>0</v>
      </c>
      <c r="U9" s="292">
        <f>T9*関係係数シート!D5</f>
        <v>0</v>
      </c>
      <c r="V9" s="292">
        <v>0</v>
      </c>
      <c r="W9" s="292">
        <f>V9*関係係数シート!E5</f>
        <v>0</v>
      </c>
      <c r="X9" s="293">
        <f>V9*関係係数シート!F5</f>
        <v>0</v>
      </c>
      <c r="Z9" s="298">
        <f>ROUND(F9*関係係数シート!$H5,0)</f>
        <v>0</v>
      </c>
      <c r="AA9" s="299">
        <f>ROUND(K9*関係係数シート!$H5,0)</f>
        <v>0</v>
      </c>
      <c r="AB9" s="299">
        <f t="shared" ref="AB9:AB44" si="8">Z9+AA9</f>
        <v>0</v>
      </c>
      <c r="AC9" s="301">
        <f>ROUND(V9*関係係数シート!$H5,0)</f>
        <v>0</v>
      </c>
      <c r="AD9" s="298">
        <f>ROUND(F9*関係係数シート!$I5,0)</f>
        <v>0</v>
      </c>
      <c r="AE9" s="301">
        <f>ROUND(K9*関係係数シート!$I5,0)</f>
        <v>0</v>
      </c>
      <c r="AF9" s="301">
        <f t="shared" ref="AF9:AF44" si="9">AD9+AE9</f>
        <v>0</v>
      </c>
      <c r="AG9" s="302">
        <f>ROUND(V9*関係係数シート!$I5,0)</f>
        <v>0</v>
      </c>
      <c r="AI9" s="303">
        <f t="shared" ref="AI9:AI44" si="10">N9+V9</f>
        <v>0</v>
      </c>
      <c r="AJ9" s="304">
        <f t="shared" ref="AJ9:AJ44" si="11">O9+W9</f>
        <v>0</v>
      </c>
      <c r="AK9" s="305">
        <f t="shared" ref="AK9:AK44" si="12">P9+X9</f>
        <v>0</v>
      </c>
      <c r="AL9" s="303">
        <f t="shared" ref="AL9:AL44" si="13">AB9+AC9</f>
        <v>0</v>
      </c>
      <c r="AM9" s="306">
        <f t="shared" ref="AM9:AM44" si="14">AF9+AG9</f>
        <v>0</v>
      </c>
      <c r="AN9" s="307">
        <f t="shared" ref="AN9:AN44" si="15">RANK(AI9,$AI$8:$AI$44)</f>
        <v>1</v>
      </c>
      <c r="AP9" s="308">
        <v>2</v>
      </c>
      <c r="AQ9" s="309" t="e">
        <f t="shared" si="0"/>
        <v>#N/A</v>
      </c>
      <c r="AR9" s="310" t="e">
        <f t="shared" ref="AR9:AR44" si="16">INDEX(AI$8:AI$44,MATCH($AP9,$AN$8:$AN$44,0),1)</f>
        <v>#N/A</v>
      </c>
      <c r="AS9" s="311" t="e">
        <f t="shared" si="1"/>
        <v>#N/A</v>
      </c>
      <c r="AT9" s="305" t="e">
        <f t="shared" si="2"/>
        <v>#N/A</v>
      </c>
      <c r="AU9" s="312" t="e">
        <f>SUM($AR$8:AR9)/SUM($AR$8:$AR$44)</f>
        <v>#N/A</v>
      </c>
      <c r="AV9" s="408" t="e">
        <f t="shared" ref="AV9:AV44" si="17">INDEX(AL$8:AL$44,MATCH($AP9,$AN$8:$AN$44,0),1)</f>
        <v>#N/A</v>
      </c>
      <c r="AW9" s="409" t="e">
        <f t="shared" si="3"/>
        <v>#N/A</v>
      </c>
      <c r="AY9" s="286" t="s">
        <v>1</v>
      </c>
      <c r="AZ9" s="287" t="s">
        <v>33</v>
      </c>
      <c r="BA9" s="433">
        <f>BA$47*関係係数シート!CW5</f>
        <v>0</v>
      </c>
      <c r="BB9" s="292">
        <f>BB$47*関係係数シート!CX5</f>
        <v>0</v>
      </c>
      <c r="BC9" s="292">
        <f>BC$47*関係係数シート!CY5</f>
        <v>0</v>
      </c>
      <c r="BD9" s="292">
        <f>BD$47*関係係数シート!CZ5</f>
        <v>0</v>
      </c>
      <c r="BE9" s="292">
        <f>BE$47*関係係数シート!DA5</f>
        <v>0</v>
      </c>
      <c r="BF9" s="292">
        <f>BF$47*関係係数シート!DB5</f>
        <v>0</v>
      </c>
      <c r="BG9" s="292">
        <f>BG$47*関係係数シート!DC5</f>
        <v>0</v>
      </c>
      <c r="BH9" s="292">
        <f>BH$47*関係係数シート!DD5</f>
        <v>0</v>
      </c>
      <c r="BI9" s="292">
        <f>BI$47*関係係数シート!DE5</f>
        <v>0</v>
      </c>
      <c r="BJ9" s="292">
        <f>BJ$47*関係係数シート!DF5</f>
        <v>0</v>
      </c>
      <c r="BK9" s="292">
        <f>BK$47*関係係数シート!DG5</f>
        <v>0</v>
      </c>
      <c r="BL9" s="292">
        <f>BL$47*関係係数シート!DH5</f>
        <v>0</v>
      </c>
      <c r="BM9" s="292">
        <f>BM$47*関係係数シート!DI5</f>
        <v>0</v>
      </c>
      <c r="BN9" s="292">
        <f>BN$47*関係係数シート!DJ5</f>
        <v>0</v>
      </c>
      <c r="BO9" s="292">
        <f>BO$47*関係係数シート!DK5</f>
        <v>0</v>
      </c>
      <c r="BP9" s="292">
        <f>BP$47*関係係数シート!DL5</f>
        <v>0</v>
      </c>
      <c r="BQ9" s="292">
        <f>BQ$47*関係係数シート!DM5</f>
        <v>0</v>
      </c>
      <c r="BR9" s="292">
        <f>BR$47*関係係数シート!DN5</f>
        <v>0</v>
      </c>
      <c r="BS9" s="292">
        <f>BS$47*関係係数シート!DO5</f>
        <v>0</v>
      </c>
      <c r="BT9" s="292">
        <f>BT$47*関係係数シート!DP5</f>
        <v>0</v>
      </c>
      <c r="BU9" s="292">
        <f>BU$47*関係係数シート!DQ5</f>
        <v>0</v>
      </c>
      <c r="BV9" s="292">
        <f>BV$47*関係係数シート!DR5</f>
        <v>0</v>
      </c>
      <c r="BW9" s="292">
        <f>BW$47*関係係数シート!DS5</f>
        <v>0</v>
      </c>
      <c r="BX9" s="292">
        <f>BX$47*関係係数シート!DT5</f>
        <v>0</v>
      </c>
      <c r="BY9" s="292">
        <f>BY$47*関係係数シート!DU5</f>
        <v>0</v>
      </c>
      <c r="BZ9" s="292">
        <f>BZ$47*関係係数シート!DV5</f>
        <v>0</v>
      </c>
      <c r="CA9" s="292">
        <f>CA$47*関係係数シート!DW5</f>
        <v>0</v>
      </c>
      <c r="CB9" s="292">
        <f>CB$47*関係係数シート!DX5</f>
        <v>0</v>
      </c>
      <c r="CC9" s="292">
        <f>CC$47*関係係数シート!DY5</f>
        <v>0</v>
      </c>
      <c r="CD9" s="292">
        <f>CD$47*関係係数シート!EA5</f>
        <v>0</v>
      </c>
      <c r="CE9" s="292">
        <f>CE$47*関係係数シート!EB5</f>
        <v>0</v>
      </c>
      <c r="CF9" s="292">
        <f>CF$47*関係係数シート!EC5</f>
        <v>0</v>
      </c>
      <c r="CG9" s="292">
        <f>CG$47*関係係数シート!ED5</f>
        <v>0</v>
      </c>
      <c r="CH9" s="292">
        <f>CH$47*関係係数シート!EE5</f>
        <v>0</v>
      </c>
      <c r="CI9" s="293">
        <f>CI$47*関係係数シート!EG5</f>
        <v>0</v>
      </c>
      <c r="CJ9" s="410">
        <f t="shared" si="4"/>
        <v>0</v>
      </c>
    </row>
    <row r="10" spans="2:88" ht="20.100000000000001" customHeight="1">
      <c r="B10" s="286" t="s">
        <v>10</v>
      </c>
      <c r="C10" s="287" t="s">
        <v>91</v>
      </c>
      <c r="D10" s="291">
        <f>設備投資の入力シート!D8</f>
        <v>0</v>
      </c>
      <c r="E10" s="291">
        <f>設備投資の計算シート!CJ10</f>
        <v>0</v>
      </c>
      <c r="F10" s="407">
        <f>E10*関係係数シート!D6</f>
        <v>0</v>
      </c>
      <c r="G10" s="292">
        <f>F10*関係係数シート!$E6</f>
        <v>0</v>
      </c>
      <c r="H10" s="290">
        <f>F10*関係係数シート!$F6</f>
        <v>0</v>
      </c>
      <c r="I10" s="290">
        <v>0</v>
      </c>
      <c r="J10" s="290">
        <f>I10*関係係数シート!D6</f>
        <v>0</v>
      </c>
      <c r="K10" s="407">
        <v>0</v>
      </c>
      <c r="L10" s="292">
        <f>K10*関係係数シート!$E6</f>
        <v>0</v>
      </c>
      <c r="M10" s="290">
        <f>K10*関係係数シート!$F6</f>
        <v>0</v>
      </c>
      <c r="N10" s="292">
        <f t="shared" si="5"/>
        <v>0</v>
      </c>
      <c r="O10" s="292">
        <f t="shared" si="6"/>
        <v>0</v>
      </c>
      <c r="P10" s="293">
        <f t="shared" si="7"/>
        <v>0</v>
      </c>
      <c r="Q10" s="65"/>
      <c r="R10" s="295"/>
      <c r="S10" s="296"/>
      <c r="T10" s="292">
        <f>$S$45*関係係数シート!G6</f>
        <v>0</v>
      </c>
      <c r="U10" s="292">
        <f>T10*関係係数シート!D6</f>
        <v>0</v>
      </c>
      <c r="V10" s="292">
        <v>0</v>
      </c>
      <c r="W10" s="292">
        <f>V10*関係係数シート!E6</f>
        <v>0</v>
      </c>
      <c r="X10" s="293">
        <f>V10*関係係数シート!F6</f>
        <v>0</v>
      </c>
      <c r="Z10" s="298">
        <f>ROUND(F10*関係係数シート!$H6,0)</f>
        <v>0</v>
      </c>
      <c r="AA10" s="299">
        <f>ROUND(K10*関係係数シート!$H6,0)</f>
        <v>0</v>
      </c>
      <c r="AB10" s="299">
        <f t="shared" si="8"/>
        <v>0</v>
      </c>
      <c r="AC10" s="301">
        <f>ROUND(V10*関係係数シート!$H6,0)</f>
        <v>0</v>
      </c>
      <c r="AD10" s="298">
        <f>ROUND(F10*関係係数シート!$I6,0)</f>
        <v>0</v>
      </c>
      <c r="AE10" s="301">
        <f>ROUND(K10*関係係数シート!$I6,0)</f>
        <v>0</v>
      </c>
      <c r="AF10" s="301">
        <f t="shared" si="9"/>
        <v>0</v>
      </c>
      <c r="AG10" s="302">
        <f>ROUND(V10*関係係数シート!$I6,0)</f>
        <v>0</v>
      </c>
      <c r="AI10" s="303">
        <f t="shared" si="10"/>
        <v>0</v>
      </c>
      <c r="AJ10" s="304">
        <f t="shared" si="11"/>
        <v>0</v>
      </c>
      <c r="AK10" s="305">
        <f t="shared" si="12"/>
        <v>0</v>
      </c>
      <c r="AL10" s="303">
        <f t="shared" si="13"/>
        <v>0</v>
      </c>
      <c r="AM10" s="306">
        <f t="shared" si="14"/>
        <v>0</v>
      </c>
      <c r="AN10" s="307">
        <f t="shared" si="15"/>
        <v>1</v>
      </c>
      <c r="AP10" s="308">
        <v>3</v>
      </c>
      <c r="AQ10" s="309" t="e">
        <f t="shared" si="0"/>
        <v>#N/A</v>
      </c>
      <c r="AR10" s="310" t="e">
        <f t="shared" si="16"/>
        <v>#N/A</v>
      </c>
      <c r="AS10" s="311" t="e">
        <f t="shared" si="1"/>
        <v>#N/A</v>
      </c>
      <c r="AT10" s="305" t="e">
        <f t="shared" si="2"/>
        <v>#N/A</v>
      </c>
      <c r="AU10" s="312" t="e">
        <f>SUM($AR$8:AR10)/SUM($AR$8:$AR$44)</f>
        <v>#N/A</v>
      </c>
      <c r="AV10" s="408" t="e">
        <f t="shared" si="17"/>
        <v>#N/A</v>
      </c>
      <c r="AW10" s="409" t="e">
        <f t="shared" si="3"/>
        <v>#N/A</v>
      </c>
      <c r="AY10" s="286" t="s">
        <v>2</v>
      </c>
      <c r="AZ10" s="287" t="s">
        <v>91</v>
      </c>
      <c r="BA10" s="433">
        <f>BA$47*関係係数シート!CW6</f>
        <v>0</v>
      </c>
      <c r="BB10" s="292">
        <f>BB$47*関係係数シート!CX6</f>
        <v>0</v>
      </c>
      <c r="BC10" s="292">
        <f>BC$47*関係係数シート!CY6</f>
        <v>0</v>
      </c>
      <c r="BD10" s="292">
        <f>BD$47*関係係数シート!CZ6</f>
        <v>0</v>
      </c>
      <c r="BE10" s="292">
        <f>BE$47*関係係数シート!DA6</f>
        <v>0</v>
      </c>
      <c r="BF10" s="292">
        <f>BF$47*関係係数シート!DB6</f>
        <v>0</v>
      </c>
      <c r="BG10" s="292">
        <f>BG$47*関係係数シート!DC6</f>
        <v>0</v>
      </c>
      <c r="BH10" s="292">
        <f>BH$47*関係係数シート!DD6</f>
        <v>0</v>
      </c>
      <c r="BI10" s="292">
        <f>BI$47*関係係数シート!DE6</f>
        <v>0</v>
      </c>
      <c r="BJ10" s="292">
        <f>BJ$47*関係係数シート!DF6</f>
        <v>0</v>
      </c>
      <c r="BK10" s="292">
        <f>BK$47*関係係数シート!DG6</f>
        <v>0</v>
      </c>
      <c r="BL10" s="292">
        <f>BL$47*関係係数シート!DH6</f>
        <v>0</v>
      </c>
      <c r="BM10" s="292">
        <f>BM$47*関係係数シート!DI6</f>
        <v>0</v>
      </c>
      <c r="BN10" s="292">
        <f>BN$47*関係係数シート!DJ6</f>
        <v>0</v>
      </c>
      <c r="BO10" s="292">
        <f>BO$47*関係係数シート!DK6</f>
        <v>0</v>
      </c>
      <c r="BP10" s="292">
        <f>BP$47*関係係数シート!DL6</f>
        <v>0</v>
      </c>
      <c r="BQ10" s="292">
        <f>BQ$47*関係係数シート!DM6</f>
        <v>0</v>
      </c>
      <c r="BR10" s="292">
        <f>BR$47*関係係数シート!DN6</f>
        <v>0</v>
      </c>
      <c r="BS10" s="292">
        <f>BS$47*関係係数シート!DO6</f>
        <v>0</v>
      </c>
      <c r="BT10" s="292">
        <f>BT$47*関係係数シート!DP6</f>
        <v>0</v>
      </c>
      <c r="BU10" s="292">
        <f>BU$47*関係係数シート!DQ6</f>
        <v>0</v>
      </c>
      <c r="BV10" s="292">
        <f>BV$47*関係係数シート!DR6</f>
        <v>0</v>
      </c>
      <c r="BW10" s="292">
        <f>BW$47*関係係数シート!DS6</f>
        <v>0</v>
      </c>
      <c r="BX10" s="292">
        <f>BX$47*関係係数シート!DT6</f>
        <v>0</v>
      </c>
      <c r="BY10" s="292">
        <f>BY$47*関係係数シート!DU6</f>
        <v>0</v>
      </c>
      <c r="BZ10" s="292">
        <f>BZ$47*関係係数シート!DV6</f>
        <v>0</v>
      </c>
      <c r="CA10" s="292">
        <f>CA$47*関係係数シート!DW6</f>
        <v>0</v>
      </c>
      <c r="CB10" s="292">
        <f>CB$47*関係係数シート!DX6</f>
        <v>0</v>
      </c>
      <c r="CC10" s="292">
        <f>CC$47*関係係数シート!DY6</f>
        <v>0</v>
      </c>
      <c r="CD10" s="292">
        <f>CD$47*関係係数シート!EA6</f>
        <v>0</v>
      </c>
      <c r="CE10" s="292">
        <f>CE$47*関係係数シート!EB6</f>
        <v>0</v>
      </c>
      <c r="CF10" s="292">
        <f>CF$47*関係係数シート!EC6</f>
        <v>0</v>
      </c>
      <c r="CG10" s="292">
        <f>CG$47*関係係数シート!ED6</f>
        <v>0</v>
      </c>
      <c r="CH10" s="292">
        <f>CH$47*関係係数シート!EE6</f>
        <v>0</v>
      </c>
      <c r="CI10" s="293">
        <f>CI$47*関係係数シート!EG6</f>
        <v>0</v>
      </c>
      <c r="CJ10" s="410">
        <f t="shared" si="4"/>
        <v>0</v>
      </c>
    </row>
    <row r="11" spans="2:88" ht="20.100000000000001" customHeight="1">
      <c r="B11" s="286" t="s">
        <v>14</v>
      </c>
      <c r="C11" s="287" t="s">
        <v>34</v>
      </c>
      <c r="D11" s="291">
        <f>設備投資の入力シート!D9</f>
        <v>0</v>
      </c>
      <c r="E11" s="291">
        <f>設備投資の計算シート!CJ11</f>
        <v>0</v>
      </c>
      <c r="F11" s="407">
        <f>E11*関係係数シート!D7</f>
        <v>0</v>
      </c>
      <c r="G11" s="292">
        <f>F11*関係係数シート!$E7</f>
        <v>0</v>
      </c>
      <c r="H11" s="290">
        <f>F11*関係係数シート!$F7</f>
        <v>0</v>
      </c>
      <c r="I11" s="290">
        <v>0</v>
      </c>
      <c r="J11" s="290">
        <f>I11*関係係数シート!D7</f>
        <v>0</v>
      </c>
      <c r="K11" s="407">
        <v>0</v>
      </c>
      <c r="L11" s="292">
        <f>K11*関係係数シート!$E7</f>
        <v>0</v>
      </c>
      <c r="M11" s="290">
        <f>K11*関係係数シート!$F7</f>
        <v>0</v>
      </c>
      <c r="N11" s="292">
        <f t="shared" si="5"/>
        <v>0</v>
      </c>
      <c r="O11" s="292">
        <f t="shared" si="6"/>
        <v>0</v>
      </c>
      <c r="P11" s="293">
        <f t="shared" si="7"/>
        <v>0</v>
      </c>
      <c r="Q11" s="65"/>
      <c r="R11" s="295"/>
      <c r="S11" s="296"/>
      <c r="T11" s="292">
        <f>$S$45*関係係数シート!G7</f>
        <v>0</v>
      </c>
      <c r="U11" s="292">
        <f>T11*関係係数シート!D7</f>
        <v>0</v>
      </c>
      <c r="V11" s="292">
        <v>0</v>
      </c>
      <c r="W11" s="292">
        <f>V11*関係係数シート!E7</f>
        <v>0</v>
      </c>
      <c r="X11" s="293">
        <f>V11*関係係数シート!F7</f>
        <v>0</v>
      </c>
      <c r="Z11" s="298">
        <f>ROUND(F11*関係係数シート!$H7,0)</f>
        <v>0</v>
      </c>
      <c r="AA11" s="299">
        <f>ROUND(K11*関係係数シート!$H7,0)</f>
        <v>0</v>
      </c>
      <c r="AB11" s="299">
        <f t="shared" si="8"/>
        <v>0</v>
      </c>
      <c r="AC11" s="301">
        <f>ROUND(V11*関係係数シート!$H7,0)</f>
        <v>0</v>
      </c>
      <c r="AD11" s="298">
        <f>ROUND(F11*関係係数シート!$I7,0)</f>
        <v>0</v>
      </c>
      <c r="AE11" s="301">
        <f>ROUND(K11*関係係数シート!$I7,0)</f>
        <v>0</v>
      </c>
      <c r="AF11" s="301">
        <f t="shared" si="9"/>
        <v>0</v>
      </c>
      <c r="AG11" s="302">
        <f>ROUND(V11*関係係数シート!$I7,0)</f>
        <v>0</v>
      </c>
      <c r="AI11" s="303">
        <f t="shared" si="10"/>
        <v>0</v>
      </c>
      <c r="AJ11" s="304">
        <f t="shared" si="11"/>
        <v>0</v>
      </c>
      <c r="AK11" s="305">
        <f t="shared" si="12"/>
        <v>0</v>
      </c>
      <c r="AL11" s="303">
        <f t="shared" si="13"/>
        <v>0</v>
      </c>
      <c r="AM11" s="306">
        <f t="shared" si="14"/>
        <v>0</v>
      </c>
      <c r="AN11" s="307">
        <f t="shared" si="15"/>
        <v>1</v>
      </c>
      <c r="AP11" s="308">
        <v>4</v>
      </c>
      <c r="AQ11" s="309" t="e">
        <f t="shared" si="0"/>
        <v>#N/A</v>
      </c>
      <c r="AR11" s="310" t="e">
        <f t="shared" si="16"/>
        <v>#N/A</v>
      </c>
      <c r="AS11" s="311" t="e">
        <f t="shared" si="1"/>
        <v>#N/A</v>
      </c>
      <c r="AT11" s="305" t="e">
        <f t="shared" si="2"/>
        <v>#N/A</v>
      </c>
      <c r="AU11" s="312" t="e">
        <f>SUM($AR$8:AR11)/SUM($AR$8:$AR$44)</f>
        <v>#N/A</v>
      </c>
      <c r="AV11" s="408" t="e">
        <f t="shared" si="17"/>
        <v>#N/A</v>
      </c>
      <c r="AW11" s="409" t="e">
        <f t="shared" si="3"/>
        <v>#N/A</v>
      </c>
      <c r="AY11" s="286" t="s">
        <v>3</v>
      </c>
      <c r="AZ11" s="287" t="s">
        <v>34</v>
      </c>
      <c r="BA11" s="433">
        <f>BA$47*関係係数シート!CW7</f>
        <v>0</v>
      </c>
      <c r="BB11" s="292">
        <f>BB$47*関係係数シート!CX7</f>
        <v>0</v>
      </c>
      <c r="BC11" s="292">
        <f>BC$47*関係係数シート!CY7</f>
        <v>0</v>
      </c>
      <c r="BD11" s="292">
        <f>BD$47*関係係数シート!CZ7</f>
        <v>0</v>
      </c>
      <c r="BE11" s="292">
        <f>BE$47*関係係数シート!DA7</f>
        <v>0</v>
      </c>
      <c r="BF11" s="292">
        <f>BF$47*関係係数シート!DB7</f>
        <v>0</v>
      </c>
      <c r="BG11" s="292">
        <f>BG$47*関係係数シート!DC7</f>
        <v>0</v>
      </c>
      <c r="BH11" s="292">
        <f>BH$47*関係係数シート!DD7</f>
        <v>0</v>
      </c>
      <c r="BI11" s="292">
        <f>BI$47*関係係数シート!DE7</f>
        <v>0</v>
      </c>
      <c r="BJ11" s="292">
        <f>BJ$47*関係係数シート!DF7</f>
        <v>0</v>
      </c>
      <c r="BK11" s="292">
        <f>BK$47*関係係数シート!DG7</f>
        <v>0</v>
      </c>
      <c r="BL11" s="292">
        <f>BL$47*関係係数シート!DH7</f>
        <v>0</v>
      </c>
      <c r="BM11" s="292">
        <f>BM$47*関係係数シート!DI7</f>
        <v>0</v>
      </c>
      <c r="BN11" s="292">
        <f>BN$47*関係係数シート!DJ7</f>
        <v>0</v>
      </c>
      <c r="BO11" s="292">
        <f>BO$47*関係係数シート!DK7</f>
        <v>0</v>
      </c>
      <c r="BP11" s="292">
        <f>BP$47*関係係数シート!DL7</f>
        <v>0</v>
      </c>
      <c r="BQ11" s="292">
        <f>BQ$47*関係係数シート!DM7</f>
        <v>0</v>
      </c>
      <c r="BR11" s="292">
        <f>BR$47*関係係数シート!DN7</f>
        <v>0</v>
      </c>
      <c r="BS11" s="292">
        <f>BS$47*関係係数シート!DO7</f>
        <v>0</v>
      </c>
      <c r="BT11" s="292">
        <f>BT$47*関係係数シート!DP7</f>
        <v>0</v>
      </c>
      <c r="BU11" s="292">
        <f>BU$47*関係係数シート!DQ7</f>
        <v>0</v>
      </c>
      <c r="BV11" s="292">
        <f>BV$47*関係係数シート!DR7</f>
        <v>0</v>
      </c>
      <c r="BW11" s="292">
        <f>BW$47*関係係数シート!DS7</f>
        <v>0</v>
      </c>
      <c r="BX11" s="292">
        <f>BX$47*関係係数シート!DT7</f>
        <v>0</v>
      </c>
      <c r="BY11" s="292">
        <f>BY$47*関係係数シート!DU7</f>
        <v>0</v>
      </c>
      <c r="BZ11" s="292">
        <f>BZ$47*関係係数シート!DV7</f>
        <v>0</v>
      </c>
      <c r="CA11" s="292">
        <f>CA$47*関係係数シート!DW7</f>
        <v>0</v>
      </c>
      <c r="CB11" s="292">
        <f>CB$47*関係係数シート!DX7</f>
        <v>0</v>
      </c>
      <c r="CC11" s="292">
        <f>CC$47*関係係数シート!DY7</f>
        <v>0</v>
      </c>
      <c r="CD11" s="292">
        <f>CD$47*関係係数シート!EA7</f>
        <v>0</v>
      </c>
      <c r="CE11" s="292">
        <f>CE$47*関係係数シート!EB7</f>
        <v>0</v>
      </c>
      <c r="CF11" s="292">
        <f>CF$47*関係係数シート!EC7</f>
        <v>0</v>
      </c>
      <c r="CG11" s="292">
        <f>CG$47*関係係数シート!ED7</f>
        <v>0</v>
      </c>
      <c r="CH11" s="292">
        <f>CH$47*関係係数シート!EE7</f>
        <v>0</v>
      </c>
      <c r="CI11" s="293">
        <f>CI$47*関係係数シート!EG7</f>
        <v>0</v>
      </c>
      <c r="CJ11" s="410">
        <f t="shared" si="4"/>
        <v>0</v>
      </c>
    </row>
    <row r="12" spans="2:88" ht="20.100000000000001" customHeight="1">
      <c r="B12" s="313" t="s">
        <v>15</v>
      </c>
      <c r="C12" s="314" t="s">
        <v>35</v>
      </c>
      <c r="D12" s="318">
        <f>設備投資の入力シート!D10</f>
        <v>0</v>
      </c>
      <c r="E12" s="318">
        <f>設備投資の計算シート!CJ12</f>
        <v>0</v>
      </c>
      <c r="F12" s="411">
        <f>E12*関係係数シート!D8</f>
        <v>0</v>
      </c>
      <c r="G12" s="319">
        <f>F12*関係係数シート!$E8</f>
        <v>0</v>
      </c>
      <c r="H12" s="317">
        <f>F12*関係係数シート!$F8</f>
        <v>0</v>
      </c>
      <c r="I12" s="317">
        <v>0</v>
      </c>
      <c r="J12" s="317">
        <f>I12*関係係数シート!D8</f>
        <v>0</v>
      </c>
      <c r="K12" s="411">
        <v>0</v>
      </c>
      <c r="L12" s="319">
        <f>K12*関係係数シート!$E8</f>
        <v>0</v>
      </c>
      <c r="M12" s="317">
        <f>K12*関係係数シート!$F8</f>
        <v>0</v>
      </c>
      <c r="N12" s="319">
        <f t="shared" si="5"/>
        <v>0</v>
      </c>
      <c r="O12" s="319">
        <f t="shared" si="6"/>
        <v>0</v>
      </c>
      <c r="P12" s="320">
        <f t="shared" si="7"/>
        <v>0</v>
      </c>
      <c r="Q12" s="65"/>
      <c r="R12" s="322"/>
      <c r="S12" s="323"/>
      <c r="T12" s="319">
        <f>$S$45*関係係数シート!G8</f>
        <v>0</v>
      </c>
      <c r="U12" s="319">
        <f>T12*関係係数シート!D8</f>
        <v>0</v>
      </c>
      <c r="V12" s="319">
        <v>0</v>
      </c>
      <c r="W12" s="319">
        <f>V12*関係係数シート!E8</f>
        <v>0</v>
      </c>
      <c r="X12" s="320">
        <f>V12*関係係数シート!F8</f>
        <v>0</v>
      </c>
      <c r="Z12" s="325">
        <f>ROUND(F12*関係係数シート!$H8,0)</f>
        <v>0</v>
      </c>
      <c r="AA12" s="326">
        <f>ROUND(K12*関係係数シート!$H8,0)</f>
        <v>0</v>
      </c>
      <c r="AB12" s="326">
        <f t="shared" si="8"/>
        <v>0</v>
      </c>
      <c r="AC12" s="328">
        <f>ROUND(V12*関係係数シート!$H8,0)</f>
        <v>0</v>
      </c>
      <c r="AD12" s="325">
        <f>ROUND(F12*関係係数シート!$I8,0)</f>
        <v>0</v>
      </c>
      <c r="AE12" s="328">
        <f>ROUND(K12*関係係数シート!$I8,0)</f>
        <v>0</v>
      </c>
      <c r="AF12" s="328">
        <f t="shared" si="9"/>
        <v>0</v>
      </c>
      <c r="AG12" s="329">
        <f>ROUND(V12*関係係数シート!$I8,0)</f>
        <v>0</v>
      </c>
      <c r="AI12" s="330">
        <f t="shared" si="10"/>
        <v>0</v>
      </c>
      <c r="AJ12" s="331">
        <f t="shared" si="11"/>
        <v>0</v>
      </c>
      <c r="AK12" s="332">
        <f t="shared" si="12"/>
        <v>0</v>
      </c>
      <c r="AL12" s="330">
        <f t="shared" si="13"/>
        <v>0</v>
      </c>
      <c r="AM12" s="333">
        <f t="shared" si="14"/>
        <v>0</v>
      </c>
      <c r="AN12" s="334">
        <f t="shared" si="15"/>
        <v>1</v>
      </c>
      <c r="AP12" s="335">
        <v>5</v>
      </c>
      <c r="AQ12" s="336" t="e">
        <f t="shared" si="0"/>
        <v>#N/A</v>
      </c>
      <c r="AR12" s="337" t="e">
        <f t="shared" si="16"/>
        <v>#N/A</v>
      </c>
      <c r="AS12" s="338" t="e">
        <f t="shared" si="1"/>
        <v>#N/A</v>
      </c>
      <c r="AT12" s="332" t="e">
        <f t="shared" si="2"/>
        <v>#N/A</v>
      </c>
      <c r="AU12" s="339" t="e">
        <f>SUM($AR$8:AR12)/SUM($AR$8:$AR$44)</f>
        <v>#N/A</v>
      </c>
      <c r="AV12" s="412" t="e">
        <f t="shared" si="17"/>
        <v>#N/A</v>
      </c>
      <c r="AW12" s="413" t="e">
        <f t="shared" si="3"/>
        <v>#N/A</v>
      </c>
      <c r="AY12" s="313" t="s">
        <v>4</v>
      </c>
      <c r="AZ12" s="314" t="s">
        <v>35</v>
      </c>
      <c r="BA12" s="434">
        <f>BA$47*関係係数シート!CW8</f>
        <v>0</v>
      </c>
      <c r="BB12" s="319">
        <f>BB$47*関係係数シート!CX8</f>
        <v>0</v>
      </c>
      <c r="BC12" s="319">
        <f>BC$47*関係係数シート!CY8</f>
        <v>0</v>
      </c>
      <c r="BD12" s="319">
        <f>BD$47*関係係数シート!CZ8</f>
        <v>0</v>
      </c>
      <c r="BE12" s="319">
        <f>BE$47*関係係数シート!DA8</f>
        <v>0</v>
      </c>
      <c r="BF12" s="319">
        <f>BF$47*関係係数シート!DB8</f>
        <v>0</v>
      </c>
      <c r="BG12" s="319">
        <f>BG$47*関係係数シート!DC8</f>
        <v>0</v>
      </c>
      <c r="BH12" s="319">
        <f>BH$47*関係係数シート!DD8</f>
        <v>0</v>
      </c>
      <c r="BI12" s="319">
        <f>BI$47*関係係数シート!DE8</f>
        <v>0</v>
      </c>
      <c r="BJ12" s="319">
        <f>BJ$47*関係係数シート!DF8</f>
        <v>0</v>
      </c>
      <c r="BK12" s="319">
        <f>BK$47*関係係数シート!DG8</f>
        <v>0</v>
      </c>
      <c r="BL12" s="319">
        <f>BL$47*関係係数シート!DH8</f>
        <v>0</v>
      </c>
      <c r="BM12" s="319">
        <f>BM$47*関係係数シート!DI8</f>
        <v>0</v>
      </c>
      <c r="BN12" s="319">
        <f>BN$47*関係係数シート!DJ8</f>
        <v>0</v>
      </c>
      <c r="BO12" s="319">
        <f>BO$47*関係係数シート!DK8</f>
        <v>0</v>
      </c>
      <c r="BP12" s="319">
        <f>BP$47*関係係数シート!DL8</f>
        <v>0</v>
      </c>
      <c r="BQ12" s="319">
        <f>BQ$47*関係係数シート!DM8</f>
        <v>0</v>
      </c>
      <c r="BR12" s="319">
        <f>BR$47*関係係数シート!DN8</f>
        <v>0</v>
      </c>
      <c r="BS12" s="319">
        <f>BS$47*関係係数シート!DO8</f>
        <v>0</v>
      </c>
      <c r="BT12" s="319">
        <f>BT$47*関係係数シート!DP8</f>
        <v>0</v>
      </c>
      <c r="BU12" s="319">
        <f>BU$47*関係係数シート!DQ8</f>
        <v>0</v>
      </c>
      <c r="BV12" s="319">
        <f>BV$47*関係係数シート!DR8</f>
        <v>0</v>
      </c>
      <c r="BW12" s="319">
        <f>BW$47*関係係数シート!DS8</f>
        <v>0</v>
      </c>
      <c r="BX12" s="319">
        <f>BX$47*関係係数シート!DT8</f>
        <v>0</v>
      </c>
      <c r="BY12" s="319">
        <f>BY$47*関係係数シート!DU8</f>
        <v>0</v>
      </c>
      <c r="BZ12" s="319">
        <f>BZ$47*関係係数シート!DV8</f>
        <v>0</v>
      </c>
      <c r="CA12" s="319">
        <f>CA$47*関係係数シート!DW8</f>
        <v>0</v>
      </c>
      <c r="CB12" s="319">
        <f>CB$47*関係係数シート!DX8</f>
        <v>0</v>
      </c>
      <c r="CC12" s="319">
        <f>CC$47*関係係数シート!DY8</f>
        <v>0</v>
      </c>
      <c r="CD12" s="319">
        <f>CD$47*関係係数シート!EA8</f>
        <v>0</v>
      </c>
      <c r="CE12" s="319">
        <f>CE$47*関係係数シート!EB8</f>
        <v>0</v>
      </c>
      <c r="CF12" s="319">
        <f>CF$47*関係係数シート!EC8</f>
        <v>0</v>
      </c>
      <c r="CG12" s="319">
        <f>CG$47*関係係数シート!ED8</f>
        <v>0</v>
      </c>
      <c r="CH12" s="319">
        <f>CH$47*関係係数シート!EE8</f>
        <v>0</v>
      </c>
      <c r="CI12" s="320">
        <f>CI$47*関係係数シート!EG8</f>
        <v>0</v>
      </c>
      <c r="CJ12" s="414">
        <f t="shared" si="4"/>
        <v>0</v>
      </c>
    </row>
    <row r="13" spans="2:88" ht="20.100000000000001" customHeight="1">
      <c r="B13" s="340" t="s">
        <v>19</v>
      </c>
      <c r="C13" s="341" t="s">
        <v>36</v>
      </c>
      <c r="D13" s="345">
        <f>設備投資の入力シート!D11</f>
        <v>0</v>
      </c>
      <c r="E13" s="345">
        <f>設備投資の計算シート!CJ13</f>
        <v>0</v>
      </c>
      <c r="F13" s="401">
        <f>E13*関係係数シート!D9</f>
        <v>0</v>
      </c>
      <c r="G13" s="346">
        <f>F13*関係係数シート!$E9</f>
        <v>0</v>
      </c>
      <c r="H13" s="344">
        <f>F13*関係係数シート!$F9</f>
        <v>0</v>
      </c>
      <c r="I13" s="344">
        <v>0</v>
      </c>
      <c r="J13" s="344">
        <f>I13*関係係数シート!D9</f>
        <v>0</v>
      </c>
      <c r="K13" s="401">
        <v>0</v>
      </c>
      <c r="L13" s="346">
        <f>K13*関係係数シート!$E9</f>
        <v>0</v>
      </c>
      <c r="M13" s="344">
        <f>K13*関係係数シート!$F9</f>
        <v>0</v>
      </c>
      <c r="N13" s="346">
        <f t="shared" si="5"/>
        <v>0</v>
      </c>
      <c r="O13" s="346">
        <f t="shared" si="6"/>
        <v>0</v>
      </c>
      <c r="P13" s="347">
        <f t="shared" si="7"/>
        <v>0</v>
      </c>
      <c r="Q13" s="65"/>
      <c r="R13" s="349"/>
      <c r="S13" s="350"/>
      <c r="T13" s="346">
        <f>$S$45*関係係数シート!G9</f>
        <v>0</v>
      </c>
      <c r="U13" s="346">
        <f>T13*関係係数シート!D9</f>
        <v>0</v>
      </c>
      <c r="V13" s="346">
        <v>0</v>
      </c>
      <c r="W13" s="346">
        <f>V13*関係係数シート!E9</f>
        <v>0</v>
      </c>
      <c r="X13" s="347">
        <f>V13*関係係数シート!F9</f>
        <v>0</v>
      </c>
      <c r="Z13" s="352">
        <f>ROUND(F13*関係係数シート!$H9,0)</f>
        <v>0</v>
      </c>
      <c r="AA13" s="353">
        <f>ROUND(K13*関係係数シート!$H9,0)</f>
        <v>0</v>
      </c>
      <c r="AB13" s="353">
        <f t="shared" si="8"/>
        <v>0</v>
      </c>
      <c r="AC13" s="355">
        <f>ROUND(V13*関係係数シート!$H9,0)</f>
        <v>0</v>
      </c>
      <c r="AD13" s="352">
        <f>ROUND(F13*関係係数シート!$I9,0)</f>
        <v>0</v>
      </c>
      <c r="AE13" s="355">
        <f>ROUND(K13*関係係数シート!$I9,0)</f>
        <v>0</v>
      </c>
      <c r="AF13" s="355">
        <f t="shared" si="9"/>
        <v>0</v>
      </c>
      <c r="AG13" s="356">
        <f>ROUND(V13*関係係数シート!$I9,0)</f>
        <v>0</v>
      </c>
      <c r="AI13" s="357">
        <f t="shared" si="10"/>
        <v>0</v>
      </c>
      <c r="AJ13" s="358">
        <f t="shared" si="11"/>
        <v>0</v>
      </c>
      <c r="AK13" s="359">
        <f t="shared" si="12"/>
        <v>0</v>
      </c>
      <c r="AL13" s="357">
        <f t="shared" si="13"/>
        <v>0</v>
      </c>
      <c r="AM13" s="360">
        <f t="shared" si="14"/>
        <v>0</v>
      </c>
      <c r="AN13" s="361">
        <f t="shared" si="15"/>
        <v>1</v>
      </c>
      <c r="AP13" s="362">
        <v>6</v>
      </c>
      <c r="AQ13" s="363" t="e">
        <f t="shared" si="0"/>
        <v>#N/A</v>
      </c>
      <c r="AR13" s="364" t="e">
        <f t="shared" si="16"/>
        <v>#N/A</v>
      </c>
      <c r="AS13" s="365" t="e">
        <f t="shared" si="1"/>
        <v>#N/A</v>
      </c>
      <c r="AT13" s="359" t="e">
        <f t="shared" si="2"/>
        <v>#N/A</v>
      </c>
      <c r="AU13" s="366" t="e">
        <f>SUM($AR$8:AR13)/SUM($AR$8:$AR$44)</f>
        <v>#N/A</v>
      </c>
      <c r="AV13" s="415" t="e">
        <f t="shared" si="17"/>
        <v>#N/A</v>
      </c>
      <c r="AW13" s="416" t="e">
        <f t="shared" si="3"/>
        <v>#N/A</v>
      </c>
      <c r="AY13" s="340" t="s">
        <v>5</v>
      </c>
      <c r="AZ13" s="341" t="s">
        <v>36</v>
      </c>
      <c r="BA13" s="435">
        <f>BA$47*関係係数シート!CW9</f>
        <v>0</v>
      </c>
      <c r="BB13" s="346">
        <f>BB$47*関係係数シート!CX9</f>
        <v>0</v>
      </c>
      <c r="BC13" s="346">
        <f>BC$47*関係係数シート!CY9</f>
        <v>0</v>
      </c>
      <c r="BD13" s="346">
        <f>BD$47*関係係数シート!CZ9</f>
        <v>0</v>
      </c>
      <c r="BE13" s="346">
        <f>BE$47*関係係数シート!DA9</f>
        <v>0</v>
      </c>
      <c r="BF13" s="346">
        <f>BF$47*関係係数シート!DB9</f>
        <v>0</v>
      </c>
      <c r="BG13" s="346">
        <f>BG$47*関係係数シート!DC9</f>
        <v>0</v>
      </c>
      <c r="BH13" s="346">
        <f>BH$47*関係係数シート!DD9</f>
        <v>0</v>
      </c>
      <c r="BI13" s="346">
        <f>BI$47*関係係数シート!DE9</f>
        <v>0</v>
      </c>
      <c r="BJ13" s="346">
        <f>BJ$47*関係係数シート!DF9</f>
        <v>0</v>
      </c>
      <c r="BK13" s="346">
        <f>BK$47*関係係数シート!DG9</f>
        <v>0</v>
      </c>
      <c r="BL13" s="346">
        <f>BL$47*関係係数シート!DH9</f>
        <v>0</v>
      </c>
      <c r="BM13" s="346">
        <f>BM$47*関係係数シート!DI9</f>
        <v>0</v>
      </c>
      <c r="BN13" s="346">
        <f>BN$47*関係係数シート!DJ9</f>
        <v>0</v>
      </c>
      <c r="BO13" s="346">
        <f>BO$47*関係係数シート!DK9</f>
        <v>0</v>
      </c>
      <c r="BP13" s="346">
        <f>BP$47*関係係数シート!DL9</f>
        <v>0</v>
      </c>
      <c r="BQ13" s="346">
        <f>BQ$47*関係係数シート!DM9</f>
        <v>0</v>
      </c>
      <c r="BR13" s="346">
        <f>BR$47*関係係数シート!DN9</f>
        <v>0</v>
      </c>
      <c r="BS13" s="346">
        <f>BS$47*関係係数シート!DO9</f>
        <v>0</v>
      </c>
      <c r="BT13" s="346">
        <f>BT$47*関係係数シート!DP9</f>
        <v>0</v>
      </c>
      <c r="BU13" s="346">
        <f>BU$47*関係係数シート!DQ9</f>
        <v>0</v>
      </c>
      <c r="BV13" s="346">
        <f>BV$47*関係係数シート!DR9</f>
        <v>0</v>
      </c>
      <c r="BW13" s="346">
        <f>BW$47*関係係数シート!DS9</f>
        <v>0</v>
      </c>
      <c r="BX13" s="346">
        <f>BX$47*関係係数シート!DT9</f>
        <v>0</v>
      </c>
      <c r="BY13" s="346">
        <f>BY$47*関係係数シート!DU9</f>
        <v>0</v>
      </c>
      <c r="BZ13" s="346">
        <f>BZ$47*関係係数シート!DV9</f>
        <v>0</v>
      </c>
      <c r="CA13" s="346">
        <f>CA$47*関係係数シート!DW9</f>
        <v>0</v>
      </c>
      <c r="CB13" s="346">
        <f>CB$47*関係係数シート!DX9</f>
        <v>0</v>
      </c>
      <c r="CC13" s="346">
        <f>CC$47*関係係数シート!DY9</f>
        <v>0</v>
      </c>
      <c r="CD13" s="346">
        <f>CD$47*関係係数シート!EA9</f>
        <v>0</v>
      </c>
      <c r="CE13" s="346">
        <f>CE$47*関係係数シート!EB9</f>
        <v>0</v>
      </c>
      <c r="CF13" s="346">
        <f>CF$47*関係係数シート!EC9</f>
        <v>0</v>
      </c>
      <c r="CG13" s="346">
        <f>CG$47*関係係数シート!ED9</f>
        <v>0</v>
      </c>
      <c r="CH13" s="346">
        <f>CH$47*関係係数シート!EE9</f>
        <v>0</v>
      </c>
      <c r="CI13" s="347">
        <f>CI$47*関係係数シート!EG9</f>
        <v>0</v>
      </c>
      <c r="CJ13" s="417">
        <f t="shared" si="4"/>
        <v>0</v>
      </c>
    </row>
    <row r="14" spans="2:88" ht="20.100000000000001" customHeight="1">
      <c r="B14" s="286" t="s">
        <v>20</v>
      </c>
      <c r="C14" s="287" t="s">
        <v>37</v>
      </c>
      <c r="D14" s="291">
        <f>設備投資の入力シート!D12</f>
        <v>0</v>
      </c>
      <c r="E14" s="291">
        <f>設備投資の計算シート!CJ14</f>
        <v>0</v>
      </c>
      <c r="F14" s="407">
        <f>E14*関係係数シート!D10</f>
        <v>0</v>
      </c>
      <c r="G14" s="292">
        <f>F14*関係係数シート!$E10</f>
        <v>0</v>
      </c>
      <c r="H14" s="290">
        <f>F14*関係係数シート!$F10</f>
        <v>0</v>
      </c>
      <c r="I14" s="290">
        <v>0</v>
      </c>
      <c r="J14" s="290">
        <f>I14*関係係数シート!D10</f>
        <v>0</v>
      </c>
      <c r="K14" s="407">
        <v>0</v>
      </c>
      <c r="L14" s="292">
        <f>K14*関係係数シート!$E10</f>
        <v>0</v>
      </c>
      <c r="M14" s="290">
        <f>K14*関係係数シート!$F10</f>
        <v>0</v>
      </c>
      <c r="N14" s="292">
        <f t="shared" si="5"/>
        <v>0</v>
      </c>
      <c r="O14" s="292">
        <f t="shared" si="6"/>
        <v>0</v>
      </c>
      <c r="P14" s="293">
        <f t="shared" si="7"/>
        <v>0</v>
      </c>
      <c r="Q14" s="65"/>
      <c r="R14" s="295"/>
      <c r="S14" s="296"/>
      <c r="T14" s="292">
        <f>$S$45*関係係数シート!G10</f>
        <v>0</v>
      </c>
      <c r="U14" s="292">
        <f>T14*関係係数シート!D10</f>
        <v>0</v>
      </c>
      <c r="V14" s="292">
        <v>0</v>
      </c>
      <c r="W14" s="292">
        <f>V14*関係係数シート!E10</f>
        <v>0</v>
      </c>
      <c r="X14" s="293">
        <f>V14*関係係数シート!F10</f>
        <v>0</v>
      </c>
      <c r="Z14" s="298">
        <f>ROUND(F14*関係係数シート!$H10,0)</f>
        <v>0</v>
      </c>
      <c r="AA14" s="299">
        <f>ROUND(K14*関係係数シート!$H10,0)</f>
        <v>0</v>
      </c>
      <c r="AB14" s="299">
        <f t="shared" si="8"/>
        <v>0</v>
      </c>
      <c r="AC14" s="301">
        <f>ROUND(V14*関係係数シート!$H10,0)</f>
        <v>0</v>
      </c>
      <c r="AD14" s="298">
        <f>ROUND(F14*関係係数シート!$I10,0)</f>
        <v>0</v>
      </c>
      <c r="AE14" s="301">
        <f>ROUND(K14*関係係数シート!$I10,0)</f>
        <v>0</v>
      </c>
      <c r="AF14" s="301">
        <f t="shared" si="9"/>
        <v>0</v>
      </c>
      <c r="AG14" s="302">
        <f>ROUND(V14*関係係数シート!$I10,0)</f>
        <v>0</v>
      </c>
      <c r="AI14" s="303">
        <f t="shared" si="10"/>
        <v>0</v>
      </c>
      <c r="AJ14" s="304">
        <f t="shared" si="11"/>
        <v>0</v>
      </c>
      <c r="AK14" s="305">
        <f t="shared" si="12"/>
        <v>0</v>
      </c>
      <c r="AL14" s="303">
        <f t="shared" si="13"/>
        <v>0</v>
      </c>
      <c r="AM14" s="306">
        <f t="shared" si="14"/>
        <v>0</v>
      </c>
      <c r="AN14" s="307">
        <f t="shared" si="15"/>
        <v>1</v>
      </c>
      <c r="AP14" s="308">
        <v>7</v>
      </c>
      <c r="AQ14" s="309" t="e">
        <f t="shared" si="0"/>
        <v>#N/A</v>
      </c>
      <c r="AR14" s="310" t="e">
        <f t="shared" si="16"/>
        <v>#N/A</v>
      </c>
      <c r="AS14" s="311" t="e">
        <f t="shared" si="1"/>
        <v>#N/A</v>
      </c>
      <c r="AT14" s="305" t="e">
        <f t="shared" si="2"/>
        <v>#N/A</v>
      </c>
      <c r="AU14" s="312" t="e">
        <f>SUM($AR$8:AR14)/SUM($AR$8:$AR$44)</f>
        <v>#N/A</v>
      </c>
      <c r="AV14" s="408" t="e">
        <f t="shared" si="17"/>
        <v>#N/A</v>
      </c>
      <c r="AW14" s="409" t="e">
        <f t="shared" si="3"/>
        <v>#N/A</v>
      </c>
      <c r="AY14" s="286" t="s">
        <v>6</v>
      </c>
      <c r="AZ14" s="287" t="s">
        <v>37</v>
      </c>
      <c r="BA14" s="433">
        <f>BA$47*関係係数シート!CW10</f>
        <v>0</v>
      </c>
      <c r="BB14" s="292">
        <f>BB$47*関係係数シート!CX10</f>
        <v>0</v>
      </c>
      <c r="BC14" s="292">
        <f>BC$47*関係係数シート!CY10</f>
        <v>0</v>
      </c>
      <c r="BD14" s="292">
        <f>BD$47*関係係数シート!CZ10</f>
        <v>0</v>
      </c>
      <c r="BE14" s="292">
        <f>BE$47*関係係数シート!DA10</f>
        <v>0</v>
      </c>
      <c r="BF14" s="292">
        <f>BF$47*関係係数シート!DB10</f>
        <v>0</v>
      </c>
      <c r="BG14" s="292">
        <f>BG$47*関係係数シート!DC10</f>
        <v>0</v>
      </c>
      <c r="BH14" s="292">
        <f>BH$47*関係係数シート!DD10</f>
        <v>0</v>
      </c>
      <c r="BI14" s="292">
        <f>BI$47*関係係数シート!DE10</f>
        <v>0</v>
      </c>
      <c r="BJ14" s="292">
        <f>BJ$47*関係係数シート!DF10</f>
        <v>0</v>
      </c>
      <c r="BK14" s="292">
        <f>BK$47*関係係数シート!DG10</f>
        <v>0</v>
      </c>
      <c r="BL14" s="292">
        <f>BL$47*関係係数シート!DH10</f>
        <v>0</v>
      </c>
      <c r="BM14" s="292">
        <f>BM$47*関係係数シート!DI10</f>
        <v>0</v>
      </c>
      <c r="BN14" s="292">
        <f>BN$47*関係係数シート!DJ10</f>
        <v>0</v>
      </c>
      <c r="BO14" s="292">
        <f>BO$47*関係係数シート!DK10</f>
        <v>0</v>
      </c>
      <c r="BP14" s="292">
        <f>BP$47*関係係数シート!DL10</f>
        <v>0</v>
      </c>
      <c r="BQ14" s="292">
        <f>BQ$47*関係係数シート!DM10</f>
        <v>0</v>
      </c>
      <c r="BR14" s="292">
        <f>BR$47*関係係数シート!DN10</f>
        <v>0</v>
      </c>
      <c r="BS14" s="292">
        <f>BS$47*関係係数シート!DO10</f>
        <v>0</v>
      </c>
      <c r="BT14" s="292">
        <f>BT$47*関係係数シート!DP10</f>
        <v>0</v>
      </c>
      <c r="BU14" s="292">
        <f>BU$47*関係係数シート!DQ10</f>
        <v>0</v>
      </c>
      <c r="BV14" s="292">
        <f>BV$47*関係係数シート!DR10</f>
        <v>0</v>
      </c>
      <c r="BW14" s="292">
        <f>BW$47*関係係数シート!DS10</f>
        <v>0</v>
      </c>
      <c r="BX14" s="292">
        <f>BX$47*関係係数シート!DT10</f>
        <v>0</v>
      </c>
      <c r="BY14" s="292">
        <f>BY$47*関係係数シート!DU10</f>
        <v>0</v>
      </c>
      <c r="BZ14" s="292">
        <f>BZ$47*関係係数シート!DV10</f>
        <v>0</v>
      </c>
      <c r="CA14" s="292">
        <f>CA$47*関係係数シート!DW10</f>
        <v>0</v>
      </c>
      <c r="CB14" s="292">
        <f>CB$47*関係係数シート!DX10</f>
        <v>0</v>
      </c>
      <c r="CC14" s="292">
        <f>CC$47*関係係数シート!DY10</f>
        <v>0</v>
      </c>
      <c r="CD14" s="292">
        <f>CD$47*関係係数シート!EA10</f>
        <v>0</v>
      </c>
      <c r="CE14" s="292">
        <f>CE$47*関係係数シート!EB10</f>
        <v>0</v>
      </c>
      <c r="CF14" s="292">
        <f>CF$47*関係係数シート!EC10</f>
        <v>0</v>
      </c>
      <c r="CG14" s="292">
        <f>CG$47*関係係数シート!ED10</f>
        <v>0</v>
      </c>
      <c r="CH14" s="292">
        <f>CH$47*関係係数シート!EE10</f>
        <v>0</v>
      </c>
      <c r="CI14" s="293">
        <f>CI$47*関係係数シート!EG10</f>
        <v>0</v>
      </c>
      <c r="CJ14" s="410">
        <f t="shared" si="4"/>
        <v>0</v>
      </c>
    </row>
    <row r="15" spans="2:88" ht="20.100000000000001" customHeight="1">
      <c r="B15" s="286" t="s">
        <v>21</v>
      </c>
      <c r="C15" s="287" t="s">
        <v>226</v>
      </c>
      <c r="D15" s="291">
        <f>設備投資の入力シート!D13</f>
        <v>0</v>
      </c>
      <c r="E15" s="291">
        <f>設備投資の計算シート!CJ15</f>
        <v>0</v>
      </c>
      <c r="F15" s="407">
        <f>E15*関係係数シート!D11</f>
        <v>0</v>
      </c>
      <c r="G15" s="292">
        <f>F15*関係係数シート!$E11</f>
        <v>0</v>
      </c>
      <c r="H15" s="290">
        <f>F15*関係係数シート!$F11</f>
        <v>0</v>
      </c>
      <c r="I15" s="290">
        <v>0</v>
      </c>
      <c r="J15" s="290">
        <f>I15*関係係数シート!D11</f>
        <v>0</v>
      </c>
      <c r="K15" s="407">
        <v>0</v>
      </c>
      <c r="L15" s="292">
        <f>K15*関係係数シート!$E11</f>
        <v>0</v>
      </c>
      <c r="M15" s="290">
        <f>K15*関係係数シート!$F11</f>
        <v>0</v>
      </c>
      <c r="N15" s="292">
        <f t="shared" si="5"/>
        <v>0</v>
      </c>
      <c r="O15" s="292">
        <f t="shared" si="6"/>
        <v>0</v>
      </c>
      <c r="P15" s="293">
        <f t="shared" si="7"/>
        <v>0</v>
      </c>
      <c r="Q15" s="65"/>
      <c r="R15" s="295"/>
      <c r="S15" s="296"/>
      <c r="T15" s="292">
        <f>$S$45*関係係数シート!G11</f>
        <v>0</v>
      </c>
      <c r="U15" s="292">
        <f>T15*関係係数シート!D11</f>
        <v>0</v>
      </c>
      <c r="V15" s="292">
        <v>0</v>
      </c>
      <c r="W15" s="292">
        <f>V15*関係係数シート!E11</f>
        <v>0</v>
      </c>
      <c r="X15" s="293">
        <f>V15*関係係数シート!F11</f>
        <v>0</v>
      </c>
      <c r="Z15" s="298">
        <f>ROUND(F15*関係係数シート!$H11,0)</f>
        <v>0</v>
      </c>
      <c r="AA15" s="299">
        <f>ROUND(K15*関係係数シート!$H11,0)</f>
        <v>0</v>
      </c>
      <c r="AB15" s="299">
        <f t="shared" si="8"/>
        <v>0</v>
      </c>
      <c r="AC15" s="301">
        <f>ROUND(V15*関係係数シート!$H11,0)</f>
        <v>0</v>
      </c>
      <c r="AD15" s="298">
        <f>ROUND(F15*関係係数シート!$I11,0)</f>
        <v>0</v>
      </c>
      <c r="AE15" s="301">
        <f>ROUND(K15*関係係数シート!$I11,0)</f>
        <v>0</v>
      </c>
      <c r="AF15" s="301">
        <f t="shared" si="9"/>
        <v>0</v>
      </c>
      <c r="AG15" s="302">
        <f>ROUND(V15*関係係数シート!$I11,0)</f>
        <v>0</v>
      </c>
      <c r="AI15" s="303">
        <f t="shared" si="10"/>
        <v>0</v>
      </c>
      <c r="AJ15" s="304">
        <f t="shared" si="11"/>
        <v>0</v>
      </c>
      <c r="AK15" s="305">
        <f t="shared" si="12"/>
        <v>0</v>
      </c>
      <c r="AL15" s="303">
        <f t="shared" si="13"/>
        <v>0</v>
      </c>
      <c r="AM15" s="306">
        <f t="shared" si="14"/>
        <v>0</v>
      </c>
      <c r="AN15" s="307">
        <f t="shared" si="15"/>
        <v>1</v>
      </c>
      <c r="AP15" s="308">
        <v>8</v>
      </c>
      <c r="AQ15" s="309" t="e">
        <f t="shared" si="0"/>
        <v>#N/A</v>
      </c>
      <c r="AR15" s="310" t="e">
        <f t="shared" si="16"/>
        <v>#N/A</v>
      </c>
      <c r="AS15" s="311" t="e">
        <f t="shared" si="1"/>
        <v>#N/A</v>
      </c>
      <c r="AT15" s="305" t="e">
        <f t="shared" si="2"/>
        <v>#N/A</v>
      </c>
      <c r="AU15" s="312" t="e">
        <f>SUM($AR$8:AR15)/SUM($AR$8:$AR$44)</f>
        <v>#N/A</v>
      </c>
      <c r="AV15" s="408" t="e">
        <f t="shared" si="17"/>
        <v>#N/A</v>
      </c>
      <c r="AW15" s="409" t="e">
        <f t="shared" si="3"/>
        <v>#N/A</v>
      </c>
      <c r="AY15" s="286" t="s">
        <v>7</v>
      </c>
      <c r="AZ15" s="287" t="s">
        <v>92</v>
      </c>
      <c r="BA15" s="433">
        <f>BA$47*関係係数シート!CW11</f>
        <v>0</v>
      </c>
      <c r="BB15" s="292">
        <f>BB$47*関係係数シート!CX11</f>
        <v>0</v>
      </c>
      <c r="BC15" s="292">
        <f>BC$47*関係係数シート!CY11</f>
        <v>0</v>
      </c>
      <c r="BD15" s="292">
        <f>BD$47*関係係数シート!CZ11</f>
        <v>0</v>
      </c>
      <c r="BE15" s="292">
        <f>BE$47*関係係数シート!DA11</f>
        <v>0</v>
      </c>
      <c r="BF15" s="292">
        <f>BF$47*関係係数シート!DB11</f>
        <v>0</v>
      </c>
      <c r="BG15" s="292">
        <f>BG$47*関係係数シート!DC11</f>
        <v>0</v>
      </c>
      <c r="BH15" s="292">
        <f>BH$47*関係係数シート!DD11</f>
        <v>0</v>
      </c>
      <c r="BI15" s="292">
        <f>BI$47*関係係数シート!DE11</f>
        <v>0</v>
      </c>
      <c r="BJ15" s="292">
        <f>BJ$47*関係係数シート!DF11</f>
        <v>0</v>
      </c>
      <c r="BK15" s="292">
        <f>BK$47*関係係数シート!DG11</f>
        <v>0</v>
      </c>
      <c r="BL15" s="292">
        <f>BL$47*関係係数シート!DH11</f>
        <v>0</v>
      </c>
      <c r="BM15" s="292">
        <f>BM$47*関係係数シート!DI11</f>
        <v>0</v>
      </c>
      <c r="BN15" s="292">
        <f>BN$47*関係係数シート!DJ11</f>
        <v>0</v>
      </c>
      <c r="BO15" s="292">
        <f>BO$47*関係係数シート!DK11</f>
        <v>0</v>
      </c>
      <c r="BP15" s="292">
        <f>BP$47*関係係数シート!DL11</f>
        <v>0</v>
      </c>
      <c r="BQ15" s="292">
        <f>BQ$47*関係係数シート!DM11</f>
        <v>0</v>
      </c>
      <c r="BR15" s="292">
        <f>BR$47*関係係数シート!DN11</f>
        <v>0</v>
      </c>
      <c r="BS15" s="292">
        <f>BS$47*関係係数シート!DO11</f>
        <v>0</v>
      </c>
      <c r="BT15" s="292">
        <f>BT$47*関係係数シート!DP11</f>
        <v>0</v>
      </c>
      <c r="BU15" s="292">
        <f>BU$47*関係係数シート!DQ11</f>
        <v>0</v>
      </c>
      <c r="BV15" s="292">
        <f>BV$47*関係係数シート!DR11</f>
        <v>0</v>
      </c>
      <c r="BW15" s="292">
        <f>BW$47*関係係数シート!DS11</f>
        <v>0</v>
      </c>
      <c r="BX15" s="292">
        <f>BX$47*関係係数シート!DT11</f>
        <v>0</v>
      </c>
      <c r="BY15" s="292">
        <f>BY$47*関係係数シート!DU11</f>
        <v>0</v>
      </c>
      <c r="BZ15" s="292">
        <f>BZ$47*関係係数シート!DV11</f>
        <v>0</v>
      </c>
      <c r="CA15" s="292">
        <f>CA$47*関係係数シート!DW11</f>
        <v>0</v>
      </c>
      <c r="CB15" s="292">
        <f>CB$47*関係係数シート!DX11</f>
        <v>0</v>
      </c>
      <c r="CC15" s="292">
        <f>CC$47*関係係数シート!DY11</f>
        <v>0</v>
      </c>
      <c r="CD15" s="292">
        <f>CD$47*関係係数シート!EA11</f>
        <v>0</v>
      </c>
      <c r="CE15" s="292">
        <f>CE$47*関係係数シート!EB11</f>
        <v>0</v>
      </c>
      <c r="CF15" s="292">
        <f>CF$47*関係係数シート!EC11</f>
        <v>0</v>
      </c>
      <c r="CG15" s="292">
        <f>CG$47*関係係数シート!ED11</f>
        <v>0</v>
      </c>
      <c r="CH15" s="292">
        <f>CH$47*関係係数シート!EE11</f>
        <v>0</v>
      </c>
      <c r="CI15" s="293">
        <f>CI$47*関係係数シート!EG11</f>
        <v>0</v>
      </c>
      <c r="CJ15" s="410">
        <f t="shared" si="4"/>
        <v>0</v>
      </c>
    </row>
    <row r="16" spans="2:88" ht="20.100000000000001" customHeight="1">
      <c r="B16" s="286" t="s">
        <v>24</v>
      </c>
      <c r="C16" s="287" t="s">
        <v>38</v>
      </c>
      <c r="D16" s="291">
        <f>設備投資の入力シート!D14</f>
        <v>0</v>
      </c>
      <c r="E16" s="291">
        <f>設備投資の計算シート!CJ16</f>
        <v>0</v>
      </c>
      <c r="F16" s="407">
        <f>E16*関係係数シート!D12</f>
        <v>0</v>
      </c>
      <c r="G16" s="292">
        <f>F16*関係係数シート!$E12</f>
        <v>0</v>
      </c>
      <c r="H16" s="290">
        <f>F16*関係係数シート!$F12</f>
        <v>0</v>
      </c>
      <c r="I16" s="290">
        <v>0</v>
      </c>
      <c r="J16" s="290">
        <f>I16*関係係数シート!D12</f>
        <v>0</v>
      </c>
      <c r="K16" s="407">
        <v>0</v>
      </c>
      <c r="L16" s="292">
        <f>K16*関係係数シート!$E12</f>
        <v>0</v>
      </c>
      <c r="M16" s="290">
        <f>K16*関係係数シート!$F12</f>
        <v>0</v>
      </c>
      <c r="N16" s="292">
        <f t="shared" si="5"/>
        <v>0</v>
      </c>
      <c r="O16" s="292">
        <f t="shared" si="6"/>
        <v>0</v>
      </c>
      <c r="P16" s="293">
        <f t="shared" si="7"/>
        <v>0</v>
      </c>
      <c r="Q16" s="65"/>
      <c r="R16" s="295"/>
      <c r="S16" s="296"/>
      <c r="T16" s="292">
        <f>$S$45*関係係数シート!G12</f>
        <v>0</v>
      </c>
      <c r="U16" s="292">
        <f>T16*関係係数シート!D12</f>
        <v>0</v>
      </c>
      <c r="V16" s="292">
        <v>0</v>
      </c>
      <c r="W16" s="292">
        <f>V16*関係係数シート!E12</f>
        <v>0</v>
      </c>
      <c r="X16" s="293">
        <f>V16*関係係数シート!F12</f>
        <v>0</v>
      </c>
      <c r="Z16" s="298">
        <f>ROUND(F16*関係係数シート!$H12,0)</f>
        <v>0</v>
      </c>
      <c r="AA16" s="299">
        <f>ROUND(K16*関係係数シート!$H12,0)</f>
        <v>0</v>
      </c>
      <c r="AB16" s="299">
        <f t="shared" si="8"/>
        <v>0</v>
      </c>
      <c r="AC16" s="301">
        <f>ROUND(V16*関係係数シート!$H12,0)</f>
        <v>0</v>
      </c>
      <c r="AD16" s="298">
        <f>ROUND(F16*関係係数シート!$I12,0)</f>
        <v>0</v>
      </c>
      <c r="AE16" s="301">
        <f>ROUND(K16*関係係数シート!$I12,0)</f>
        <v>0</v>
      </c>
      <c r="AF16" s="301">
        <f t="shared" si="9"/>
        <v>0</v>
      </c>
      <c r="AG16" s="302">
        <f>ROUND(V16*関係係数シート!$I12,0)</f>
        <v>0</v>
      </c>
      <c r="AI16" s="303">
        <f t="shared" si="10"/>
        <v>0</v>
      </c>
      <c r="AJ16" s="304">
        <f t="shared" si="11"/>
        <v>0</v>
      </c>
      <c r="AK16" s="305">
        <f t="shared" si="12"/>
        <v>0</v>
      </c>
      <c r="AL16" s="303">
        <f t="shared" si="13"/>
        <v>0</v>
      </c>
      <c r="AM16" s="306">
        <f t="shared" si="14"/>
        <v>0</v>
      </c>
      <c r="AN16" s="307">
        <f t="shared" si="15"/>
        <v>1</v>
      </c>
      <c r="AP16" s="308">
        <v>9</v>
      </c>
      <c r="AQ16" s="309" t="e">
        <f t="shared" si="0"/>
        <v>#N/A</v>
      </c>
      <c r="AR16" s="310" t="e">
        <f t="shared" si="16"/>
        <v>#N/A</v>
      </c>
      <c r="AS16" s="311" t="e">
        <f t="shared" si="1"/>
        <v>#N/A</v>
      </c>
      <c r="AT16" s="305" t="e">
        <f t="shared" si="2"/>
        <v>#N/A</v>
      </c>
      <c r="AU16" s="312" t="e">
        <f>SUM($AR$8:AR16)/SUM($AR$8:$AR$44)</f>
        <v>#N/A</v>
      </c>
      <c r="AV16" s="408" t="e">
        <f t="shared" si="17"/>
        <v>#N/A</v>
      </c>
      <c r="AW16" s="409" t="e">
        <f t="shared" si="3"/>
        <v>#N/A</v>
      </c>
      <c r="AY16" s="286" t="s">
        <v>8</v>
      </c>
      <c r="AZ16" s="287" t="s">
        <v>38</v>
      </c>
      <c r="BA16" s="433">
        <f>BA$47*関係係数シート!CW12</f>
        <v>0</v>
      </c>
      <c r="BB16" s="292">
        <f>BB$47*関係係数シート!CX12</f>
        <v>0</v>
      </c>
      <c r="BC16" s="292">
        <f>BC$47*関係係数シート!CY12</f>
        <v>0</v>
      </c>
      <c r="BD16" s="292">
        <f>BD$47*関係係数シート!CZ12</f>
        <v>0</v>
      </c>
      <c r="BE16" s="292">
        <f>BE$47*関係係数シート!DA12</f>
        <v>0</v>
      </c>
      <c r="BF16" s="292">
        <f>BF$47*関係係数シート!DB12</f>
        <v>0</v>
      </c>
      <c r="BG16" s="292">
        <f>BG$47*関係係数シート!DC12</f>
        <v>0</v>
      </c>
      <c r="BH16" s="292">
        <f>BH$47*関係係数シート!DD12</f>
        <v>0</v>
      </c>
      <c r="BI16" s="292">
        <f>BI$47*関係係数シート!DE12</f>
        <v>0</v>
      </c>
      <c r="BJ16" s="292">
        <f>BJ$47*関係係数シート!DF12</f>
        <v>0</v>
      </c>
      <c r="BK16" s="292">
        <f>BK$47*関係係数シート!DG12</f>
        <v>0</v>
      </c>
      <c r="BL16" s="292">
        <f>BL$47*関係係数シート!DH12</f>
        <v>0</v>
      </c>
      <c r="BM16" s="292">
        <f>BM$47*関係係数シート!DI12</f>
        <v>0</v>
      </c>
      <c r="BN16" s="292">
        <f>BN$47*関係係数シート!DJ12</f>
        <v>0</v>
      </c>
      <c r="BO16" s="292">
        <f>BO$47*関係係数シート!DK12</f>
        <v>0</v>
      </c>
      <c r="BP16" s="292">
        <f>BP$47*関係係数シート!DL12</f>
        <v>0</v>
      </c>
      <c r="BQ16" s="292">
        <f>BQ$47*関係係数シート!DM12</f>
        <v>0</v>
      </c>
      <c r="BR16" s="292">
        <f>BR$47*関係係数シート!DN12</f>
        <v>0</v>
      </c>
      <c r="BS16" s="292">
        <f>BS$47*関係係数シート!DO12</f>
        <v>0</v>
      </c>
      <c r="BT16" s="292">
        <f>BT$47*関係係数シート!DP12</f>
        <v>0</v>
      </c>
      <c r="BU16" s="292">
        <f>BU$47*関係係数シート!DQ12</f>
        <v>0</v>
      </c>
      <c r="BV16" s="292">
        <f>BV$47*関係係数シート!DR12</f>
        <v>0</v>
      </c>
      <c r="BW16" s="292">
        <f>BW$47*関係係数シート!DS12</f>
        <v>0</v>
      </c>
      <c r="BX16" s="292">
        <f>BX$47*関係係数シート!DT12</f>
        <v>0</v>
      </c>
      <c r="BY16" s="292">
        <f>BY$47*関係係数シート!DU12</f>
        <v>0</v>
      </c>
      <c r="BZ16" s="292">
        <f>BZ$47*関係係数シート!DV12</f>
        <v>0</v>
      </c>
      <c r="CA16" s="292">
        <f>CA$47*関係係数シート!DW12</f>
        <v>0</v>
      </c>
      <c r="CB16" s="292">
        <f>CB$47*関係係数シート!DX12</f>
        <v>0</v>
      </c>
      <c r="CC16" s="292">
        <f>CC$47*関係係数シート!DY12</f>
        <v>0</v>
      </c>
      <c r="CD16" s="292">
        <f>CD$47*関係係数シート!EA12</f>
        <v>0</v>
      </c>
      <c r="CE16" s="292">
        <f>CE$47*関係係数シート!EB12</f>
        <v>0</v>
      </c>
      <c r="CF16" s="292">
        <f>CF$47*関係係数シート!EC12</f>
        <v>0</v>
      </c>
      <c r="CG16" s="292">
        <f>CG$47*関係係数シート!ED12</f>
        <v>0</v>
      </c>
      <c r="CH16" s="292">
        <f>CH$47*関係係数シート!EE12</f>
        <v>0</v>
      </c>
      <c r="CI16" s="293">
        <f>CI$47*関係係数シート!EG12</f>
        <v>0</v>
      </c>
      <c r="CJ16" s="410">
        <f t="shared" si="4"/>
        <v>0</v>
      </c>
    </row>
    <row r="17" spans="2:88" ht="20.100000000000001" customHeight="1">
      <c r="B17" s="313" t="s">
        <v>25</v>
      </c>
      <c r="C17" s="314" t="s">
        <v>39</v>
      </c>
      <c r="D17" s="318">
        <f>設備投資の入力シート!D15</f>
        <v>0</v>
      </c>
      <c r="E17" s="318">
        <f>設備投資の計算シート!CJ17</f>
        <v>0</v>
      </c>
      <c r="F17" s="411">
        <f>E17*関係係数シート!D13</f>
        <v>0</v>
      </c>
      <c r="G17" s="319">
        <f>F17*関係係数シート!$E13</f>
        <v>0</v>
      </c>
      <c r="H17" s="317">
        <f>F17*関係係数シート!$F13</f>
        <v>0</v>
      </c>
      <c r="I17" s="317">
        <v>0</v>
      </c>
      <c r="J17" s="317">
        <f>I17*関係係数シート!D13</f>
        <v>0</v>
      </c>
      <c r="K17" s="411">
        <v>0</v>
      </c>
      <c r="L17" s="319">
        <f>K17*関係係数シート!$E13</f>
        <v>0</v>
      </c>
      <c r="M17" s="317">
        <f>K17*関係係数シート!$F13</f>
        <v>0</v>
      </c>
      <c r="N17" s="319">
        <f t="shared" si="5"/>
        <v>0</v>
      </c>
      <c r="O17" s="319">
        <f t="shared" si="6"/>
        <v>0</v>
      </c>
      <c r="P17" s="320">
        <f t="shared" si="7"/>
        <v>0</v>
      </c>
      <c r="Q17" s="65"/>
      <c r="R17" s="322"/>
      <c r="S17" s="323"/>
      <c r="T17" s="319">
        <f>$S$45*関係係数シート!G13</f>
        <v>0</v>
      </c>
      <c r="U17" s="319">
        <f>T17*関係係数シート!D13</f>
        <v>0</v>
      </c>
      <c r="V17" s="319">
        <v>0</v>
      </c>
      <c r="W17" s="319">
        <f>V17*関係係数シート!E13</f>
        <v>0</v>
      </c>
      <c r="X17" s="320">
        <f>V17*関係係数シート!F13</f>
        <v>0</v>
      </c>
      <c r="Z17" s="325">
        <f>ROUND(F17*関係係数シート!$H13,0)</f>
        <v>0</v>
      </c>
      <c r="AA17" s="326">
        <f>ROUND(K17*関係係数シート!$H13,0)</f>
        <v>0</v>
      </c>
      <c r="AB17" s="326">
        <f t="shared" si="8"/>
        <v>0</v>
      </c>
      <c r="AC17" s="328">
        <f>ROUND(V17*関係係数シート!$H13,0)</f>
        <v>0</v>
      </c>
      <c r="AD17" s="325">
        <f>ROUND(F17*関係係数シート!$I13,0)</f>
        <v>0</v>
      </c>
      <c r="AE17" s="328">
        <f>ROUND(K17*関係係数シート!$I13,0)</f>
        <v>0</v>
      </c>
      <c r="AF17" s="328">
        <f t="shared" si="9"/>
        <v>0</v>
      </c>
      <c r="AG17" s="329">
        <f>ROUND(V17*関係係数シート!$I13,0)</f>
        <v>0</v>
      </c>
      <c r="AI17" s="330">
        <f t="shared" si="10"/>
        <v>0</v>
      </c>
      <c r="AJ17" s="331">
        <f t="shared" si="11"/>
        <v>0</v>
      </c>
      <c r="AK17" s="332">
        <f t="shared" si="12"/>
        <v>0</v>
      </c>
      <c r="AL17" s="330">
        <f t="shared" si="13"/>
        <v>0</v>
      </c>
      <c r="AM17" s="333">
        <f t="shared" si="14"/>
        <v>0</v>
      </c>
      <c r="AN17" s="334">
        <f t="shared" si="15"/>
        <v>1</v>
      </c>
      <c r="AP17" s="335">
        <v>10</v>
      </c>
      <c r="AQ17" s="336" t="e">
        <f t="shared" si="0"/>
        <v>#N/A</v>
      </c>
      <c r="AR17" s="337" t="e">
        <f t="shared" si="16"/>
        <v>#N/A</v>
      </c>
      <c r="AS17" s="338" t="e">
        <f t="shared" si="1"/>
        <v>#N/A</v>
      </c>
      <c r="AT17" s="332" t="e">
        <f t="shared" si="2"/>
        <v>#N/A</v>
      </c>
      <c r="AU17" s="339" t="e">
        <f>SUM($AR$8:AR17)/SUM($AR$8:$AR$44)</f>
        <v>#N/A</v>
      </c>
      <c r="AV17" s="412" t="e">
        <f t="shared" si="17"/>
        <v>#N/A</v>
      </c>
      <c r="AW17" s="413" t="e">
        <f t="shared" si="3"/>
        <v>#N/A</v>
      </c>
      <c r="AY17" s="313" t="s">
        <v>9</v>
      </c>
      <c r="AZ17" s="314" t="s">
        <v>39</v>
      </c>
      <c r="BA17" s="434">
        <f>BA$47*関係係数シート!CW13</f>
        <v>0</v>
      </c>
      <c r="BB17" s="319">
        <f>BB$47*関係係数シート!CX13</f>
        <v>0</v>
      </c>
      <c r="BC17" s="319">
        <f>BC$47*関係係数シート!CY13</f>
        <v>0</v>
      </c>
      <c r="BD17" s="319">
        <f>BD$47*関係係数シート!CZ13</f>
        <v>0</v>
      </c>
      <c r="BE17" s="319">
        <f>BE$47*関係係数シート!DA13</f>
        <v>0</v>
      </c>
      <c r="BF17" s="319">
        <f>BF$47*関係係数シート!DB13</f>
        <v>0</v>
      </c>
      <c r="BG17" s="319">
        <f>BG$47*関係係数シート!DC13</f>
        <v>0</v>
      </c>
      <c r="BH17" s="319">
        <f>BH$47*関係係数シート!DD13</f>
        <v>0</v>
      </c>
      <c r="BI17" s="319">
        <f>BI$47*関係係数シート!DE13</f>
        <v>0</v>
      </c>
      <c r="BJ17" s="319">
        <f>BJ$47*関係係数シート!DF13</f>
        <v>0</v>
      </c>
      <c r="BK17" s="319">
        <f>BK$47*関係係数シート!DG13</f>
        <v>0</v>
      </c>
      <c r="BL17" s="319">
        <f>BL$47*関係係数シート!DH13</f>
        <v>0</v>
      </c>
      <c r="BM17" s="319">
        <f>BM$47*関係係数シート!DI13</f>
        <v>0</v>
      </c>
      <c r="BN17" s="319">
        <f>BN$47*関係係数シート!DJ13</f>
        <v>0</v>
      </c>
      <c r="BO17" s="319">
        <f>BO$47*関係係数シート!DK13</f>
        <v>0</v>
      </c>
      <c r="BP17" s="319">
        <f>BP$47*関係係数シート!DL13</f>
        <v>0</v>
      </c>
      <c r="BQ17" s="319">
        <f>BQ$47*関係係数シート!DM13</f>
        <v>0</v>
      </c>
      <c r="BR17" s="319">
        <f>BR$47*関係係数シート!DN13</f>
        <v>0</v>
      </c>
      <c r="BS17" s="319">
        <f>BS$47*関係係数シート!DO13</f>
        <v>0</v>
      </c>
      <c r="BT17" s="319">
        <f>BT$47*関係係数シート!DP13</f>
        <v>0</v>
      </c>
      <c r="BU17" s="319">
        <f>BU$47*関係係数シート!DQ13</f>
        <v>0</v>
      </c>
      <c r="BV17" s="319">
        <f>BV$47*関係係数シート!DR13</f>
        <v>0</v>
      </c>
      <c r="BW17" s="319">
        <f>BW$47*関係係数シート!DS13</f>
        <v>0</v>
      </c>
      <c r="BX17" s="319">
        <f>BX$47*関係係数シート!DT13</f>
        <v>0</v>
      </c>
      <c r="BY17" s="319">
        <f>BY$47*関係係数シート!DU13</f>
        <v>0</v>
      </c>
      <c r="BZ17" s="319">
        <f>BZ$47*関係係数シート!DV13</f>
        <v>0</v>
      </c>
      <c r="CA17" s="319">
        <f>CA$47*関係係数シート!DW13</f>
        <v>0</v>
      </c>
      <c r="CB17" s="319">
        <f>CB$47*関係係数シート!DX13</f>
        <v>0</v>
      </c>
      <c r="CC17" s="319">
        <f>CC$47*関係係数シート!DY13</f>
        <v>0</v>
      </c>
      <c r="CD17" s="319">
        <f>CD$47*関係係数シート!EA13</f>
        <v>0</v>
      </c>
      <c r="CE17" s="319">
        <f>CE$47*関係係数シート!EB13</f>
        <v>0</v>
      </c>
      <c r="CF17" s="319">
        <f>CF$47*関係係数シート!EC13</f>
        <v>0</v>
      </c>
      <c r="CG17" s="319">
        <f>CG$47*関係係数シート!ED13</f>
        <v>0</v>
      </c>
      <c r="CH17" s="319">
        <f>CH$47*関係係数シート!EE13</f>
        <v>0</v>
      </c>
      <c r="CI17" s="320">
        <f>CI$47*関係係数シート!EG13</f>
        <v>0</v>
      </c>
      <c r="CJ17" s="414">
        <f t="shared" si="4"/>
        <v>0</v>
      </c>
    </row>
    <row r="18" spans="2:88" ht="20.100000000000001" customHeight="1">
      <c r="B18" s="340" t="s">
        <v>26</v>
      </c>
      <c r="C18" s="341" t="s">
        <v>40</v>
      </c>
      <c r="D18" s="345">
        <f>設備投資の入力シート!D16</f>
        <v>0</v>
      </c>
      <c r="E18" s="345">
        <f>設備投資の計算シート!CJ18</f>
        <v>0</v>
      </c>
      <c r="F18" s="401">
        <f>E18*関係係数シート!D14</f>
        <v>0</v>
      </c>
      <c r="G18" s="346">
        <f>F18*関係係数シート!$E14</f>
        <v>0</v>
      </c>
      <c r="H18" s="344">
        <f>F18*関係係数シート!$F14</f>
        <v>0</v>
      </c>
      <c r="I18" s="344">
        <v>0</v>
      </c>
      <c r="J18" s="344">
        <f>I18*関係係数シート!D14</f>
        <v>0</v>
      </c>
      <c r="K18" s="401">
        <v>0</v>
      </c>
      <c r="L18" s="346">
        <f>K18*関係係数シート!$E14</f>
        <v>0</v>
      </c>
      <c r="M18" s="344">
        <f>K18*関係係数シート!$F14</f>
        <v>0</v>
      </c>
      <c r="N18" s="346">
        <f t="shared" si="5"/>
        <v>0</v>
      </c>
      <c r="O18" s="346">
        <f t="shared" si="6"/>
        <v>0</v>
      </c>
      <c r="P18" s="347">
        <f t="shared" si="7"/>
        <v>0</v>
      </c>
      <c r="Q18" s="65"/>
      <c r="R18" s="349"/>
      <c r="S18" s="350"/>
      <c r="T18" s="346">
        <f>$S$45*関係係数シート!G14</f>
        <v>0</v>
      </c>
      <c r="U18" s="346">
        <f>T18*関係係数シート!D14</f>
        <v>0</v>
      </c>
      <c r="V18" s="346">
        <v>0</v>
      </c>
      <c r="W18" s="346">
        <f>V18*関係係数シート!E14</f>
        <v>0</v>
      </c>
      <c r="X18" s="347">
        <f>V18*関係係数シート!F14</f>
        <v>0</v>
      </c>
      <c r="Z18" s="352">
        <f>ROUND(F18*関係係数シート!$H14,0)</f>
        <v>0</v>
      </c>
      <c r="AA18" s="353">
        <f>ROUND(K18*関係係数シート!$H14,0)</f>
        <v>0</v>
      </c>
      <c r="AB18" s="353">
        <f t="shared" si="8"/>
        <v>0</v>
      </c>
      <c r="AC18" s="355">
        <f>ROUND(V18*関係係数シート!$H14,0)</f>
        <v>0</v>
      </c>
      <c r="AD18" s="352">
        <f>ROUND(F18*関係係数シート!$I14,0)</f>
        <v>0</v>
      </c>
      <c r="AE18" s="355">
        <f>ROUND(K18*関係係数シート!$I14,0)</f>
        <v>0</v>
      </c>
      <c r="AF18" s="355">
        <f t="shared" si="9"/>
        <v>0</v>
      </c>
      <c r="AG18" s="356">
        <f>ROUND(V18*関係係数シート!$I14,0)</f>
        <v>0</v>
      </c>
      <c r="AI18" s="357">
        <f t="shared" si="10"/>
        <v>0</v>
      </c>
      <c r="AJ18" s="358">
        <f t="shared" si="11"/>
        <v>0</v>
      </c>
      <c r="AK18" s="359">
        <f t="shared" si="12"/>
        <v>0</v>
      </c>
      <c r="AL18" s="357">
        <f t="shared" si="13"/>
        <v>0</v>
      </c>
      <c r="AM18" s="360">
        <f t="shared" si="14"/>
        <v>0</v>
      </c>
      <c r="AN18" s="361">
        <f t="shared" si="15"/>
        <v>1</v>
      </c>
      <c r="AP18" s="362">
        <v>11</v>
      </c>
      <c r="AQ18" s="363" t="e">
        <f t="shared" si="0"/>
        <v>#N/A</v>
      </c>
      <c r="AR18" s="364" t="e">
        <f t="shared" si="16"/>
        <v>#N/A</v>
      </c>
      <c r="AS18" s="365" t="e">
        <f t="shared" si="1"/>
        <v>#N/A</v>
      </c>
      <c r="AT18" s="359" t="e">
        <f t="shared" si="2"/>
        <v>#N/A</v>
      </c>
      <c r="AU18" s="366" t="e">
        <f>SUM($AR$8:AR18)/SUM($AR$8:$AR$44)</f>
        <v>#N/A</v>
      </c>
      <c r="AV18" s="415" t="e">
        <f t="shared" si="17"/>
        <v>#N/A</v>
      </c>
      <c r="AW18" s="416" t="e">
        <f t="shared" si="3"/>
        <v>#N/A</v>
      </c>
      <c r="AY18" s="340" t="s">
        <v>10</v>
      </c>
      <c r="AZ18" s="341" t="s">
        <v>40</v>
      </c>
      <c r="BA18" s="435">
        <f>BA$47*関係係数シート!CW14</f>
        <v>0</v>
      </c>
      <c r="BB18" s="346">
        <f>BB$47*関係係数シート!CX14</f>
        <v>0</v>
      </c>
      <c r="BC18" s="346">
        <f>BC$47*関係係数シート!CY14</f>
        <v>0</v>
      </c>
      <c r="BD18" s="346">
        <f>BD$47*関係係数シート!CZ14</f>
        <v>0</v>
      </c>
      <c r="BE18" s="346">
        <f>BE$47*関係係数シート!DA14</f>
        <v>0</v>
      </c>
      <c r="BF18" s="346">
        <f>BF$47*関係係数シート!DB14</f>
        <v>0</v>
      </c>
      <c r="BG18" s="346">
        <f>BG$47*関係係数シート!DC14</f>
        <v>0</v>
      </c>
      <c r="BH18" s="346">
        <f>BH$47*関係係数シート!DD14</f>
        <v>0</v>
      </c>
      <c r="BI18" s="346">
        <f>BI$47*関係係数シート!DE14</f>
        <v>0</v>
      </c>
      <c r="BJ18" s="346">
        <f>BJ$47*関係係数シート!DF14</f>
        <v>0</v>
      </c>
      <c r="BK18" s="346">
        <f>BK$47*関係係数シート!DG14</f>
        <v>0</v>
      </c>
      <c r="BL18" s="346">
        <f>BL$47*関係係数シート!DH14</f>
        <v>0</v>
      </c>
      <c r="BM18" s="346">
        <f>BM$47*関係係数シート!DI14</f>
        <v>0</v>
      </c>
      <c r="BN18" s="346">
        <f>BN$47*関係係数シート!DJ14</f>
        <v>0</v>
      </c>
      <c r="BO18" s="346">
        <f>BO$47*関係係数シート!DK14</f>
        <v>0</v>
      </c>
      <c r="BP18" s="346">
        <f>BP$47*関係係数シート!DL14</f>
        <v>0</v>
      </c>
      <c r="BQ18" s="346">
        <f>BQ$47*関係係数シート!DM14</f>
        <v>0</v>
      </c>
      <c r="BR18" s="346">
        <f>BR$47*関係係数シート!DN14</f>
        <v>0</v>
      </c>
      <c r="BS18" s="346">
        <f>BS$47*関係係数シート!DO14</f>
        <v>0</v>
      </c>
      <c r="BT18" s="346">
        <f>BT$47*関係係数シート!DP14</f>
        <v>0</v>
      </c>
      <c r="BU18" s="346">
        <f>BU$47*関係係数シート!DQ14</f>
        <v>0</v>
      </c>
      <c r="BV18" s="346">
        <f>BV$47*関係係数シート!DR14</f>
        <v>0</v>
      </c>
      <c r="BW18" s="346">
        <f>BW$47*関係係数シート!DS14</f>
        <v>0</v>
      </c>
      <c r="BX18" s="346">
        <f>BX$47*関係係数シート!DT14</f>
        <v>0</v>
      </c>
      <c r="BY18" s="346">
        <f>BY$47*関係係数シート!DU14</f>
        <v>0</v>
      </c>
      <c r="BZ18" s="346">
        <f>BZ$47*関係係数シート!DV14</f>
        <v>0</v>
      </c>
      <c r="CA18" s="346">
        <f>CA$47*関係係数シート!DW14</f>
        <v>0</v>
      </c>
      <c r="CB18" s="346">
        <f>CB$47*関係係数シート!DX14</f>
        <v>0</v>
      </c>
      <c r="CC18" s="346">
        <f>CC$47*関係係数シート!DY14</f>
        <v>0</v>
      </c>
      <c r="CD18" s="346">
        <f>CD$47*関係係数シート!EA14</f>
        <v>0</v>
      </c>
      <c r="CE18" s="346">
        <f>CE$47*関係係数シート!EB14</f>
        <v>0</v>
      </c>
      <c r="CF18" s="346">
        <f>CF$47*関係係数シート!EC14</f>
        <v>0</v>
      </c>
      <c r="CG18" s="346">
        <f>CG$47*関係係数シート!ED14</f>
        <v>0</v>
      </c>
      <c r="CH18" s="346">
        <f>CH$47*関係係数シート!EE14</f>
        <v>0</v>
      </c>
      <c r="CI18" s="347">
        <f>CI$47*関係係数シート!EG14</f>
        <v>0</v>
      </c>
      <c r="CJ18" s="417">
        <f t="shared" si="4"/>
        <v>0</v>
      </c>
    </row>
    <row r="19" spans="2:88" ht="20.100000000000001" customHeight="1">
      <c r="B19" s="286" t="s">
        <v>27</v>
      </c>
      <c r="C19" s="287" t="s">
        <v>41</v>
      </c>
      <c r="D19" s="291">
        <f>設備投資の入力シート!D17</f>
        <v>0</v>
      </c>
      <c r="E19" s="291">
        <f>設備投資の計算シート!CJ19</f>
        <v>0</v>
      </c>
      <c r="F19" s="407">
        <f>E19*関係係数シート!D15</f>
        <v>0</v>
      </c>
      <c r="G19" s="292">
        <f>F19*関係係数シート!$E15</f>
        <v>0</v>
      </c>
      <c r="H19" s="290">
        <f>F19*関係係数シート!$F15</f>
        <v>0</v>
      </c>
      <c r="I19" s="290">
        <v>0</v>
      </c>
      <c r="J19" s="290">
        <f>I19*関係係数シート!D15</f>
        <v>0</v>
      </c>
      <c r="K19" s="407">
        <v>0</v>
      </c>
      <c r="L19" s="292">
        <f>K19*関係係数シート!$E15</f>
        <v>0</v>
      </c>
      <c r="M19" s="290">
        <f>K19*関係係数シート!$F15</f>
        <v>0</v>
      </c>
      <c r="N19" s="292">
        <f t="shared" si="5"/>
        <v>0</v>
      </c>
      <c r="O19" s="292">
        <f t="shared" si="6"/>
        <v>0</v>
      </c>
      <c r="P19" s="293">
        <f t="shared" si="7"/>
        <v>0</v>
      </c>
      <c r="Q19" s="65"/>
      <c r="R19" s="295"/>
      <c r="S19" s="296"/>
      <c r="T19" s="292">
        <f>$S$45*関係係数シート!G15</f>
        <v>0</v>
      </c>
      <c r="U19" s="292">
        <f>T19*関係係数シート!D15</f>
        <v>0</v>
      </c>
      <c r="V19" s="292">
        <v>0</v>
      </c>
      <c r="W19" s="292">
        <f>V19*関係係数シート!E15</f>
        <v>0</v>
      </c>
      <c r="X19" s="293">
        <f>V19*関係係数シート!F15</f>
        <v>0</v>
      </c>
      <c r="Z19" s="298">
        <f>ROUND(F19*関係係数シート!$H15,0)</f>
        <v>0</v>
      </c>
      <c r="AA19" s="299">
        <f>ROUND(K19*関係係数シート!$H15,0)</f>
        <v>0</v>
      </c>
      <c r="AB19" s="299">
        <f t="shared" si="8"/>
        <v>0</v>
      </c>
      <c r="AC19" s="301">
        <f>ROUND(V19*関係係数シート!$H15,0)</f>
        <v>0</v>
      </c>
      <c r="AD19" s="298">
        <f>ROUND(F19*関係係数シート!$I15,0)</f>
        <v>0</v>
      </c>
      <c r="AE19" s="301">
        <f>ROUND(K19*関係係数シート!$I15,0)</f>
        <v>0</v>
      </c>
      <c r="AF19" s="301">
        <f t="shared" si="9"/>
        <v>0</v>
      </c>
      <c r="AG19" s="302">
        <f>ROUND(V19*関係係数シート!$I15,0)</f>
        <v>0</v>
      </c>
      <c r="AI19" s="303">
        <f t="shared" si="10"/>
        <v>0</v>
      </c>
      <c r="AJ19" s="304">
        <f t="shared" si="11"/>
        <v>0</v>
      </c>
      <c r="AK19" s="305">
        <f t="shared" si="12"/>
        <v>0</v>
      </c>
      <c r="AL19" s="303">
        <f t="shared" si="13"/>
        <v>0</v>
      </c>
      <c r="AM19" s="306">
        <f t="shared" si="14"/>
        <v>0</v>
      </c>
      <c r="AN19" s="307">
        <f t="shared" si="15"/>
        <v>1</v>
      </c>
      <c r="AP19" s="308">
        <v>12</v>
      </c>
      <c r="AQ19" s="309" t="e">
        <f t="shared" si="0"/>
        <v>#N/A</v>
      </c>
      <c r="AR19" s="310" t="e">
        <f t="shared" si="16"/>
        <v>#N/A</v>
      </c>
      <c r="AS19" s="311" t="e">
        <f t="shared" si="1"/>
        <v>#N/A</v>
      </c>
      <c r="AT19" s="305" t="e">
        <f t="shared" si="2"/>
        <v>#N/A</v>
      </c>
      <c r="AU19" s="312" t="e">
        <f>SUM($AR$8:AR19)/SUM($AR$8:$AR$44)</f>
        <v>#N/A</v>
      </c>
      <c r="AV19" s="408" t="e">
        <f t="shared" si="17"/>
        <v>#N/A</v>
      </c>
      <c r="AW19" s="409" t="e">
        <f t="shared" si="3"/>
        <v>#N/A</v>
      </c>
      <c r="AY19" s="286" t="s">
        <v>11</v>
      </c>
      <c r="AZ19" s="287" t="s">
        <v>41</v>
      </c>
      <c r="BA19" s="433">
        <f>BA$47*関係係数シート!CW15</f>
        <v>0</v>
      </c>
      <c r="BB19" s="292">
        <f>BB$47*関係係数シート!CX15</f>
        <v>0</v>
      </c>
      <c r="BC19" s="292">
        <f>BC$47*関係係数シート!CY15</f>
        <v>0</v>
      </c>
      <c r="BD19" s="292">
        <f>BD$47*関係係数シート!CZ15</f>
        <v>0</v>
      </c>
      <c r="BE19" s="292">
        <f>BE$47*関係係数シート!DA15</f>
        <v>0</v>
      </c>
      <c r="BF19" s="292">
        <f>BF$47*関係係数シート!DB15</f>
        <v>0</v>
      </c>
      <c r="BG19" s="292">
        <f>BG$47*関係係数シート!DC15</f>
        <v>0</v>
      </c>
      <c r="BH19" s="292">
        <f>BH$47*関係係数シート!DD15</f>
        <v>0</v>
      </c>
      <c r="BI19" s="292">
        <f>BI$47*関係係数シート!DE15</f>
        <v>0</v>
      </c>
      <c r="BJ19" s="292">
        <f>BJ$47*関係係数シート!DF15</f>
        <v>0</v>
      </c>
      <c r="BK19" s="292">
        <f>BK$47*関係係数シート!DG15</f>
        <v>0</v>
      </c>
      <c r="BL19" s="292">
        <f>BL$47*関係係数シート!DH15</f>
        <v>0</v>
      </c>
      <c r="BM19" s="292">
        <f>BM$47*関係係数シート!DI15</f>
        <v>0</v>
      </c>
      <c r="BN19" s="292">
        <f>BN$47*関係係数シート!DJ15</f>
        <v>0</v>
      </c>
      <c r="BO19" s="292">
        <f>BO$47*関係係数シート!DK15</f>
        <v>0</v>
      </c>
      <c r="BP19" s="292">
        <f>BP$47*関係係数シート!DL15</f>
        <v>0</v>
      </c>
      <c r="BQ19" s="292">
        <f>BQ$47*関係係数シート!DM15</f>
        <v>0</v>
      </c>
      <c r="BR19" s="292">
        <f>BR$47*関係係数シート!DN15</f>
        <v>0</v>
      </c>
      <c r="BS19" s="292">
        <f>BS$47*関係係数シート!DO15</f>
        <v>0</v>
      </c>
      <c r="BT19" s="292">
        <f>BT$47*関係係数シート!DP15</f>
        <v>0</v>
      </c>
      <c r="BU19" s="292">
        <f>BU$47*関係係数シート!DQ15</f>
        <v>0</v>
      </c>
      <c r="BV19" s="292">
        <f>BV$47*関係係数シート!DR15</f>
        <v>0</v>
      </c>
      <c r="BW19" s="292">
        <f>BW$47*関係係数シート!DS15</f>
        <v>0</v>
      </c>
      <c r="BX19" s="292">
        <f>BX$47*関係係数シート!DT15</f>
        <v>0</v>
      </c>
      <c r="BY19" s="292">
        <f>BY$47*関係係数シート!DU15</f>
        <v>0</v>
      </c>
      <c r="BZ19" s="292">
        <f>BZ$47*関係係数シート!DV15</f>
        <v>0</v>
      </c>
      <c r="CA19" s="292">
        <f>CA$47*関係係数シート!DW15</f>
        <v>0</v>
      </c>
      <c r="CB19" s="292">
        <f>CB$47*関係係数シート!DX15</f>
        <v>0</v>
      </c>
      <c r="CC19" s="292">
        <f>CC$47*関係係数シート!DY15</f>
        <v>0</v>
      </c>
      <c r="CD19" s="292">
        <f>CD$47*関係係数シート!EA15</f>
        <v>0</v>
      </c>
      <c r="CE19" s="292">
        <f>CE$47*関係係数シート!EB15</f>
        <v>0</v>
      </c>
      <c r="CF19" s="292">
        <f>CF$47*関係係数シート!EC15</f>
        <v>0</v>
      </c>
      <c r="CG19" s="292">
        <f>CG$47*関係係数シート!ED15</f>
        <v>0</v>
      </c>
      <c r="CH19" s="292">
        <f>CH$47*関係係数シート!EE15</f>
        <v>0</v>
      </c>
      <c r="CI19" s="293">
        <f>CI$47*関係係数シート!EG15</f>
        <v>0</v>
      </c>
      <c r="CJ19" s="410">
        <f t="shared" si="4"/>
        <v>0</v>
      </c>
    </row>
    <row r="20" spans="2:88" ht="20.100000000000001" customHeight="1">
      <c r="B20" s="286" t="s">
        <v>28</v>
      </c>
      <c r="C20" s="287" t="s">
        <v>227</v>
      </c>
      <c r="D20" s="291">
        <f>設備投資の入力シート!D18</f>
        <v>0</v>
      </c>
      <c r="E20" s="291">
        <f>設備投資の計算シート!CJ20</f>
        <v>0</v>
      </c>
      <c r="F20" s="407">
        <f>E20*関係係数シート!D16</f>
        <v>0</v>
      </c>
      <c r="G20" s="292">
        <f>F20*関係係数シート!$E16</f>
        <v>0</v>
      </c>
      <c r="H20" s="290">
        <f>F20*関係係数シート!$F16</f>
        <v>0</v>
      </c>
      <c r="I20" s="290">
        <v>0</v>
      </c>
      <c r="J20" s="290">
        <f>I20*関係係数シート!D16</f>
        <v>0</v>
      </c>
      <c r="K20" s="407">
        <v>0</v>
      </c>
      <c r="L20" s="292">
        <f>K20*関係係数シート!$E16</f>
        <v>0</v>
      </c>
      <c r="M20" s="290">
        <f>K20*関係係数シート!$F16</f>
        <v>0</v>
      </c>
      <c r="N20" s="292">
        <f t="shared" si="5"/>
        <v>0</v>
      </c>
      <c r="O20" s="292">
        <f t="shared" si="6"/>
        <v>0</v>
      </c>
      <c r="P20" s="293">
        <f t="shared" si="7"/>
        <v>0</v>
      </c>
      <c r="Q20" s="65"/>
      <c r="R20" s="295"/>
      <c r="S20" s="296"/>
      <c r="T20" s="292">
        <f>$S$45*関係係数シート!G16</f>
        <v>0</v>
      </c>
      <c r="U20" s="292">
        <f>T20*関係係数シート!D16</f>
        <v>0</v>
      </c>
      <c r="V20" s="292">
        <v>0</v>
      </c>
      <c r="W20" s="292">
        <f>V20*関係係数シート!E16</f>
        <v>0</v>
      </c>
      <c r="X20" s="293">
        <f>V20*関係係数シート!F16</f>
        <v>0</v>
      </c>
      <c r="Z20" s="298">
        <f>ROUND(F20*関係係数シート!$H16,0)</f>
        <v>0</v>
      </c>
      <c r="AA20" s="299">
        <f>ROUND(K20*関係係数シート!$H16,0)</f>
        <v>0</v>
      </c>
      <c r="AB20" s="299">
        <f t="shared" si="8"/>
        <v>0</v>
      </c>
      <c r="AC20" s="301">
        <f>ROUND(V20*関係係数シート!$H16,0)</f>
        <v>0</v>
      </c>
      <c r="AD20" s="298">
        <f>ROUND(F20*関係係数シート!$I16,0)</f>
        <v>0</v>
      </c>
      <c r="AE20" s="301">
        <f>ROUND(K20*関係係数シート!$I16,0)</f>
        <v>0</v>
      </c>
      <c r="AF20" s="301">
        <f t="shared" si="9"/>
        <v>0</v>
      </c>
      <c r="AG20" s="302">
        <f>ROUND(V20*関係係数シート!$I16,0)</f>
        <v>0</v>
      </c>
      <c r="AI20" s="303">
        <f t="shared" si="10"/>
        <v>0</v>
      </c>
      <c r="AJ20" s="304">
        <f t="shared" si="11"/>
        <v>0</v>
      </c>
      <c r="AK20" s="305">
        <f t="shared" si="12"/>
        <v>0</v>
      </c>
      <c r="AL20" s="303">
        <f t="shared" si="13"/>
        <v>0</v>
      </c>
      <c r="AM20" s="306">
        <f t="shared" si="14"/>
        <v>0</v>
      </c>
      <c r="AN20" s="307">
        <f t="shared" si="15"/>
        <v>1</v>
      </c>
      <c r="AP20" s="308">
        <v>13</v>
      </c>
      <c r="AQ20" s="309" t="e">
        <f t="shared" si="0"/>
        <v>#N/A</v>
      </c>
      <c r="AR20" s="310" t="e">
        <f t="shared" si="16"/>
        <v>#N/A</v>
      </c>
      <c r="AS20" s="311" t="e">
        <f t="shared" si="1"/>
        <v>#N/A</v>
      </c>
      <c r="AT20" s="305" t="e">
        <f t="shared" si="2"/>
        <v>#N/A</v>
      </c>
      <c r="AU20" s="312" t="e">
        <f>SUM($AR$8:AR20)/SUM($AR$8:$AR$44)</f>
        <v>#N/A</v>
      </c>
      <c r="AV20" s="408" t="e">
        <f t="shared" si="17"/>
        <v>#N/A</v>
      </c>
      <c r="AW20" s="409" t="e">
        <f t="shared" si="3"/>
        <v>#N/A</v>
      </c>
      <c r="AY20" s="286" t="s">
        <v>12</v>
      </c>
      <c r="AZ20" s="287" t="s">
        <v>103</v>
      </c>
      <c r="BA20" s="433">
        <f>BA$47*関係係数シート!CW16</f>
        <v>0</v>
      </c>
      <c r="BB20" s="292">
        <f>BB$47*関係係数シート!CX16</f>
        <v>0</v>
      </c>
      <c r="BC20" s="292">
        <f>BC$47*関係係数シート!CY16</f>
        <v>0</v>
      </c>
      <c r="BD20" s="292">
        <f>BD$47*関係係数シート!CZ16</f>
        <v>0</v>
      </c>
      <c r="BE20" s="292">
        <f>BE$47*関係係数シート!DA16</f>
        <v>0</v>
      </c>
      <c r="BF20" s="292">
        <f>BF$47*関係係数シート!DB16</f>
        <v>0</v>
      </c>
      <c r="BG20" s="292">
        <f>BG$47*関係係数シート!DC16</f>
        <v>0</v>
      </c>
      <c r="BH20" s="292">
        <f>BH$47*関係係数シート!DD16</f>
        <v>0</v>
      </c>
      <c r="BI20" s="292">
        <f>BI$47*関係係数シート!DE16</f>
        <v>0</v>
      </c>
      <c r="BJ20" s="292">
        <f>BJ$47*関係係数シート!DF16</f>
        <v>0</v>
      </c>
      <c r="BK20" s="292">
        <f>BK$47*関係係数シート!DG16</f>
        <v>0</v>
      </c>
      <c r="BL20" s="292">
        <f>BL$47*関係係数シート!DH16</f>
        <v>0</v>
      </c>
      <c r="BM20" s="292">
        <f>BM$47*関係係数シート!DI16</f>
        <v>0</v>
      </c>
      <c r="BN20" s="292">
        <f>BN$47*関係係数シート!DJ16</f>
        <v>0</v>
      </c>
      <c r="BO20" s="292">
        <f>BO$47*関係係数シート!DK16</f>
        <v>0</v>
      </c>
      <c r="BP20" s="292">
        <f>BP$47*関係係数シート!DL16</f>
        <v>0</v>
      </c>
      <c r="BQ20" s="292">
        <f>BQ$47*関係係数シート!DM16</f>
        <v>0</v>
      </c>
      <c r="BR20" s="292">
        <f>BR$47*関係係数シート!DN16</f>
        <v>0</v>
      </c>
      <c r="BS20" s="292">
        <f>BS$47*関係係数シート!DO16</f>
        <v>0</v>
      </c>
      <c r="BT20" s="292">
        <f>BT$47*関係係数シート!DP16</f>
        <v>0</v>
      </c>
      <c r="BU20" s="292">
        <f>BU$47*関係係数シート!DQ16</f>
        <v>0</v>
      </c>
      <c r="BV20" s="292">
        <f>BV$47*関係係数シート!DR16</f>
        <v>0</v>
      </c>
      <c r="BW20" s="292">
        <f>BW$47*関係係数シート!DS16</f>
        <v>0</v>
      </c>
      <c r="BX20" s="292">
        <f>BX$47*関係係数シート!DT16</f>
        <v>0</v>
      </c>
      <c r="BY20" s="292">
        <f>BY$47*関係係数シート!DU16</f>
        <v>0</v>
      </c>
      <c r="BZ20" s="292">
        <f>BZ$47*関係係数シート!DV16</f>
        <v>0</v>
      </c>
      <c r="CA20" s="292">
        <f>CA$47*関係係数シート!DW16</f>
        <v>0</v>
      </c>
      <c r="CB20" s="292">
        <f>CB$47*関係係数シート!DX16</f>
        <v>0</v>
      </c>
      <c r="CC20" s="292">
        <f>CC$47*関係係数シート!DY16</f>
        <v>0</v>
      </c>
      <c r="CD20" s="292">
        <f>CD$47*関係係数シート!EA16</f>
        <v>0</v>
      </c>
      <c r="CE20" s="292">
        <f>CE$47*関係係数シート!EB16</f>
        <v>0</v>
      </c>
      <c r="CF20" s="292">
        <f>CF$47*関係係数シート!EC16</f>
        <v>0</v>
      </c>
      <c r="CG20" s="292">
        <f>CG$47*関係係数シート!ED16</f>
        <v>0</v>
      </c>
      <c r="CH20" s="292">
        <f>CH$47*関係係数シート!EE16</f>
        <v>0</v>
      </c>
      <c r="CI20" s="293">
        <f>CI$47*関係係数シート!EG16</f>
        <v>0</v>
      </c>
      <c r="CJ20" s="410">
        <f t="shared" si="4"/>
        <v>0</v>
      </c>
    </row>
    <row r="21" spans="2:88" ht="20.100000000000001" customHeight="1">
      <c r="B21" s="286" t="s">
        <v>29</v>
      </c>
      <c r="C21" s="287" t="s">
        <v>228</v>
      </c>
      <c r="D21" s="291">
        <f>設備投資の入力シート!D19</f>
        <v>0</v>
      </c>
      <c r="E21" s="291">
        <f>設備投資の計算シート!CJ21</f>
        <v>0</v>
      </c>
      <c r="F21" s="407">
        <f>E21*関係係数シート!D17</f>
        <v>0</v>
      </c>
      <c r="G21" s="292">
        <f>F21*関係係数シート!$E17</f>
        <v>0</v>
      </c>
      <c r="H21" s="290">
        <f>F21*関係係数シート!$F17</f>
        <v>0</v>
      </c>
      <c r="I21" s="290">
        <v>0</v>
      </c>
      <c r="J21" s="290">
        <f>I21*関係係数シート!D17</f>
        <v>0</v>
      </c>
      <c r="K21" s="407">
        <v>0</v>
      </c>
      <c r="L21" s="292">
        <f>K21*関係係数シート!$E17</f>
        <v>0</v>
      </c>
      <c r="M21" s="290">
        <f>K21*関係係数シート!$F17</f>
        <v>0</v>
      </c>
      <c r="N21" s="292">
        <f t="shared" si="5"/>
        <v>0</v>
      </c>
      <c r="O21" s="292">
        <f t="shared" si="6"/>
        <v>0</v>
      </c>
      <c r="P21" s="293">
        <f t="shared" si="7"/>
        <v>0</v>
      </c>
      <c r="Q21" s="65"/>
      <c r="R21" s="295"/>
      <c r="S21" s="296"/>
      <c r="T21" s="292">
        <f>$S$45*関係係数シート!G17</f>
        <v>0</v>
      </c>
      <c r="U21" s="292">
        <f>T21*関係係数シート!D17</f>
        <v>0</v>
      </c>
      <c r="V21" s="292">
        <v>0</v>
      </c>
      <c r="W21" s="292">
        <f>V21*関係係数シート!E17</f>
        <v>0</v>
      </c>
      <c r="X21" s="293">
        <f>V21*関係係数シート!F17</f>
        <v>0</v>
      </c>
      <c r="Z21" s="298">
        <f>ROUND(F21*関係係数シート!$H17,0)</f>
        <v>0</v>
      </c>
      <c r="AA21" s="299">
        <f>ROUND(K21*関係係数シート!$H17,0)</f>
        <v>0</v>
      </c>
      <c r="AB21" s="299">
        <f t="shared" si="8"/>
        <v>0</v>
      </c>
      <c r="AC21" s="301">
        <f>ROUND(V21*関係係数シート!$H17,0)</f>
        <v>0</v>
      </c>
      <c r="AD21" s="298">
        <f>ROUND(F21*関係係数シート!$I17,0)</f>
        <v>0</v>
      </c>
      <c r="AE21" s="301">
        <f>ROUND(K21*関係係数シート!$I17,0)</f>
        <v>0</v>
      </c>
      <c r="AF21" s="301">
        <f t="shared" si="9"/>
        <v>0</v>
      </c>
      <c r="AG21" s="302">
        <f>ROUND(V21*関係係数シート!$I17,0)</f>
        <v>0</v>
      </c>
      <c r="AI21" s="303">
        <f t="shared" si="10"/>
        <v>0</v>
      </c>
      <c r="AJ21" s="304">
        <f t="shared" si="11"/>
        <v>0</v>
      </c>
      <c r="AK21" s="305">
        <f t="shared" si="12"/>
        <v>0</v>
      </c>
      <c r="AL21" s="303">
        <f t="shared" si="13"/>
        <v>0</v>
      </c>
      <c r="AM21" s="306">
        <f t="shared" si="14"/>
        <v>0</v>
      </c>
      <c r="AN21" s="307">
        <f t="shared" si="15"/>
        <v>1</v>
      </c>
      <c r="AP21" s="308">
        <v>14</v>
      </c>
      <c r="AQ21" s="309" t="e">
        <f t="shared" si="0"/>
        <v>#N/A</v>
      </c>
      <c r="AR21" s="310" t="e">
        <f t="shared" si="16"/>
        <v>#N/A</v>
      </c>
      <c r="AS21" s="311" t="e">
        <f t="shared" si="1"/>
        <v>#N/A</v>
      </c>
      <c r="AT21" s="305" t="e">
        <f t="shared" si="2"/>
        <v>#N/A</v>
      </c>
      <c r="AU21" s="312" t="e">
        <f>SUM($AR$8:AR21)/SUM($AR$8:$AR$44)</f>
        <v>#N/A</v>
      </c>
      <c r="AV21" s="408" t="e">
        <f t="shared" si="17"/>
        <v>#N/A</v>
      </c>
      <c r="AW21" s="409" t="e">
        <f t="shared" si="3"/>
        <v>#N/A</v>
      </c>
      <c r="AY21" s="286" t="s">
        <v>13</v>
      </c>
      <c r="AZ21" s="287" t="s">
        <v>104</v>
      </c>
      <c r="BA21" s="433">
        <f>BA$47*関係係数シート!CW17</f>
        <v>0</v>
      </c>
      <c r="BB21" s="292">
        <f>BB$47*関係係数シート!CX17</f>
        <v>0</v>
      </c>
      <c r="BC21" s="292">
        <f>BC$47*関係係数シート!CY17</f>
        <v>0</v>
      </c>
      <c r="BD21" s="292">
        <f>BD$47*関係係数シート!CZ17</f>
        <v>0</v>
      </c>
      <c r="BE21" s="292">
        <f>BE$47*関係係数シート!DA17</f>
        <v>0</v>
      </c>
      <c r="BF21" s="292">
        <f>BF$47*関係係数シート!DB17</f>
        <v>0</v>
      </c>
      <c r="BG21" s="292">
        <f>BG$47*関係係数シート!DC17</f>
        <v>0</v>
      </c>
      <c r="BH21" s="292">
        <f>BH$47*関係係数シート!DD17</f>
        <v>0</v>
      </c>
      <c r="BI21" s="292">
        <f>BI$47*関係係数シート!DE17</f>
        <v>0</v>
      </c>
      <c r="BJ21" s="292">
        <f>BJ$47*関係係数シート!DF17</f>
        <v>0</v>
      </c>
      <c r="BK21" s="292">
        <f>BK$47*関係係数シート!DG17</f>
        <v>0</v>
      </c>
      <c r="BL21" s="292">
        <f>BL$47*関係係数シート!DH17</f>
        <v>0</v>
      </c>
      <c r="BM21" s="292">
        <f>BM$47*関係係数シート!DI17</f>
        <v>0</v>
      </c>
      <c r="BN21" s="292">
        <f>BN$47*関係係数シート!DJ17</f>
        <v>0</v>
      </c>
      <c r="BO21" s="292">
        <f>BO$47*関係係数シート!DK17</f>
        <v>0</v>
      </c>
      <c r="BP21" s="292">
        <f>BP$47*関係係数シート!DL17</f>
        <v>0</v>
      </c>
      <c r="BQ21" s="292">
        <f>BQ$47*関係係数シート!DM17</f>
        <v>0</v>
      </c>
      <c r="BR21" s="292">
        <f>BR$47*関係係数シート!DN17</f>
        <v>0</v>
      </c>
      <c r="BS21" s="292">
        <f>BS$47*関係係数シート!DO17</f>
        <v>0</v>
      </c>
      <c r="BT21" s="292">
        <f>BT$47*関係係数シート!DP17</f>
        <v>0</v>
      </c>
      <c r="BU21" s="292">
        <f>BU$47*関係係数シート!DQ17</f>
        <v>0</v>
      </c>
      <c r="BV21" s="292">
        <f>BV$47*関係係数シート!DR17</f>
        <v>0</v>
      </c>
      <c r="BW21" s="292">
        <f>BW$47*関係係数シート!DS17</f>
        <v>0</v>
      </c>
      <c r="BX21" s="292">
        <f>BX$47*関係係数シート!DT17</f>
        <v>0</v>
      </c>
      <c r="BY21" s="292">
        <f>BY$47*関係係数シート!DU17</f>
        <v>0</v>
      </c>
      <c r="BZ21" s="292">
        <f>BZ$47*関係係数シート!DV17</f>
        <v>0</v>
      </c>
      <c r="CA21" s="292">
        <f>CA$47*関係係数シート!DW17</f>
        <v>0</v>
      </c>
      <c r="CB21" s="292">
        <f>CB$47*関係係数シート!DX17</f>
        <v>0</v>
      </c>
      <c r="CC21" s="292">
        <f>CC$47*関係係数シート!DY17</f>
        <v>0</v>
      </c>
      <c r="CD21" s="292">
        <f>CD$47*関係係数シート!EA17</f>
        <v>0</v>
      </c>
      <c r="CE21" s="292">
        <f>CE$47*関係係数シート!EB17</f>
        <v>0</v>
      </c>
      <c r="CF21" s="292">
        <f>CF$47*関係係数シート!EC17</f>
        <v>0</v>
      </c>
      <c r="CG21" s="292">
        <f>CG$47*関係係数シート!ED17</f>
        <v>0</v>
      </c>
      <c r="CH21" s="292">
        <f>CH$47*関係係数シート!EE17</f>
        <v>0</v>
      </c>
      <c r="CI21" s="293">
        <f>CI$47*関係係数シート!EG17</f>
        <v>0</v>
      </c>
      <c r="CJ21" s="410">
        <f t="shared" si="4"/>
        <v>0</v>
      </c>
    </row>
    <row r="22" spans="2:88" ht="20.100000000000001" customHeight="1">
      <c r="B22" s="313" t="s">
        <v>30</v>
      </c>
      <c r="C22" s="314" t="s">
        <v>229</v>
      </c>
      <c r="D22" s="318">
        <f>設備投資の入力シート!D20</f>
        <v>0</v>
      </c>
      <c r="E22" s="318">
        <f>設備投資の計算シート!CJ22</f>
        <v>0</v>
      </c>
      <c r="F22" s="411">
        <f>E22*関係係数シート!D18</f>
        <v>0</v>
      </c>
      <c r="G22" s="319">
        <f>F22*関係係数シート!$E18</f>
        <v>0</v>
      </c>
      <c r="H22" s="317">
        <f>F22*関係係数シート!$F18</f>
        <v>0</v>
      </c>
      <c r="I22" s="317">
        <v>0</v>
      </c>
      <c r="J22" s="317">
        <f>I22*関係係数シート!D18</f>
        <v>0</v>
      </c>
      <c r="K22" s="411">
        <v>0</v>
      </c>
      <c r="L22" s="319">
        <f>K22*関係係数シート!$E18</f>
        <v>0</v>
      </c>
      <c r="M22" s="317">
        <f>K22*関係係数シート!$F18</f>
        <v>0</v>
      </c>
      <c r="N22" s="319">
        <f t="shared" si="5"/>
        <v>0</v>
      </c>
      <c r="O22" s="319">
        <f t="shared" si="6"/>
        <v>0</v>
      </c>
      <c r="P22" s="320">
        <f t="shared" si="7"/>
        <v>0</v>
      </c>
      <c r="Q22" s="65"/>
      <c r="R22" s="322"/>
      <c r="S22" s="323"/>
      <c r="T22" s="319">
        <f>$S$45*関係係数シート!G18</f>
        <v>0</v>
      </c>
      <c r="U22" s="319">
        <f>T22*関係係数シート!D18</f>
        <v>0</v>
      </c>
      <c r="V22" s="319">
        <v>0</v>
      </c>
      <c r="W22" s="319">
        <f>V22*関係係数シート!E18</f>
        <v>0</v>
      </c>
      <c r="X22" s="320">
        <f>V22*関係係数シート!F18</f>
        <v>0</v>
      </c>
      <c r="Z22" s="325">
        <f>ROUND(F22*関係係数シート!$H18,0)</f>
        <v>0</v>
      </c>
      <c r="AA22" s="326">
        <f>ROUND(K22*関係係数シート!$H18,0)</f>
        <v>0</v>
      </c>
      <c r="AB22" s="326">
        <f t="shared" si="8"/>
        <v>0</v>
      </c>
      <c r="AC22" s="328">
        <f>ROUND(V22*関係係数シート!$H18,0)</f>
        <v>0</v>
      </c>
      <c r="AD22" s="325">
        <f>ROUND(F22*関係係数シート!$I18,0)</f>
        <v>0</v>
      </c>
      <c r="AE22" s="328">
        <f>ROUND(K22*関係係数シート!$I18,0)</f>
        <v>0</v>
      </c>
      <c r="AF22" s="328">
        <f t="shared" si="9"/>
        <v>0</v>
      </c>
      <c r="AG22" s="329">
        <f>ROUND(V22*関係係数シート!$I18,0)</f>
        <v>0</v>
      </c>
      <c r="AI22" s="330">
        <f t="shared" si="10"/>
        <v>0</v>
      </c>
      <c r="AJ22" s="331">
        <f t="shared" si="11"/>
        <v>0</v>
      </c>
      <c r="AK22" s="332">
        <f t="shared" si="12"/>
        <v>0</v>
      </c>
      <c r="AL22" s="330">
        <f t="shared" si="13"/>
        <v>0</v>
      </c>
      <c r="AM22" s="333">
        <f t="shared" si="14"/>
        <v>0</v>
      </c>
      <c r="AN22" s="334">
        <f t="shared" si="15"/>
        <v>1</v>
      </c>
      <c r="AP22" s="335">
        <v>15</v>
      </c>
      <c r="AQ22" s="336" t="e">
        <f t="shared" si="0"/>
        <v>#N/A</v>
      </c>
      <c r="AR22" s="337" t="e">
        <f t="shared" si="16"/>
        <v>#N/A</v>
      </c>
      <c r="AS22" s="338" t="e">
        <f t="shared" si="1"/>
        <v>#N/A</v>
      </c>
      <c r="AT22" s="332" t="e">
        <f t="shared" si="2"/>
        <v>#N/A</v>
      </c>
      <c r="AU22" s="339" t="e">
        <f>SUM($AR$8:AR22)/SUM($AR$8:$AR$44)</f>
        <v>#N/A</v>
      </c>
      <c r="AV22" s="412" t="e">
        <f t="shared" si="17"/>
        <v>#N/A</v>
      </c>
      <c r="AW22" s="413" t="e">
        <f t="shared" si="3"/>
        <v>#N/A</v>
      </c>
      <c r="AY22" s="313" t="s">
        <v>14</v>
      </c>
      <c r="AZ22" s="314" t="s">
        <v>105</v>
      </c>
      <c r="BA22" s="434">
        <f>BA$47*関係係数シート!CW18</f>
        <v>0</v>
      </c>
      <c r="BB22" s="319">
        <f>BB$47*関係係数シート!CX18</f>
        <v>0</v>
      </c>
      <c r="BC22" s="319">
        <f>BC$47*関係係数シート!CY18</f>
        <v>0</v>
      </c>
      <c r="BD22" s="319">
        <f>BD$47*関係係数シート!CZ18</f>
        <v>0</v>
      </c>
      <c r="BE22" s="319">
        <f>BE$47*関係係数シート!DA18</f>
        <v>0</v>
      </c>
      <c r="BF22" s="319">
        <f>BF$47*関係係数シート!DB18</f>
        <v>0</v>
      </c>
      <c r="BG22" s="319">
        <f>BG$47*関係係数シート!DC18</f>
        <v>0</v>
      </c>
      <c r="BH22" s="319">
        <f>BH$47*関係係数シート!DD18</f>
        <v>0</v>
      </c>
      <c r="BI22" s="319">
        <f>BI$47*関係係数シート!DE18</f>
        <v>0</v>
      </c>
      <c r="BJ22" s="319">
        <f>BJ$47*関係係数シート!DF18</f>
        <v>0</v>
      </c>
      <c r="BK22" s="319">
        <f>BK$47*関係係数シート!DG18</f>
        <v>0</v>
      </c>
      <c r="BL22" s="319">
        <f>BL$47*関係係数シート!DH18</f>
        <v>0</v>
      </c>
      <c r="BM22" s="319">
        <f>BM$47*関係係数シート!DI18</f>
        <v>0</v>
      </c>
      <c r="BN22" s="319">
        <f>BN$47*関係係数シート!DJ18</f>
        <v>0</v>
      </c>
      <c r="BO22" s="319">
        <f>BO$47*関係係数シート!DK18</f>
        <v>0</v>
      </c>
      <c r="BP22" s="319">
        <f>BP$47*関係係数シート!DL18</f>
        <v>0</v>
      </c>
      <c r="BQ22" s="319">
        <f>BQ$47*関係係数シート!DM18</f>
        <v>0</v>
      </c>
      <c r="BR22" s="319">
        <f>BR$47*関係係数シート!DN18</f>
        <v>0</v>
      </c>
      <c r="BS22" s="319">
        <f>BS$47*関係係数シート!DO18</f>
        <v>0</v>
      </c>
      <c r="BT22" s="319">
        <f>BT$47*関係係数シート!DP18</f>
        <v>0</v>
      </c>
      <c r="BU22" s="319">
        <f>BU$47*関係係数シート!DQ18</f>
        <v>0</v>
      </c>
      <c r="BV22" s="319">
        <f>BV$47*関係係数シート!DR18</f>
        <v>0</v>
      </c>
      <c r="BW22" s="319">
        <f>BW$47*関係係数シート!DS18</f>
        <v>0</v>
      </c>
      <c r="BX22" s="319">
        <f>BX$47*関係係数シート!DT18</f>
        <v>0</v>
      </c>
      <c r="BY22" s="319">
        <f>BY$47*関係係数シート!DU18</f>
        <v>0</v>
      </c>
      <c r="BZ22" s="319">
        <f>BZ$47*関係係数シート!DV18</f>
        <v>0</v>
      </c>
      <c r="CA22" s="319">
        <f>CA$47*関係係数シート!DW18</f>
        <v>0</v>
      </c>
      <c r="CB22" s="319">
        <f>CB$47*関係係数シート!DX18</f>
        <v>0</v>
      </c>
      <c r="CC22" s="319">
        <f>CC$47*関係係数シート!DY18</f>
        <v>0</v>
      </c>
      <c r="CD22" s="319">
        <f>CD$47*関係係数シート!EA18</f>
        <v>0</v>
      </c>
      <c r="CE22" s="319">
        <f>CE$47*関係係数シート!EB18</f>
        <v>0</v>
      </c>
      <c r="CF22" s="319">
        <f>CF$47*関係係数シート!EC18</f>
        <v>0</v>
      </c>
      <c r="CG22" s="319">
        <f>CG$47*関係係数シート!ED18</f>
        <v>0</v>
      </c>
      <c r="CH22" s="319">
        <f>CH$47*関係係数シート!EE18</f>
        <v>0</v>
      </c>
      <c r="CI22" s="320">
        <f>CI$47*関係係数シート!EG18</f>
        <v>0</v>
      </c>
      <c r="CJ22" s="414">
        <f t="shared" si="4"/>
        <v>0</v>
      </c>
    </row>
    <row r="23" spans="2:88" ht="20.100000000000001" customHeight="1">
      <c r="B23" s="340" t="s">
        <v>31</v>
      </c>
      <c r="C23" s="341" t="s">
        <v>93</v>
      </c>
      <c r="D23" s="345">
        <f>設備投資の入力シート!D21</f>
        <v>0</v>
      </c>
      <c r="E23" s="345">
        <f>設備投資の計算シート!CJ23</f>
        <v>0</v>
      </c>
      <c r="F23" s="401">
        <f>E23*関係係数シート!D19</f>
        <v>0</v>
      </c>
      <c r="G23" s="346">
        <f>F23*関係係数シート!$E19</f>
        <v>0</v>
      </c>
      <c r="H23" s="344">
        <f>F23*関係係数シート!$F19</f>
        <v>0</v>
      </c>
      <c r="I23" s="344">
        <v>0</v>
      </c>
      <c r="J23" s="344">
        <f>I23*関係係数シート!D19</f>
        <v>0</v>
      </c>
      <c r="K23" s="401">
        <v>0</v>
      </c>
      <c r="L23" s="346">
        <f>K23*関係係数シート!$E19</f>
        <v>0</v>
      </c>
      <c r="M23" s="344">
        <f>K23*関係係数シート!$F19</f>
        <v>0</v>
      </c>
      <c r="N23" s="346">
        <f t="shared" si="5"/>
        <v>0</v>
      </c>
      <c r="O23" s="346">
        <f t="shared" si="6"/>
        <v>0</v>
      </c>
      <c r="P23" s="347">
        <f t="shared" si="7"/>
        <v>0</v>
      </c>
      <c r="Q23" s="65"/>
      <c r="R23" s="349"/>
      <c r="S23" s="350"/>
      <c r="T23" s="346">
        <f>$S$45*関係係数シート!G19</f>
        <v>0</v>
      </c>
      <c r="U23" s="346">
        <f>T23*関係係数シート!D19</f>
        <v>0</v>
      </c>
      <c r="V23" s="346">
        <v>0</v>
      </c>
      <c r="W23" s="346">
        <f>V23*関係係数シート!E19</f>
        <v>0</v>
      </c>
      <c r="X23" s="347">
        <f>V23*関係係数シート!F19</f>
        <v>0</v>
      </c>
      <c r="Z23" s="352">
        <f>ROUND(F23*関係係数シート!$H19,0)</f>
        <v>0</v>
      </c>
      <c r="AA23" s="353">
        <f>ROUND(K23*関係係数シート!$H19,0)</f>
        <v>0</v>
      </c>
      <c r="AB23" s="353">
        <f t="shared" si="8"/>
        <v>0</v>
      </c>
      <c r="AC23" s="355">
        <f>ROUND(V23*関係係数シート!$H19,0)</f>
        <v>0</v>
      </c>
      <c r="AD23" s="352">
        <f>ROUND(F23*関係係数シート!$I19,0)</f>
        <v>0</v>
      </c>
      <c r="AE23" s="355">
        <f>ROUND(K23*関係係数シート!$I19,0)</f>
        <v>0</v>
      </c>
      <c r="AF23" s="355">
        <f t="shared" si="9"/>
        <v>0</v>
      </c>
      <c r="AG23" s="356">
        <f>ROUND(V23*関係係数シート!$I19,0)</f>
        <v>0</v>
      </c>
      <c r="AI23" s="357">
        <f t="shared" si="10"/>
        <v>0</v>
      </c>
      <c r="AJ23" s="358">
        <f t="shared" si="11"/>
        <v>0</v>
      </c>
      <c r="AK23" s="359">
        <f t="shared" si="12"/>
        <v>0</v>
      </c>
      <c r="AL23" s="357">
        <f t="shared" si="13"/>
        <v>0</v>
      </c>
      <c r="AM23" s="360">
        <f t="shared" si="14"/>
        <v>0</v>
      </c>
      <c r="AN23" s="361">
        <f t="shared" si="15"/>
        <v>1</v>
      </c>
      <c r="AP23" s="362">
        <v>16</v>
      </c>
      <c r="AQ23" s="363" t="e">
        <f t="shared" si="0"/>
        <v>#N/A</v>
      </c>
      <c r="AR23" s="364" t="e">
        <f t="shared" si="16"/>
        <v>#N/A</v>
      </c>
      <c r="AS23" s="365" t="e">
        <f t="shared" si="1"/>
        <v>#N/A</v>
      </c>
      <c r="AT23" s="359" t="e">
        <f t="shared" si="2"/>
        <v>#N/A</v>
      </c>
      <c r="AU23" s="366" t="e">
        <f>SUM($AR$8:AR23)/SUM($AR$8:$AR$44)</f>
        <v>#N/A</v>
      </c>
      <c r="AV23" s="415" t="e">
        <f t="shared" si="17"/>
        <v>#N/A</v>
      </c>
      <c r="AW23" s="416" t="e">
        <f t="shared" si="3"/>
        <v>#N/A</v>
      </c>
      <c r="AY23" s="340" t="s">
        <v>15</v>
      </c>
      <c r="AZ23" s="341" t="s">
        <v>93</v>
      </c>
      <c r="BA23" s="435">
        <f>BA$47*関係係数シート!CW19</f>
        <v>0</v>
      </c>
      <c r="BB23" s="346">
        <f>BB$47*関係係数シート!CX19</f>
        <v>0</v>
      </c>
      <c r="BC23" s="346">
        <f>BC$47*関係係数シート!CY19</f>
        <v>0</v>
      </c>
      <c r="BD23" s="346">
        <f>BD$47*関係係数シート!CZ19</f>
        <v>0</v>
      </c>
      <c r="BE23" s="346">
        <f>BE$47*関係係数シート!DA19</f>
        <v>0</v>
      </c>
      <c r="BF23" s="346">
        <f>BF$47*関係係数シート!DB19</f>
        <v>0</v>
      </c>
      <c r="BG23" s="346">
        <f>BG$47*関係係数シート!DC19</f>
        <v>0</v>
      </c>
      <c r="BH23" s="346">
        <f>BH$47*関係係数シート!DD19</f>
        <v>0</v>
      </c>
      <c r="BI23" s="346">
        <f>BI$47*関係係数シート!DE19</f>
        <v>0</v>
      </c>
      <c r="BJ23" s="346">
        <f>BJ$47*関係係数シート!DF19</f>
        <v>0</v>
      </c>
      <c r="BK23" s="346">
        <f>BK$47*関係係数シート!DG19</f>
        <v>0</v>
      </c>
      <c r="BL23" s="346">
        <f>BL$47*関係係数シート!DH19</f>
        <v>0</v>
      </c>
      <c r="BM23" s="346">
        <f>BM$47*関係係数シート!DI19</f>
        <v>0</v>
      </c>
      <c r="BN23" s="346">
        <f>BN$47*関係係数シート!DJ19</f>
        <v>0</v>
      </c>
      <c r="BO23" s="346">
        <f>BO$47*関係係数シート!DK19</f>
        <v>0</v>
      </c>
      <c r="BP23" s="346">
        <f>BP$47*関係係数シート!DL19</f>
        <v>0</v>
      </c>
      <c r="BQ23" s="346">
        <f>BQ$47*関係係数シート!DM19</f>
        <v>0</v>
      </c>
      <c r="BR23" s="346">
        <f>BR$47*関係係数シート!DN19</f>
        <v>0</v>
      </c>
      <c r="BS23" s="346">
        <f>BS$47*関係係数シート!DO19</f>
        <v>0</v>
      </c>
      <c r="BT23" s="346">
        <f>BT$47*関係係数シート!DP19</f>
        <v>0</v>
      </c>
      <c r="BU23" s="346">
        <f>BU$47*関係係数シート!DQ19</f>
        <v>0</v>
      </c>
      <c r="BV23" s="346">
        <f>BV$47*関係係数シート!DR19</f>
        <v>0</v>
      </c>
      <c r="BW23" s="346">
        <f>BW$47*関係係数シート!DS19</f>
        <v>0</v>
      </c>
      <c r="BX23" s="346">
        <f>BX$47*関係係数シート!DT19</f>
        <v>0</v>
      </c>
      <c r="BY23" s="346">
        <f>BY$47*関係係数シート!DU19</f>
        <v>0</v>
      </c>
      <c r="BZ23" s="346">
        <f>BZ$47*関係係数シート!DV19</f>
        <v>0</v>
      </c>
      <c r="CA23" s="346">
        <f>CA$47*関係係数シート!DW19</f>
        <v>0</v>
      </c>
      <c r="CB23" s="346">
        <f>CB$47*関係係数シート!DX19</f>
        <v>0</v>
      </c>
      <c r="CC23" s="346">
        <f>CC$47*関係係数シート!DY19</f>
        <v>0</v>
      </c>
      <c r="CD23" s="346">
        <f>CD$47*関係係数シート!EA19</f>
        <v>0</v>
      </c>
      <c r="CE23" s="346">
        <f>CE$47*関係係数シート!EB19</f>
        <v>0</v>
      </c>
      <c r="CF23" s="346">
        <f>CF$47*関係係数シート!EC19</f>
        <v>0</v>
      </c>
      <c r="CG23" s="346">
        <f>CG$47*関係係数シート!ED19</f>
        <v>0</v>
      </c>
      <c r="CH23" s="346">
        <f>CH$47*関係係数シート!EE19</f>
        <v>0</v>
      </c>
      <c r="CI23" s="347">
        <f>CI$47*関係係数シート!EG19</f>
        <v>0</v>
      </c>
      <c r="CJ23" s="417">
        <f t="shared" si="4"/>
        <v>0</v>
      </c>
    </row>
    <row r="24" spans="2:88" ht="20.100000000000001" customHeight="1">
      <c r="B24" s="286" t="s">
        <v>88</v>
      </c>
      <c r="C24" s="287" t="s">
        <v>230</v>
      </c>
      <c r="D24" s="291">
        <f>設備投資の入力シート!D22</f>
        <v>0</v>
      </c>
      <c r="E24" s="291">
        <f>設備投資の計算シート!CJ24</f>
        <v>0</v>
      </c>
      <c r="F24" s="407">
        <f>E24*関係係数シート!D20</f>
        <v>0</v>
      </c>
      <c r="G24" s="292">
        <f>F24*関係係数シート!$E20</f>
        <v>0</v>
      </c>
      <c r="H24" s="290">
        <f>F24*関係係数シート!$F20</f>
        <v>0</v>
      </c>
      <c r="I24" s="290">
        <v>0</v>
      </c>
      <c r="J24" s="290">
        <f>I24*関係係数シート!D20</f>
        <v>0</v>
      </c>
      <c r="K24" s="407">
        <v>0</v>
      </c>
      <c r="L24" s="292">
        <f>K24*関係係数シート!$E20</f>
        <v>0</v>
      </c>
      <c r="M24" s="290">
        <f>K24*関係係数シート!$F20</f>
        <v>0</v>
      </c>
      <c r="N24" s="292">
        <f t="shared" si="5"/>
        <v>0</v>
      </c>
      <c r="O24" s="292">
        <f t="shared" si="6"/>
        <v>0</v>
      </c>
      <c r="P24" s="293">
        <f t="shared" si="7"/>
        <v>0</v>
      </c>
      <c r="Q24" s="65"/>
      <c r="R24" s="295"/>
      <c r="S24" s="296"/>
      <c r="T24" s="292">
        <f>$S$45*関係係数シート!G20</f>
        <v>0</v>
      </c>
      <c r="U24" s="292">
        <f>T24*関係係数シート!D20</f>
        <v>0</v>
      </c>
      <c r="V24" s="292">
        <v>0</v>
      </c>
      <c r="W24" s="292">
        <f>V24*関係係数シート!E20</f>
        <v>0</v>
      </c>
      <c r="X24" s="293">
        <f>V24*関係係数シート!F20</f>
        <v>0</v>
      </c>
      <c r="Z24" s="298">
        <f>ROUND(F24*関係係数シート!$H20,0)</f>
        <v>0</v>
      </c>
      <c r="AA24" s="299">
        <f>ROUND(K24*関係係数シート!$H20,0)</f>
        <v>0</v>
      </c>
      <c r="AB24" s="299">
        <f t="shared" si="8"/>
        <v>0</v>
      </c>
      <c r="AC24" s="301">
        <f>ROUND(V24*関係係数シート!$H20,0)</f>
        <v>0</v>
      </c>
      <c r="AD24" s="298">
        <f>ROUND(F24*関係係数シート!$I20,0)</f>
        <v>0</v>
      </c>
      <c r="AE24" s="301">
        <f>ROUND(K24*関係係数シート!$I20,0)</f>
        <v>0</v>
      </c>
      <c r="AF24" s="301">
        <f t="shared" si="9"/>
        <v>0</v>
      </c>
      <c r="AG24" s="302">
        <f>ROUND(V24*関係係数シート!$I20,0)</f>
        <v>0</v>
      </c>
      <c r="AI24" s="303">
        <f t="shared" si="10"/>
        <v>0</v>
      </c>
      <c r="AJ24" s="304">
        <f t="shared" si="11"/>
        <v>0</v>
      </c>
      <c r="AK24" s="305">
        <f t="shared" si="12"/>
        <v>0</v>
      </c>
      <c r="AL24" s="303">
        <f t="shared" si="13"/>
        <v>0</v>
      </c>
      <c r="AM24" s="306">
        <f t="shared" si="14"/>
        <v>0</v>
      </c>
      <c r="AN24" s="307">
        <f t="shared" si="15"/>
        <v>1</v>
      </c>
      <c r="AP24" s="308">
        <v>17</v>
      </c>
      <c r="AQ24" s="309" t="e">
        <f t="shared" si="0"/>
        <v>#N/A</v>
      </c>
      <c r="AR24" s="310" t="e">
        <f t="shared" si="16"/>
        <v>#N/A</v>
      </c>
      <c r="AS24" s="311" t="e">
        <f t="shared" si="1"/>
        <v>#N/A</v>
      </c>
      <c r="AT24" s="305" t="e">
        <f t="shared" si="2"/>
        <v>#N/A</v>
      </c>
      <c r="AU24" s="312" t="e">
        <f>SUM($AR$8:AR24)/SUM($AR$8:$AR$44)</f>
        <v>#N/A</v>
      </c>
      <c r="AV24" s="408" t="e">
        <f t="shared" si="17"/>
        <v>#N/A</v>
      </c>
      <c r="AW24" s="409" t="e">
        <f t="shared" si="3"/>
        <v>#N/A</v>
      </c>
      <c r="AY24" s="286" t="s">
        <v>16</v>
      </c>
      <c r="AZ24" s="287" t="s">
        <v>106</v>
      </c>
      <c r="BA24" s="433">
        <f>BA$47*関係係数シート!CW20</f>
        <v>0</v>
      </c>
      <c r="BB24" s="292">
        <f>BB$47*関係係数シート!CX20</f>
        <v>0</v>
      </c>
      <c r="BC24" s="292">
        <f>BC$47*関係係数シート!CY20</f>
        <v>0</v>
      </c>
      <c r="BD24" s="292">
        <f>BD$47*関係係数シート!CZ20</f>
        <v>0</v>
      </c>
      <c r="BE24" s="292">
        <f>BE$47*関係係数シート!DA20</f>
        <v>0</v>
      </c>
      <c r="BF24" s="292">
        <f>BF$47*関係係数シート!DB20</f>
        <v>0</v>
      </c>
      <c r="BG24" s="292">
        <f>BG$47*関係係数シート!DC20</f>
        <v>0</v>
      </c>
      <c r="BH24" s="292">
        <f>BH$47*関係係数シート!DD20</f>
        <v>0</v>
      </c>
      <c r="BI24" s="292">
        <f>BI$47*関係係数シート!DE20</f>
        <v>0</v>
      </c>
      <c r="BJ24" s="292">
        <f>BJ$47*関係係数シート!DF20</f>
        <v>0</v>
      </c>
      <c r="BK24" s="292">
        <f>BK$47*関係係数シート!DG20</f>
        <v>0</v>
      </c>
      <c r="BL24" s="292">
        <f>BL$47*関係係数シート!DH20</f>
        <v>0</v>
      </c>
      <c r="BM24" s="292">
        <f>BM$47*関係係数シート!DI20</f>
        <v>0</v>
      </c>
      <c r="BN24" s="292">
        <f>BN$47*関係係数シート!DJ20</f>
        <v>0</v>
      </c>
      <c r="BO24" s="292">
        <f>BO$47*関係係数シート!DK20</f>
        <v>0</v>
      </c>
      <c r="BP24" s="292">
        <f>BP$47*関係係数シート!DL20</f>
        <v>0</v>
      </c>
      <c r="BQ24" s="292">
        <f>BQ$47*関係係数シート!DM20</f>
        <v>0</v>
      </c>
      <c r="BR24" s="292">
        <f>BR$47*関係係数シート!DN20</f>
        <v>0</v>
      </c>
      <c r="BS24" s="292">
        <f>BS$47*関係係数シート!DO20</f>
        <v>0</v>
      </c>
      <c r="BT24" s="292">
        <f>BT$47*関係係数シート!DP20</f>
        <v>0</v>
      </c>
      <c r="BU24" s="292">
        <f>BU$47*関係係数シート!DQ20</f>
        <v>0</v>
      </c>
      <c r="BV24" s="292">
        <f>BV$47*関係係数シート!DR20</f>
        <v>0</v>
      </c>
      <c r="BW24" s="292">
        <f>BW$47*関係係数シート!DS20</f>
        <v>0</v>
      </c>
      <c r="BX24" s="292">
        <f>BX$47*関係係数シート!DT20</f>
        <v>0</v>
      </c>
      <c r="BY24" s="292">
        <f>BY$47*関係係数シート!DU20</f>
        <v>0</v>
      </c>
      <c r="BZ24" s="292">
        <f>BZ$47*関係係数シート!DV20</f>
        <v>0</v>
      </c>
      <c r="CA24" s="292">
        <f>CA$47*関係係数シート!DW20</f>
        <v>0</v>
      </c>
      <c r="CB24" s="292">
        <f>CB$47*関係係数シート!DX20</f>
        <v>0</v>
      </c>
      <c r="CC24" s="292">
        <f>CC$47*関係係数シート!DY20</f>
        <v>0</v>
      </c>
      <c r="CD24" s="292">
        <f>CD$47*関係係数シート!EA20</f>
        <v>0</v>
      </c>
      <c r="CE24" s="292">
        <f>CE$47*関係係数シート!EB20</f>
        <v>0</v>
      </c>
      <c r="CF24" s="292">
        <f>CF$47*関係係数シート!EC20</f>
        <v>0</v>
      </c>
      <c r="CG24" s="292">
        <f>CG$47*関係係数シート!ED20</f>
        <v>0</v>
      </c>
      <c r="CH24" s="292">
        <f>CH$47*関係係数シート!EE20</f>
        <v>0</v>
      </c>
      <c r="CI24" s="293">
        <f>CI$47*関係係数シート!EG20</f>
        <v>0</v>
      </c>
      <c r="CJ24" s="410">
        <f t="shared" si="4"/>
        <v>0</v>
      </c>
    </row>
    <row r="25" spans="2:88" ht="20.100000000000001" customHeight="1">
      <c r="B25" s="286" t="s">
        <v>89</v>
      </c>
      <c r="C25" s="287" t="s">
        <v>231</v>
      </c>
      <c r="D25" s="291">
        <f>設備投資の入力シート!D23</f>
        <v>0</v>
      </c>
      <c r="E25" s="291">
        <f>設備投資の計算シート!CJ25</f>
        <v>0</v>
      </c>
      <c r="F25" s="407">
        <f>E25*関係係数シート!D21</f>
        <v>0</v>
      </c>
      <c r="G25" s="292">
        <f>F25*関係係数シート!$E21</f>
        <v>0</v>
      </c>
      <c r="H25" s="290">
        <f>F25*関係係数シート!$F21</f>
        <v>0</v>
      </c>
      <c r="I25" s="290">
        <v>0</v>
      </c>
      <c r="J25" s="290">
        <f>I25*関係係数シート!D21</f>
        <v>0</v>
      </c>
      <c r="K25" s="407">
        <v>0</v>
      </c>
      <c r="L25" s="292">
        <f>K25*関係係数シート!$E21</f>
        <v>0</v>
      </c>
      <c r="M25" s="290">
        <f>K25*関係係数シート!$F21</f>
        <v>0</v>
      </c>
      <c r="N25" s="292">
        <f t="shared" si="5"/>
        <v>0</v>
      </c>
      <c r="O25" s="292">
        <f t="shared" si="6"/>
        <v>0</v>
      </c>
      <c r="P25" s="293">
        <f t="shared" si="7"/>
        <v>0</v>
      </c>
      <c r="Q25" s="65"/>
      <c r="R25" s="295"/>
      <c r="S25" s="296"/>
      <c r="T25" s="292">
        <f>$S$45*関係係数シート!G21</f>
        <v>0</v>
      </c>
      <c r="U25" s="292">
        <f>T25*関係係数シート!D21</f>
        <v>0</v>
      </c>
      <c r="V25" s="292">
        <v>0</v>
      </c>
      <c r="W25" s="292">
        <f>V25*関係係数シート!E21</f>
        <v>0</v>
      </c>
      <c r="X25" s="293">
        <f>V25*関係係数シート!F21</f>
        <v>0</v>
      </c>
      <c r="Z25" s="298">
        <f>ROUND(F25*関係係数シート!$H21,0)</f>
        <v>0</v>
      </c>
      <c r="AA25" s="299">
        <f>ROUND(K25*関係係数シート!$H21,0)</f>
        <v>0</v>
      </c>
      <c r="AB25" s="299">
        <f t="shared" si="8"/>
        <v>0</v>
      </c>
      <c r="AC25" s="301">
        <f>ROUND(V25*関係係数シート!$H21,0)</f>
        <v>0</v>
      </c>
      <c r="AD25" s="298">
        <f>ROUND(F25*関係係数シート!$I21,0)</f>
        <v>0</v>
      </c>
      <c r="AE25" s="301">
        <f>ROUND(K25*関係係数シート!$I21,0)</f>
        <v>0</v>
      </c>
      <c r="AF25" s="301">
        <f t="shared" si="9"/>
        <v>0</v>
      </c>
      <c r="AG25" s="302">
        <f>ROUND(V25*関係係数シート!$I21,0)</f>
        <v>0</v>
      </c>
      <c r="AI25" s="303">
        <f t="shared" si="10"/>
        <v>0</v>
      </c>
      <c r="AJ25" s="304">
        <f t="shared" si="11"/>
        <v>0</v>
      </c>
      <c r="AK25" s="305">
        <f t="shared" si="12"/>
        <v>0</v>
      </c>
      <c r="AL25" s="303">
        <f t="shared" si="13"/>
        <v>0</v>
      </c>
      <c r="AM25" s="306">
        <f t="shared" si="14"/>
        <v>0</v>
      </c>
      <c r="AN25" s="307">
        <f t="shared" si="15"/>
        <v>1</v>
      </c>
      <c r="AP25" s="308">
        <v>18</v>
      </c>
      <c r="AQ25" s="309" t="e">
        <f t="shared" si="0"/>
        <v>#N/A</v>
      </c>
      <c r="AR25" s="310" t="e">
        <f t="shared" si="16"/>
        <v>#N/A</v>
      </c>
      <c r="AS25" s="311" t="e">
        <f t="shared" si="1"/>
        <v>#N/A</v>
      </c>
      <c r="AT25" s="305" t="e">
        <f t="shared" si="2"/>
        <v>#N/A</v>
      </c>
      <c r="AU25" s="312" t="e">
        <f>SUM($AR$8:AR25)/SUM($AR$8:$AR$44)</f>
        <v>#N/A</v>
      </c>
      <c r="AV25" s="408" t="e">
        <f t="shared" si="17"/>
        <v>#N/A</v>
      </c>
      <c r="AW25" s="409" t="e">
        <f t="shared" si="3"/>
        <v>#N/A</v>
      </c>
      <c r="AY25" s="286" t="s">
        <v>17</v>
      </c>
      <c r="AZ25" s="287" t="s">
        <v>94</v>
      </c>
      <c r="BA25" s="433">
        <f>BA$47*関係係数シート!CW21</f>
        <v>0</v>
      </c>
      <c r="BB25" s="292">
        <f>BB$47*関係係数シート!CX21</f>
        <v>0</v>
      </c>
      <c r="BC25" s="292">
        <f>BC$47*関係係数シート!CY21</f>
        <v>0</v>
      </c>
      <c r="BD25" s="292">
        <f>BD$47*関係係数シート!CZ21</f>
        <v>0</v>
      </c>
      <c r="BE25" s="292">
        <f>BE$47*関係係数シート!DA21</f>
        <v>0</v>
      </c>
      <c r="BF25" s="292">
        <f>BF$47*関係係数シート!DB21</f>
        <v>0</v>
      </c>
      <c r="BG25" s="292">
        <f>BG$47*関係係数シート!DC21</f>
        <v>0</v>
      </c>
      <c r="BH25" s="292">
        <f>BH$47*関係係数シート!DD21</f>
        <v>0</v>
      </c>
      <c r="BI25" s="292">
        <f>BI$47*関係係数シート!DE21</f>
        <v>0</v>
      </c>
      <c r="BJ25" s="292">
        <f>BJ$47*関係係数シート!DF21</f>
        <v>0</v>
      </c>
      <c r="BK25" s="292">
        <f>BK$47*関係係数シート!DG21</f>
        <v>0</v>
      </c>
      <c r="BL25" s="292">
        <f>BL$47*関係係数シート!DH21</f>
        <v>0</v>
      </c>
      <c r="BM25" s="292">
        <f>BM$47*関係係数シート!DI21</f>
        <v>0</v>
      </c>
      <c r="BN25" s="292">
        <f>BN$47*関係係数シート!DJ21</f>
        <v>0</v>
      </c>
      <c r="BO25" s="292">
        <f>BO$47*関係係数シート!DK21</f>
        <v>0</v>
      </c>
      <c r="BP25" s="292">
        <f>BP$47*関係係数シート!DL21</f>
        <v>0</v>
      </c>
      <c r="BQ25" s="292">
        <f>BQ$47*関係係数シート!DM21</f>
        <v>0</v>
      </c>
      <c r="BR25" s="292">
        <f>BR$47*関係係数シート!DN21</f>
        <v>0</v>
      </c>
      <c r="BS25" s="292">
        <f>BS$47*関係係数シート!DO21</f>
        <v>0</v>
      </c>
      <c r="BT25" s="292">
        <f>BT$47*関係係数シート!DP21</f>
        <v>0</v>
      </c>
      <c r="BU25" s="292">
        <f>BU$47*関係係数シート!DQ21</f>
        <v>0</v>
      </c>
      <c r="BV25" s="292">
        <f>BV$47*関係係数シート!DR21</f>
        <v>0</v>
      </c>
      <c r="BW25" s="292">
        <f>BW$47*関係係数シート!DS21</f>
        <v>0</v>
      </c>
      <c r="BX25" s="292">
        <f>BX$47*関係係数シート!DT21</f>
        <v>0</v>
      </c>
      <c r="BY25" s="292">
        <f>BY$47*関係係数シート!DU21</f>
        <v>0</v>
      </c>
      <c r="BZ25" s="292">
        <f>BZ$47*関係係数シート!DV21</f>
        <v>0</v>
      </c>
      <c r="CA25" s="292">
        <f>CA$47*関係係数シート!DW21</f>
        <v>0</v>
      </c>
      <c r="CB25" s="292">
        <f>CB$47*関係係数シート!DX21</f>
        <v>0</v>
      </c>
      <c r="CC25" s="292">
        <f>CC$47*関係係数シート!DY21</f>
        <v>0</v>
      </c>
      <c r="CD25" s="292">
        <f>CD$47*関係係数シート!EA21</f>
        <v>0</v>
      </c>
      <c r="CE25" s="292">
        <f>CE$47*関係係数シート!EB21</f>
        <v>0</v>
      </c>
      <c r="CF25" s="292">
        <f>CF$47*関係係数シート!EC21</f>
        <v>0</v>
      </c>
      <c r="CG25" s="292">
        <f>CG$47*関係係数シート!ED21</f>
        <v>0</v>
      </c>
      <c r="CH25" s="292">
        <f>CH$47*関係係数シート!EE21</f>
        <v>0</v>
      </c>
      <c r="CI25" s="293">
        <f>CI$47*関係係数シート!EG21</f>
        <v>0</v>
      </c>
      <c r="CJ25" s="410">
        <f t="shared" si="4"/>
        <v>0</v>
      </c>
    </row>
    <row r="26" spans="2:88" ht="20.100000000000001" customHeight="1">
      <c r="B26" s="286" t="s">
        <v>97</v>
      </c>
      <c r="C26" s="287" t="s">
        <v>43</v>
      </c>
      <c r="D26" s="291">
        <f>設備投資の入力シート!D24</f>
        <v>0</v>
      </c>
      <c r="E26" s="291">
        <f>設備投資の計算シート!CJ26</f>
        <v>0</v>
      </c>
      <c r="F26" s="407">
        <f>E26*関係係数シート!D22</f>
        <v>0</v>
      </c>
      <c r="G26" s="292">
        <f>F26*関係係数シート!$E22</f>
        <v>0</v>
      </c>
      <c r="H26" s="290">
        <f>F26*関係係数シート!$F22</f>
        <v>0</v>
      </c>
      <c r="I26" s="290">
        <v>0</v>
      </c>
      <c r="J26" s="290">
        <f>I26*関係係数シート!D22</f>
        <v>0</v>
      </c>
      <c r="K26" s="407">
        <v>0</v>
      </c>
      <c r="L26" s="292">
        <f>K26*関係係数シート!$E22</f>
        <v>0</v>
      </c>
      <c r="M26" s="290">
        <f>K26*関係係数シート!$F22</f>
        <v>0</v>
      </c>
      <c r="N26" s="292">
        <f t="shared" si="5"/>
        <v>0</v>
      </c>
      <c r="O26" s="292">
        <f t="shared" si="6"/>
        <v>0</v>
      </c>
      <c r="P26" s="293">
        <f t="shared" si="7"/>
        <v>0</v>
      </c>
      <c r="Q26" s="65"/>
      <c r="R26" s="295"/>
      <c r="S26" s="296"/>
      <c r="T26" s="292">
        <f>$S$45*関係係数シート!G22</f>
        <v>0</v>
      </c>
      <c r="U26" s="292">
        <f>T26*関係係数シート!D22</f>
        <v>0</v>
      </c>
      <c r="V26" s="292">
        <v>0</v>
      </c>
      <c r="W26" s="292">
        <f>V26*関係係数シート!E22</f>
        <v>0</v>
      </c>
      <c r="X26" s="293">
        <f>V26*関係係数シート!F22</f>
        <v>0</v>
      </c>
      <c r="Z26" s="298">
        <f>ROUND(F26*関係係数シート!$H22,0)</f>
        <v>0</v>
      </c>
      <c r="AA26" s="299">
        <f>ROUND(K26*関係係数シート!$H22,0)</f>
        <v>0</v>
      </c>
      <c r="AB26" s="299">
        <f t="shared" si="8"/>
        <v>0</v>
      </c>
      <c r="AC26" s="301">
        <f>ROUND(V26*関係係数シート!$H22,0)</f>
        <v>0</v>
      </c>
      <c r="AD26" s="298">
        <f>ROUND(F26*関係係数シート!$I22,0)</f>
        <v>0</v>
      </c>
      <c r="AE26" s="301">
        <f>ROUND(K26*関係係数シート!$I22,0)</f>
        <v>0</v>
      </c>
      <c r="AF26" s="301">
        <f t="shared" si="9"/>
        <v>0</v>
      </c>
      <c r="AG26" s="302">
        <f>ROUND(V26*関係係数シート!$I22,0)</f>
        <v>0</v>
      </c>
      <c r="AI26" s="303">
        <f t="shared" si="10"/>
        <v>0</v>
      </c>
      <c r="AJ26" s="304">
        <f t="shared" si="11"/>
        <v>0</v>
      </c>
      <c r="AK26" s="305">
        <f t="shared" si="12"/>
        <v>0</v>
      </c>
      <c r="AL26" s="303">
        <f t="shared" si="13"/>
        <v>0</v>
      </c>
      <c r="AM26" s="306">
        <f t="shared" si="14"/>
        <v>0</v>
      </c>
      <c r="AN26" s="307">
        <f t="shared" si="15"/>
        <v>1</v>
      </c>
      <c r="AP26" s="308">
        <v>19</v>
      </c>
      <c r="AQ26" s="309" t="e">
        <f t="shared" si="0"/>
        <v>#N/A</v>
      </c>
      <c r="AR26" s="310" t="e">
        <f t="shared" si="16"/>
        <v>#N/A</v>
      </c>
      <c r="AS26" s="311" t="e">
        <f t="shared" si="1"/>
        <v>#N/A</v>
      </c>
      <c r="AT26" s="305" t="e">
        <f t="shared" si="2"/>
        <v>#N/A</v>
      </c>
      <c r="AU26" s="312" t="e">
        <f>SUM($AR$8:AR26)/SUM($AR$8:$AR$44)</f>
        <v>#N/A</v>
      </c>
      <c r="AV26" s="408" t="e">
        <f t="shared" si="17"/>
        <v>#N/A</v>
      </c>
      <c r="AW26" s="409" t="e">
        <f t="shared" si="3"/>
        <v>#N/A</v>
      </c>
      <c r="AY26" s="286" t="s">
        <v>18</v>
      </c>
      <c r="AZ26" s="287" t="s">
        <v>43</v>
      </c>
      <c r="BA26" s="433">
        <f>BA$47*関係係数シート!CW22</f>
        <v>0</v>
      </c>
      <c r="BB26" s="292">
        <f>BB$47*関係係数シート!CX22</f>
        <v>0</v>
      </c>
      <c r="BC26" s="292">
        <f>BC$47*関係係数シート!CY22</f>
        <v>0</v>
      </c>
      <c r="BD26" s="292">
        <f>BD$47*関係係数シート!CZ22</f>
        <v>0</v>
      </c>
      <c r="BE26" s="292">
        <f>BE$47*関係係数シート!DA22</f>
        <v>0</v>
      </c>
      <c r="BF26" s="292">
        <f>BF$47*関係係数シート!DB22</f>
        <v>0</v>
      </c>
      <c r="BG26" s="292">
        <f>BG$47*関係係数シート!DC22</f>
        <v>0</v>
      </c>
      <c r="BH26" s="292">
        <f>BH$47*関係係数シート!DD22</f>
        <v>0</v>
      </c>
      <c r="BI26" s="292">
        <f>BI$47*関係係数シート!DE22</f>
        <v>0</v>
      </c>
      <c r="BJ26" s="292">
        <f>BJ$47*関係係数シート!DF22</f>
        <v>0</v>
      </c>
      <c r="BK26" s="292">
        <f>BK$47*関係係数シート!DG22</f>
        <v>0</v>
      </c>
      <c r="BL26" s="292">
        <f>BL$47*関係係数シート!DH22</f>
        <v>0</v>
      </c>
      <c r="BM26" s="292">
        <f>BM$47*関係係数シート!DI22</f>
        <v>0</v>
      </c>
      <c r="BN26" s="292">
        <f>BN$47*関係係数シート!DJ22</f>
        <v>0</v>
      </c>
      <c r="BO26" s="292">
        <f>BO$47*関係係数シート!DK22</f>
        <v>0</v>
      </c>
      <c r="BP26" s="292">
        <f>BP$47*関係係数シート!DL22</f>
        <v>0</v>
      </c>
      <c r="BQ26" s="292">
        <f>BQ$47*関係係数シート!DM22</f>
        <v>0</v>
      </c>
      <c r="BR26" s="292">
        <f>BR$47*関係係数シート!DN22</f>
        <v>0</v>
      </c>
      <c r="BS26" s="292">
        <f>BS$47*関係係数シート!DO22</f>
        <v>0</v>
      </c>
      <c r="BT26" s="292">
        <f>BT$47*関係係数シート!DP22</f>
        <v>0</v>
      </c>
      <c r="BU26" s="292">
        <f>BU$47*関係係数シート!DQ22</f>
        <v>0</v>
      </c>
      <c r="BV26" s="292">
        <f>BV$47*関係係数シート!DR22</f>
        <v>0</v>
      </c>
      <c r="BW26" s="292">
        <f>BW$47*関係係数シート!DS22</f>
        <v>0</v>
      </c>
      <c r="BX26" s="292">
        <f>BX$47*関係係数シート!DT22</f>
        <v>0</v>
      </c>
      <c r="BY26" s="292">
        <f>BY$47*関係係数シート!DU22</f>
        <v>0</v>
      </c>
      <c r="BZ26" s="292">
        <f>BZ$47*関係係数シート!DV22</f>
        <v>0</v>
      </c>
      <c r="CA26" s="292">
        <f>CA$47*関係係数シート!DW22</f>
        <v>0</v>
      </c>
      <c r="CB26" s="292">
        <f>CB$47*関係係数シート!DX22</f>
        <v>0</v>
      </c>
      <c r="CC26" s="292">
        <f>CC$47*関係係数シート!DY22</f>
        <v>0</v>
      </c>
      <c r="CD26" s="292">
        <f>CD$47*関係係数シート!EA22</f>
        <v>0</v>
      </c>
      <c r="CE26" s="292">
        <f>CE$47*関係係数シート!EB22</f>
        <v>0</v>
      </c>
      <c r="CF26" s="292">
        <f>CF$47*関係係数シート!EC22</f>
        <v>0</v>
      </c>
      <c r="CG26" s="292">
        <f>CG$47*関係係数シート!ED22</f>
        <v>0</v>
      </c>
      <c r="CH26" s="292">
        <f>CH$47*関係係数シート!EE22</f>
        <v>0</v>
      </c>
      <c r="CI26" s="293">
        <f>CI$47*関係係数シート!EG22</f>
        <v>0</v>
      </c>
      <c r="CJ26" s="410">
        <f t="shared" si="4"/>
        <v>0</v>
      </c>
    </row>
    <row r="27" spans="2:88" ht="20.100000000000001" customHeight="1">
      <c r="B27" s="313" t="s">
        <v>232</v>
      </c>
      <c r="C27" s="314" t="s">
        <v>44</v>
      </c>
      <c r="D27" s="318">
        <f>設備投資の入力シート!D25</f>
        <v>0</v>
      </c>
      <c r="E27" s="318">
        <f>設備投資の計算シート!CJ27</f>
        <v>0</v>
      </c>
      <c r="F27" s="411">
        <f>E27*関係係数シート!D23</f>
        <v>0</v>
      </c>
      <c r="G27" s="319">
        <f>F27*関係係数シート!$E23</f>
        <v>0</v>
      </c>
      <c r="H27" s="317">
        <f>F27*関係係数シート!$F23</f>
        <v>0</v>
      </c>
      <c r="I27" s="317">
        <v>0</v>
      </c>
      <c r="J27" s="317">
        <f>I27*関係係数シート!D23</f>
        <v>0</v>
      </c>
      <c r="K27" s="411">
        <v>0</v>
      </c>
      <c r="L27" s="319">
        <f>K27*関係係数シート!$E23</f>
        <v>0</v>
      </c>
      <c r="M27" s="317">
        <f>K27*関係係数シート!$F23</f>
        <v>0</v>
      </c>
      <c r="N27" s="319">
        <f t="shared" si="5"/>
        <v>0</v>
      </c>
      <c r="O27" s="319">
        <f t="shared" si="6"/>
        <v>0</v>
      </c>
      <c r="P27" s="320">
        <f t="shared" si="7"/>
        <v>0</v>
      </c>
      <c r="Q27" s="65"/>
      <c r="R27" s="322"/>
      <c r="S27" s="323"/>
      <c r="T27" s="319">
        <f>$S$45*関係係数シート!G23</f>
        <v>0</v>
      </c>
      <c r="U27" s="319">
        <f>T27*関係係数シート!D23</f>
        <v>0</v>
      </c>
      <c r="V27" s="319">
        <v>0</v>
      </c>
      <c r="W27" s="319">
        <f>V27*関係係数シート!E23</f>
        <v>0</v>
      </c>
      <c r="X27" s="320">
        <f>V27*関係係数シート!F23</f>
        <v>0</v>
      </c>
      <c r="Z27" s="325">
        <f>ROUND(F27*関係係数シート!$H23,0)</f>
        <v>0</v>
      </c>
      <c r="AA27" s="326">
        <f>ROUND(K27*関係係数シート!$H23,0)</f>
        <v>0</v>
      </c>
      <c r="AB27" s="326">
        <f t="shared" si="8"/>
        <v>0</v>
      </c>
      <c r="AC27" s="328">
        <f>ROUND(V27*関係係数シート!$H23,0)</f>
        <v>0</v>
      </c>
      <c r="AD27" s="325">
        <f>ROUND(F27*関係係数シート!$I23,0)</f>
        <v>0</v>
      </c>
      <c r="AE27" s="328">
        <f>ROUND(K27*関係係数シート!$I23,0)</f>
        <v>0</v>
      </c>
      <c r="AF27" s="328">
        <f t="shared" si="9"/>
        <v>0</v>
      </c>
      <c r="AG27" s="329">
        <f>ROUND(V27*関係係数シート!$I23,0)</f>
        <v>0</v>
      </c>
      <c r="AI27" s="330">
        <f t="shared" si="10"/>
        <v>0</v>
      </c>
      <c r="AJ27" s="331">
        <f t="shared" si="11"/>
        <v>0</v>
      </c>
      <c r="AK27" s="332">
        <f t="shared" si="12"/>
        <v>0</v>
      </c>
      <c r="AL27" s="330">
        <f t="shared" si="13"/>
        <v>0</v>
      </c>
      <c r="AM27" s="333">
        <f t="shared" si="14"/>
        <v>0</v>
      </c>
      <c r="AN27" s="334">
        <f t="shared" si="15"/>
        <v>1</v>
      </c>
      <c r="AP27" s="335">
        <v>20</v>
      </c>
      <c r="AQ27" s="336" t="e">
        <f t="shared" si="0"/>
        <v>#N/A</v>
      </c>
      <c r="AR27" s="337" t="e">
        <f t="shared" si="16"/>
        <v>#N/A</v>
      </c>
      <c r="AS27" s="338" t="e">
        <f t="shared" si="1"/>
        <v>#N/A</v>
      </c>
      <c r="AT27" s="332" t="e">
        <f t="shared" si="2"/>
        <v>#N/A</v>
      </c>
      <c r="AU27" s="339" t="e">
        <f>SUM($AR$8:AR27)/SUM($AR$8:$AR$44)</f>
        <v>#N/A</v>
      </c>
      <c r="AV27" s="412" t="e">
        <f t="shared" si="17"/>
        <v>#N/A</v>
      </c>
      <c r="AW27" s="413" t="e">
        <f t="shared" si="3"/>
        <v>#N/A</v>
      </c>
      <c r="AY27" s="313" t="s">
        <v>19</v>
      </c>
      <c r="AZ27" s="314" t="s">
        <v>44</v>
      </c>
      <c r="BA27" s="434">
        <f>BA$47*関係係数シート!CW23</f>
        <v>0</v>
      </c>
      <c r="BB27" s="319">
        <f>BB$47*関係係数シート!CX23</f>
        <v>0</v>
      </c>
      <c r="BC27" s="319">
        <f>BC$47*関係係数シート!CY23</f>
        <v>0</v>
      </c>
      <c r="BD27" s="319">
        <f>BD$47*関係係数シート!CZ23</f>
        <v>0</v>
      </c>
      <c r="BE27" s="319">
        <f>BE$47*関係係数シート!DA23</f>
        <v>0</v>
      </c>
      <c r="BF27" s="319">
        <f>BF$47*関係係数シート!DB23</f>
        <v>0</v>
      </c>
      <c r="BG27" s="319">
        <f>BG$47*関係係数シート!DC23</f>
        <v>0</v>
      </c>
      <c r="BH27" s="319">
        <f>BH$47*関係係数シート!DD23</f>
        <v>0</v>
      </c>
      <c r="BI27" s="319">
        <f>BI$47*関係係数シート!DE23</f>
        <v>0</v>
      </c>
      <c r="BJ27" s="319">
        <f>BJ$47*関係係数シート!DF23</f>
        <v>0</v>
      </c>
      <c r="BK27" s="319">
        <f>BK$47*関係係数シート!DG23</f>
        <v>0</v>
      </c>
      <c r="BL27" s="319">
        <f>BL$47*関係係数シート!DH23</f>
        <v>0</v>
      </c>
      <c r="BM27" s="319">
        <f>BM$47*関係係数シート!DI23</f>
        <v>0</v>
      </c>
      <c r="BN27" s="319">
        <f>BN$47*関係係数シート!DJ23</f>
        <v>0</v>
      </c>
      <c r="BO27" s="319">
        <f>BO$47*関係係数シート!DK23</f>
        <v>0</v>
      </c>
      <c r="BP27" s="319">
        <f>BP$47*関係係数シート!DL23</f>
        <v>0</v>
      </c>
      <c r="BQ27" s="319">
        <f>BQ$47*関係係数シート!DM23</f>
        <v>0</v>
      </c>
      <c r="BR27" s="319">
        <f>BR$47*関係係数シート!DN23</f>
        <v>0</v>
      </c>
      <c r="BS27" s="319">
        <f>BS$47*関係係数シート!DO23</f>
        <v>0</v>
      </c>
      <c r="BT27" s="319">
        <f>BT$47*関係係数シート!DP23</f>
        <v>0</v>
      </c>
      <c r="BU27" s="319">
        <f>BU$47*関係係数シート!DQ23</f>
        <v>0</v>
      </c>
      <c r="BV27" s="319">
        <f>BV$47*関係係数シート!DR23</f>
        <v>0</v>
      </c>
      <c r="BW27" s="319">
        <f>BW$47*関係係数シート!DS23</f>
        <v>0</v>
      </c>
      <c r="BX27" s="319">
        <f>BX$47*関係係数シート!DT23</f>
        <v>0</v>
      </c>
      <c r="BY27" s="319">
        <f>BY$47*関係係数シート!DU23</f>
        <v>0</v>
      </c>
      <c r="BZ27" s="319">
        <f>BZ$47*関係係数シート!DV23</f>
        <v>0</v>
      </c>
      <c r="CA27" s="319">
        <f>CA$47*関係係数シート!DW23</f>
        <v>0</v>
      </c>
      <c r="CB27" s="319">
        <f>CB$47*関係係数シート!DX23</f>
        <v>0</v>
      </c>
      <c r="CC27" s="319">
        <f>CC$47*関係係数シート!DY23</f>
        <v>0</v>
      </c>
      <c r="CD27" s="319">
        <f>CD$47*関係係数シート!EA23</f>
        <v>0</v>
      </c>
      <c r="CE27" s="319">
        <f>CE$47*関係係数シート!EB23</f>
        <v>0</v>
      </c>
      <c r="CF27" s="319">
        <f>CF$47*関係係数シート!EC23</f>
        <v>0</v>
      </c>
      <c r="CG27" s="319">
        <f>CG$47*関係係数シート!ED23</f>
        <v>0</v>
      </c>
      <c r="CH27" s="319">
        <f>CH$47*関係係数シート!EE23</f>
        <v>0</v>
      </c>
      <c r="CI27" s="320">
        <f>CI$47*関係係数シート!EG23</f>
        <v>0</v>
      </c>
      <c r="CJ27" s="414">
        <f t="shared" si="4"/>
        <v>0</v>
      </c>
    </row>
    <row r="28" spans="2:88" ht="20.100000000000001" customHeight="1">
      <c r="B28" s="340" t="s">
        <v>233</v>
      </c>
      <c r="C28" s="341" t="s">
        <v>45</v>
      </c>
      <c r="D28" s="345">
        <f>設備投資の入力シート!D26</f>
        <v>0</v>
      </c>
      <c r="E28" s="345">
        <f>設備投資の計算シート!CJ28</f>
        <v>0</v>
      </c>
      <c r="F28" s="401">
        <f>E28*関係係数シート!D24</f>
        <v>0</v>
      </c>
      <c r="G28" s="346">
        <f>F28*関係係数シート!$E24</f>
        <v>0</v>
      </c>
      <c r="H28" s="344">
        <f>F28*関係係数シート!$F24</f>
        <v>0</v>
      </c>
      <c r="I28" s="344">
        <v>0</v>
      </c>
      <c r="J28" s="344">
        <f>I28*関係係数シート!D24</f>
        <v>0</v>
      </c>
      <c r="K28" s="401">
        <v>0</v>
      </c>
      <c r="L28" s="346">
        <f>K28*関係係数シート!$E24</f>
        <v>0</v>
      </c>
      <c r="M28" s="344">
        <f>K28*関係係数シート!$F24</f>
        <v>0</v>
      </c>
      <c r="N28" s="346">
        <f t="shared" si="5"/>
        <v>0</v>
      </c>
      <c r="O28" s="346">
        <f t="shared" si="6"/>
        <v>0</v>
      </c>
      <c r="P28" s="347">
        <f t="shared" si="7"/>
        <v>0</v>
      </c>
      <c r="Q28" s="65"/>
      <c r="R28" s="349"/>
      <c r="S28" s="350"/>
      <c r="T28" s="346">
        <f>$S$45*関係係数シート!G24</f>
        <v>0</v>
      </c>
      <c r="U28" s="346">
        <f>T28*関係係数シート!D24</f>
        <v>0</v>
      </c>
      <c r="V28" s="346">
        <v>0</v>
      </c>
      <c r="W28" s="346">
        <f>V28*関係係数シート!E24</f>
        <v>0</v>
      </c>
      <c r="X28" s="347">
        <f>V28*関係係数シート!F24</f>
        <v>0</v>
      </c>
      <c r="Z28" s="352">
        <f>ROUND(F28*関係係数シート!$H24,0)</f>
        <v>0</v>
      </c>
      <c r="AA28" s="353">
        <f>ROUND(K28*関係係数シート!$H24,0)</f>
        <v>0</v>
      </c>
      <c r="AB28" s="353">
        <f t="shared" si="8"/>
        <v>0</v>
      </c>
      <c r="AC28" s="355">
        <f>ROUND(V28*関係係数シート!$H24,0)</f>
        <v>0</v>
      </c>
      <c r="AD28" s="352">
        <f>ROUND(F28*関係係数シート!$I24,0)</f>
        <v>0</v>
      </c>
      <c r="AE28" s="355">
        <f>ROUND(K28*関係係数シート!$I24,0)</f>
        <v>0</v>
      </c>
      <c r="AF28" s="355">
        <f t="shared" si="9"/>
        <v>0</v>
      </c>
      <c r="AG28" s="356">
        <f>ROUND(V28*関係係数シート!$I24,0)</f>
        <v>0</v>
      </c>
      <c r="AI28" s="357">
        <f t="shared" si="10"/>
        <v>0</v>
      </c>
      <c r="AJ28" s="358">
        <f t="shared" si="11"/>
        <v>0</v>
      </c>
      <c r="AK28" s="359">
        <f t="shared" si="12"/>
        <v>0</v>
      </c>
      <c r="AL28" s="357">
        <f t="shared" si="13"/>
        <v>0</v>
      </c>
      <c r="AM28" s="360">
        <f t="shared" si="14"/>
        <v>0</v>
      </c>
      <c r="AN28" s="361">
        <f t="shared" si="15"/>
        <v>1</v>
      </c>
      <c r="AP28" s="362">
        <v>21</v>
      </c>
      <c r="AQ28" s="363" t="e">
        <f t="shared" si="0"/>
        <v>#N/A</v>
      </c>
      <c r="AR28" s="364" t="e">
        <f t="shared" si="16"/>
        <v>#N/A</v>
      </c>
      <c r="AS28" s="365" t="e">
        <f t="shared" si="1"/>
        <v>#N/A</v>
      </c>
      <c r="AT28" s="359" t="e">
        <f t="shared" si="2"/>
        <v>#N/A</v>
      </c>
      <c r="AU28" s="366" t="e">
        <f>SUM($AR$8:AR28)/SUM($AR$8:$AR$44)</f>
        <v>#N/A</v>
      </c>
      <c r="AV28" s="415" t="e">
        <f t="shared" si="17"/>
        <v>#N/A</v>
      </c>
      <c r="AW28" s="416" t="e">
        <f t="shared" si="3"/>
        <v>#N/A</v>
      </c>
      <c r="AY28" s="340" t="s">
        <v>20</v>
      </c>
      <c r="AZ28" s="341" t="s">
        <v>45</v>
      </c>
      <c r="BA28" s="435">
        <f>BA$47*関係係数シート!CW24</f>
        <v>0</v>
      </c>
      <c r="BB28" s="346">
        <f>BB$47*関係係数シート!CX24</f>
        <v>0</v>
      </c>
      <c r="BC28" s="346">
        <f>BC$47*関係係数シート!CY24</f>
        <v>0</v>
      </c>
      <c r="BD28" s="346">
        <f>BD$47*関係係数シート!CZ24</f>
        <v>0</v>
      </c>
      <c r="BE28" s="346">
        <f>BE$47*関係係数シート!DA24</f>
        <v>0</v>
      </c>
      <c r="BF28" s="346">
        <f>BF$47*関係係数シート!DB24</f>
        <v>0</v>
      </c>
      <c r="BG28" s="346">
        <f>BG$47*関係係数シート!DC24</f>
        <v>0</v>
      </c>
      <c r="BH28" s="346">
        <f>BH$47*関係係数シート!DD24</f>
        <v>0</v>
      </c>
      <c r="BI28" s="346">
        <f>BI$47*関係係数シート!DE24</f>
        <v>0</v>
      </c>
      <c r="BJ28" s="346">
        <f>BJ$47*関係係数シート!DF24</f>
        <v>0</v>
      </c>
      <c r="BK28" s="346">
        <f>BK$47*関係係数シート!DG24</f>
        <v>0</v>
      </c>
      <c r="BL28" s="346">
        <f>BL$47*関係係数シート!DH24</f>
        <v>0</v>
      </c>
      <c r="BM28" s="346">
        <f>BM$47*関係係数シート!DI24</f>
        <v>0</v>
      </c>
      <c r="BN28" s="346">
        <f>BN$47*関係係数シート!DJ24</f>
        <v>0</v>
      </c>
      <c r="BO28" s="346">
        <f>BO$47*関係係数シート!DK24</f>
        <v>0</v>
      </c>
      <c r="BP28" s="346">
        <f>BP$47*関係係数シート!DL24</f>
        <v>0</v>
      </c>
      <c r="BQ28" s="346">
        <f>BQ$47*関係係数シート!DM24</f>
        <v>0</v>
      </c>
      <c r="BR28" s="346">
        <f>BR$47*関係係数シート!DN24</f>
        <v>0</v>
      </c>
      <c r="BS28" s="346">
        <f>BS$47*関係係数シート!DO24</f>
        <v>0</v>
      </c>
      <c r="BT28" s="346">
        <f>BT$47*関係係数シート!DP24</f>
        <v>0</v>
      </c>
      <c r="BU28" s="346">
        <f>BU$47*関係係数シート!DQ24</f>
        <v>0</v>
      </c>
      <c r="BV28" s="346">
        <f>BV$47*関係係数シート!DR24</f>
        <v>0</v>
      </c>
      <c r="BW28" s="346">
        <f>BW$47*関係係数シート!DS24</f>
        <v>0</v>
      </c>
      <c r="BX28" s="346">
        <f>BX$47*関係係数シート!DT24</f>
        <v>0</v>
      </c>
      <c r="BY28" s="346">
        <f>BY$47*関係係数シート!DU24</f>
        <v>0</v>
      </c>
      <c r="BZ28" s="346">
        <f>BZ$47*関係係数シート!DV24</f>
        <v>0</v>
      </c>
      <c r="CA28" s="346">
        <f>CA$47*関係係数シート!DW24</f>
        <v>0</v>
      </c>
      <c r="CB28" s="346">
        <f>CB$47*関係係数シート!DX24</f>
        <v>0</v>
      </c>
      <c r="CC28" s="346">
        <f>CC$47*関係係数シート!DY24</f>
        <v>0</v>
      </c>
      <c r="CD28" s="346">
        <f>CD$47*関係係数シート!EA24</f>
        <v>0</v>
      </c>
      <c r="CE28" s="346">
        <f>CE$47*関係係数シート!EB24</f>
        <v>0</v>
      </c>
      <c r="CF28" s="346">
        <f>CF$47*関係係数シート!EC24</f>
        <v>0</v>
      </c>
      <c r="CG28" s="346">
        <f>CG$47*関係係数シート!ED24</f>
        <v>0</v>
      </c>
      <c r="CH28" s="346">
        <f>CH$47*関係係数シート!EE24</f>
        <v>0</v>
      </c>
      <c r="CI28" s="347">
        <f>CI$47*関係係数シート!EG24</f>
        <v>0</v>
      </c>
      <c r="CJ28" s="417">
        <f t="shared" si="4"/>
        <v>0</v>
      </c>
    </row>
    <row r="29" spans="2:88" ht="20.100000000000001" customHeight="1">
      <c r="B29" s="286" t="s">
        <v>234</v>
      </c>
      <c r="C29" s="287" t="s">
        <v>46</v>
      </c>
      <c r="D29" s="291">
        <f>設備投資の入力シート!D27</f>
        <v>0</v>
      </c>
      <c r="E29" s="291">
        <f>設備投資の計算シート!CJ29</f>
        <v>0</v>
      </c>
      <c r="F29" s="407">
        <f>E29*関係係数シート!D25</f>
        <v>0</v>
      </c>
      <c r="G29" s="292">
        <f>F29*関係係数シート!$E25</f>
        <v>0</v>
      </c>
      <c r="H29" s="290">
        <f>F29*関係係数シート!$F25</f>
        <v>0</v>
      </c>
      <c r="I29" s="290">
        <v>0</v>
      </c>
      <c r="J29" s="290">
        <f>I29*関係係数シート!D25</f>
        <v>0</v>
      </c>
      <c r="K29" s="407">
        <v>0</v>
      </c>
      <c r="L29" s="292">
        <f>K29*関係係数シート!$E25</f>
        <v>0</v>
      </c>
      <c r="M29" s="290">
        <f>K29*関係係数シート!$F25</f>
        <v>0</v>
      </c>
      <c r="N29" s="292">
        <f t="shared" si="5"/>
        <v>0</v>
      </c>
      <c r="O29" s="292">
        <f t="shared" si="6"/>
        <v>0</v>
      </c>
      <c r="P29" s="293">
        <f t="shared" si="7"/>
        <v>0</v>
      </c>
      <c r="Q29" s="65"/>
      <c r="R29" s="295"/>
      <c r="S29" s="296"/>
      <c r="T29" s="292">
        <f>$S$45*関係係数シート!G25</f>
        <v>0</v>
      </c>
      <c r="U29" s="292">
        <f>T29*関係係数シート!D25</f>
        <v>0</v>
      </c>
      <c r="V29" s="292">
        <v>0</v>
      </c>
      <c r="W29" s="292">
        <f>V29*関係係数シート!E25</f>
        <v>0</v>
      </c>
      <c r="X29" s="293">
        <f>V29*関係係数シート!F25</f>
        <v>0</v>
      </c>
      <c r="Z29" s="298">
        <f>ROUND(F29*関係係数シート!$H25,0)</f>
        <v>0</v>
      </c>
      <c r="AA29" s="299">
        <f>ROUND(K29*関係係数シート!$H25,0)</f>
        <v>0</v>
      </c>
      <c r="AB29" s="299">
        <f t="shared" si="8"/>
        <v>0</v>
      </c>
      <c r="AC29" s="301">
        <f>ROUND(V29*関係係数シート!$H25,0)</f>
        <v>0</v>
      </c>
      <c r="AD29" s="298">
        <f>ROUND(F29*関係係数シート!$I25,0)</f>
        <v>0</v>
      </c>
      <c r="AE29" s="301">
        <f>ROUND(K29*関係係数シート!$I25,0)</f>
        <v>0</v>
      </c>
      <c r="AF29" s="301">
        <f t="shared" si="9"/>
        <v>0</v>
      </c>
      <c r="AG29" s="302">
        <f>ROUND(V29*関係係数シート!$I25,0)</f>
        <v>0</v>
      </c>
      <c r="AI29" s="303">
        <f t="shared" si="10"/>
        <v>0</v>
      </c>
      <c r="AJ29" s="304">
        <f t="shared" si="11"/>
        <v>0</v>
      </c>
      <c r="AK29" s="305">
        <f t="shared" si="12"/>
        <v>0</v>
      </c>
      <c r="AL29" s="303">
        <f t="shared" si="13"/>
        <v>0</v>
      </c>
      <c r="AM29" s="306">
        <f t="shared" si="14"/>
        <v>0</v>
      </c>
      <c r="AN29" s="307">
        <f t="shared" si="15"/>
        <v>1</v>
      </c>
      <c r="AP29" s="308">
        <v>22</v>
      </c>
      <c r="AQ29" s="309" t="e">
        <f t="shared" si="0"/>
        <v>#N/A</v>
      </c>
      <c r="AR29" s="310" t="e">
        <f t="shared" si="16"/>
        <v>#N/A</v>
      </c>
      <c r="AS29" s="311" t="e">
        <f t="shared" si="1"/>
        <v>#N/A</v>
      </c>
      <c r="AT29" s="305" t="e">
        <f t="shared" si="2"/>
        <v>#N/A</v>
      </c>
      <c r="AU29" s="312" t="e">
        <f>SUM($AR$8:AR29)/SUM($AR$8:$AR$44)</f>
        <v>#N/A</v>
      </c>
      <c r="AV29" s="408" t="e">
        <f t="shared" si="17"/>
        <v>#N/A</v>
      </c>
      <c r="AW29" s="409" t="e">
        <f t="shared" si="3"/>
        <v>#N/A</v>
      </c>
      <c r="AY29" s="286" t="s">
        <v>21</v>
      </c>
      <c r="AZ29" s="287" t="s">
        <v>46</v>
      </c>
      <c r="BA29" s="433">
        <f>BA$47*関係係数シート!CW25</f>
        <v>0</v>
      </c>
      <c r="BB29" s="292">
        <f>BB$47*関係係数シート!CX25</f>
        <v>0</v>
      </c>
      <c r="BC29" s="292">
        <f>BC$47*関係係数シート!CY25</f>
        <v>0</v>
      </c>
      <c r="BD29" s="292">
        <f>BD$47*関係係数シート!CZ25</f>
        <v>0</v>
      </c>
      <c r="BE29" s="292">
        <f>BE$47*関係係数シート!DA25</f>
        <v>0</v>
      </c>
      <c r="BF29" s="292">
        <f>BF$47*関係係数シート!DB25</f>
        <v>0</v>
      </c>
      <c r="BG29" s="292">
        <f>BG$47*関係係数シート!DC25</f>
        <v>0</v>
      </c>
      <c r="BH29" s="292">
        <f>BH$47*関係係数シート!DD25</f>
        <v>0</v>
      </c>
      <c r="BI29" s="292">
        <f>BI$47*関係係数シート!DE25</f>
        <v>0</v>
      </c>
      <c r="BJ29" s="292">
        <f>BJ$47*関係係数シート!DF25</f>
        <v>0</v>
      </c>
      <c r="BK29" s="292">
        <f>BK$47*関係係数シート!DG25</f>
        <v>0</v>
      </c>
      <c r="BL29" s="292">
        <f>BL$47*関係係数シート!DH25</f>
        <v>0</v>
      </c>
      <c r="BM29" s="292">
        <f>BM$47*関係係数シート!DI25</f>
        <v>0</v>
      </c>
      <c r="BN29" s="292">
        <f>BN$47*関係係数シート!DJ25</f>
        <v>0</v>
      </c>
      <c r="BO29" s="292">
        <f>BO$47*関係係数シート!DK25</f>
        <v>0</v>
      </c>
      <c r="BP29" s="292">
        <f>BP$47*関係係数シート!DL25</f>
        <v>0</v>
      </c>
      <c r="BQ29" s="292">
        <f>BQ$47*関係係数シート!DM25</f>
        <v>0</v>
      </c>
      <c r="BR29" s="292">
        <f>BR$47*関係係数シート!DN25</f>
        <v>0</v>
      </c>
      <c r="BS29" s="292">
        <f>BS$47*関係係数シート!DO25</f>
        <v>0</v>
      </c>
      <c r="BT29" s="292">
        <f>BT$47*関係係数シート!DP25</f>
        <v>0</v>
      </c>
      <c r="BU29" s="292">
        <f>BU$47*関係係数シート!DQ25</f>
        <v>0</v>
      </c>
      <c r="BV29" s="292">
        <f>BV$47*関係係数シート!DR25</f>
        <v>0</v>
      </c>
      <c r="BW29" s="292">
        <f>BW$47*関係係数シート!DS25</f>
        <v>0</v>
      </c>
      <c r="BX29" s="292">
        <f>BX$47*関係係数シート!DT25</f>
        <v>0</v>
      </c>
      <c r="BY29" s="292">
        <f>BY$47*関係係数シート!DU25</f>
        <v>0</v>
      </c>
      <c r="BZ29" s="292">
        <f>BZ$47*関係係数シート!DV25</f>
        <v>0</v>
      </c>
      <c r="CA29" s="292">
        <f>CA$47*関係係数シート!DW25</f>
        <v>0</v>
      </c>
      <c r="CB29" s="292">
        <f>CB$47*関係係数シート!DX25</f>
        <v>0</v>
      </c>
      <c r="CC29" s="292">
        <f>CC$47*関係係数シート!DY25</f>
        <v>0</v>
      </c>
      <c r="CD29" s="292">
        <f>CD$47*関係係数シート!EA25</f>
        <v>0</v>
      </c>
      <c r="CE29" s="292">
        <f>CE$47*関係係数シート!EB25</f>
        <v>0</v>
      </c>
      <c r="CF29" s="292">
        <f>CF$47*関係係数シート!EC25</f>
        <v>0</v>
      </c>
      <c r="CG29" s="292">
        <f>CG$47*関係係数シート!ED25</f>
        <v>0</v>
      </c>
      <c r="CH29" s="292">
        <f>CH$47*関係係数シート!EE25</f>
        <v>0</v>
      </c>
      <c r="CI29" s="293">
        <f>CI$47*関係係数シート!EG25</f>
        <v>0</v>
      </c>
      <c r="CJ29" s="410">
        <f t="shared" si="4"/>
        <v>0</v>
      </c>
    </row>
    <row r="30" spans="2:88" ht="20.100000000000001" customHeight="1">
      <c r="B30" s="286" t="s">
        <v>235</v>
      </c>
      <c r="C30" s="287" t="s">
        <v>236</v>
      </c>
      <c r="D30" s="291">
        <f>設備投資の入力シート!D28</f>
        <v>0</v>
      </c>
      <c r="E30" s="291">
        <f>設備投資の計算シート!CJ30</f>
        <v>0</v>
      </c>
      <c r="F30" s="407">
        <f>E30*関係係数シート!D26</f>
        <v>0</v>
      </c>
      <c r="G30" s="292">
        <f>F30*関係係数シート!$E26</f>
        <v>0</v>
      </c>
      <c r="H30" s="290">
        <f>F30*関係係数シート!$F26</f>
        <v>0</v>
      </c>
      <c r="I30" s="290">
        <v>0</v>
      </c>
      <c r="J30" s="290">
        <f>I30*関係係数シート!D26</f>
        <v>0</v>
      </c>
      <c r="K30" s="407">
        <v>0</v>
      </c>
      <c r="L30" s="292">
        <f>K30*関係係数シート!$E26</f>
        <v>0</v>
      </c>
      <c r="M30" s="290">
        <f>K30*関係係数シート!$F26</f>
        <v>0</v>
      </c>
      <c r="N30" s="292">
        <f t="shared" si="5"/>
        <v>0</v>
      </c>
      <c r="O30" s="292">
        <f t="shared" si="6"/>
        <v>0</v>
      </c>
      <c r="P30" s="293">
        <f t="shared" si="7"/>
        <v>0</v>
      </c>
      <c r="Q30" s="65"/>
      <c r="R30" s="295"/>
      <c r="S30" s="296"/>
      <c r="T30" s="292">
        <f>$S$45*関係係数シート!G26</f>
        <v>0</v>
      </c>
      <c r="U30" s="292">
        <f>T30*関係係数シート!D26</f>
        <v>0</v>
      </c>
      <c r="V30" s="292">
        <v>0</v>
      </c>
      <c r="W30" s="292">
        <f>V30*関係係数シート!E26</f>
        <v>0</v>
      </c>
      <c r="X30" s="293">
        <f>V30*関係係数シート!F26</f>
        <v>0</v>
      </c>
      <c r="Z30" s="298">
        <f>ROUND(F30*関係係数シート!$H26,0)</f>
        <v>0</v>
      </c>
      <c r="AA30" s="299">
        <f>ROUND(K30*関係係数シート!$H26,0)</f>
        <v>0</v>
      </c>
      <c r="AB30" s="299">
        <f t="shared" si="8"/>
        <v>0</v>
      </c>
      <c r="AC30" s="301">
        <f>ROUND(V30*関係係数シート!$H26,0)</f>
        <v>0</v>
      </c>
      <c r="AD30" s="298">
        <f>ROUND(F30*関係係数シート!$I26,0)</f>
        <v>0</v>
      </c>
      <c r="AE30" s="301">
        <f>ROUND(K30*関係係数シート!$I26,0)</f>
        <v>0</v>
      </c>
      <c r="AF30" s="301">
        <f t="shared" si="9"/>
        <v>0</v>
      </c>
      <c r="AG30" s="302">
        <f>ROUND(V30*関係係数シート!$I26,0)</f>
        <v>0</v>
      </c>
      <c r="AI30" s="303">
        <f t="shared" si="10"/>
        <v>0</v>
      </c>
      <c r="AJ30" s="304">
        <f t="shared" si="11"/>
        <v>0</v>
      </c>
      <c r="AK30" s="305">
        <f t="shared" si="12"/>
        <v>0</v>
      </c>
      <c r="AL30" s="303">
        <f t="shared" si="13"/>
        <v>0</v>
      </c>
      <c r="AM30" s="306">
        <f t="shared" si="14"/>
        <v>0</v>
      </c>
      <c r="AN30" s="307">
        <f t="shared" si="15"/>
        <v>1</v>
      </c>
      <c r="AP30" s="308">
        <v>23</v>
      </c>
      <c r="AQ30" s="309" t="e">
        <f t="shared" si="0"/>
        <v>#N/A</v>
      </c>
      <c r="AR30" s="310" t="e">
        <f t="shared" si="16"/>
        <v>#N/A</v>
      </c>
      <c r="AS30" s="311" t="e">
        <f t="shared" si="1"/>
        <v>#N/A</v>
      </c>
      <c r="AT30" s="305" t="e">
        <f t="shared" si="2"/>
        <v>#N/A</v>
      </c>
      <c r="AU30" s="312" t="e">
        <f>SUM($AR$8:AR30)/SUM($AR$8:$AR$44)</f>
        <v>#N/A</v>
      </c>
      <c r="AV30" s="408" t="e">
        <f t="shared" si="17"/>
        <v>#N/A</v>
      </c>
      <c r="AW30" s="409" t="e">
        <f t="shared" si="3"/>
        <v>#N/A</v>
      </c>
      <c r="AY30" s="286" t="s">
        <v>22</v>
      </c>
      <c r="AZ30" s="287" t="s">
        <v>107</v>
      </c>
      <c r="BA30" s="433">
        <f>BA$47*関係係数シート!CW26</f>
        <v>0</v>
      </c>
      <c r="BB30" s="292">
        <f>BB$47*関係係数シート!CX26</f>
        <v>0</v>
      </c>
      <c r="BC30" s="292">
        <f>BC$47*関係係数シート!CY26</f>
        <v>0</v>
      </c>
      <c r="BD30" s="292">
        <f>BD$47*関係係数シート!CZ26</f>
        <v>0</v>
      </c>
      <c r="BE30" s="292">
        <f>BE$47*関係係数シート!DA26</f>
        <v>0</v>
      </c>
      <c r="BF30" s="292">
        <f>BF$47*関係係数シート!DB26</f>
        <v>0</v>
      </c>
      <c r="BG30" s="292">
        <f>BG$47*関係係数シート!DC26</f>
        <v>0</v>
      </c>
      <c r="BH30" s="292">
        <f>BH$47*関係係数シート!DD26</f>
        <v>0</v>
      </c>
      <c r="BI30" s="292">
        <f>BI$47*関係係数シート!DE26</f>
        <v>0</v>
      </c>
      <c r="BJ30" s="292">
        <f>BJ$47*関係係数シート!DF26</f>
        <v>0</v>
      </c>
      <c r="BK30" s="292">
        <f>BK$47*関係係数シート!DG26</f>
        <v>0</v>
      </c>
      <c r="BL30" s="292">
        <f>BL$47*関係係数シート!DH26</f>
        <v>0</v>
      </c>
      <c r="BM30" s="292">
        <f>BM$47*関係係数シート!DI26</f>
        <v>0</v>
      </c>
      <c r="BN30" s="292">
        <f>BN$47*関係係数シート!DJ26</f>
        <v>0</v>
      </c>
      <c r="BO30" s="292">
        <f>BO$47*関係係数シート!DK26</f>
        <v>0</v>
      </c>
      <c r="BP30" s="292">
        <f>BP$47*関係係数シート!DL26</f>
        <v>0</v>
      </c>
      <c r="BQ30" s="292">
        <f>BQ$47*関係係数シート!DM26</f>
        <v>0</v>
      </c>
      <c r="BR30" s="292">
        <f>BR$47*関係係数シート!DN26</f>
        <v>0</v>
      </c>
      <c r="BS30" s="292">
        <f>BS$47*関係係数シート!DO26</f>
        <v>0</v>
      </c>
      <c r="BT30" s="292">
        <f>BT$47*関係係数シート!DP26</f>
        <v>0</v>
      </c>
      <c r="BU30" s="292">
        <f>BU$47*関係係数シート!DQ26</f>
        <v>0</v>
      </c>
      <c r="BV30" s="292">
        <f>BV$47*関係係数シート!DR26</f>
        <v>0</v>
      </c>
      <c r="BW30" s="292">
        <f>BW$47*関係係数シート!DS26</f>
        <v>0</v>
      </c>
      <c r="BX30" s="292">
        <f>BX$47*関係係数シート!DT26</f>
        <v>0</v>
      </c>
      <c r="BY30" s="292">
        <f>BY$47*関係係数シート!DU26</f>
        <v>0</v>
      </c>
      <c r="BZ30" s="292">
        <f>BZ$47*関係係数シート!DV26</f>
        <v>0</v>
      </c>
      <c r="CA30" s="292">
        <f>CA$47*関係係数シート!DW26</f>
        <v>0</v>
      </c>
      <c r="CB30" s="292">
        <f>CB$47*関係係数シート!DX26</f>
        <v>0</v>
      </c>
      <c r="CC30" s="292">
        <f>CC$47*関係係数シート!DY26</f>
        <v>0</v>
      </c>
      <c r="CD30" s="292">
        <f>CD$47*関係係数シート!EA26</f>
        <v>0</v>
      </c>
      <c r="CE30" s="292">
        <f>CE$47*関係係数シート!EB26</f>
        <v>0</v>
      </c>
      <c r="CF30" s="292">
        <f>CF$47*関係係数シート!EC26</f>
        <v>0</v>
      </c>
      <c r="CG30" s="292">
        <f>CG$47*関係係数シート!ED26</f>
        <v>0</v>
      </c>
      <c r="CH30" s="292">
        <f>CH$47*関係係数シート!EE26</f>
        <v>0</v>
      </c>
      <c r="CI30" s="293">
        <f>CI$47*関係係数シート!EG26</f>
        <v>0</v>
      </c>
      <c r="CJ30" s="410">
        <f t="shared" si="4"/>
        <v>0</v>
      </c>
    </row>
    <row r="31" spans="2:88" ht="20.100000000000001" customHeight="1">
      <c r="B31" s="286" t="s">
        <v>237</v>
      </c>
      <c r="C31" s="287" t="s">
        <v>95</v>
      </c>
      <c r="D31" s="291">
        <f>設備投資の入力シート!D29</f>
        <v>0</v>
      </c>
      <c r="E31" s="291">
        <f>設備投資の計算シート!CJ31</f>
        <v>0</v>
      </c>
      <c r="F31" s="407">
        <f>E31*関係係数シート!D27</f>
        <v>0</v>
      </c>
      <c r="G31" s="292">
        <f>F31*関係係数シート!$E27</f>
        <v>0</v>
      </c>
      <c r="H31" s="290">
        <f>F31*関係係数シート!$F27</f>
        <v>0</v>
      </c>
      <c r="I31" s="290">
        <v>0</v>
      </c>
      <c r="J31" s="290">
        <f>I31*関係係数シート!D27</f>
        <v>0</v>
      </c>
      <c r="K31" s="407">
        <v>0</v>
      </c>
      <c r="L31" s="292">
        <f>K31*関係係数シート!$E27</f>
        <v>0</v>
      </c>
      <c r="M31" s="290">
        <f>K31*関係係数シート!$F27</f>
        <v>0</v>
      </c>
      <c r="N31" s="292">
        <f t="shared" si="5"/>
        <v>0</v>
      </c>
      <c r="O31" s="292">
        <f t="shared" si="6"/>
        <v>0</v>
      </c>
      <c r="P31" s="293">
        <f t="shared" si="7"/>
        <v>0</v>
      </c>
      <c r="Q31" s="65"/>
      <c r="R31" s="295"/>
      <c r="S31" s="296"/>
      <c r="T31" s="292">
        <f>$S$45*関係係数シート!G27</f>
        <v>0</v>
      </c>
      <c r="U31" s="292">
        <f>T31*関係係数シート!D27</f>
        <v>0</v>
      </c>
      <c r="V31" s="292">
        <v>0</v>
      </c>
      <c r="W31" s="292">
        <f>V31*関係係数シート!E27</f>
        <v>0</v>
      </c>
      <c r="X31" s="293">
        <f>V31*関係係数シート!F27</f>
        <v>0</v>
      </c>
      <c r="Z31" s="298">
        <f>ROUND(F31*関係係数シート!$H27,0)</f>
        <v>0</v>
      </c>
      <c r="AA31" s="299">
        <f>ROUND(K31*関係係数シート!$H27,0)</f>
        <v>0</v>
      </c>
      <c r="AB31" s="299">
        <f t="shared" si="8"/>
        <v>0</v>
      </c>
      <c r="AC31" s="301">
        <f>ROUND(V31*関係係数シート!$H27,0)</f>
        <v>0</v>
      </c>
      <c r="AD31" s="298">
        <f>ROUND(F31*関係係数シート!$I27,0)</f>
        <v>0</v>
      </c>
      <c r="AE31" s="301">
        <f>ROUND(K31*関係係数シート!$I27,0)</f>
        <v>0</v>
      </c>
      <c r="AF31" s="301">
        <f t="shared" si="9"/>
        <v>0</v>
      </c>
      <c r="AG31" s="302">
        <f>ROUND(V31*関係係数シート!$I27,0)</f>
        <v>0</v>
      </c>
      <c r="AI31" s="303">
        <f t="shared" si="10"/>
        <v>0</v>
      </c>
      <c r="AJ31" s="304">
        <f t="shared" si="11"/>
        <v>0</v>
      </c>
      <c r="AK31" s="305">
        <f t="shared" si="12"/>
        <v>0</v>
      </c>
      <c r="AL31" s="303">
        <f t="shared" si="13"/>
        <v>0</v>
      </c>
      <c r="AM31" s="306">
        <f t="shared" si="14"/>
        <v>0</v>
      </c>
      <c r="AN31" s="307">
        <f t="shared" si="15"/>
        <v>1</v>
      </c>
      <c r="AP31" s="308">
        <v>24</v>
      </c>
      <c r="AQ31" s="309" t="e">
        <f t="shared" si="0"/>
        <v>#N/A</v>
      </c>
      <c r="AR31" s="310" t="e">
        <f t="shared" si="16"/>
        <v>#N/A</v>
      </c>
      <c r="AS31" s="311" t="e">
        <f t="shared" si="1"/>
        <v>#N/A</v>
      </c>
      <c r="AT31" s="305" t="e">
        <f t="shared" si="2"/>
        <v>#N/A</v>
      </c>
      <c r="AU31" s="312" t="e">
        <f>SUM($AR$8:AR31)/SUM($AR$8:$AR$44)</f>
        <v>#N/A</v>
      </c>
      <c r="AV31" s="408" t="e">
        <f t="shared" si="17"/>
        <v>#N/A</v>
      </c>
      <c r="AW31" s="409" t="e">
        <f t="shared" si="3"/>
        <v>#N/A</v>
      </c>
      <c r="AY31" s="286" t="s">
        <v>23</v>
      </c>
      <c r="AZ31" s="287" t="s">
        <v>95</v>
      </c>
      <c r="BA31" s="433">
        <f>BA$47*関係係数シート!CW27</f>
        <v>0</v>
      </c>
      <c r="BB31" s="292">
        <f>BB$47*関係係数シート!CX27</f>
        <v>0</v>
      </c>
      <c r="BC31" s="292">
        <f>BC$47*関係係数シート!CY27</f>
        <v>0</v>
      </c>
      <c r="BD31" s="292">
        <f>BD$47*関係係数シート!CZ27</f>
        <v>0</v>
      </c>
      <c r="BE31" s="292">
        <f>BE$47*関係係数シート!DA27</f>
        <v>0</v>
      </c>
      <c r="BF31" s="292">
        <f>BF$47*関係係数シート!DB27</f>
        <v>0</v>
      </c>
      <c r="BG31" s="292">
        <f>BG$47*関係係数シート!DC27</f>
        <v>0</v>
      </c>
      <c r="BH31" s="292">
        <f>BH$47*関係係数シート!DD27</f>
        <v>0</v>
      </c>
      <c r="BI31" s="292">
        <f>BI$47*関係係数シート!DE27</f>
        <v>0</v>
      </c>
      <c r="BJ31" s="292">
        <f>BJ$47*関係係数シート!DF27</f>
        <v>0</v>
      </c>
      <c r="BK31" s="292">
        <f>BK$47*関係係数シート!DG27</f>
        <v>0</v>
      </c>
      <c r="BL31" s="292">
        <f>BL$47*関係係数シート!DH27</f>
        <v>0</v>
      </c>
      <c r="BM31" s="292">
        <f>BM$47*関係係数シート!DI27</f>
        <v>0</v>
      </c>
      <c r="BN31" s="292">
        <f>BN$47*関係係数シート!DJ27</f>
        <v>0</v>
      </c>
      <c r="BO31" s="292">
        <f>BO$47*関係係数シート!DK27</f>
        <v>0</v>
      </c>
      <c r="BP31" s="292">
        <f>BP$47*関係係数シート!DL27</f>
        <v>0</v>
      </c>
      <c r="BQ31" s="292">
        <f>BQ$47*関係係数シート!DM27</f>
        <v>0</v>
      </c>
      <c r="BR31" s="292">
        <f>BR$47*関係係数シート!DN27</f>
        <v>0</v>
      </c>
      <c r="BS31" s="292">
        <f>BS$47*関係係数シート!DO27</f>
        <v>0</v>
      </c>
      <c r="BT31" s="292">
        <f>BT$47*関係係数シート!DP27</f>
        <v>0</v>
      </c>
      <c r="BU31" s="292">
        <f>BU$47*関係係数シート!DQ27</f>
        <v>0</v>
      </c>
      <c r="BV31" s="292">
        <f>BV$47*関係係数シート!DR27</f>
        <v>0</v>
      </c>
      <c r="BW31" s="292">
        <f>BW$47*関係係数シート!DS27</f>
        <v>0</v>
      </c>
      <c r="BX31" s="292">
        <f>BX$47*関係係数シート!DT27</f>
        <v>0</v>
      </c>
      <c r="BY31" s="292">
        <f>BY$47*関係係数シート!DU27</f>
        <v>0</v>
      </c>
      <c r="BZ31" s="292">
        <f>BZ$47*関係係数シート!DV27</f>
        <v>0</v>
      </c>
      <c r="CA31" s="292">
        <f>CA$47*関係係数シート!DW27</f>
        <v>0</v>
      </c>
      <c r="CB31" s="292">
        <f>CB$47*関係係数シート!DX27</f>
        <v>0</v>
      </c>
      <c r="CC31" s="292">
        <f>CC$47*関係係数シート!DY27</f>
        <v>0</v>
      </c>
      <c r="CD31" s="292">
        <f>CD$47*関係係数シート!EA27</f>
        <v>0</v>
      </c>
      <c r="CE31" s="292">
        <f>CE$47*関係係数シート!EB27</f>
        <v>0</v>
      </c>
      <c r="CF31" s="292">
        <f>CF$47*関係係数シート!EC27</f>
        <v>0</v>
      </c>
      <c r="CG31" s="292">
        <f>CG$47*関係係数シート!ED27</f>
        <v>0</v>
      </c>
      <c r="CH31" s="292">
        <f>CH$47*関係係数シート!EE27</f>
        <v>0</v>
      </c>
      <c r="CI31" s="293">
        <f>CI$47*関係係数シート!EG27</f>
        <v>0</v>
      </c>
      <c r="CJ31" s="410">
        <f t="shared" si="4"/>
        <v>0</v>
      </c>
    </row>
    <row r="32" spans="2:88" ht="20.100000000000001" customHeight="1">
      <c r="B32" s="313" t="s">
        <v>238</v>
      </c>
      <c r="C32" s="314" t="s">
        <v>47</v>
      </c>
      <c r="D32" s="318">
        <f>設備投資の入力シート!D30</f>
        <v>0</v>
      </c>
      <c r="E32" s="318">
        <f>設備投資の計算シート!CJ32</f>
        <v>0</v>
      </c>
      <c r="F32" s="411">
        <f>E32*関係係数シート!D28</f>
        <v>0</v>
      </c>
      <c r="G32" s="319">
        <f>F32*関係係数シート!$E28</f>
        <v>0</v>
      </c>
      <c r="H32" s="317">
        <f>F32*関係係数シート!$F28</f>
        <v>0</v>
      </c>
      <c r="I32" s="317">
        <v>0</v>
      </c>
      <c r="J32" s="317">
        <f>I32*関係係数シート!D28</f>
        <v>0</v>
      </c>
      <c r="K32" s="411">
        <v>0</v>
      </c>
      <c r="L32" s="319">
        <f>K32*関係係数シート!$E28</f>
        <v>0</v>
      </c>
      <c r="M32" s="317">
        <f>K32*関係係数シート!$F28</f>
        <v>0</v>
      </c>
      <c r="N32" s="319">
        <f t="shared" si="5"/>
        <v>0</v>
      </c>
      <c r="O32" s="319">
        <f t="shared" si="6"/>
        <v>0</v>
      </c>
      <c r="P32" s="320">
        <f t="shared" si="7"/>
        <v>0</v>
      </c>
      <c r="Q32" s="65"/>
      <c r="R32" s="322"/>
      <c r="S32" s="323"/>
      <c r="T32" s="319">
        <f>$S$45*関係係数シート!G28</f>
        <v>0</v>
      </c>
      <c r="U32" s="319">
        <f>T32*関係係数シート!D28</f>
        <v>0</v>
      </c>
      <c r="V32" s="319">
        <v>0</v>
      </c>
      <c r="W32" s="319">
        <f>V32*関係係数シート!E28</f>
        <v>0</v>
      </c>
      <c r="X32" s="320">
        <f>V32*関係係数シート!F28</f>
        <v>0</v>
      </c>
      <c r="Z32" s="325">
        <f>ROUND(F32*関係係数シート!$H28,0)</f>
        <v>0</v>
      </c>
      <c r="AA32" s="326">
        <f>ROUND(K32*関係係数シート!$H28,0)</f>
        <v>0</v>
      </c>
      <c r="AB32" s="326">
        <f t="shared" si="8"/>
        <v>0</v>
      </c>
      <c r="AC32" s="328">
        <f>ROUND(V32*関係係数シート!$H28,0)</f>
        <v>0</v>
      </c>
      <c r="AD32" s="325">
        <f>ROUND(F32*関係係数シート!$I28,0)</f>
        <v>0</v>
      </c>
      <c r="AE32" s="328">
        <f>ROUND(K32*関係係数シート!$I28,0)</f>
        <v>0</v>
      </c>
      <c r="AF32" s="328">
        <f t="shared" si="9"/>
        <v>0</v>
      </c>
      <c r="AG32" s="329">
        <f>ROUND(V32*関係係数シート!$I28,0)</f>
        <v>0</v>
      </c>
      <c r="AI32" s="330">
        <f t="shared" si="10"/>
        <v>0</v>
      </c>
      <c r="AJ32" s="331">
        <f t="shared" si="11"/>
        <v>0</v>
      </c>
      <c r="AK32" s="332">
        <f t="shared" si="12"/>
        <v>0</v>
      </c>
      <c r="AL32" s="330">
        <f t="shared" si="13"/>
        <v>0</v>
      </c>
      <c r="AM32" s="333">
        <f t="shared" si="14"/>
        <v>0</v>
      </c>
      <c r="AN32" s="334">
        <f t="shared" si="15"/>
        <v>1</v>
      </c>
      <c r="AP32" s="335">
        <v>25</v>
      </c>
      <c r="AQ32" s="336" t="e">
        <f t="shared" si="0"/>
        <v>#N/A</v>
      </c>
      <c r="AR32" s="337" t="e">
        <f t="shared" si="16"/>
        <v>#N/A</v>
      </c>
      <c r="AS32" s="338" t="e">
        <f t="shared" si="1"/>
        <v>#N/A</v>
      </c>
      <c r="AT32" s="332" t="e">
        <f t="shared" si="2"/>
        <v>#N/A</v>
      </c>
      <c r="AU32" s="339" t="e">
        <f>SUM($AR$8:AR32)/SUM($AR$8:$AR$44)</f>
        <v>#N/A</v>
      </c>
      <c r="AV32" s="412" t="e">
        <f t="shared" si="17"/>
        <v>#N/A</v>
      </c>
      <c r="AW32" s="413" t="e">
        <f t="shared" si="3"/>
        <v>#N/A</v>
      </c>
      <c r="AY32" s="313" t="s">
        <v>24</v>
      </c>
      <c r="AZ32" s="314" t="s">
        <v>47</v>
      </c>
      <c r="BA32" s="434">
        <f>BA$47*関係係数シート!CW28</f>
        <v>0</v>
      </c>
      <c r="BB32" s="319">
        <f>BB$47*関係係数シート!CX28</f>
        <v>0</v>
      </c>
      <c r="BC32" s="319">
        <f>BC$47*関係係数シート!CY28</f>
        <v>0</v>
      </c>
      <c r="BD32" s="319">
        <f>BD$47*関係係数シート!CZ28</f>
        <v>0</v>
      </c>
      <c r="BE32" s="319">
        <f>BE$47*関係係数シート!DA28</f>
        <v>0</v>
      </c>
      <c r="BF32" s="319">
        <f>BF$47*関係係数シート!DB28</f>
        <v>0</v>
      </c>
      <c r="BG32" s="319">
        <f>BG$47*関係係数シート!DC28</f>
        <v>0</v>
      </c>
      <c r="BH32" s="319">
        <f>BH$47*関係係数シート!DD28</f>
        <v>0</v>
      </c>
      <c r="BI32" s="319">
        <f>BI$47*関係係数シート!DE28</f>
        <v>0</v>
      </c>
      <c r="BJ32" s="319">
        <f>BJ$47*関係係数シート!DF28</f>
        <v>0</v>
      </c>
      <c r="BK32" s="319">
        <f>BK$47*関係係数シート!DG28</f>
        <v>0</v>
      </c>
      <c r="BL32" s="319">
        <f>BL$47*関係係数シート!DH28</f>
        <v>0</v>
      </c>
      <c r="BM32" s="319">
        <f>BM$47*関係係数シート!DI28</f>
        <v>0</v>
      </c>
      <c r="BN32" s="319">
        <f>BN$47*関係係数シート!DJ28</f>
        <v>0</v>
      </c>
      <c r="BO32" s="319">
        <f>BO$47*関係係数シート!DK28</f>
        <v>0</v>
      </c>
      <c r="BP32" s="319">
        <f>BP$47*関係係数シート!DL28</f>
        <v>0</v>
      </c>
      <c r="BQ32" s="319">
        <f>BQ$47*関係係数シート!DM28</f>
        <v>0</v>
      </c>
      <c r="BR32" s="319">
        <f>BR$47*関係係数シート!DN28</f>
        <v>0</v>
      </c>
      <c r="BS32" s="319">
        <f>BS$47*関係係数シート!DO28</f>
        <v>0</v>
      </c>
      <c r="BT32" s="319">
        <f>BT$47*関係係数シート!DP28</f>
        <v>0</v>
      </c>
      <c r="BU32" s="319">
        <f>BU$47*関係係数シート!DQ28</f>
        <v>0</v>
      </c>
      <c r="BV32" s="319">
        <f>BV$47*関係係数シート!DR28</f>
        <v>0</v>
      </c>
      <c r="BW32" s="319">
        <f>BW$47*関係係数シート!DS28</f>
        <v>0</v>
      </c>
      <c r="BX32" s="319">
        <f>BX$47*関係係数シート!DT28</f>
        <v>0</v>
      </c>
      <c r="BY32" s="319">
        <f>BY$47*関係係数シート!DU28</f>
        <v>0</v>
      </c>
      <c r="BZ32" s="319">
        <f>BZ$47*関係係数シート!DV28</f>
        <v>0</v>
      </c>
      <c r="CA32" s="319">
        <f>CA$47*関係係数シート!DW28</f>
        <v>0</v>
      </c>
      <c r="CB32" s="319">
        <f>CB$47*関係係数シート!DX28</f>
        <v>0</v>
      </c>
      <c r="CC32" s="319">
        <f>CC$47*関係係数シート!DY28</f>
        <v>0</v>
      </c>
      <c r="CD32" s="319">
        <f>CD$47*関係係数シート!EA28</f>
        <v>0</v>
      </c>
      <c r="CE32" s="319">
        <f>CE$47*関係係数シート!EB28</f>
        <v>0</v>
      </c>
      <c r="CF32" s="319">
        <f>CF$47*関係係数シート!EC28</f>
        <v>0</v>
      </c>
      <c r="CG32" s="319">
        <f>CG$47*関係係数シート!ED28</f>
        <v>0</v>
      </c>
      <c r="CH32" s="319">
        <f>CH$47*関係係数シート!EE28</f>
        <v>0</v>
      </c>
      <c r="CI32" s="320">
        <f>CI$47*関係係数シート!EG28</f>
        <v>0</v>
      </c>
      <c r="CJ32" s="414">
        <f t="shared" si="4"/>
        <v>0</v>
      </c>
    </row>
    <row r="33" spans="2:88" ht="20.100000000000001" customHeight="1">
      <c r="B33" s="340" t="s">
        <v>239</v>
      </c>
      <c r="C33" s="341" t="s">
        <v>48</v>
      </c>
      <c r="D33" s="345">
        <f>設備投資の入力シート!D31</f>
        <v>0</v>
      </c>
      <c r="E33" s="345">
        <f>設備投資の計算シート!CJ33</f>
        <v>0</v>
      </c>
      <c r="F33" s="401">
        <f>E33*関係係数シート!D29</f>
        <v>0</v>
      </c>
      <c r="G33" s="346">
        <f>F33*関係係数シート!$E29</f>
        <v>0</v>
      </c>
      <c r="H33" s="344">
        <f>F33*関係係数シート!$F29</f>
        <v>0</v>
      </c>
      <c r="I33" s="344">
        <v>0</v>
      </c>
      <c r="J33" s="344">
        <f>I33*関係係数シート!D29</f>
        <v>0</v>
      </c>
      <c r="K33" s="401">
        <v>0</v>
      </c>
      <c r="L33" s="346">
        <f>K33*関係係数シート!$E29</f>
        <v>0</v>
      </c>
      <c r="M33" s="344">
        <f>K33*関係係数シート!$F29</f>
        <v>0</v>
      </c>
      <c r="N33" s="346">
        <f t="shared" si="5"/>
        <v>0</v>
      </c>
      <c r="O33" s="346">
        <f t="shared" si="6"/>
        <v>0</v>
      </c>
      <c r="P33" s="347">
        <f t="shared" si="7"/>
        <v>0</v>
      </c>
      <c r="Q33" s="65"/>
      <c r="R33" s="349"/>
      <c r="S33" s="350"/>
      <c r="T33" s="346">
        <f>$S$45*関係係数シート!G29</f>
        <v>0</v>
      </c>
      <c r="U33" s="346">
        <f>T33*関係係数シート!D29</f>
        <v>0</v>
      </c>
      <c r="V33" s="346">
        <v>0</v>
      </c>
      <c r="W33" s="346">
        <f>V33*関係係数シート!E29</f>
        <v>0</v>
      </c>
      <c r="X33" s="347">
        <f>V33*関係係数シート!F29</f>
        <v>0</v>
      </c>
      <c r="Z33" s="352">
        <f>ROUND(F33*関係係数シート!$H29,0)</f>
        <v>0</v>
      </c>
      <c r="AA33" s="353">
        <f>ROUND(K33*関係係数シート!$H29,0)</f>
        <v>0</v>
      </c>
      <c r="AB33" s="353">
        <f t="shared" si="8"/>
        <v>0</v>
      </c>
      <c r="AC33" s="355">
        <f>ROUND(V33*関係係数シート!$H29,0)</f>
        <v>0</v>
      </c>
      <c r="AD33" s="352">
        <f>ROUND(F33*関係係数シート!$I29,0)</f>
        <v>0</v>
      </c>
      <c r="AE33" s="355">
        <f>ROUND(K33*関係係数シート!$I29,0)</f>
        <v>0</v>
      </c>
      <c r="AF33" s="355">
        <f t="shared" si="9"/>
        <v>0</v>
      </c>
      <c r="AG33" s="356">
        <f>ROUND(V33*関係係数シート!$I29,0)</f>
        <v>0</v>
      </c>
      <c r="AI33" s="357">
        <f t="shared" si="10"/>
        <v>0</v>
      </c>
      <c r="AJ33" s="358">
        <f t="shared" si="11"/>
        <v>0</v>
      </c>
      <c r="AK33" s="359">
        <f t="shared" si="12"/>
        <v>0</v>
      </c>
      <c r="AL33" s="357">
        <f t="shared" si="13"/>
        <v>0</v>
      </c>
      <c r="AM33" s="360">
        <f t="shared" si="14"/>
        <v>0</v>
      </c>
      <c r="AN33" s="361">
        <f t="shared" si="15"/>
        <v>1</v>
      </c>
      <c r="AP33" s="362">
        <v>26</v>
      </c>
      <c r="AQ33" s="363" t="e">
        <f t="shared" si="0"/>
        <v>#N/A</v>
      </c>
      <c r="AR33" s="364" t="e">
        <f t="shared" si="16"/>
        <v>#N/A</v>
      </c>
      <c r="AS33" s="365" t="e">
        <f t="shared" si="1"/>
        <v>#N/A</v>
      </c>
      <c r="AT33" s="359" t="e">
        <f t="shared" si="2"/>
        <v>#N/A</v>
      </c>
      <c r="AU33" s="366" t="e">
        <f>SUM($AR$8:AR33)/SUM($AR$8:$AR$44)</f>
        <v>#N/A</v>
      </c>
      <c r="AV33" s="415" t="e">
        <f t="shared" si="17"/>
        <v>#N/A</v>
      </c>
      <c r="AW33" s="416" t="e">
        <f t="shared" si="3"/>
        <v>#N/A</v>
      </c>
      <c r="AY33" s="340" t="s">
        <v>25</v>
      </c>
      <c r="AZ33" s="341" t="s">
        <v>48</v>
      </c>
      <c r="BA33" s="435">
        <f>BA$47*関係係数シート!CW29</f>
        <v>0</v>
      </c>
      <c r="BB33" s="346">
        <f>BB$47*関係係数シート!CX29</f>
        <v>0</v>
      </c>
      <c r="BC33" s="346">
        <f>BC$47*関係係数シート!CY29</f>
        <v>0</v>
      </c>
      <c r="BD33" s="346">
        <f>BD$47*関係係数シート!CZ29</f>
        <v>0</v>
      </c>
      <c r="BE33" s="346">
        <f>BE$47*関係係数シート!DA29</f>
        <v>0</v>
      </c>
      <c r="BF33" s="346">
        <f>BF$47*関係係数シート!DB29</f>
        <v>0</v>
      </c>
      <c r="BG33" s="346">
        <f>BG$47*関係係数シート!DC29</f>
        <v>0</v>
      </c>
      <c r="BH33" s="346">
        <f>BH$47*関係係数シート!DD29</f>
        <v>0</v>
      </c>
      <c r="BI33" s="346">
        <f>BI$47*関係係数シート!DE29</f>
        <v>0</v>
      </c>
      <c r="BJ33" s="346">
        <f>BJ$47*関係係数シート!DF29</f>
        <v>0</v>
      </c>
      <c r="BK33" s="346">
        <f>BK$47*関係係数シート!DG29</f>
        <v>0</v>
      </c>
      <c r="BL33" s="346">
        <f>BL$47*関係係数シート!DH29</f>
        <v>0</v>
      </c>
      <c r="BM33" s="346">
        <f>BM$47*関係係数シート!DI29</f>
        <v>0</v>
      </c>
      <c r="BN33" s="346">
        <f>BN$47*関係係数シート!DJ29</f>
        <v>0</v>
      </c>
      <c r="BO33" s="346">
        <f>BO$47*関係係数シート!DK29</f>
        <v>0</v>
      </c>
      <c r="BP33" s="346">
        <f>BP$47*関係係数シート!DL29</f>
        <v>0</v>
      </c>
      <c r="BQ33" s="346">
        <f>BQ$47*関係係数シート!DM29</f>
        <v>0</v>
      </c>
      <c r="BR33" s="346">
        <f>BR$47*関係係数シート!DN29</f>
        <v>0</v>
      </c>
      <c r="BS33" s="346">
        <f>BS$47*関係係数シート!DO29</f>
        <v>0</v>
      </c>
      <c r="BT33" s="346">
        <f>BT$47*関係係数シート!DP29</f>
        <v>0</v>
      </c>
      <c r="BU33" s="346">
        <f>BU$47*関係係数シート!DQ29</f>
        <v>0</v>
      </c>
      <c r="BV33" s="346">
        <f>BV$47*関係係数シート!DR29</f>
        <v>0</v>
      </c>
      <c r="BW33" s="346">
        <f>BW$47*関係係数シート!DS29</f>
        <v>0</v>
      </c>
      <c r="BX33" s="346">
        <f>BX$47*関係係数シート!DT29</f>
        <v>0</v>
      </c>
      <c r="BY33" s="346">
        <f>BY$47*関係係数シート!DU29</f>
        <v>0</v>
      </c>
      <c r="BZ33" s="346">
        <f>BZ$47*関係係数シート!DV29</f>
        <v>0</v>
      </c>
      <c r="CA33" s="346">
        <f>CA$47*関係係数シート!DW29</f>
        <v>0</v>
      </c>
      <c r="CB33" s="346">
        <f>CB$47*関係係数シート!DX29</f>
        <v>0</v>
      </c>
      <c r="CC33" s="346">
        <f>CC$47*関係係数シート!DY29</f>
        <v>0</v>
      </c>
      <c r="CD33" s="346">
        <f>CD$47*関係係数シート!EA29</f>
        <v>0</v>
      </c>
      <c r="CE33" s="346">
        <f>CE$47*関係係数シート!EB29</f>
        <v>0</v>
      </c>
      <c r="CF33" s="346">
        <f>CF$47*関係係数シート!EC29</f>
        <v>0</v>
      </c>
      <c r="CG33" s="346">
        <f>CG$47*関係係数シート!ED29</f>
        <v>0</v>
      </c>
      <c r="CH33" s="346">
        <f>CH$47*関係係数シート!EE29</f>
        <v>0</v>
      </c>
      <c r="CI33" s="347">
        <f>CI$47*関係係数シート!EG29</f>
        <v>0</v>
      </c>
      <c r="CJ33" s="417">
        <f t="shared" si="4"/>
        <v>0</v>
      </c>
    </row>
    <row r="34" spans="2:88" ht="20.100000000000001" customHeight="1">
      <c r="B34" s="286" t="s">
        <v>240</v>
      </c>
      <c r="C34" s="287" t="s">
        <v>49</v>
      </c>
      <c r="D34" s="291">
        <f>設備投資の入力シート!D32</f>
        <v>0</v>
      </c>
      <c r="E34" s="291">
        <f>設備投資の計算シート!CJ34</f>
        <v>0</v>
      </c>
      <c r="F34" s="407">
        <f>E34*関係係数シート!D30</f>
        <v>0</v>
      </c>
      <c r="G34" s="292">
        <f>F34*関係係数シート!$E30</f>
        <v>0</v>
      </c>
      <c r="H34" s="290">
        <f>F34*関係係数シート!$F30</f>
        <v>0</v>
      </c>
      <c r="I34" s="290">
        <v>0</v>
      </c>
      <c r="J34" s="290">
        <f>I34*関係係数シート!D30</f>
        <v>0</v>
      </c>
      <c r="K34" s="407">
        <v>0</v>
      </c>
      <c r="L34" s="292">
        <f>K34*関係係数シート!$E30</f>
        <v>0</v>
      </c>
      <c r="M34" s="290">
        <f>K34*関係係数シート!$F30</f>
        <v>0</v>
      </c>
      <c r="N34" s="292">
        <f t="shared" si="5"/>
        <v>0</v>
      </c>
      <c r="O34" s="292">
        <f t="shared" si="6"/>
        <v>0</v>
      </c>
      <c r="P34" s="293">
        <f t="shared" si="7"/>
        <v>0</v>
      </c>
      <c r="Q34" s="65"/>
      <c r="R34" s="295"/>
      <c r="S34" s="296"/>
      <c r="T34" s="292">
        <f>$S$45*関係係数シート!G30</f>
        <v>0</v>
      </c>
      <c r="U34" s="292">
        <f>T34*関係係数シート!D30</f>
        <v>0</v>
      </c>
      <c r="V34" s="292">
        <v>0</v>
      </c>
      <c r="W34" s="292">
        <f>V34*関係係数シート!E30</f>
        <v>0</v>
      </c>
      <c r="X34" s="293">
        <f>V34*関係係数シート!F30</f>
        <v>0</v>
      </c>
      <c r="Z34" s="298">
        <f>ROUND(F34*関係係数シート!$H30,0)</f>
        <v>0</v>
      </c>
      <c r="AA34" s="299">
        <f>ROUND(K34*関係係数シート!$H30,0)</f>
        <v>0</v>
      </c>
      <c r="AB34" s="299">
        <f t="shared" si="8"/>
        <v>0</v>
      </c>
      <c r="AC34" s="301">
        <f>ROUND(V34*関係係数シート!$H30,0)</f>
        <v>0</v>
      </c>
      <c r="AD34" s="298">
        <f>ROUND(F34*関係係数シート!$I30,0)</f>
        <v>0</v>
      </c>
      <c r="AE34" s="301">
        <f>ROUND(K34*関係係数シート!$I30,0)</f>
        <v>0</v>
      </c>
      <c r="AF34" s="301">
        <f t="shared" si="9"/>
        <v>0</v>
      </c>
      <c r="AG34" s="302">
        <f>ROUND(V34*関係係数シート!$I30,0)</f>
        <v>0</v>
      </c>
      <c r="AI34" s="303">
        <f t="shared" si="10"/>
        <v>0</v>
      </c>
      <c r="AJ34" s="304">
        <f t="shared" si="11"/>
        <v>0</v>
      </c>
      <c r="AK34" s="305">
        <f t="shared" si="12"/>
        <v>0</v>
      </c>
      <c r="AL34" s="303">
        <f t="shared" si="13"/>
        <v>0</v>
      </c>
      <c r="AM34" s="306">
        <f t="shared" si="14"/>
        <v>0</v>
      </c>
      <c r="AN34" s="307">
        <f t="shared" si="15"/>
        <v>1</v>
      </c>
      <c r="AP34" s="308">
        <v>27</v>
      </c>
      <c r="AQ34" s="309" t="e">
        <f t="shared" si="0"/>
        <v>#N/A</v>
      </c>
      <c r="AR34" s="310" t="e">
        <f t="shared" si="16"/>
        <v>#N/A</v>
      </c>
      <c r="AS34" s="311" t="e">
        <f t="shared" si="1"/>
        <v>#N/A</v>
      </c>
      <c r="AT34" s="305" t="e">
        <f t="shared" si="2"/>
        <v>#N/A</v>
      </c>
      <c r="AU34" s="312" t="e">
        <f>SUM($AR$8:AR34)/SUM($AR$8:$AR$44)</f>
        <v>#N/A</v>
      </c>
      <c r="AV34" s="408" t="e">
        <f t="shared" si="17"/>
        <v>#N/A</v>
      </c>
      <c r="AW34" s="409" t="e">
        <f t="shared" si="3"/>
        <v>#N/A</v>
      </c>
      <c r="AY34" s="286" t="s">
        <v>26</v>
      </c>
      <c r="AZ34" s="287" t="s">
        <v>49</v>
      </c>
      <c r="BA34" s="433">
        <f>BA$47*関係係数シート!CW30</f>
        <v>0</v>
      </c>
      <c r="BB34" s="292">
        <f>BB$47*関係係数シート!CX30</f>
        <v>0</v>
      </c>
      <c r="BC34" s="292">
        <f>BC$47*関係係数シート!CY30</f>
        <v>0</v>
      </c>
      <c r="BD34" s="292">
        <f>BD$47*関係係数シート!CZ30</f>
        <v>0</v>
      </c>
      <c r="BE34" s="292">
        <f>BE$47*関係係数シート!DA30</f>
        <v>0</v>
      </c>
      <c r="BF34" s="292">
        <f>BF$47*関係係数シート!DB30</f>
        <v>0</v>
      </c>
      <c r="BG34" s="292">
        <f>BG$47*関係係数シート!DC30</f>
        <v>0</v>
      </c>
      <c r="BH34" s="292">
        <f>BH$47*関係係数シート!DD30</f>
        <v>0</v>
      </c>
      <c r="BI34" s="292">
        <f>BI$47*関係係数シート!DE30</f>
        <v>0</v>
      </c>
      <c r="BJ34" s="292">
        <f>BJ$47*関係係数シート!DF30</f>
        <v>0</v>
      </c>
      <c r="BK34" s="292">
        <f>BK$47*関係係数シート!DG30</f>
        <v>0</v>
      </c>
      <c r="BL34" s="292">
        <f>BL$47*関係係数シート!DH30</f>
        <v>0</v>
      </c>
      <c r="BM34" s="292">
        <f>BM$47*関係係数シート!DI30</f>
        <v>0</v>
      </c>
      <c r="BN34" s="292">
        <f>BN$47*関係係数シート!DJ30</f>
        <v>0</v>
      </c>
      <c r="BO34" s="292">
        <f>BO$47*関係係数シート!DK30</f>
        <v>0</v>
      </c>
      <c r="BP34" s="292">
        <f>BP$47*関係係数シート!DL30</f>
        <v>0</v>
      </c>
      <c r="BQ34" s="292">
        <f>BQ$47*関係係数シート!DM30</f>
        <v>0</v>
      </c>
      <c r="BR34" s="292">
        <f>BR$47*関係係数シート!DN30</f>
        <v>0</v>
      </c>
      <c r="BS34" s="292">
        <f>BS$47*関係係数シート!DO30</f>
        <v>0</v>
      </c>
      <c r="BT34" s="292">
        <f>BT$47*関係係数シート!DP30</f>
        <v>0</v>
      </c>
      <c r="BU34" s="292">
        <f>BU$47*関係係数シート!DQ30</f>
        <v>0</v>
      </c>
      <c r="BV34" s="292">
        <f>BV$47*関係係数シート!DR30</f>
        <v>0</v>
      </c>
      <c r="BW34" s="292">
        <f>BW$47*関係係数シート!DS30</f>
        <v>0</v>
      </c>
      <c r="BX34" s="292">
        <f>BX$47*関係係数シート!DT30</f>
        <v>0</v>
      </c>
      <c r="BY34" s="292">
        <f>BY$47*関係係数シート!DU30</f>
        <v>0</v>
      </c>
      <c r="BZ34" s="292">
        <f>BZ$47*関係係数シート!DV30</f>
        <v>0</v>
      </c>
      <c r="CA34" s="292">
        <f>CA$47*関係係数シート!DW30</f>
        <v>0</v>
      </c>
      <c r="CB34" s="292">
        <f>CB$47*関係係数シート!DX30</f>
        <v>0</v>
      </c>
      <c r="CC34" s="292">
        <f>CC$47*関係係数シート!DY30</f>
        <v>0</v>
      </c>
      <c r="CD34" s="292">
        <f>CD$47*関係係数シート!EA30</f>
        <v>0</v>
      </c>
      <c r="CE34" s="292">
        <f>CE$47*関係係数シート!EB30</f>
        <v>0</v>
      </c>
      <c r="CF34" s="292">
        <f>CF$47*関係係数シート!EC30</f>
        <v>0</v>
      </c>
      <c r="CG34" s="292">
        <f>CG$47*関係係数シート!ED30</f>
        <v>0</v>
      </c>
      <c r="CH34" s="292">
        <f>CH$47*関係係数シート!EE30</f>
        <v>0</v>
      </c>
      <c r="CI34" s="293">
        <f>CI$47*関係係数シート!EG30</f>
        <v>0</v>
      </c>
      <c r="CJ34" s="410">
        <f t="shared" si="4"/>
        <v>0</v>
      </c>
    </row>
    <row r="35" spans="2:88" ht="20.100000000000001" customHeight="1">
      <c r="B35" s="286" t="s">
        <v>241</v>
      </c>
      <c r="C35" s="287" t="s">
        <v>242</v>
      </c>
      <c r="D35" s="291">
        <f>設備投資の入力シート!D33</f>
        <v>0</v>
      </c>
      <c r="E35" s="291">
        <f>設備投資の計算シート!CJ35</f>
        <v>0</v>
      </c>
      <c r="F35" s="407">
        <f>E35*関係係数シート!D31</f>
        <v>0</v>
      </c>
      <c r="G35" s="292">
        <f>F35*関係係数シート!$E31</f>
        <v>0</v>
      </c>
      <c r="H35" s="290">
        <f>F35*関係係数シート!$F31</f>
        <v>0</v>
      </c>
      <c r="I35" s="290">
        <v>0</v>
      </c>
      <c r="J35" s="290">
        <f>I35*関係係数シート!D31</f>
        <v>0</v>
      </c>
      <c r="K35" s="407">
        <v>0</v>
      </c>
      <c r="L35" s="292">
        <f>K35*関係係数シート!$E31</f>
        <v>0</v>
      </c>
      <c r="M35" s="290">
        <f>K35*関係係数シート!$F31</f>
        <v>0</v>
      </c>
      <c r="N35" s="292">
        <f t="shared" si="5"/>
        <v>0</v>
      </c>
      <c r="O35" s="292">
        <f t="shared" si="6"/>
        <v>0</v>
      </c>
      <c r="P35" s="293">
        <f t="shared" si="7"/>
        <v>0</v>
      </c>
      <c r="Q35" s="65"/>
      <c r="R35" s="295"/>
      <c r="S35" s="296"/>
      <c r="T35" s="292">
        <f>$S$45*関係係数シート!G31</f>
        <v>0</v>
      </c>
      <c r="U35" s="292">
        <f>T35*関係係数シート!D31</f>
        <v>0</v>
      </c>
      <c r="V35" s="292">
        <v>0</v>
      </c>
      <c r="W35" s="292">
        <f>V35*関係係数シート!E31</f>
        <v>0</v>
      </c>
      <c r="X35" s="293">
        <f>V35*関係係数シート!F31</f>
        <v>0</v>
      </c>
      <c r="Z35" s="298">
        <f>ROUND(F35*関係係数シート!$H31,0)</f>
        <v>0</v>
      </c>
      <c r="AA35" s="299">
        <f>ROUND(K35*関係係数シート!$H31,0)</f>
        <v>0</v>
      </c>
      <c r="AB35" s="299">
        <f t="shared" si="8"/>
        <v>0</v>
      </c>
      <c r="AC35" s="301">
        <f>ROUND(V35*関係係数シート!$H31,0)</f>
        <v>0</v>
      </c>
      <c r="AD35" s="298">
        <f>ROUND(F35*関係係数シート!$I31,0)</f>
        <v>0</v>
      </c>
      <c r="AE35" s="301">
        <f>ROUND(K35*関係係数シート!$I31,0)</f>
        <v>0</v>
      </c>
      <c r="AF35" s="301">
        <f t="shared" si="9"/>
        <v>0</v>
      </c>
      <c r="AG35" s="302">
        <f>ROUND(V35*関係係数シート!$I31,0)</f>
        <v>0</v>
      </c>
      <c r="AI35" s="303">
        <f t="shared" si="10"/>
        <v>0</v>
      </c>
      <c r="AJ35" s="304">
        <f t="shared" si="11"/>
        <v>0</v>
      </c>
      <c r="AK35" s="305">
        <f t="shared" si="12"/>
        <v>0</v>
      </c>
      <c r="AL35" s="303">
        <f t="shared" si="13"/>
        <v>0</v>
      </c>
      <c r="AM35" s="306">
        <f t="shared" si="14"/>
        <v>0</v>
      </c>
      <c r="AN35" s="307">
        <f t="shared" si="15"/>
        <v>1</v>
      </c>
      <c r="AP35" s="308">
        <v>28</v>
      </c>
      <c r="AQ35" s="309" t="e">
        <f t="shared" si="0"/>
        <v>#N/A</v>
      </c>
      <c r="AR35" s="310" t="e">
        <f t="shared" si="16"/>
        <v>#N/A</v>
      </c>
      <c r="AS35" s="311" t="e">
        <f t="shared" si="1"/>
        <v>#N/A</v>
      </c>
      <c r="AT35" s="305" t="e">
        <f t="shared" si="2"/>
        <v>#N/A</v>
      </c>
      <c r="AU35" s="312" t="e">
        <f>SUM($AR$8:AR35)/SUM($AR$8:$AR$44)</f>
        <v>#N/A</v>
      </c>
      <c r="AV35" s="408" t="e">
        <f t="shared" si="17"/>
        <v>#N/A</v>
      </c>
      <c r="AW35" s="409" t="e">
        <f t="shared" si="3"/>
        <v>#N/A</v>
      </c>
      <c r="AY35" s="286" t="s">
        <v>27</v>
      </c>
      <c r="AZ35" s="287" t="s">
        <v>108</v>
      </c>
      <c r="BA35" s="433">
        <f>BA$47*関係係数シート!CW31</f>
        <v>0</v>
      </c>
      <c r="BB35" s="292">
        <f>BB$47*関係係数シート!CX31</f>
        <v>0</v>
      </c>
      <c r="BC35" s="292">
        <f>BC$47*関係係数シート!CY31</f>
        <v>0</v>
      </c>
      <c r="BD35" s="292">
        <f>BD$47*関係係数シート!CZ31</f>
        <v>0</v>
      </c>
      <c r="BE35" s="292">
        <f>BE$47*関係係数シート!DA31</f>
        <v>0</v>
      </c>
      <c r="BF35" s="292">
        <f>BF$47*関係係数シート!DB31</f>
        <v>0</v>
      </c>
      <c r="BG35" s="292">
        <f>BG$47*関係係数シート!DC31</f>
        <v>0</v>
      </c>
      <c r="BH35" s="292">
        <f>BH$47*関係係数シート!DD31</f>
        <v>0</v>
      </c>
      <c r="BI35" s="292">
        <f>BI$47*関係係数シート!DE31</f>
        <v>0</v>
      </c>
      <c r="BJ35" s="292">
        <f>BJ$47*関係係数シート!DF31</f>
        <v>0</v>
      </c>
      <c r="BK35" s="292">
        <f>BK$47*関係係数シート!DG31</f>
        <v>0</v>
      </c>
      <c r="BL35" s="292">
        <f>BL$47*関係係数シート!DH31</f>
        <v>0</v>
      </c>
      <c r="BM35" s="292">
        <f>BM$47*関係係数シート!DI31</f>
        <v>0</v>
      </c>
      <c r="BN35" s="292">
        <f>BN$47*関係係数シート!DJ31</f>
        <v>0</v>
      </c>
      <c r="BO35" s="292">
        <f>BO$47*関係係数シート!DK31</f>
        <v>0</v>
      </c>
      <c r="BP35" s="292">
        <f>BP$47*関係係数シート!DL31</f>
        <v>0</v>
      </c>
      <c r="BQ35" s="292">
        <f>BQ$47*関係係数シート!DM31</f>
        <v>0</v>
      </c>
      <c r="BR35" s="292">
        <f>BR$47*関係係数シート!DN31</f>
        <v>0</v>
      </c>
      <c r="BS35" s="292">
        <f>BS$47*関係係数シート!DO31</f>
        <v>0</v>
      </c>
      <c r="BT35" s="292">
        <f>BT$47*関係係数シート!DP31</f>
        <v>0</v>
      </c>
      <c r="BU35" s="292">
        <f>BU$47*関係係数シート!DQ31</f>
        <v>0</v>
      </c>
      <c r="BV35" s="292">
        <f>BV$47*関係係数シート!DR31</f>
        <v>0</v>
      </c>
      <c r="BW35" s="292">
        <f>BW$47*関係係数シート!DS31</f>
        <v>0</v>
      </c>
      <c r="BX35" s="292">
        <f>BX$47*関係係数シート!DT31</f>
        <v>0</v>
      </c>
      <c r="BY35" s="292">
        <f>BY$47*関係係数シート!DU31</f>
        <v>0</v>
      </c>
      <c r="BZ35" s="292">
        <f>BZ$47*関係係数シート!DV31</f>
        <v>0</v>
      </c>
      <c r="CA35" s="292">
        <f>CA$47*関係係数シート!DW31</f>
        <v>0</v>
      </c>
      <c r="CB35" s="292">
        <f>CB$47*関係係数シート!DX31</f>
        <v>0</v>
      </c>
      <c r="CC35" s="292">
        <f>CC$47*関係係数シート!DY31</f>
        <v>0</v>
      </c>
      <c r="CD35" s="292">
        <f>CD$47*関係係数シート!EA31</f>
        <v>0</v>
      </c>
      <c r="CE35" s="292">
        <f>CE$47*関係係数シート!EB31</f>
        <v>0</v>
      </c>
      <c r="CF35" s="292">
        <f>CF$47*関係係数シート!EC31</f>
        <v>0</v>
      </c>
      <c r="CG35" s="292">
        <f>CG$47*関係係数シート!ED31</f>
        <v>0</v>
      </c>
      <c r="CH35" s="292">
        <f>CH$47*関係係数シート!EE31</f>
        <v>0</v>
      </c>
      <c r="CI35" s="293">
        <f>CI$47*関係係数シート!EG31</f>
        <v>0</v>
      </c>
      <c r="CJ35" s="410">
        <f t="shared" si="4"/>
        <v>0</v>
      </c>
    </row>
    <row r="36" spans="2:88" ht="20.100000000000001" customHeight="1">
      <c r="B36" s="286" t="s">
        <v>243</v>
      </c>
      <c r="C36" s="287" t="s">
        <v>96</v>
      </c>
      <c r="D36" s="291">
        <f>設備投資の入力シート!D34</f>
        <v>0</v>
      </c>
      <c r="E36" s="291">
        <f>設備投資の計算シート!CJ36</f>
        <v>0</v>
      </c>
      <c r="F36" s="407">
        <f>E36*関係係数シート!D32</f>
        <v>0</v>
      </c>
      <c r="G36" s="292">
        <f>F36*関係係数シート!$E32</f>
        <v>0</v>
      </c>
      <c r="H36" s="290">
        <f>F36*関係係数シート!$F32</f>
        <v>0</v>
      </c>
      <c r="I36" s="290">
        <v>0</v>
      </c>
      <c r="J36" s="290">
        <f>I36*関係係数シート!D32</f>
        <v>0</v>
      </c>
      <c r="K36" s="407">
        <v>0</v>
      </c>
      <c r="L36" s="292">
        <f>K36*関係係数シート!$E32</f>
        <v>0</v>
      </c>
      <c r="M36" s="290">
        <f>K36*関係係数シート!$F32</f>
        <v>0</v>
      </c>
      <c r="N36" s="292">
        <f t="shared" si="5"/>
        <v>0</v>
      </c>
      <c r="O36" s="292">
        <f t="shared" si="6"/>
        <v>0</v>
      </c>
      <c r="P36" s="293">
        <f t="shared" si="7"/>
        <v>0</v>
      </c>
      <c r="Q36" s="65"/>
      <c r="R36" s="295"/>
      <c r="S36" s="296"/>
      <c r="T36" s="292">
        <f>$S$45*関係係数シート!G32</f>
        <v>0</v>
      </c>
      <c r="U36" s="292">
        <f>T36*関係係数シート!D32</f>
        <v>0</v>
      </c>
      <c r="V36" s="292">
        <v>0</v>
      </c>
      <c r="W36" s="292">
        <f>V36*関係係数シート!E32</f>
        <v>0</v>
      </c>
      <c r="X36" s="293">
        <f>V36*関係係数シート!F32</f>
        <v>0</v>
      </c>
      <c r="Z36" s="298">
        <f>ROUND(F36*関係係数シート!$H32,0)</f>
        <v>0</v>
      </c>
      <c r="AA36" s="299">
        <f>ROUND(K36*関係係数シート!$H32,0)</f>
        <v>0</v>
      </c>
      <c r="AB36" s="299">
        <f t="shared" si="8"/>
        <v>0</v>
      </c>
      <c r="AC36" s="301">
        <f>ROUND(V36*関係係数シート!$H32,0)</f>
        <v>0</v>
      </c>
      <c r="AD36" s="298">
        <f>ROUND(F36*関係係数シート!$I32,0)</f>
        <v>0</v>
      </c>
      <c r="AE36" s="301">
        <f>ROUND(K36*関係係数シート!$I32,0)</f>
        <v>0</v>
      </c>
      <c r="AF36" s="301">
        <f t="shared" si="9"/>
        <v>0</v>
      </c>
      <c r="AG36" s="302">
        <f>ROUND(V36*関係係数シート!$I32,0)</f>
        <v>0</v>
      </c>
      <c r="AI36" s="303">
        <f t="shared" si="10"/>
        <v>0</v>
      </c>
      <c r="AJ36" s="304">
        <f t="shared" si="11"/>
        <v>0</v>
      </c>
      <c r="AK36" s="305">
        <f t="shared" si="12"/>
        <v>0</v>
      </c>
      <c r="AL36" s="303">
        <f t="shared" si="13"/>
        <v>0</v>
      </c>
      <c r="AM36" s="306">
        <f t="shared" si="14"/>
        <v>0</v>
      </c>
      <c r="AN36" s="307">
        <f t="shared" si="15"/>
        <v>1</v>
      </c>
      <c r="AP36" s="308">
        <v>29</v>
      </c>
      <c r="AQ36" s="309" t="e">
        <f t="shared" si="0"/>
        <v>#N/A</v>
      </c>
      <c r="AR36" s="310" t="e">
        <f t="shared" si="16"/>
        <v>#N/A</v>
      </c>
      <c r="AS36" s="311" t="e">
        <f t="shared" si="1"/>
        <v>#N/A</v>
      </c>
      <c r="AT36" s="305" t="e">
        <f t="shared" si="2"/>
        <v>#N/A</v>
      </c>
      <c r="AU36" s="312" t="e">
        <f>SUM($AR$8:AR36)/SUM($AR$8:$AR$44)</f>
        <v>#N/A</v>
      </c>
      <c r="AV36" s="408" t="e">
        <f t="shared" si="17"/>
        <v>#N/A</v>
      </c>
      <c r="AW36" s="409" t="e">
        <f t="shared" si="3"/>
        <v>#N/A</v>
      </c>
      <c r="AY36" s="286" t="s">
        <v>28</v>
      </c>
      <c r="AZ36" s="287" t="s">
        <v>96</v>
      </c>
      <c r="BA36" s="433">
        <f>BA$47*関係係数シート!CW32</f>
        <v>0</v>
      </c>
      <c r="BB36" s="292">
        <f>BB$47*関係係数シート!CX32</f>
        <v>0</v>
      </c>
      <c r="BC36" s="292">
        <f>BC$47*関係係数シート!CY32</f>
        <v>0</v>
      </c>
      <c r="BD36" s="292">
        <f>BD$47*関係係数シート!CZ32</f>
        <v>0</v>
      </c>
      <c r="BE36" s="292">
        <f>BE$47*関係係数シート!DA32</f>
        <v>0</v>
      </c>
      <c r="BF36" s="292">
        <f>BF$47*関係係数シート!DB32</f>
        <v>0</v>
      </c>
      <c r="BG36" s="292">
        <f>BG$47*関係係数シート!DC32</f>
        <v>0</v>
      </c>
      <c r="BH36" s="292">
        <f>BH$47*関係係数シート!DD32</f>
        <v>0</v>
      </c>
      <c r="BI36" s="292">
        <f>BI$47*関係係数シート!DE32</f>
        <v>0</v>
      </c>
      <c r="BJ36" s="292">
        <f>BJ$47*関係係数シート!DF32</f>
        <v>0</v>
      </c>
      <c r="BK36" s="292">
        <f>BK$47*関係係数シート!DG32</f>
        <v>0</v>
      </c>
      <c r="BL36" s="292">
        <f>BL$47*関係係数シート!DH32</f>
        <v>0</v>
      </c>
      <c r="BM36" s="292">
        <f>BM$47*関係係数シート!DI32</f>
        <v>0</v>
      </c>
      <c r="BN36" s="292">
        <f>BN$47*関係係数シート!DJ32</f>
        <v>0</v>
      </c>
      <c r="BO36" s="292">
        <f>BO$47*関係係数シート!DK32</f>
        <v>0</v>
      </c>
      <c r="BP36" s="292">
        <f>BP$47*関係係数シート!DL32</f>
        <v>0</v>
      </c>
      <c r="BQ36" s="292">
        <f>BQ$47*関係係数シート!DM32</f>
        <v>0</v>
      </c>
      <c r="BR36" s="292">
        <f>BR$47*関係係数シート!DN32</f>
        <v>0</v>
      </c>
      <c r="BS36" s="292">
        <f>BS$47*関係係数シート!DO32</f>
        <v>0</v>
      </c>
      <c r="BT36" s="292">
        <f>BT$47*関係係数シート!DP32</f>
        <v>0</v>
      </c>
      <c r="BU36" s="292">
        <f>BU$47*関係係数シート!DQ32</f>
        <v>0</v>
      </c>
      <c r="BV36" s="292">
        <f>BV$47*関係係数シート!DR32</f>
        <v>0</v>
      </c>
      <c r="BW36" s="292">
        <f>BW$47*関係係数シート!DS32</f>
        <v>0</v>
      </c>
      <c r="BX36" s="292">
        <f>BX$47*関係係数シート!DT32</f>
        <v>0</v>
      </c>
      <c r="BY36" s="292">
        <f>BY$47*関係係数シート!DU32</f>
        <v>0</v>
      </c>
      <c r="BZ36" s="292">
        <f>BZ$47*関係係数シート!DV32</f>
        <v>0</v>
      </c>
      <c r="CA36" s="292">
        <f>CA$47*関係係数シート!DW32</f>
        <v>0</v>
      </c>
      <c r="CB36" s="292">
        <f>CB$47*関係係数シート!DX32</f>
        <v>0</v>
      </c>
      <c r="CC36" s="292">
        <f>CC$47*関係係数シート!DY32</f>
        <v>0</v>
      </c>
      <c r="CD36" s="292">
        <f>CD$47*関係係数シート!EA32</f>
        <v>0</v>
      </c>
      <c r="CE36" s="292">
        <f>CE$47*関係係数シート!EB32</f>
        <v>0</v>
      </c>
      <c r="CF36" s="292">
        <f>CF$47*関係係数シート!EC32</f>
        <v>0</v>
      </c>
      <c r="CG36" s="292">
        <f>CG$47*関係係数シート!ED32</f>
        <v>0</v>
      </c>
      <c r="CH36" s="292">
        <f>CH$47*関係係数シート!EE32</f>
        <v>0</v>
      </c>
      <c r="CI36" s="293">
        <f>CI$47*関係係数シート!EG32</f>
        <v>0</v>
      </c>
      <c r="CJ36" s="410">
        <f t="shared" si="4"/>
        <v>0</v>
      </c>
    </row>
    <row r="37" spans="2:88" ht="20.100000000000001" customHeight="1">
      <c r="B37" s="313" t="s">
        <v>244</v>
      </c>
      <c r="C37" s="314" t="s">
        <v>50</v>
      </c>
      <c r="D37" s="418"/>
      <c r="E37" s="318">
        <f>設備投資の計算シート!CJ37</f>
        <v>0</v>
      </c>
      <c r="F37" s="411">
        <f>E37*関係係数シート!D33</f>
        <v>0</v>
      </c>
      <c r="G37" s="319">
        <f>F37*関係係数シート!$E33</f>
        <v>0</v>
      </c>
      <c r="H37" s="317">
        <f>F37*関係係数シート!$F33</f>
        <v>0</v>
      </c>
      <c r="I37" s="317">
        <v>0</v>
      </c>
      <c r="J37" s="317">
        <f>I37*関係係数シート!D33</f>
        <v>0</v>
      </c>
      <c r="K37" s="411">
        <v>0</v>
      </c>
      <c r="L37" s="319">
        <f>K37*関係係数シート!$E33</f>
        <v>0</v>
      </c>
      <c r="M37" s="317">
        <f>K37*関係係数シート!$F33</f>
        <v>0</v>
      </c>
      <c r="N37" s="319">
        <f t="shared" si="5"/>
        <v>0</v>
      </c>
      <c r="O37" s="319">
        <f t="shared" si="6"/>
        <v>0</v>
      </c>
      <c r="P37" s="320">
        <f t="shared" si="7"/>
        <v>0</v>
      </c>
      <c r="Q37" s="65"/>
      <c r="R37" s="322"/>
      <c r="S37" s="323"/>
      <c r="T37" s="319">
        <f>$S$45*関係係数シート!G33</f>
        <v>0</v>
      </c>
      <c r="U37" s="319">
        <f>T37*関係係数シート!D33</f>
        <v>0</v>
      </c>
      <c r="V37" s="319">
        <v>0</v>
      </c>
      <c r="W37" s="319">
        <f>V37*関係係数シート!E33</f>
        <v>0</v>
      </c>
      <c r="X37" s="320">
        <f>V37*関係係数シート!F33</f>
        <v>0</v>
      </c>
      <c r="Z37" s="325">
        <f>ROUND(F37*関係係数シート!$H33,0)</f>
        <v>0</v>
      </c>
      <c r="AA37" s="326">
        <f>ROUND(K37*関係係数シート!$H33,0)</f>
        <v>0</v>
      </c>
      <c r="AB37" s="326">
        <f t="shared" si="8"/>
        <v>0</v>
      </c>
      <c r="AC37" s="328">
        <f>ROUND(V37*関係係数シート!$H33,0)</f>
        <v>0</v>
      </c>
      <c r="AD37" s="325">
        <f>ROUND(F37*関係係数シート!$I33,0)</f>
        <v>0</v>
      </c>
      <c r="AE37" s="328">
        <f>ROUND(K37*関係係数シート!$I33,0)</f>
        <v>0</v>
      </c>
      <c r="AF37" s="328">
        <f t="shared" si="9"/>
        <v>0</v>
      </c>
      <c r="AG37" s="329">
        <f>ROUND(V37*関係係数シート!$I33,0)</f>
        <v>0</v>
      </c>
      <c r="AI37" s="330">
        <f t="shared" si="10"/>
        <v>0</v>
      </c>
      <c r="AJ37" s="331">
        <f t="shared" si="11"/>
        <v>0</v>
      </c>
      <c r="AK37" s="332">
        <f t="shared" si="12"/>
        <v>0</v>
      </c>
      <c r="AL37" s="330">
        <f t="shared" si="13"/>
        <v>0</v>
      </c>
      <c r="AM37" s="333">
        <f t="shared" si="14"/>
        <v>0</v>
      </c>
      <c r="AN37" s="334">
        <f t="shared" si="15"/>
        <v>1</v>
      </c>
      <c r="AP37" s="335">
        <v>30</v>
      </c>
      <c r="AQ37" s="336" t="e">
        <f t="shared" si="0"/>
        <v>#N/A</v>
      </c>
      <c r="AR37" s="337" t="e">
        <f t="shared" si="16"/>
        <v>#N/A</v>
      </c>
      <c r="AS37" s="338" t="e">
        <f t="shared" si="1"/>
        <v>#N/A</v>
      </c>
      <c r="AT37" s="332" t="e">
        <f t="shared" si="2"/>
        <v>#N/A</v>
      </c>
      <c r="AU37" s="339" t="e">
        <f>SUM($AR$8:AR37)/SUM($AR$8:$AR$44)</f>
        <v>#N/A</v>
      </c>
      <c r="AV37" s="412" t="e">
        <f t="shared" si="17"/>
        <v>#N/A</v>
      </c>
      <c r="AW37" s="413" t="e">
        <f t="shared" si="3"/>
        <v>#N/A</v>
      </c>
      <c r="AY37" s="313" t="s">
        <v>29</v>
      </c>
      <c r="AZ37" s="314" t="s">
        <v>50</v>
      </c>
      <c r="BA37" s="434">
        <f>BA$47*関係係数シート!CW33</f>
        <v>0</v>
      </c>
      <c r="BB37" s="319">
        <f>BB$47*関係係数シート!CX33</f>
        <v>0</v>
      </c>
      <c r="BC37" s="319">
        <f>BC$47*関係係数シート!CY33</f>
        <v>0</v>
      </c>
      <c r="BD37" s="319">
        <f>BD$47*関係係数シート!CZ33</f>
        <v>0</v>
      </c>
      <c r="BE37" s="319">
        <f>BE$47*関係係数シート!DA33</f>
        <v>0</v>
      </c>
      <c r="BF37" s="319">
        <f>BF$47*関係係数シート!DB33</f>
        <v>0</v>
      </c>
      <c r="BG37" s="319">
        <f>BG$47*関係係数シート!DC33</f>
        <v>0</v>
      </c>
      <c r="BH37" s="319">
        <f>BH$47*関係係数シート!DD33</f>
        <v>0</v>
      </c>
      <c r="BI37" s="319">
        <f>BI$47*関係係数シート!DE33</f>
        <v>0</v>
      </c>
      <c r="BJ37" s="319">
        <f>BJ$47*関係係数シート!DF33</f>
        <v>0</v>
      </c>
      <c r="BK37" s="319">
        <f>BK$47*関係係数シート!DG33</f>
        <v>0</v>
      </c>
      <c r="BL37" s="319">
        <f>BL$47*関係係数シート!DH33</f>
        <v>0</v>
      </c>
      <c r="BM37" s="319">
        <f>BM$47*関係係数シート!DI33</f>
        <v>0</v>
      </c>
      <c r="BN37" s="319">
        <f>BN$47*関係係数シート!DJ33</f>
        <v>0</v>
      </c>
      <c r="BO37" s="319">
        <f>BO$47*関係係数シート!DK33</f>
        <v>0</v>
      </c>
      <c r="BP37" s="319">
        <f>BP$47*関係係数シート!DL33</f>
        <v>0</v>
      </c>
      <c r="BQ37" s="319">
        <f>BQ$47*関係係数シート!DM33</f>
        <v>0</v>
      </c>
      <c r="BR37" s="319">
        <f>BR$47*関係係数シート!DN33</f>
        <v>0</v>
      </c>
      <c r="BS37" s="319">
        <f>BS$47*関係係数シート!DO33</f>
        <v>0</v>
      </c>
      <c r="BT37" s="319">
        <f>BT$47*関係係数シート!DP33</f>
        <v>0</v>
      </c>
      <c r="BU37" s="319">
        <f>BU$47*関係係数シート!DQ33</f>
        <v>0</v>
      </c>
      <c r="BV37" s="319">
        <f>BV$47*関係係数シート!DR33</f>
        <v>0</v>
      </c>
      <c r="BW37" s="319">
        <f>BW$47*関係係数シート!DS33</f>
        <v>0</v>
      </c>
      <c r="BX37" s="319">
        <f>BX$47*関係係数シート!DT33</f>
        <v>0</v>
      </c>
      <c r="BY37" s="319">
        <f>BY$47*関係係数シート!DU33</f>
        <v>0</v>
      </c>
      <c r="BZ37" s="319">
        <f>BZ$47*関係係数シート!DV33</f>
        <v>0</v>
      </c>
      <c r="CA37" s="319">
        <f>CA$47*関係係数シート!DW33</f>
        <v>0</v>
      </c>
      <c r="CB37" s="319">
        <f>CB$47*関係係数シート!DX33</f>
        <v>0</v>
      </c>
      <c r="CC37" s="319">
        <f>CC$47*関係係数シート!DY33</f>
        <v>0</v>
      </c>
      <c r="CD37" s="319">
        <f>CD$47*関係係数シート!EA33</f>
        <v>0</v>
      </c>
      <c r="CE37" s="319">
        <f>CE$47*関係係数シート!EB33</f>
        <v>0</v>
      </c>
      <c r="CF37" s="319">
        <f>CF$47*関係係数シート!EC33</f>
        <v>0</v>
      </c>
      <c r="CG37" s="319">
        <f>CG$47*関係係数シート!ED33</f>
        <v>0</v>
      </c>
      <c r="CH37" s="319">
        <f>CH$47*関係係数シート!EE33</f>
        <v>0</v>
      </c>
      <c r="CI37" s="320">
        <f>CI$47*関係係数シート!EG33</f>
        <v>0</v>
      </c>
      <c r="CJ37" s="414">
        <f t="shared" si="4"/>
        <v>0</v>
      </c>
    </row>
    <row r="38" spans="2:88" ht="20.100000000000001" customHeight="1">
      <c r="B38" s="340" t="s">
        <v>245</v>
      </c>
      <c r="C38" s="341" t="s">
        <v>51</v>
      </c>
      <c r="D38" s="345">
        <f>設備投資の入力シート!D35</f>
        <v>0</v>
      </c>
      <c r="E38" s="345">
        <f>設備投資の計算シート!CJ38</f>
        <v>0</v>
      </c>
      <c r="F38" s="401">
        <f>E38*関係係数シート!D34</f>
        <v>0</v>
      </c>
      <c r="G38" s="346">
        <f>F38*関係係数シート!$E34</f>
        <v>0</v>
      </c>
      <c r="H38" s="344">
        <f>F38*関係係数シート!$F34</f>
        <v>0</v>
      </c>
      <c r="I38" s="344">
        <v>0</v>
      </c>
      <c r="J38" s="344">
        <f>I38*関係係数シート!D34</f>
        <v>0</v>
      </c>
      <c r="K38" s="401">
        <v>0</v>
      </c>
      <c r="L38" s="346">
        <f>K38*関係係数シート!$E34</f>
        <v>0</v>
      </c>
      <c r="M38" s="344">
        <f>K38*関係係数シート!$F34</f>
        <v>0</v>
      </c>
      <c r="N38" s="346">
        <f t="shared" si="5"/>
        <v>0</v>
      </c>
      <c r="O38" s="346">
        <f t="shared" si="6"/>
        <v>0</v>
      </c>
      <c r="P38" s="347">
        <f t="shared" si="7"/>
        <v>0</v>
      </c>
      <c r="Q38" s="65"/>
      <c r="R38" s="349"/>
      <c r="S38" s="350"/>
      <c r="T38" s="346">
        <f>$S$45*関係係数シート!G34</f>
        <v>0</v>
      </c>
      <c r="U38" s="346">
        <f>T38*関係係数シート!D34</f>
        <v>0</v>
      </c>
      <c r="V38" s="346">
        <v>0</v>
      </c>
      <c r="W38" s="346">
        <f>V38*関係係数シート!E34</f>
        <v>0</v>
      </c>
      <c r="X38" s="347">
        <f>V38*関係係数シート!F34</f>
        <v>0</v>
      </c>
      <c r="Z38" s="352">
        <f>ROUND(F38*関係係数シート!$H34,0)</f>
        <v>0</v>
      </c>
      <c r="AA38" s="353">
        <f>ROUND(K38*関係係数シート!$H34,0)</f>
        <v>0</v>
      </c>
      <c r="AB38" s="353">
        <f t="shared" si="8"/>
        <v>0</v>
      </c>
      <c r="AC38" s="355">
        <f>ROUND(V38*関係係数シート!$H34,0)</f>
        <v>0</v>
      </c>
      <c r="AD38" s="352">
        <f>ROUND(F38*関係係数シート!$I34,0)</f>
        <v>0</v>
      </c>
      <c r="AE38" s="355">
        <f>ROUND(K38*関係係数シート!$I34,0)</f>
        <v>0</v>
      </c>
      <c r="AF38" s="355">
        <f t="shared" si="9"/>
        <v>0</v>
      </c>
      <c r="AG38" s="356">
        <f>ROUND(V38*関係係数シート!$I34,0)</f>
        <v>0</v>
      </c>
      <c r="AI38" s="357">
        <f t="shared" si="10"/>
        <v>0</v>
      </c>
      <c r="AJ38" s="358">
        <f t="shared" si="11"/>
        <v>0</v>
      </c>
      <c r="AK38" s="359">
        <f t="shared" si="12"/>
        <v>0</v>
      </c>
      <c r="AL38" s="357">
        <f t="shared" si="13"/>
        <v>0</v>
      </c>
      <c r="AM38" s="360">
        <f t="shared" si="14"/>
        <v>0</v>
      </c>
      <c r="AN38" s="361">
        <f t="shared" si="15"/>
        <v>1</v>
      </c>
      <c r="AP38" s="362">
        <v>31</v>
      </c>
      <c r="AQ38" s="363" t="e">
        <f t="shared" si="0"/>
        <v>#N/A</v>
      </c>
      <c r="AR38" s="364" t="e">
        <f t="shared" si="16"/>
        <v>#N/A</v>
      </c>
      <c r="AS38" s="365" t="e">
        <f t="shared" si="1"/>
        <v>#N/A</v>
      </c>
      <c r="AT38" s="359" t="e">
        <f t="shared" si="2"/>
        <v>#N/A</v>
      </c>
      <c r="AU38" s="366" t="e">
        <f>SUM($AR$8:AR38)/SUM($AR$8:$AR$44)</f>
        <v>#N/A</v>
      </c>
      <c r="AV38" s="415" t="e">
        <f t="shared" si="17"/>
        <v>#N/A</v>
      </c>
      <c r="AW38" s="416" t="e">
        <f t="shared" si="3"/>
        <v>#N/A</v>
      </c>
      <c r="AY38" s="340" t="s">
        <v>30</v>
      </c>
      <c r="AZ38" s="341" t="s">
        <v>51</v>
      </c>
      <c r="BA38" s="435">
        <f>BA$47*関係係数シート!CW34</f>
        <v>0</v>
      </c>
      <c r="BB38" s="346">
        <f>BB$47*関係係数シート!CX34</f>
        <v>0</v>
      </c>
      <c r="BC38" s="346">
        <f>BC$47*関係係数シート!CY34</f>
        <v>0</v>
      </c>
      <c r="BD38" s="346">
        <f>BD$47*関係係数シート!CZ34</f>
        <v>0</v>
      </c>
      <c r="BE38" s="346">
        <f>BE$47*関係係数シート!DA34</f>
        <v>0</v>
      </c>
      <c r="BF38" s="346">
        <f>BF$47*関係係数シート!DB34</f>
        <v>0</v>
      </c>
      <c r="BG38" s="346">
        <f>BG$47*関係係数シート!DC34</f>
        <v>0</v>
      </c>
      <c r="BH38" s="346">
        <f>BH$47*関係係数シート!DD34</f>
        <v>0</v>
      </c>
      <c r="BI38" s="346">
        <f>BI$47*関係係数シート!DE34</f>
        <v>0</v>
      </c>
      <c r="BJ38" s="346">
        <f>BJ$47*関係係数シート!DF34</f>
        <v>0</v>
      </c>
      <c r="BK38" s="346">
        <f>BK$47*関係係数シート!DG34</f>
        <v>0</v>
      </c>
      <c r="BL38" s="346">
        <f>BL$47*関係係数シート!DH34</f>
        <v>0</v>
      </c>
      <c r="BM38" s="346">
        <f>BM$47*関係係数シート!DI34</f>
        <v>0</v>
      </c>
      <c r="BN38" s="346">
        <f>BN$47*関係係数シート!DJ34</f>
        <v>0</v>
      </c>
      <c r="BO38" s="346">
        <f>BO$47*関係係数シート!DK34</f>
        <v>0</v>
      </c>
      <c r="BP38" s="346">
        <f>BP$47*関係係数シート!DL34</f>
        <v>0</v>
      </c>
      <c r="BQ38" s="346">
        <f>BQ$47*関係係数シート!DM34</f>
        <v>0</v>
      </c>
      <c r="BR38" s="346">
        <f>BR$47*関係係数シート!DN34</f>
        <v>0</v>
      </c>
      <c r="BS38" s="346">
        <f>BS$47*関係係数シート!DO34</f>
        <v>0</v>
      </c>
      <c r="BT38" s="346">
        <f>BT$47*関係係数シート!DP34</f>
        <v>0</v>
      </c>
      <c r="BU38" s="346">
        <f>BU$47*関係係数シート!DQ34</f>
        <v>0</v>
      </c>
      <c r="BV38" s="346">
        <f>BV$47*関係係数シート!DR34</f>
        <v>0</v>
      </c>
      <c r="BW38" s="346">
        <f>BW$47*関係係数シート!DS34</f>
        <v>0</v>
      </c>
      <c r="BX38" s="346">
        <f>BX$47*関係係数シート!DT34</f>
        <v>0</v>
      </c>
      <c r="BY38" s="346">
        <f>BY$47*関係係数シート!DU34</f>
        <v>0</v>
      </c>
      <c r="BZ38" s="346">
        <f>BZ$47*関係係数シート!DV34</f>
        <v>0</v>
      </c>
      <c r="CA38" s="346">
        <f>CA$47*関係係数シート!DW34</f>
        <v>0</v>
      </c>
      <c r="CB38" s="346">
        <f>CB$47*関係係数シート!DX34</f>
        <v>0</v>
      </c>
      <c r="CC38" s="346">
        <f>CC$47*関係係数シート!DY34</f>
        <v>0</v>
      </c>
      <c r="CD38" s="346">
        <f>CD$47*関係係数シート!EA34</f>
        <v>0</v>
      </c>
      <c r="CE38" s="346">
        <f>CE$47*関係係数シート!EB34</f>
        <v>0</v>
      </c>
      <c r="CF38" s="346">
        <f>CF$47*関係係数シート!EC34</f>
        <v>0</v>
      </c>
      <c r="CG38" s="346">
        <f>CG$47*関係係数シート!ED34</f>
        <v>0</v>
      </c>
      <c r="CH38" s="346">
        <f>CH$47*関係係数シート!EE34</f>
        <v>0</v>
      </c>
      <c r="CI38" s="347">
        <f>CI$47*関係係数シート!EG34</f>
        <v>0</v>
      </c>
      <c r="CJ38" s="417">
        <f t="shared" si="4"/>
        <v>0</v>
      </c>
    </row>
    <row r="39" spans="2:88" ht="20.100000000000001" customHeight="1">
      <c r="B39" s="286" t="s">
        <v>246</v>
      </c>
      <c r="C39" s="287" t="s">
        <v>247</v>
      </c>
      <c r="D39" s="291">
        <f>設備投資の入力シート!D36</f>
        <v>0</v>
      </c>
      <c r="E39" s="291">
        <f>設備投資の計算シート!CJ39</f>
        <v>0</v>
      </c>
      <c r="F39" s="407">
        <f>E39*関係係数シート!D35</f>
        <v>0</v>
      </c>
      <c r="G39" s="292">
        <f>F39*関係係数シート!$E35</f>
        <v>0</v>
      </c>
      <c r="H39" s="290">
        <f>F39*関係係数シート!$F35</f>
        <v>0</v>
      </c>
      <c r="I39" s="290">
        <v>0</v>
      </c>
      <c r="J39" s="290">
        <f>I39*関係係数シート!D35</f>
        <v>0</v>
      </c>
      <c r="K39" s="407">
        <v>0</v>
      </c>
      <c r="L39" s="292">
        <f>K39*関係係数シート!$E35</f>
        <v>0</v>
      </c>
      <c r="M39" s="290">
        <f>K39*関係係数シート!$F35</f>
        <v>0</v>
      </c>
      <c r="N39" s="292">
        <f t="shared" si="5"/>
        <v>0</v>
      </c>
      <c r="O39" s="292">
        <f t="shared" si="6"/>
        <v>0</v>
      </c>
      <c r="P39" s="293">
        <f t="shared" si="7"/>
        <v>0</v>
      </c>
      <c r="Q39" s="65"/>
      <c r="R39" s="295"/>
      <c r="S39" s="296"/>
      <c r="T39" s="292">
        <f>$S$45*関係係数シート!G35</f>
        <v>0</v>
      </c>
      <c r="U39" s="292">
        <f>T39*関係係数シート!D35</f>
        <v>0</v>
      </c>
      <c r="V39" s="292">
        <v>0</v>
      </c>
      <c r="W39" s="292">
        <f>V39*関係係数シート!E35</f>
        <v>0</v>
      </c>
      <c r="X39" s="293">
        <f>V39*関係係数シート!F35</f>
        <v>0</v>
      </c>
      <c r="Z39" s="298">
        <f>ROUND(F39*関係係数シート!$H35,0)</f>
        <v>0</v>
      </c>
      <c r="AA39" s="299">
        <f>ROUND(K39*関係係数シート!$H35,0)</f>
        <v>0</v>
      </c>
      <c r="AB39" s="299">
        <f t="shared" si="8"/>
        <v>0</v>
      </c>
      <c r="AC39" s="301">
        <f>ROUND(V39*関係係数シート!$H35,0)</f>
        <v>0</v>
      </c>
      <c r="AD39" s="298">
        <f>ROUND(F39*関係係数シート!$I35,0)</f>
        <v>0</v>
      </c>
      <c r="AE39" s="301">
        <f>ROUND(K39*関係係数シート!$I35,0)</f>
        <v>0</v>
      </c>
      <c r="AF39" s="301">
        <f t="shared" si="9"/>
        <v>0</v>
      </c>
      <c r="AG39" s="302">
        <f>ROUND(V39*関係係数シート!$I35,0)</f>
        <v>0</v>
      </c>
      <c r="AI39" s="303">
        <f t="shared" si="10"/>
        <v>0</v>
      </c>
      <c r="AJ39" s="304">
        <f t="shared" si="11"/>
        <v>0</v>
      </c>
      <c r="AK39" s="305">
        <f t="shared" si="12"/>
        <v>0</v>
      </c>
      <c r="AL39" s="303">
        <f t="shared" si="13"/>
        <v>0</v>
      </c>
      <c r="AM39" s="306">
        <f t="shared" si="14"/>
        <v>0</v>
      </c>
      <c r="AN39" s="307">
        <f t="shared" si="15"/>
        <v>1</v>
      </c>
      <c r="AP39" s="308">
        <v>32</v>
      </c>
      <c r="AQ39" s="309" t="e">
        <f t="shared" si="0"/>
        <v>#N/A</v>
      </c>
      <c r="AR39" s="310" t="e">
        <f t="shared" si="16"/>
        <v>#N/A</v>
      </c>
      <c r="AS39" s="311" t="e">
        <f t="shared" si="1"/>
        <v>#N/A</v>
      </c>
      <c r="AT39" s="305" t="e">
        <f t="shared" si="2"/>
        <v>#N/A</v>
      </c>
      <c r="AU39" s="312" t="e">
        <f>SUM($AR$8:AR39)/SUM($AR$8:$AR$44)</f>
        <v>#N/A</v>
      </c>
      <c r="AV39" s="408" t="e">
        <f t="shared" si="17"/>
        <v>#N/A</v>
      </c>
      <c r="AW39" s="409" t="e">
        <f t="shared" si="3"/>
        <v>#N/A</v>
      </c>
      <c r="AY39" s="286" t="s">
        <v>31</v>
      </c>
      <c r="AZ39" s="287" t="s">
        <v>109</v>
      </c>
      <c r="BA39" s="433">
        <f>BA$47*関係係数シート!CW35</f>
        <v>0</v>
      </c>
      <c r="BB39" s="292">
        <f>BB$47*関係係数シート!CX35</f>
        <v>0</v>
      </c>
      <c r="BC39" s="292">
        <f>BC$47*関係係数シート!CY35</f>
        <v>0</v>
      </c>
      <c r="BD39" s="292">
        <f>BD$47*関係係数シート!CZ35</f>
        <v>0</v>
      </c>
      <c r="BE39" s="292">
        <f>BE$47*関係係数シート!DA35</f>
        <v>0</v>
      </c>
      <c r="BF39" s="292">
        <f>BF$47*関係係数シート!DB35</f>
        <v>0</v>
      </c>
      <c r="BG39" s="292">
        <f>BG$47*関係係数シート!DC35</f>
        <v>0</v>
      </c>
      <c r="BH39" s="292">
        <f>BH$47*関係係数シート!DD35</f>
        <v>0</v>
      </c>
      <c r="BI39" s="292">
        <f>BI$47*関係係数シート!DE35</f>
        <v>0</v>
      </c>
      <c r="BJ39" s="292">
        <f>BJ$47*関係係数シート!DF35</f>
        <v>0</v>
      </c>
      <c r="BK39" s="292">
        <f>BK$47*関係係数シート!DG35</f>
        <v>0</v>
      </c>
      <c r="BL39" s="292">
        <f>BL$47*関係係数シート!DH35</f>
        <v>0</v>
      </c>
      <c r="BM39" s="292">
        <f>BM$47*関係係数シート!DI35</f>
        <v>0</v>
      </c>
      <c r="BN39" s="292">
        <f>BN$47*関係係数シート!DJ35</f>
        <v>0</v>
      </c>
      <c r="BO39" s="292">
        <f>BO$47*関係係数シート!DK35</f>
        <v>0</v>
      </c>
      <c r="BP39" s="292">
        <f>BP$47*関係係数シート!DL35</f>
        <v>0</v>
      </c>
      <c r="BQ39" s="292">
        <f>BQ$47*関係係数シート!DM35</f>
        <v>0</v>
      </c>
      <c r="BR39" s="292">
        <f>BR$47*関係係数シート!DN35</f>
        <v>0</v>
      </c>
      <c r="BS39" s="292">
        <f>BS$47*関係係数シート!DO35</f>
        <v>0</v>
      </c>
      <c r="BT39" s="292">
        <f>BT$47*関係係数シート!DP35</f>
        <v>0</v>
      </c>
      <c r="BU39" s="292">
        <f>BU$47*関係係数シート!DQ35</f>
        <v>0</v>
      </c>
      <c r="BV39" s="292">
        <f>BV$47*関係係数シート!DR35</f>
        <v>0</v>
      </c>
      <c r="BW39" s="292">
        <f>BW$47*関係係数シート!DS35</f>
        <v>0</v>
      </c>
      <c r="BX39" s="292">
        <f>BX$47*関係係数シート!DT35</f>
        <v>0</v>
      </c>
      <c r="BY39" s="292">
        <f>BY$47*関係係数シート!DU35</f>
        <v>0</v>
      </c>
      <c r="BZ39" s="292">
        <f>BZ$47*関係係数シート!DV35</f>
        <v>0</v>
      </c>
      <c r="CA39" s="292">
        <f>CA$47*関係係数シート!DW35</f>
        <v>0</v>
      </c>
      <c r="CB39" s="292">
        <f>CB$47*関係係数シート!DX35</f>
        <v>0</v>
      </c>
      <c r="CC39" s="292">
        <f>CC$47*関係係数シート!DY35</f>
        <v>0</v>
      </c>
      <c r="CD39" s="292">
        <f>CD$47*関係係数シート!EA35</f>
        <v>0</v>
      </c>
      <c r="CE39" s="292">
        <f>CE$47*関係係数シート!EB35</f>
        <v>0</v>
      </c>
      <c r="CF39" s="292">
        <f>CF$47*関係係数シート!EC35</f>
        <v>0</v>
      </c>
      <c r="CG39" s="292">
        <f>CG$47*関係係数シート!ED35</f>
        <v>0</v>
      </c>
      <c r="CH39" s="292">
        <f>CH$47*関係係数シート!EE35</f>
        <v>0</v>
      </c>
      <c r="CI39" s="293">
        <f>CI$47*関係係数シート!EG35</f>
        <v>0</v>
      </c>
      <c r="CJ39" s="410">
        <f t="shared" si="4"/>
        <v>0</v>
      </c>
    </row>
    <row r="40" spans="2:88" ht="20.100000000000001" customHeight="1">
      <c r="B40" s="286" t="s">
        <v>248</v>
      </c>
      <c r="C40" s="287" t="s">
        <v>249</v>
      </c>
      <c r="D40" s="291">
        <f>設備投資の入力シート!D37</f>
        <v>0</v>
      </c>
      <c r="E40" s="291">
        <f>設備投資の計算シート!CJ40</f>
        <v>0</v>
      </c>
      <c r="F40" s="407">
        <f>E40*関係係数シート!D36</f>
        <v>0</v>
      </c>
      <c r="G40" s="292">
        <f>F40*関係係数シート!$E36</f>
        <v>0</v>
      </c>
      <c r="H40" s="290">
        <f>F40*関係係数シート!$F36</f>
        <v>0</v>
      </c>
      <c r="I40" s="290">
        <v>0</v>
      </c>
      <c r="J40" s="290">
        <f>I40*関係係数シート!D36</f>
        <v>0</v>
      </c>
      <c r="K40" s="407">
        <v>0</v>
      </c>
      <c r="L40" s="292">
        <f>K40*関係係数シート!$E36</f>
        <v>0</v>
      </c>
      <c r="M40" s="290">
        <f>K40*関係係数シート!$F36</f>
        <v>0</v>
      </c>
      <c r="N40" s="292">
        <f t="shared" si="5"/>
        <v>0</v>
      </c>
      <c r="O40" s="292">
        <f t="shared" si="6"/>
        <v>0</v>
      </c>
      <c r="P40" s="293">
        <f t="shared" si="7"/>
        <v>0</v>
      </c>
      <c r="Q40" s="65"/>
      <c r="R40" s="295"/>
      <c r="S40" s="296"/>
      <c r="T40" s="292">
        <f>$S$45*関係係数シート!G36</f>
        <v>0</v>
      </c>
      <c r="U40" s="292">
        <f>T40*関係係数シート!D36</f>
        <v>0</v>
      </c>
      <c r="V40" s="292">
        <v>0</v>
      </c>
      <c r="W40" s="292">
        <f>V40*関係係数シート!E36</f>
        <v>0</v>
      </c>
      <c r="X40" s="293">
        <f>V40*関係係数シート!F36</f>
        <v>0</v>
      </c>
      <c r="Z40" s="298">
        <f>ROUND(F40*関係係数シート!$H36,0)</f>
        <v>0</v>
      </c>
      <c r="AA40" s="299">
        <f>ROUND(K40*関係係数シート!$H36,0)</f>
        <v>0</v>
      </c>
      <c r="AB40" s="299">
        <f t="shared" si="8"/>
        <v>0</v>
      </c>
      <c r="AC40" s="301">
        <f>ROUND(V40*関係係数シート!$H36,0)</f>
        <v>0</v>
      </c>
      <c r="AD40" s="298">
        <f>ROUND(F40*関係係数シート!$I36,0)</f>
        <v>0</v>
      </c>
      <c r="AE40" s="301">
        <f>ROUND(K40*関係係数シート!$I36,0)</f>
        <v>0</v>
      </c>
      <c r="AF40" s="301">
        <f t="shared" si="9"/>
        <v>0</v>
      </c>
      <c r="AG40" s="302">
        <f>ROUND(V40*関係係数シート!$I36,0)</f>
        <v>0</v>
      </c>
      <c r="AI40" s="303">
        <f t="shared" si="10"/>
        <v>0</v>
      </c>
      <c r="AJ40" s="304">
        <f t="shared" si="11"/>
        <v>0</v>
      </c>
      <c r="AK40" s="305">
        <f t="shared" si="12"/>
        <v>0</v>
      </c>
      <c r="AL40" s="303">
        <f t="shared" si="13"/>
        <v>0</v>
      </c>
      <c r="AM40" s="306">
        <f t="shared" si="14"/>
        <v>0</v>
      </c>
      <c r="AN40" s="307">
        <f t="shared" si="15"/>
        <v>1</v>
      </c>
      <c r="AP40" s="308">
        <v>33</v>
      </c>
      <c r="AQ40" s="309" t="e">
        <f t="shared" si="0"/>
        <v>#N/A</v>
      </c>
      <c r="AR40" s="310" t="e">
        <f t="shared" si="16"/>
        <v>#N/A</v>
      </c>
      <c r="AS40" s="311" t="e">
        <f t="shared" si="1"/>
        <v>#N/A</v>
      </c>
      <c r="AT40" s="305" t="e">
        <f t="shared" si="2"/>
        <v>#N/A</v>
      </c>
      <c r="AU40" s="312" t="e">
        <f>SUM($AR$8:AR40)/SUM($AR$8:$AR$44)</f>
        <v>#N/A</v>
      </c>
      <c r="AV40" s="408" t="e">
        <f t="shared" si="17"/>
        <v>#N/A</v>
      </c>
      <c r="AW40" s="409" t="e">
        <f t="shared" si="3"/>
        <v>#N/A</v>
      </c>
      <c r="AY40" s="286" t="s">
        <v>88</v>
      </c>
      <c r="AZ40" s="287" t="s">
        <v>110</v>
      </c>
      <c r="BA40" s="433">
        <f>BA$47*関係係数シート!CW36</f>
        <v>0</v>
      </c>
      <c r="BB40" s="292">
        <f>BB$47*関係係数シート!CX36</f>
        <v>0</v>
      </c>
      <c r="BC40" s="292">
        <f>BC$47*関係係数シート!CY36</f>
        <v>0</v>
      </c>
      <c r="BD40" s="292">
        <f>BD$47*関係係数シート!CZ36</f>
        <v>0</v>
      </c>
      <c r="BE40" s="292">
        <f>BE$47*関係係数シート!DA36</f>
        <v>0</v>
      </c>
      <c r="BF40" s="292">
        <f>BF$47*関係係数シート!DB36</f>
        <v>0</v>
      </c>
      <c r="BG40" s="292">
        <f>BG$47*関係係数シート!DC36</f>
        <v>0</v>
      </c>
      <c r="BH40" s="292">
        <f>BH$47*関係係数シート!DD36</f>
        <v>0</v>
      </c>
      <c r="BI40" s="292">
        <f>BI$47*関係係数シート!DE36</f>
        <v>0</v>
      </c>
      <c r="BJ40" s="292">
        <f>BJ$47*関係係数シート!DF36</f>
        <v>0</v>
      </c>
      <c r="BK40" s="292">
        <f>BK$47*関係係数シート!DG36</f>
        <v>0</v>
      </c>
      <c r="BL40" s="292">
        <f>BL$47*関係係数シート!DH36</f>
        <v>0</v>
      </c>
      <c r="BM40" s="292">
        <f>BM$47*関係係数シート!DI36</f>
        <v>0</v>
      </c>
      <c r="BN40" s="292">
        <f>BN$47*関係係数シート!DJ36</f>
        <v>0</v>
      </c>
      <c r="BO40" s="292">
        <f>BO$47*関係係数シート!DK36</f>
        <v>0</v>
      </c>
      <c r="BP40" s="292">
        <f>BP$47*関係係数シート!DL36</f>
        <v>0</v>
      </c>
      <c r="BQ40" s="292">
        <f>BQ$47*関係係数シート!DM36</f>
        <v>0</v>
      </c>
      <c r="BR40" s="292">
        <f>BR$47*関係係数シート!DN36</f>
        <v>0</v>
      </c>
      <c r="BS40" s="292">
        <f>BS$47*関係係数シート!DO36</f>
        <v>0</v>
      </c>
      <c r="BT40" s="292">
        <f>BT$47*関係係数シート!DP36</f>
        <v>0</v>
      </c>
      <c r="BU40" s="292">
        <f>BU$47*関係係数シート!DQ36</f>
        <v>0</v>
      </c>
      <c r="BV40" s="292">
        <f>BV$47*関係係数シート!DR36</f>
        <v>0</v>
      </c>
      <c r="BW40" s="292">
        <f>BW$47*関係係数シート!DS36</f>
        <v>0</v>
      </c>
      <c r="BX40" s="292">
        <f>BX$47*関係係数シート!DT36</f>
        <v>0</v>
      </c>
      <c r="BY40" s="292">
        <f>BY$47*関係係数シート!DU36</f>
        <v>0</v>
      </c>
      <c r="BZ40" s="292">
        <f>BZ$47*関係係数シート!DV36</f>
        <v>0</v>
      </c>
      <c r="CA40" s="292">
        <f>CA$47*関係係数シート!DW36</f>
        <v>0</v>
      </c>
      <c r="CB40" s="292">
        <f>CB$47*関係係数シート!DX36</f>
        <v>0</v>
      </c>
      <c r="CC40" s="292">
        <f>CC$47*関係係数シート!DY36</f>
        <v>0</v>
      </c>
      <c r="CD40" s="292">
        <f>CD$47*関係係数シート!EA36</f>
        <v>0</v>
      </c>
      <c r="CE40" s="292">
        <f>CE$47*関係係数シート!EB36</f>
        <v>0</v>
      </c>
      <c r="CF40" s="292">
        <f>CF$47*関係係数シート!EC36</f>
        <v>0</v>
      </c>
      <c r="CG40" s="292">
        <f>CG$47*関係係数シート!ED36</f>
        <v>0</v>
      </c>
      <c r="CH40" s="292">
        <f>CH$47*関係係数シート!EE36</f>
        <v>0</v>
      </c>
      <c r="CI40" s="293">
        <f>CI$47*関係係数シート!EG36</f>
        <v>0</v>
      </c>
      <c r="CJ40" s="410">
        <f t="shared" si="4"/>
        <v>0</v>
      </c>
    </row>
    <row r="41" spans="2:88" ht="20.100000000000001" customHeight="1">
      <c r="B41" s="286" t="s">
        <v>250</v>
      </c>
      <c r="C41" s="287" t="s">
        <v>52</v>
      </c>
      <c r="D41" s="291">
        <f>設備投資の入力シート!D38</f>
        <v>0</v>
      </c>
      <c r="E41" s="291">
        <f>設備投資の計算シート!CJ41</f>
        <v>0</v>
      </c>
      <c r="F41" s="407">
        <f>E41*関係係数シート!D37</f>
        <v>0</v>
      </c>
      <c r="G41" s="292">
        <f>F41*関係係数シート!$E37</f>
        <v>0</v>
      </c>
      <c r="H41" s="290">
        <f>F41*関係係数シート!$F37</f>
        <v>0</v>
      </c>
      <c r="I41" s="290">
        <v>0</v>
      </c>
      <c r="J41" s="290">
        <f>I41*関係係数シート!D37</f>
        <v>0</v>
      </c>
      <c r="K41" s="407">
        <v>0</v>
      </c>
      <c r="L41" s="292">
        <f>K41*関係係数シート!$E37</f>
        <v>0</v>
      </c>
      <c r="M41" s="290">
        <f>K41*関係係数シート!$F37</f>
        <v>0</v>
      </c>
      <c r="N41" s="292">
        <f t="shared" si="5"/>
        <v>0</v>
      </c>
      <c r="O41" s="292">
        <f t="shared" si="6"/>
        <v>0</v>
      </c>
      <c r="P41" s="293">
        <f t="shared" si="7"/>
        <v>0</v>
      </c>
      <c r="Q41" s="65"/>
      <c r="R41" s="295"/>
      <c r="S41" s="296"/>
      <c r="T41" s="292">
        <f>$S$45*関係係数シート!G37</f>
        <v>0</v>
      </c>
      <c r="U41" s="292">
        <f>T41*関係係数シート!D37</f>
        <v>0</v>
      </c>
      <c r="V41" s="292">
        <v>0</v>
      </c>
      <c r="W41" s="292">
        <f>V41*関係係数シート!E37</f>
        <v>0</v>
      </c>
      <c r="X41" s="293">
        <f>V41*関係係数シート!F37</f>
        <v>0</v>
      </c>
      <c r="Z41" s="298">
        <f>ROUND(F41*関係係数シート!$H37,0)</f>
        <v>0</v>
      </c>
      <c r="AA41" s="299">
        <f>ROUND(K41*関係係数シート!$H37,0)</f>
        <v>0</v>
      </c>
      <c r="AB41" s="299">
        <f t="shared" si="8"/>
        <v>0</v>
      </c>
      <c r="AC41" s="301">
        <f>ROUND(V41*関係係数シート!$H37,0)</f>
        <v>0</v>
      </c>
      <c r="AD41" s="298">
        <f>ROUND(F41*関係係数シート!$I37,0)</f>
        <v>0</v>
      </c>
      <c r="AE41" s="301">
        <f>ROUND(K41*関係係数シート!$I37,0)</f>
        <v>0</v>
      </c>
      <c r="AF41" s="301">
        <f t="shared" si="9"/>
        <v>0</v>
      </c>
      <c r="AG41" s="302">
        <f>ROUND(V41*関係係数シート!$I37,0)</f>
        <v>0</v>
      </c>
      <c r="AI41" s="303">
        <f t="shared" si="10"/>
        <v>0</v>
      </c>
      <c r="AJ41" s="304">
        <f t="shared" si="11"/>
        <v>0</v>
      </c>
      <c r="AK41" s="305">
        <f t="shared" si="12"/>
        <v>0</v>
      </c>
      <c r="AL41" s="303">
        <f t="shared" si="13"/>
        <v>0</v>
      </c>
      <c r="AM41" s="306">
        <f t="shared" si="14"/>
        <v>0</v>
      </c>
      <c r="AN41" s="307">
        <f t="shared" si="15"/>
        <v>1</v>
      </c>
      <c r="AP41" s="308">
        <v>34</v>
      </c>
      <c r="AQ41" s="309" t="e">
        <f t="shared" si="0"/>
        <v>#N/A</v>
      </c>
      <c r="AR41" s="310" t="e">
        <f t="shared" si="16"/>
        <v>#N/A</v>
      </c>
      <c r="AS41" s="311" t="e">
        <f t="shared" si="1"/>
        <v>#N/A</v>
      </c>
      <c r="AT41" s="305" t="e">
        <f t="shared" si="2"/>
        <v>#N/A</v>
      </c>
      <c r="AU41" s="312" t="e">
        <f>SUM($AR$8:AR41)/SUM($AR$8:$AR$44)</f>
        <v>#N/A</v>
      </c>
      <c r="AV41" s="408" t="e">
        <f t="shared" si="17"/>
        <v>#N/A</v>
      </c>
      <c r="AW41" s="409" t="e">
        <f t="shared" si="3"/>
        <v>#N/A</v>
      </c>
      <c r="AY41" s="286" t="s">
        <v>89</v>
      </c>
      <c r="AZ41" s="287" t="s">
        <v>52</v>
      </c>
      <c r="BA41" s="433">
        <f>BA$47*関係係数シート!CW37</f>
        <v>0</v>
      </c>
      <c r="BB41" s="292">
        <f>BB$47*関係係数シート!CX37</f>
        <v>0</v>
      </c>
      <c r="BC41" s="292">
        <f>BC$47*関係係数シート!CY37</f>
        <v>0</v>
      </c>
      <c r="BD41" s="292">
        <f>BD$47*関係係数シート!CZ37</f>
        <v>0</v>
      </c>
      <c r="BE41" s="292">
        <f>BE$47*関係係数シート!DA37</f>
        <v>0</v>
      </c>
      <c r="BF41" s="292">
        <f>BF$47*関係係数シート!DB37</f>
        <v>0</v>
      </c>
      <c r="BG41" s="292">
        <f>BG$47*関係係数シート!DC37</f>
        <v>0</v>
      </c>
      <c r="BH41" s="292">
        <f>BH$47*関係係数シート!DD37</f>
        <v>0</v>
      </c>
      <c r="BI41" s="292">
        <f>BI$47*関係係数シート!DE37</f>
        <v>0</v>
      </c>
      <c r="BJ41" s="292">
        <f>BJ$47*関係係数シート!DF37</f>
        <v>0</v>
      </c>
      <c r="BK41" s="292">
        <f>BK$47*関係係数シート!DG37</f>
        <v>0</v>
      </c>
      <c r="BL41" s="292">
        <f>BL$47*関係係数シート!DH37</f>
        <v>0</v>
      </c>
      <c r="BM41" s="292">
        <f>BM$47*関係係数シート!DI37</f>
        <v>0</v>
      </c>
      <c r="BN41" s="292">
        <f>BN$47*関係係数シート!DJ37</f>
        <v>0</v>
      </c>
      <c r="BO41" s="292">
        <f>BO$47*関係係数シート!DK37</f>
        <v>0</v>
      </c>
      <c r="BP41" s="292">
        <f>BP$47*関係係数シート!DL37</f>
        <v>0</v>
      </c>
      <c r="BQ41" s="292">
        <f>BQ$47*関係係数シート!DM37</f>
        <v>0</v>
      </c>
      <c r="BR41" s="292">
        <f>BR$47*関係係数シート!DN37</f>
        <v>0</v>
      </c>
      <c r="BS41" s="292">
        <f>BS$47*関係係数シート!DO37</f>
        <v>0</v>
      </c>
      <c r="BT41" s="292">
        <f>BT$47*関係係数シート!DP37</f>
        <v>0</v>
      </c>
      <c r="BU41" s="292">
        <f>BU$47*関係係数シート!DQ37</f>
        <v>0</v>
      </c>
      <c r="BV41" s="292">
        <f>BV$47*関係係数シート!DR37</f>
        <v>0</v>
      </c>
      <c r="BW41" s="292">
        <f>BW$47*関係係数シート!DS37</f>
        <v>0</v>
      </c>
      <c r="BX41" s="292">
        <f>BX$47*関係係数シート!DT37</f>
        <v>0</v>
      </c>
      <c r="BY41" s="292">
        <f>BY$47*関係係数シート!DU37</f>
        <v>0</v>
      </c>
      <c r="BZ41" s="292">
        <f>BZ$47*関係係数シート!DV37</f>
        <v>0</v>
      </c>
      <c r="CA41" s="292">
        <f>CA$47*関係係数シート!DW37</f>
        <v>0</v>
      </c>
      <c r="CB41" s="292">
        <f>CB$47*関係係数シート!DX37</f>
        <v>0</v>
      </c>
      <c r="CC41" s="292">
        <f>CC$47*関係係数シート!DY37</f>
        <v>0</v>
      </c>
      <c r="CD41" s="292">
        <f>CD$47*関係係数シート!EA37</f>
        <v>0</v>
      </c>
      <c r="CE41" s="292">
        <f>CE$47*関係係数シート!EB37</f>
        <v>0</v>
      </c>
      <c r="CF41" s="292">
        <f>CF$47*関係係数シート!EC37</f>
        <v>0</v>
      </c>
      <c r="CG41" s="292">
        <f>CG$47*関係係数シート!ED37</f>
        <v>0</v>
      </c>
      <c r="CH41" s="292">
        <f>CH$47*関係係数シート!EE37</f>
        <v>0</v>
      </c>
      <c r="CI41" s="293">
        <f>CI$47*関係係数シート!EG37</f>
        <v>0</v>
      </c>
      <c r="CJ41" s="410">
        <f t="shared" si="4"/>
        <v>0</v>
      </c>
    </row>
    <row r="42" spans="2:88" ht="19.5" customHeight="1">
      <c r="B42" s="313" t="s">
        <v>251</v>
      </c>
      <c r="C42" s="314" t="s">
        <v>53</v>
      </c>
      <c r="D42" s="318">
        <f>設備投資の入力シート!D39</f>
        <v>0</v>
      </c>
      <c r="E42" s="318">
        <f>設備投資の計算シート!CJ42</f>
        <v>0</v>
      </c>
      <c r="F42" s="411">
        <f>E42*関係係数シート!D38</f>
        <v>0</v>
      </c>
      <c r="G42" s="319">
        <f>F42*関係係数シート!$E38</f>
        <v>0</v>
      </c>
      <c r="H42" s="317">
        <f>F42*関係係数シート!$F38</f>
        <v>0</v>
      </c>
      <c r="I42" s="317">
        <v>0</v>
      </c>
      <c r="J42" s="317">
        <f>I42*関係係数シート!D38</f>
        <v>0</v>
      </c>
      <c r="K42" s="411">
        <v>0</v>
      </c>
      <c r="L42" s="319">
        <f>K42*関係係数シート!$E38</f>
        <v>0</v>
      </c>
      <c r="M42" s="317">
        <f>K42*関係係数シート!$F38</f>
        <v>0</v>
      </c>
      <c r="N42" s="319">
        <f t="shared" si="5"/>
        <v>0</v>
      </c>
      <c r="O42" s="319">
        <f t="shared" si="6"/>
        <v>0</v>
      </c>
      <c r="P42" s="320">
        <f t="shared" si="7"/>
        <v>0</v>
      </c>
      <c r="Q42" s="65"/>
      <c r="R42" s="322"/>
      <c r="S42" s="323"/>
      <c r="T42" s="319">
        <f>$S$45*関係係数シート!G38</f>
        <v>0</v>
      </c>
      <c r="U42" s="319">
        <f>T42*関係係数シート!D38</f>
        <v>0</v>
      </c>
      <c r="V42" s="319">
        <v>0</v>
      </c>
      <c r="W42" s="319">
        <f>V42*関係係数シート!E38</f>
        <v>0</v>
      </c>
      <c r="X42" s="320">
        <f>V42*関係係数シート!F38</f>
        <v>0</v>
      </c>
      <c r="Z42" s="325">
        <f>ROUND(F42*関係係数シート!$H38,0)</f>
        <v>0</v>
      </c>
      <c r="AA42" s="326">
        <f>ROUND(K42*関係係数シート!$H38,0)</f>
        <v>0</v>
      </c>
      <c r="AB42" s="326">
        <f t="shared" si="8"/>
        <v>0</v>
      </c>
      <c r="AC42" s="328">
        <f>ROUND(V42*関係係数シート!$H38,0)</f>
        <v>0</v>
      </c>
      <c r="AD42" s="325">
        <f>ROUND(F42*関係係数シート!$I38,0)</f>
        <v>0</v>
      </c>
      <c r="AE42" s="328">
        <f>ROUND(K42*関係係数シート!$I38,0)</f>
        <v>0</v>
      </c>
      <c r="AF42" s="328">
        <f t="shared" si="9"/>
        <v>0</v>
      </c>
      <c r="AG42" s="329">
        <f>ROUND(V42*関係係数シート!$I38,0)</f>
        <v>0</v>
      </c>
      <c r="AI42" s="330">
        <f t="shared" si="10"/>
        <v>0</v>
      </c>
      <c r="AJ42" s="331">
        <f t="shared" si="11"/>
        <v>0</v>
      </c>
      <c r="AK42" s="332">
        <f t="shared" si="12"/>
        <v>0</v>
      </c>
      <c r="AL42" s="330">
        <f t="shared" si="13"/>
        <v>0</v>
      </c>
      <c r="AM42" s="333">
        <f t="shared" si="14"/>
        <v>0</v>
      </c>
      <c r="AN42" s="334">
        <f t="shared" si="15"/>
        <v>1</v>
      </c>
      <c r="AP42" s="335">
        <v>35</v>
      </c>
      <c r="AQ42" s="336" t="e">
        <f t="shared" si="0"/>
        <v>#N/A</v>
      </c>
      <c r="AR42" s="337" t="e">
        <f t="shared" si="16"/>
        <v>#N/A</v>
      </c>
      <c r="AS42" s="338" t="e">
        <f t="shared" si="1"/>
        <v>#N/A</v>
      </c>
      <c r="AT42" s="332" t="e">
        <f t="shared" si="2"/>
        <v>#N/A</v>
      </c>
      <c r="AU42" s="339" t="e">
        <f>SUM($AR$8:AR42)/SUM($AR$8:$AR$44)</f>
        <v>#N/A</v>
      </c>
      <c r="AV42" s="412" t="e">
        <f t="shared" si="17"/>
        <v>#N/A</v>
      </c>
      <c r="AW42" s="413" t="e">
        <f t="shared" si="3"/>
        <v>#N/A</v>
      </c>
      <c r="AY42" s="313" t="s">
        <v>97</v>
      </c>
      <c r="AZ42" s="314" t="s">
        <v>53</v>
      </c>
      <c r="BA42" s="434">
        <f>BA$47*関係係数シート!CW38</f>
        <v>0</v>
      </c>
      <c r="BB42" s="319">
        <f>BB$47*関係係数シート!CX38</f>
        <v>0</v>
      </c>
      <c r="BC42" s="319">
        <f>BC$47*関係係数シート!CY38</f>
        <v>0</v>
      </c>
      <c r="BD42" s="319">
        <f>BD$47*関係係数シート!CZ38</f>
        <v>0</v>
      </c>
      <c r="BE42" s="319">
        <f>BE$47*関係係数シート!DA38</f>
        <v>0</v>
      </c>
      <c r="BF42" s="319">
        <f>BF$47*関係係数シート!DB38</f>
        <v>0</v>
      </c>
      <c r="BG42" s="319">
        <f>BG$47*関係係数シート!DC38</f>
        <v>0</v>
      </c>
      <c r="BH42" s="319">
        <f>BH$47*関係係数シート!DD38</f>
        <v>0</v>
      </c>
      <c r="BI42" s="319">
        <f>BI$47*関係係数シート!DE38</f>
        <v>0</v>
      </c>
      <c r="BJ42" s="319">
        <f>BJ$47*関係係数シート!DF38</f>
        <v>0</v>
      </c>
      <c r="BK42" s="319">
        <f>BK$47*関係係数シート!DG38</f>
        <v>0</v>
      </c>
      <c r="BL42" s="319">
        <f>BL$47*関係係数シート!DH38</f>
        <v>0</v>
      </c>
      <c r="BM42" s="319">
        <f>BM$47*関係係数シート!DI38</f>
        <v>0</v>
      </c>
      <c r="BN42" s="319">
        <f>BN$47*関係係数シート!DJ38</f>
        <v>0</v>
      </c>
      <c r="BO42" s="319">
        <f>BO$47*関係係数シート!DK38</f>
        <v>0</v>
      </c>
      <c r="BP42" s="319">
        <f>BP$47*関係係数シート!DL38</f>
        <v>0</v>
      </c>
      <c r="BQ42" s="319">
        <f>BQ$47*関係係数シート!DM38</f>
        <v>0</v>
      </c>
      <c r="BR42" s="319">
        <f>BR$47*関係係数シート!DN38</f>
        <v>0</v>
      </c>
      <c r="BS42" s="319">
        <f>BS$47*関係係数シート!DO38</f>
        <v>0</v>
      </c>
      <c r="BT42" s="319">
        <f>BT$47*関係係数シート!DP38</f>
        <v>0</v>
      </c>
      <c r="BU42" s="319">
        <f>BU$47*関係係数シート!DQ38</f>
        <v>0</v>
      </c>
      <c r="BV42" s="319">
        <f>BV$47*関係係数シート!DR38</f>
        <v>0</v>
      </c>
      <c r="BW42" s="319">
        <f>BW$47*関係係数シート!DS38</f>
        <v>0</v>
      </c>
      <c r="BX42" s="319">
        <f>BX$47*関係係数シート!DT38</f>
        <v>0</v>
      </c>
      <c r="BY42" s="319">
        <f>BY$47*関係係数シート!DU38</f>
        <v>0</v>
      </c>
      <c r="BZ42" s="319">
        <f>BZ$47*関係係数シート!DV38</f>
        <v>0</v>
      </c>
      <c r="CA42" s="319">
        <f>CA$47*関係係数シート!DW38</f>
        <v>0</v>
      </c>
      <c r="CB42" s="319">
        <f>CB$47*関係係数シート!DX38</f>
        <v>0</v>
      </c>
      <c r="CC42" s="319">
        <f>CC$47*関係係数シート!DY38</f>
        <v>0</v>
      </c>
      <c r="CD42" s="319">
        <f>CD$47*関係係数シート!EA38</f>
        <v>0</v>
      </c>
      <c r="CE42" s="319">
        <f>CE$47*関係係数シート!EB38</f>
        <v>0</v>
      </c>
      <c r="CF42" s="319">
        <f>CF$47*関係係数シート!EC38</f>
        <v>0</v>
      </c>
      <c r="CG42" s="319">
        <f>CG$47*関係係数シート!ED38</f>
        <v>0</v>
      </c>
      <c r="CH42" s="319">
        <f>CH$47*関係係数シート!EE38</f>
        <v>0</v>
      </c>
      <c r="CI42" s="320">
        <f>CI$47*関係係数シート!EG38</f>
        <v>0</v>
      </c>
      <c r="CJ42" s="414">
        <f t="shared" si="4"/>
        <v>0</v>
      </c>
    </row>
    <row r="43" spans="2:88" ht="19.5" customHeight="1">
      <c r="B43" s="367" t="s">
        <v>252</v>
      </c>
      <c r="C43" s="341" t="s">
        <v>54</v>
      </c>
      <c r="D43" s="419"/>
      <c r="E43" s="345">
        <f>設備投資の計算シート!CJ43</f>
        <v>0</v>
      </c>
      <c r="F43" s="401">
        <f>E43*関係係数シート!D39</f>
        <v>0</v>
      </c>
      <c r="G43" s="346">
        <f>F43*関係係数シート!$E39</f>
        <v>0</v>
      </c>
      <c r="H43" s="344">
        <f>F43*関係係数シート!$F39</f>
        <v>0</v>
      </c>
      <c r="I43" s="344">
        <v>0</v>
      </c>
      <c r="J43" s="344">
        <f>I43*関係係数シート!D39</f>
        <v>0</v>
      </c>
      <c r="K43" s="401">
        <v>0</v>
      </c>
      <c r="L43" s="346">
        <f>K43*関係係数シート!$E39</f>
        <v>0</v>
      </c>
      <c r="M43" s="344">
        <f>K43*関係係数シート!$F39</f>
        <v>0</v>
      </c>
      <c r="N43" s="346">
        <f t="shared" si="5"/>
        <v>0</v>
      </c>
      <c r="O43" s="346">
        <f t="shared" si="6"/>
        <v>0</v>
      </c>
      <c r="P43" s="347">
        <f t="shared" si="7"/>
        <v>0</v>
      </c>
      <c r="R43" s="349"/>
      <c r="S43" s="350"/>
      <c r="T43" s="346">
        <f>$S$45*関係係数シート!G39</f>
        <v>0</v>
      </c>
      <c r="U43" s="346">
        <f>T43*関係係数シート!D39</f>
        <v>0</v>
      </c>
      <c r="V43" s="346">
        <v>0</v>
      </c>
      <c r="W43" s="346">
        <f>V43*関係係数シート!E39</f>
        <v>0</v>
      </c>
      <c r="X43" s="347">
        <f>V43*関係係数シート!F39</f>
        <v>0</v>
      </c>
      <c r="Z43" s="352">
        <f>ROUND(F43*関係係数シート!$H39,0)</f>
        <v>0</v>
      </c>
      <c r="AA43" s="353">
        <f>ROUND(K43*関係係数シート!$H39,0)</f>
        <v>0</v>
      </c>
      <c r="AB43" s="353">
        <f t="shared" si="8"/>
        <v>0</v>
      </c>
      <c r="AC43" s="355">
        <f>ROUND(V43*関係係数シート!$H39,0)</f>
        <v>0</v>
      </c>
      <c r="AD43" s="352">
        <f>ROUND(F43*関係係数シート!$I39,0)</f>
        <v>0</v>
      </c>
      <c r="AE43" s="355">
        <f>ROUND(K43*関係係数シート!$I39,0)</f>
        <v>0</v>
      </c>
      <c r="AF43" s="355">
        <f t="shared" si="9"/>
        <v>0</v>
      </c>
      <c r="AG43" s="356">
        <f>ROUND(V43*関係係数シート!$I39,0)</f>
        <v>0</v>
      </c>
      <c r="AI43" s="357">
        <f t="shared" si="10"/>
        <v>0</v>
      </c>
      <c r="AJ43" s="358">
        <f t="shared" si="11"/>
        <v>0</v>
      </c>
      <c r="AK43" s="359">
        <f t="shared" si="12"/>
        <v>0</v>
      </c>
      <c r="AL43" s="357">
        <f t="shared" si="13"/>
        <v>0</v>
      </c>
      <c r="AM43" s="360">
        <f t="shared" si="14"/>
        <v>0</v>
      </c>
      <c r="AN43" s="361">
        <f t="shared" si="15"/>
        <v>1</v>
      </c>
      <c r="AP43" s="362">
        <v>36</v>
      </c>
      <c r="AQ43" s="363" t="e">
        <f t="shared" si="0"/>
        <v>#N/A</v>
      </c>
      <c r="AR43" s="364" t="e">
        <f t="shared" si="16"/>
        <v>#N/A</v>
      </c>
      <c r="AS43" s="365" t="e">
        <f t="shared" si="1"/>
        <v>#N/A</v>
      </c>
      <c r="AT43" s="359" t="e">
        <f t="shared" si="2"/>
        <v>#N/A</v>
      </c>
      <c r="AU43" s="366" t="e">
        <f>SUM($AR$8:AR43)/SUM($AR$8:$AR$44)</f>
        <v>#N/A</v>
      </c>
      <c r="AV43" s="415" t="e">
        <f t="shared" si="17"/>
        <v>#N/A</v>
      </c>
      <c r="AW43" s="416" t="e">
        <f t="shared" si="3"/>
        <v>#N/A</v>
      </c>
      <c r="AY43" s="367" t="s">
        <v>98</v>
      </c>
      <c r="AZ43" s="341" t="s">
        <v>54</v>
      </c>
      <c r="BA43" s="435">
        <f>BA$47*関係係数シート!CW39</f>
        <v>0</v>
      </c>
      <c r="BB43" s="346">
        <f>BB$47*関係係数シート!CX39</f>
        <v>0</v>
      </c>
      <c r="BC43" s="346">
        <f>BC$47*関係係数シート!CY39</f>
        <v>0</v>
      </c>
      <c r="BD43" s="346">
        <f>BD$47*関係係数シート!CZ39</f>
        <v>0</v>
      </c>
      <c r="BE43" s="346">
        <f>BE$47*関係係数シート!DA39</f>
        <v>0</v>
      </c>
      <c r="BF43" s="346">
        <f>BF$47*関係係数シート!DB39</f>
        <v>0</v>
      </c>
      <c r="BG43" s="346">
        <f>BG$47*関係係数シート!DC39</f>
        <v>0</v>
      </c>
      <c r="BH43" s="346">
        <f>BH$47*関係係数シート!DD39</f>
        <v>0</v>
      </c>
      <c r="BI43" s="346">
        <f>BI$47*関係係数シート!DE39</f>
        <v>0</v>
      </c>
      <c r="BJ43" s="346">
        <f>BJ$47*関係係数シート!DF39</f>
        <v>0</v>
      </c>
      <c r="BK43" s="346">
        <f>BK$47*関係係数シート!DG39</f>
        <v>0</v>
      </c>
      <c r="BL43" s="346">
        <f>BL$47*関係係数シート!DH39</f>
        <v>0</v>
      </c>
      <c r="BM43" s="346">
        <f>BM$47*関係係数シート!DI39</f>
        <v>0</v>
      </c>
      <c r="BN43" s="346">
        <f>BN$47*関係係数シート!DJ39</f>
        <v>0</v>
      </c>
      <c r="BO43" s="346">
        <f>BO$47*関係係数シート!DK39</f>
        <v>0</v>
      </c>
      <c r="BP43" s="346">
        <f>BP$47*関係係数シート!DL39</f>
        <v>0</v>
      </c>
      <c r="BQ43" s="346">
        <f>BQ$47*関係係数シート!DM39</f>
        <v>0</v>
      </c>
      <c r="BR43" s="346">
        <f>BR$47*関係係数シート!DN39</f>
        <v>0</v>
      </c>
      <c r="BS43" s="346">
        <f>BS$47*関係係数シート!DO39</f>
        <v>0</v>
      </c>
      <c r="BT43" s="346">
        <f>BT$47*関係係数シート!DP39</f>
        <v>0</v>
      </c>
      <c r="BU43" s="346">
        <f>BU$47*関係係数シート!DQ39</f>
        <v>0</v>
      </c>
      <c r="BV43" s="346">
        <f>BV$47*関係係数シート!DR39</f>
        <v>0</v>
      </c>
      <c r="BW43" s="346">
        <f>BW$47*関係係数シート!DS39</f>
        <v>0</v>
      </c>
      <c r="BX43" s="346">
        <f>BX$47*関係係数シート!DT39</f>
        <v>0</v>
      </c>
      <c r="BY43" s="346">
        <f>BY$47*関係係数シート!DU39</f>
        <v>0</v>
      </c>
      <c r="BZ43" s="346">
        <f>BZ$47*関係係数シート!DV39</f>
        <v>0</v>
      </c>
      <c r="CA43" s="346">
        <f>CA$47*関係係数シート!DW39</f>
        <v>0</v>
      </c>
      <c r="CB43" s="346">
        <f>CB$47*関係係数シート!DX39</f>
        <v>0</v>
      </c>
      <c r="CC43" s="346">
        <f>CC$47*関係係数シート!DY39</f>
        <v>0</v>
      </c>
      <c r="CD43" s="346">
        <f>CD$47*関係係数シート!EA39</f>
        <v>0</v>
      </c>
      <c r="CE43" s="346">
        <f>CE$47*関係係数シート!EB39</f>
        <v>0</v>
      </c>
      <c r="CF43" s="346">
        <f>CF$47*関係係数シート!EC39</f>
        <v>0</v>
      </c>
      <c r="CG43" s="346">
        <f>CG$47*関係係数シート!ED39</f>
        <v>0</v>
      </c>
      <c r="CH43" s="346">
        <f>CH$47*関係係数シート!EE39</f>
        <v>0</v>
      </c>
      <c r="CI43" s="347">
        <f>CI$47*関係係数シート!EG39</f>
        <v>0</v>
      </c>
      <c r="CJ43" s="417">
        <f t="shared" si="4"/>
        <v>0</v>
      </c>
    </row>
    <row r="44" spans="2:88" ht="19.5" customHeight="1" thickBot="1">
      <c r="B44" s="368" t="s">
        <v>253</v>
      </c>
      <c r="C44" s="369" t="s">
        <v>55</v>
      </c>
      <c r="D44" s="373">
        <f>設備投資の入力シート!D40</f>
        <v>0</v>
      </c>
      <c r="E44" s="373">
        <f>設備投資の計算シート!CJ44</f>
        <v>0</v>
      </c>
      <c r="F44" s="420">
        <f>E44*関係係数シート!D40</f>
        <v>0</v>
      </c>
      <c r="G44" s="374">
        <f>F44*関係係数シート!$E40</f>
        <v>0</v>
      </c>
      <c r="H44" s="372">
        <f>F44*関係係数シート!$F40</f>
        <v>0</v>
      </c>
      <c r="I44" s="372">
        <v>0</v>
      </c>
      <c r="J44" s="372">
        <f>I44*関係係数シート!D40</f>
        <v>0</v>
      </c>
      <c r="K44" s="420">
        <v>0</v>
      </c>
      <c r="L44" s="374">
        <f>K44*関係係数シート!$E40</f>
        <v>0</v>
      </c>
      <c r="M44" s="372">
        <f>K44*関係係数シート!$F40</f>
        <v>0</v>
      </c>
      <c r="N44" s="374">
        <f t="shared" si="5"/>
        <v>0</v>
      </c>
      <c r="O44" s="374">
        <f t="shared" si="6"/>
        <v>0</v>
      </c>
      <c r="P44" s="375">
        <f t="shared" si="7"/>
        <v>0</v>
      </c>
      <c r="R44" s="377"/>
      <c r="S44" s="378"/>
      <c r="T44" s="374">
        <f>$S$45*関係係数シート!G40</f>
        <v>0</v>
      </c>
      <c r="U44" s="374">
        <f>T44*関係係数シート!D40</f>
        <v>0</v>
      </c>
      <c r="V44" s="374">
        <v>0</v>
      </c>
      <c r="W44" s="374">
        <f>V44*関係係数シート!E40</f>
        <v>0</v>
      </c>
      <c r="X44" s="375">
        <f>V44*関係係数シート!F40</f>
        <v>0</v>
      </c>
      <c r="Z44" s="379">
        <f>ROUND(F44*関係係数シート!$H40,0)</f>
        <v>0</v>
      </c>
      <c r="AA44" s="380">
        <f>ROUND(K44*関係係数シート!$H40,0)</f>
        <v>0</v>
      </c>
      <c r="AB44" s="380">
        <f t="shared" si="8"/>
        <v>0</v>
      </c>
      <c r="AC44" s="382">
        <f>ROUND(V44*関係係数シート!$H40,0)</f>
        <v>0</v>
      </c>
      <c r="AD44" s="379">
        <f>ROUND(F44*関係係数シート!$I40,0)</f>
        <v>0</v>
      </c>
      <c r="AE44" s="382">
        <f>ROUND(K44*関係係数シート!$I40,0)</f>
        <v>0</v>
      </c>
      <c r="AF44" s="382">
        <f t="shared" si="9"/>
        <v>0</v>
      </c>
      <c r="AG44" s="383">
        <f>ROUND(V44*関係係数シート!$I40,0)</f>
        <v>0</v>
      </c>
      <c r="AI44" s="384">
        <f t="shared" si="10"/>
        <v>0</v>
      </c>
      <c r="AJ44" s="385">
        <f t="shared" si="11"/>
        <v>0</v>
      </c>
      <c r="AK44" s="386">
        <f t="shared" si="12"/>
        <v>0</v>
      </c>
      <c r="AL44" s="384">
        <f t="shared" si="13"/>
        <v>0</v>
      </c>
      <c r="AM44" s="387">
        <f t="shared" si="14"/>
        <v>0</v>
      </c>
      <c r="AN44" s="388">
        <f t="shared" si="15"/>
        <v>1</v>
      </c>
      <c r="AP44" s="389">
        <v>37</v>
      </c>
      <c r="AQ44" s="390" t="e">
        <f t="shared" si="0"/>
        <v>#N/A</v>
      </c>
      <c r="AR44" s="391" t="e">
        <f t="shared" si="16"/>
        <v>#N/A</v>
      </c>
      <c r="AS44" s="392" t="e">
        <f t="shared" si="1"/>
        <v>#N/A</v>
      </c>
      <c r="AT44" s="386" t="e">
        <f t="shared" si="2"/>
        <v>#N/A</v>
      </c>
      <c r="AU44" s="393" t="e">
        <f>SUM($AR$8:AR44)/SUM($AR$8:$AR$44)</f>
        <v>#N/A</v>
      </c>
      <c r="AV44" s="421" t="e">
        <f t="shared" si="17"/>
        <v>#N/A</v>
      </c>
      <c r="AW44" s="422" t="e">
        <f t="shared" si="3"/>
        <v>#N/A</v>
      </c>
      <c r="AY44" s="368" t="s">
        <v>99</v>
      </c>
      <c r="AZ44" s="369" t="s">
        <v>55</v>
      </c>
      <c r="BA44" s="436">
        <f>BA$47*関係係数シート!CW40</f>
        <v>0</v>
      </c>
      <c r="BB44" s="374">
        <f>BB$47*関係係数シート!CX40</f>
        <v>0</v>
      </c>
      <c r="BC44" s="374">
        <f>BC$47*関係係数シート!CY40</f>
        <v>0</v>
      </c>
      <c r="BD44" s="374">
        <f>BD$47*関係係数シート!CZ40</f>
        <v>0</v>
      </c>
      <c r="BE44" s="374">
        <f>BE$47*関係係数シート!DA40</f>
        <v>0</v>
      </c>
      <c r="BF44" s="374">
        <f>BF$47*関係係数シート!DB40</f>
        <v>0</v>
      </c>
      <c r="BG44" s="374">
        <f>BG$47*関係係数シート!DC40</f>
        <v>0</v>
      </c>
      <c r="BH44" s="374">
        <f>BH$47*関係係数シート!DD40</f>
        <v>0</v>
      </c>
      <c r="BI44" s="374">
        <f>BI$47*関係係数シート!DE40</f>
        <v>0</v>
      </c>
      <c r="BJ44" s="374">
        <f>BJ$47*関係係数シート!DF40</f>
        <v>0</v>
      </c>
      <c r="BK44" s="374">
        <f>BK$47*関係係数シート!DG40</f>
        <v>0</v>
      </c>
      <c r="BL44" s="374">
        <f>BL$47*関係係数シート!DH40</f>
        <v>0</v>
      </c>
      <c r="BM44" s="374">
        <f>BM$47*関係係数シート!DI40</f>
        <v>0</v>
      </c>
      <c r="BN44" s="374">
        <f>BN$47*関係係数シート!DJ40</f>
        <v>0</v>
      </c>
      <c r="BO44" s="374">
        <f>BO$47*関係係数シート!DK40</f>
        <v>0</v>
      </c>
      <c r="BP44" s="374">
        <f>BP$47*関係係数シート!DL40</f>
        <v>0</v>
      </c>
      <c r="BQ44" s="374">
        <f>BQ$47*関係係数シート!DM40</f>
        <v>0</v>
      </c>
      <c r="BR44" s="374">
        <f>BR$47*関係係数シート!DN40</f>
        <v>0</v>
      </c>
      <c r="BS44" s="374">
        <f>BS$47*関係係数シート!DO40</f>
        <v>0</v>
      </c>
      <c r="BT44" s="374">
        <f>BT$47*関係係数シート!DP40</f>
        <v>0</v>
      </c>
      <c r="BU44" s="374">
        <f>BU$47*関係係数シート!DQ40</f>
        <v>0</v>
      </c>
      <c r="BV44" s="374">
        <f>BV$47*関係係数シート!DR40</f>
        <v>0</v>
      </c>
      <c r="BW44" s="374">
        <f>BW$47*関係係数シート!DS40</f>
        <v>0</v>
      </c>
      <c r="BX44" s="374">
        <f>BX$47*関係係数シート!DT40</f>
        <v>0</v>
      </c>
      <c r="BY44" s="374">
        <f>BY$47*関係係数シート!DU40</f>
        <v>0</v>
      </c>
      <c r="BZ44" s="374">
        <f>BZ$47*関係係数シート!DV40</f>
        <v>0</v>
      </c>
      <c r="CA44" s="374">
        <f>CA$47*関係係数シート!DW40</f>
        <v>0</v>
      </c>
      <c r="CB44" s="374">
        <f>CB$47*関係係数シート!DX40</f>
        <v>0</v>
      </c>
      <c r="CC44" s="374">
        <f>CC$47*関係係数シート!DY40</f>
        <v>0</v>
      </c>
      <c r="CD44" s="374">
        <f>CD$47*関係係数シート!EA40</f>
        <v>0</v>
      </c>
      <c r="CE44" s="374">
        <f>CE$47*関係係数シート!EB40</f>
        <v>0</v>
      </c>
      <c r="CF44" s="374">
        <f>CF$47*関係係数シート!EC40</f>
        <v>0</v>
      </c>
      <c r="CG44" s="374">
        <f>CG$47*関係係数シート!ED40</f>
        <v>0</v>
      </c>
      <c r="CH44" s="374">
        <f>CH$47*関係係数シート!EE40</f>
        <v>0</v>
      </c>
      <c r="CI44" s="375">
        <f>CI$47*関係係数シート!EG40</f>
        <v>0</v>
      </c>
      <c r="CJ44" s="423">
        <f t="shared" si="4"/>
        <v>0</v>
      </c>
    </row>
    <row r="45" spans="2:88" ht="19.5" customHeight="1" thickBot="1">
      <c r="B45" s="32"/>
      <c r="C45" s="33" t="s">
        <v>56</v>
      </c>
      <c r="D45" s="42">
        <f>SUM(D8:D44)</f>
        <v>0</v>
      </c>
      <c r="E45" s="67">
        <f>SUM(E8:E44)</f>
        <v>0</v>
      </c>
      <c r="F45" s="43">
        <f t="shared" ref="F45:K45" si="18">SUM(F8:F44)</f>
        <v>0</v>
      </c>
      <c r="G45" s="67">
        <f>SUM(G8:G44)</f>
        <v>0</v>
      </c>
      <c r="H45" s="114">
        <f>SUM(H8:H44)</f>
        <v>0</v>
      </c>
      <c r="I45" s="114">
        <f>SUM(I8:I44)</f>
        <v>0</v>
      </c>
      <c r="J45" s="114">
        <f>SUM(J8:J44)</f>
        <v>0</v>
      </c>
      <c r="K45" s="67">
        <f t="shared" si="18"/>
        <v>0</v>
      </c>
      <c r="L45" s="67">
        <f>SUM(L8:L44)</f>
        <v>0</v>
      </c>
      <c r="M45" s="114">
        <f>SUM(M8:M44)</f>
        <v>0</v>
      </c>
      <c r="N45" s="67">
        <f>SUM(N8:N44)</f>
        <v>0</v>
      </c>
      <c r="O45" s="67">
        <f>SUM(O8:O44)</f>
        <v>0</v>
      </c>
      <c r="P45" s="68">
        <f t="shared" ref="P45" si="19">SUM(P8:P44)</f>
        <v>0</v>
      </c>
      <c r="R45" s="69">
        <f>関係係数シート!Q4</f>
        <v>0.57137298099833567</v>
      </c>
      <c r="S45" s="70">
        <f>P45*R45</f>
        <v>0</v>
      </c>
      <c r="T45" s="71">
        <f>SUM(T8:T44)</f>
        <v>0</v>
      </c>
      <c r="U45" s="71">
        <f>SUM(U8:U44)</f>
        <v>0</v>
      </c>
      <c r="V45" s="71">
        <f>SUM(V8:V44)</f>
        <v>0</v>
      </c>
      <c r="W45" s="71">
        <f>SUM(W8:W44)</f>
        <v>0</v>
      </c>
      <c r="X45" s="73">
        <f>SUM(X8:X44)</f>
        <v>0</v>
      </c>
      <c r="Z45" s="35">
        <f>SUM(Z8:Z44)</f>
        <v>0</v>
      </c>
      <c r="AA45" s="115">
        <f t="shared" ref="AA45:AG45" si="20">SUM(AA8:AA44)</f>
        <v>0</v>
      </c>
      <c r="AB45" s="115">
        <f t="shared" si="20"/>
        <v>0</v>
      </c>
      <c r="AC45" s="114">
        <f t="shared" si="20"/>
        <v>0</v>
      </c>
      <c r="AD45" s="35">
        <f t="shared" si="20"/>
        <v>0</v>
      </c>
      <c r="AE45" s="114">
        <f t="shared" si="20"/>
        <v>0</v>
      </c>
      <c r="AF45" s="114">
        <f t="shared" si="20"/>
        <v>0</v>
      </c>
      <c r="AG45" s="68">
        <f t="shared" si="20"/>
        <v>0</v>
      </c>
      <c r="AI45" s="118">
        <f>SUM(AI8:AI44)</f>
        <v>0</v>
      </c>
      <c r="AJ45" s="119">
        <f t="shared" ref="AJ45:AM45" si="21">SUM(AJ8:AJ44)</f>
        <v>0</v>
      </c>
      <c r="AK45" s="120">
        <f t="shared" si="21"/>
        <v>0</v>
      </c>
      <c r="AL45" s="118">
        <f t="shared" si="21"/>
        <v>0</v>
      </c>
      <c r="AM45" s="121">
        <f t="shared" si="21"/>
        <v>0</v>
      </c>
      <c r="AN45" s="122"/>
      <c r="AP45" s="123"/>
      <c r="AQ45" s="124"/>
      <c r="AR45" s="125" t="e">
        <f>SUM(AR8:AR44)</f>
        <v>#N/A</v>
      </c>
      <c r="AS45" s="126" t="e">
        <f t="shared" ref="AS45:AT45" si="22">SUM(AS8:AS44)</f>
        <v>#N/A</v>
      </c>
      <c r="AT45" s="120" t="e">
        <f t="shared" si="22"/>
        <v>#N/A</v>
      </c>
      <c r="AU45" s="127"/>
      <c r="AV45" s="118" t="e">
        <f t="shared" ref="AV45" si="23">SUM(AV8:AV44)</f>
        <v>#N/A</v>
      </c>
      <c r="AW45" s="120" t="e">
        <f t="shared" ref="AW45" si="24">SUM(AW8:AW44)</f>
        <v>#N/A</v>
      </c>
      <c r="AY45" s="32"/>
      <c r="AZ45" s="33" t="s">
        <v>56</v>
      </c>
      <c r="BA45" s="35">
        <f>SUM(BA8:BA44)</f>
        <v>0</v>
      </c>
      <c r="BB45" s="67">
        <f>SUM(BB8:BB44)</f>
        <v>0</v>
      </c>
      <c r="BC45" s="67">
        <f t="shared" ref="BC45:CI45" si="25">SUM(BC8:BC44)</f>
        <v>0</v>
      </c>
      <c r="BD45" s="67">
        <f t="shared" si="25"/>
        <v>0</v>
      </c>
      <c r="BE45" s="67">
        <f t="shared" si="25"/>
        <v>0</v>
      </c>
      <c r="BF45" s="67">
        <f t="shared" si="25"/>
        <v>0</v>
      </c>
      <c r="BG45" s="67">
        <f t="shared" si="25"/>
        <v>0</v>
      </c>
      <c r="BH45" s="67">
        <f t="shared" si="25"/>
        <v>0</v>
      </c>
      <c r="BI45" s="67">
        <f t="shared" si="25"/>
        <v>0</v>
      </c>
      <c r="BJ45" s="67">
        <f t="shared" si="25"/>
        <v>0</v>
      </c>
      <c r="BK45" s="67">
        <f t="shared" si="25"/>
        <v>0</v>
      </c>
      <c r="BL45" s="67">
        <f t="shared" si="25"/>
        <v>0</v>
      </c>
      <c r="BM45" s="67">
        <f t="shared" si="25"/>
        <v>0</v>
      </c>
      <c r="BN45" s="67">
        <f t="shared" si="25"/>
        <v>0</v>
      </c>
      <c r="BO45" s="67">
        <f t="shared" si="25"/>
        <v>0</v>
      </c>
      <c r="BP45" s="67">
        <f t="shared" si="25"/>
        <v>0</v>
      </c>
      <c r="BQ45" s="67">
        <f t="shared" si="25"/>
        <v>0</v>
      </c>
      <c r="BR45" s="67">
        <f t="shared" si="25"/>
        <v>0</v>
      </c>
      <c r="BS45" s="67">
        <f t="shared" si="25"/>
        <v>0</v>
      </c>
      <c r="BT45" s="67">
        <f t="shared" si="25"/>
        <v>0</v>
      </c>
      <c r="BU45" s="67">
        <f t="shared" si="25"/>
        <v>0</v>
      </c>
      <c r="BV45" s="67">
        <f t="shared" si="25"/>
        <v>0</v>
      </c>
      <c r="BW45" s="67">
        <f t="shared" si="25"/>
        <v>0</v>
      </c>
      <c r="BX45" s="67">
        <f t="shared" si="25"/>
        <v>0</v>
      </c>
      <c r="BY45" s="67">
        <f t="shared" si="25"/>
        <v>0</v>
      </c>
      <c r="BZ45" s="67">
        <f t="shared" si="25"/>
        <v>0</v>
      </c>
      <c r="CA45" s="67">
        <f t="shared" si="25"/>
        <v>0</v>
      </c>
      <c r="CB45" s="67">
        <f t="shared" si="25"/>
        <v>0</v>
      </c>
      <c r="CC45" s="67">
        <f t="shared" si="25"/>
        <v>0</v>
      </c>
      <c r="CD45" s="67">
        <f t="shared" si="25"/>
        <v>0</v>
      </c>
      <c r="CE45" s="67">
        <f t="shared" si="25"/>
        <v>0</v>
      </c>
      <c r="CF45" s="67">
        <f t="shared" si="25"/>
        <v>0</v>
      </c>
      <c r="CG45" s="67">
        <f t="shared" si="25"/>
        <v>0</v>
      </c>
      <c r="CH45" s="67">
        <f t="shared" si="25"/>
        <v>0</v>
      </c>
      <c r="CI45" s="68">
        <f t="shared" si="25"/>
        <v>0</v>
      </c>
      <c r="CJ45" s="66">
        <f>SUM(CJ8:CJ44)</f>
        <v>0</v>
      </c>
    </row>
    <row r="46" spans="2:88" ht="19.5" customHeight="1" thickBot="1"/>
    <row r="47" spans="2:88" ht="19.5" customHeight="1" thickTop="1" thickBot="1">
      <c r="C47" s="36"/>
      <c r="U47" s="5" t="s">
        <v>65</v>
      </c>
      <c r="V47" s="72">
        <f>IFERROR(SUM(N45,V45)/D45,0)</f>
        <v>0</v>
      </c>
      <c r="AY47" s="39"/>
      <c r="AZ47" s="41" t="s">
        <v>129</v>
      </c>
      <c r="BA47" s="42">
        <f t="array" ref="BA47:CI47">TRANSPOSE(設備投資の入力シート!D6:D40)</f>
        <v>0</v>
      </c>
      <c r="BB47" s="43">
        <v>0</v>
      </c>
      <c r="BC47" s="43">
        <v>0</v>
      </c>
      <c r="BD47" s="43">
        <v>0</v>
      </c>
      <c r="BE47" s="43">
        <v>0</v>
      </c>
      <c r="BF47" s="43">
        <v>0</v>
      </c>
      <c r="BG47" s="43">
        <v>0</v>
      </c>
      <c r="BH47" s="43">
        <v>0</v>
      </c>
      <c r="BI47" s="43">
        <v>0</v>
      </c>
      <c r="BJ47" s="43">
        <v>0</v>
      </c>
      <c r="BK47" s="43">
        <v>0</v>
      </c>
      <c r="BL47" s="43">
        <v>0</v>
      </c>
      <c r="BM47" s="43">
        <v>0</v>
      </c>
      <c r="BN47" s="43">
        <v>0</v>
      </c>
      <c r="BO47" s="43">
        <v>0</v>
      </c>
      <c r="BP47" s="43">
        <v>0</v>
      </c>
      <c r="BQ47" s="43">
        <v>0</v>
      </c>
      <c r="BR47" s="43">
        <v>0</v>
      </c>
      <c r="BS47" s="43">
        <v>0</v>
      </c>
      <c r="BT47" s="43">
        <v>0</v>
      </c>
      <c r="BU47" s="43">
        <v>0</v>
      </c>
      <c r="BV47" s="43">
        <v>0</v>
      </c>
      <c r="BW47" s="43">
        <v>0</v>
      </c>
      <c r="BX47" s="43">
        <v>0</v>
      </c>
      <c r="BY47" s="43">
        <v>0</v>
      </c>
      <c r="BZ47" s="43">
        <v>0</v>
      </c>
      <c r="CA47" s="43">
        <v>0</v>
      </c>
      <c r="CB47" s="43">
        <v>0</v>
      </c>
      <c r="CC47" s="43">
        <v>0</v>
      </c>
      <c r="CD47" s="43">
        <v>0</v>
      </c>
      <c r="CE47" s="43">
        <v>0</v>
      </c>
      <c r="CF47" s="43">
        <v>0</v>
      </c>
      <c r="CG47" s="43">
        <v>0</v>
      </c>
      <c r="CH47" s="43">
        <v>0</v>
      </c>
      <c r="CI47" s="44">
        <v>0</v>
      </c>
      <c r="CJ47" s="66">
        <f>SUM(BA47:CI47)</f>
        <v>0</v>
      </c>
    </row>
    <row r="48" spans="2:88" ht="19.5" customHeight="1" thickTop="1"/>
    <row r="49" spans="3:3" ht="19.5" customHeight="1">
      <c r="C49" s="36" t="s">
        <v>111</v>
      </c>
    </row>
    <row r="50" spans="3:3" ht="19.5" customHeight="1"/>
    <row r="51" spans="3:3" ht="19.5" customHeight="1">
      <c r="C51" s="4"/>
    </row>
    <row r="52" spans="3:3" ht="19.5" customHeight="1"/>
    <row r="53" spans="3:3" ht="19.5" customHeight="1"/>
    <row r="54" spans="3:3" ht="19.5" customHeight="1"/>
    <row r="55" spans="3:3" ht="20.100000000000001" customHeight="1"/>
    <row r="56" spans="3:3" ht="20.100000000000001" customHeight="1"/>
    <row r="57" spans="3:3" ht="20.100000000000001" customHeight="1"/>
    <row r="58" spans="3:3" ht="20.100000000000001" customHeight="1"/>
    <row r="59" spans="3:3" ht="20.100000000000001" customHeight="1"/>
    <row r="60" spans="3:3" ht="20.100000000000001" customHeight="1"/>
    <row r="61" spans="3:3" ht="20.100000000000001" customHeight="1"/>
    <row r="62" spans="3:3" ht="20.100000000000001" customHeight="1"/>
    <row r="63" spans="3:3" ht="20.100000000000001" customHeight="1"/>
    <row r="64" spans="3:3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4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</sheetData>
  <mergeCells count="52">
    <mergeCell ref="AD5:AD7"/>
    <mergeCell ref="AE5:AE7"/>
    <mergeCell ref="AF5:AF7"/>
    <mergeCell ref="AV4:AV7"/>
    <mergeCell ref="AW5:AW7"/>
    <mergeCell ref="AP4:AP7"/>
    <mergeCell ref="AQ4:AQ7"/>
    <mergeCell ref="AY4:AZ7"/>
    <mergeCell ref="D4:D7"/>
    <mergeCell ref="S4:S7"/>
    <mergeCell ref="T4:T7"/>
    <mergeCell ref="U4:U7"/>
    <mergeCell ref="V4:V7"/>
    <mergeCell ref="G6:G7"/>
    <mergeCell ref="I4:I7"/>
    <mergeCell ref="J4:J7"/>
    <mergeCell ref="K4:M4"/>
    <mergeCell ref="K5:K7"/>
    <mergeCell ref="AC4:AC7"/>
    <mergeCell ref="AG4:AG7"/>
    <mergeCell ref="Z4:AB4"/>
    <mergeCell ref="AD4:AF4"/>
    <mergeCell ref="Z5:Z7"/>
    <mergeCell ref="B4:C7"/>
    <mergeCell ref="R4:R7"/>
    <mergeCell ref="N4:P4"/>
    <mergeCell ref="N5:N7"/>
    <mergeCell ref="O6:O7"/>
    <mergeCell ref="E5:E7"/>
    <mergeCell ref="E4:H4"/>
    <mergeCell ref="F5:F7"/>
    <mergeCell ref="AP3:AW3"/>
    <mergeCell ref="AR4:AR7"/>
    <mergeCell ref="AS5:AS7"/>
    <mergeCell ref="AT6:AT7"/>
    <mergeCell ref="AU4:AU7"/>
    <mergeCell ref="W5:W7"/>
    <mergeCell ref="X6:X7"/>
    <mergeCell ref="D3:P3"/>
    <mergeCell ref="AI3:AN3"/>
    <mergeCell ref="AI4:AI7"/>
    <mergeCell ref="AJ5:AJ7"/>
    <mergeCell ref="AK6:AK7"/>
    <mergeCell ref="AL4:AL7"/>
    <mergeCell ref="AM5:AM7"/>
    <mergeCell ref="AN4:AN7"/>
    <mergeCell ref="L6:L7"/>
    <mergeCell ref="AD3:AG3"/>
    <mergeCell ref="R3:X3"/>
    <mergeCell ref="Z3:AC3"/>
    <mergeCell ref="AA5:AA7"/>
    <mergeCell ref="AB5:AB7"/>
  </mergeCells>
  <phoneticPr fontId="2"/>
  <printOptions headings="1"/>
  <pageMargins left="0.35433070866141736" right="0.31496062992125984" top="0.51181102362204722" bottom="0.27559055118110237" header="0.23622047244094491" footer="0.23622047244094491"/>
  <pageSetup paperSize="9" scale="61" fitToWidth="0" orientation="landscape" r:id="rId1"/>
  <headerFooter alignWithMargins="0"/>
  <ignoredErrors>
    <ignoredError sqref="AY8:AY44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FU129"/>
  <sheetViews>
    <sheetView showGridLines="0" topLeftCell="A3" zoomScale="70" zoomScaleNormal="70" zoomScaleSheetLayoutView="40" workbookViewId="0">
      <selection activeCell="O31" sqref="O31"/>
    </sheetView>
  </sheetViews>
  <sheetFormatPr defaultRowHeight="19.5" customHeight="1"/>
  <cols>
    <col min="1" max="1" width="2.625" customWidth="1"/>
    <col min="2" max="2" width="4.625" customWidth="1"/>
    <col min="3" max="3" width="25.625" customWidth="1"/>
    <col min="4" max="9" width="11.125" customWidth="1"/>
    <col min="10" max="10" width="8.125" customWidth="1"/>
    <col min="11" max="11" width="22" bestFit="1" customWidth="1"/>
    <col min="12" max="13" width="11.125" customWidth="1"/>
    <col min="14" max="14" width="8.125" customWidth="1"/>
    <col min="15" max="15" width="22" bestFit="1" customWidth="1"/>
    <col min="16" max="17" width="11.125" customWidth="1"/>
    <col min="18" max="18" width="8.125" customWidth="1"/>
    <col min="19" max="19" width="4.625" customWidth="1"/>
    <col min="20" max="20" width="25.625" customWidth="1"/>
    <col min="21" max="58" width="12.125" customWidth="1"/>
    <col min="59" max="59" width="4.625" customWidth="1"/>
    <col min="60" max="60" width="25.625" customWidth="1"/>
    <col min="61" max="98" width="12.125" customWidth="1"/>
    <col min="99" max="99" width="4.625" customWidth="1"/>
    <col min="100" max="100" width="25.625" customWidth="1"/>
    <col min="101" max="137" width="12.125" customWidth="1"/>
    <col min="138" max="138" width="8.125" customWidth="1"/>
    <col min="139" max="139" width="4.625" customWidth="1"/>
    <col min="140" max="140" width="25.625" customWidth="1"/>
    <col min="141" max="177" width="12.125" customWidth="1"/>
  </cols>
  <sheetData>
    <row r="1" spans="2:177" ht="22.5" customHeight="1" thickBot="1"/>
    <row r="2" spans="2:177" ht="19.5" customHeight="1">
      <c r="B2" s="782"/>
      <c r="C2" s="780"/>
      <c r="D2" s="749" t="s">
        <v>58</v>
      </c>
      <c r="E2" s="752" t="s">
        <v>60</v>
      </c>
      <c r="F2" s="752" t="s">
        <v>59</v>
      </c>
      <c r="G2" s="792" t="s">
        <v>61</v>
      </c>
      <c r="H2" s="784" t="s">
        <v>66</v>
      </c>
      <c r="I2" s="786" t="s">
        <v>67</v>
      </c>
      <c r="K2" s="57" t="s">
        <v>120</v>
      </c>
      <c r="O2" s="57" t="s">
        <v>124</v>
      </c>
      <c r="S2" s="788" t="s">
        <v>118</v>
      </c>
      <c r="T2" s="789"/>
      <c r="U2" s="424" t="s">
        <v>0</v>
      </c>
      <c r="V2" s="49" t="s">
        <v>5</v>
      </c>
      <c r="W2" s="49" t="s">
        <v>10</v>
      </c>
      <c r="X2" s="49" t="s">
        <v>14</v>
      </c>
      <c r="Y2" s="49" t="s">
        <v>15</v>
      </c>
      <c r="Z2" s="49" t="s">
        <v>19</v>
      </c>
      <c r="AA2" s="49" t="s">
        <v>20</v>
      </c>
      <c r="AB2" s="49" t="s">
        <v>21</v>
      </c>
      <c r="AC2" s="49" t="s">
        <v>24</v>
      </c>
      <c r="AD2" s="49" t="s">
        <v>25</v>
      </c>
      <c r="AE2" s="49" t="s">
        <v>26</v>
      </c>
      <c r="AF2" s="49" t="s">
        <v>27</v>
      </c>
      <c r="AG2" s="49" t="s">
        <v>28</v>
      </c>
      <c r="AH2" s="49" t="s">
        <v>29</v>
      </c>
      <c r="AI2" s="49" t="s">
        <v>30</v>
      </c>
      <c r="AJ2" s="49" t="s">
        <v>31</v>
      </c>
      <c r="AK2" s="49" t="s">
        <v>88</v>
      </c>
      <c r="AL2" s="49" t="s">
        <v>89</v>
      </c>
      <c r="AM2" s="49" t="s">
        <v>97</v>
      </c>
      <c r="AN2" s="49" t="s">
        <v>232</v>
      </c>
      <c r="AO2" s="49" t="s">
        <v>233</v>
      </c>
      <c r="AP2" s="49" t="s">
        <v>234</v>
      </c>
      <c r="AQ2" s="49" t="s">
        <v>235</v>
      </c>
      <c r="AR2" s="49" t="s">
        <v>237</v>
      </c>
      <c r="AS2" s="49" t="s">
        <v>238</v>
      </c>
      <c r="AT2" s="49" t="s">
        <v>239</v>
      </c>
      <c r="AU2" s="49" t="s">
        <v>240</v>
      </c>
      <c r="AV2" s="49" t="s">
        <v>241</v>
      </c>
      <c r="AW2" s="49" t="s">
        <v>243</v>
      </c>
      <c r="AX2" s="49" t="s">
        <v>244</v>
      </c>
      <c r="AY2" s="49" t="s">
        <v>245</v>
      </c>
      <c r="AZ2" s="49" t="s">
        <v>246</v>
      </c>
      <c r="BA2" s="49" t="s">
        <v>248</v>
      </c>
      <c r="BB2" s="49" t="s">
        <v>250</v>
      </c>
      <c r="BC2" s="49" t="s">
        <v>251</v>
      </c>
      <c r="BD2" s="49" t="s">
        <v>252</v>
      </c>
      <c r="BE2" s="50" t="s">
        <v>253</v>
      </c>
      <c r="BG2" s="768" t="s">
        <v>163</v>
      </c>
      <c r="BH2" s="777"/>
      <c r="BI2" s="424" t="s">
        <v>0</v>
      </c>
      <c r="BJ2" s="49" t="s">
        <v>5</v>
      </c>
      <c r="BK2" s="49" t="s">
        <v>10</v>
      </c>
      <c r="BL2" s="49" t="s">
        <v>14</v>
      </c>
      <c r="BM2" s="49" t="s">
        <v>15</v>
      </c>
      <c r="BN2" s="49" t="s">
        <v>19</v>
      </c>
      <c r="BO2" s="49" t="s">
        <v>20</v>
      </c>
      <c r="BP2" s="49" t="s">
        <v>21</v>
      </c>
      <c r="BQ2" s="49" t="s">
        <v>24</v>
      </c>
      <c r="BR2" s="49" t="s">
        <v>25</v>
      </c>
      <c r="BS2" s="49" t="s">
        <v>26</v>
      </c>
      <c r="BT2" s="49" t="s">
        <v>27</v>
      </c>
      <c r="BU2" s="49" t="s">
        <v>28</v>
      </c>
      <c r="BV2" s="49" t="s">
        <v>29</v>
      </c>
      <c r="BW2" s="49" t="s">
        <v>30</v>
      </c>
      <c r="BX2" s="49" t="s">
        <v>31</v>
      </c>
      <c r="BY2" s="49" t="s">
        <v>88</v>
      </c>
      <c r="BZ2" s="49" t="s">
        <v>89</v>
      </c>
      <c r="CA2" s="49" t="s">
        <v>97</v>
      </c>
      <c r="CB2" s="49" t="s">
        <v>232</v>
      </c>
      <c r="CC2" s="49" t="s">
        <v>233</v>
      </c>
      <c r="CD2" s="49" t="s">
        <v>234</v>
      </c>
      <c r="CE2" s="49" t="s">
        <v>235</v>
      </c>
      <c r="CF2" s="49" t="s">
        <v>237</v>
      </c>
      <c r="CG2" s="49" t="s">
        <v>238</v>
      </c>
      <c r="CH2" s="49" t="s">
        <v>239</v>
      </c>
      <c r="CI2" s="49" t="s">
        <v>240</v>
      </c>
      <c r="CJ2" s="49" t="s">
        <v>241</v>
      </c>
      <c r="CK2" s="49" t="s">
        <v>243</v>
      </c>
      <c r="CL2" s="49" t="s">
        <v>244</v>
      </c>
      <c r="CM2" s="49" t="s">
        <v>245</v>
      </c>
      <c r="CN2" s="49" t="s">
        <v>246</v>
      </c>
      <c r="CO2" s="49" t="s">
        <v>248</v>
      </c>
      <c r="CP2" s="49" t="s">
        <v>250</v>
      </c>
      <c r="CQ2" s="49" t="s">
        <v>251</v>
      </c>
      <c r="CR2" s="49" t="s">
        <v>252</v>
      </c>
      <c r="CS2" s="50" t="s">
        <v>253</v>
      </c>
      <c r="CT2" s="46"/>
      <c r="CU2" s="768" t="s">
        <v>193</v>
      </c>
      <c r="CV2" s="769"/>
      <c r="CW2" s="51" t="s">
        <v>254</v>
      </c>
      <c r="CX2" s="49" t="s">
        <v>255</v>
      </c>
      <c r="CY2" s="49" t="s">
        <v>256</v>
      </c>
      <c r="CZ2" s="49" t="s">
        <v>257</v>
      </c>
      <c r="DA2" s="49" t="s">
        <v>258</v>
      </c>
      <c r="DB2" s="49" t="s">
        <v>259</v>
      </c>
      <c r="DC2" s="49" t="s">
        <v>260</v>
      </c>
      <c r="DD2" s="49" t="s">
        <v>261</v>
      </c>
      <c r="DE2" s="49" t="s">
        <v>262</v>
      </c>
      <c r="DF2" s="49" t="s">
        <v>263</v>
      </c>
      <c r="DG2" s="49" t="s">
        <v>264</v>
      </c>
      <c r="DH2" s="49" t="s">
        <v>265</v>
      </c>
      <c r="DI2" s="49" t="s">
        <v>266</v>
      </c>
      <c r="DJ2" s="49" t="s">
        <v>267</v>
      </c>
      <c r="DK2" s="49" t="s">
        <v>268</v>
      </c>
      <c r="DL2" s="49" t="s">
        <v>269</v>
      </c>
      <c r="DM2" s="49" t="s">
        <v>270</v>
      </c>
      <c r="DN2" s="49" t="s">
        <v>271</v>
      </c>
      <c r="DO2" s="49" t="s">
        <v>272</v>
      </c>
      <c r="DP2" s="49" t="s">
        <v>273</v>
      </c>
      <c r="DQ2" s="49" t="s">
        <v>274</v>
      </c>
      <c r="DR2" s="49" t="s">
        <v>275</v>
      </c>
      <c r="DS2" s="49" t="s">
        <v>276</v>
      </c>
      <c r="DT2" s="49" t="s">
        <v>277</v>
      </c>
      <c r="DU2" s="49" t="s">
        <v>278</v>
      </c>
      <c r="DV2" s="49" t="s">
        <v>279</v>
      </c>
      <c r="DW2" s="49" t="s">
        <v>280</v>
      </c>
      <c r="DX2" s="49" t="s">
        <v>281</v>
      </c>
      <c r="DY2" s="49" t="s">
        <v>282</v>
      </c>
      <c r="DZ2" s="49" t="s">
        <v>283</v>
      </c>
      <c r="EA2" s="49" t="s">
        <v>284</v>
      </c>
      <c r="EB2" s="49" t="s">
        <v>285</v>
      </c>
      <c r="EC2" s="49" t="s">
        <v>286</v>
      </c>
      <c r="ED2" s="49" t="s">
        <v>287</v>
      </c>
      <c r="EE2" s="49" t="s">
        <v>288</v>
      </c>
      <c r="EF2" s="49" t="s">
        <v>290</v>
      </c>
      <c r="EG2" s="50" t="s">
        <v>289</v>
      </c>
      <c r="EI2" s="589" t="s">
        <v>172</v>
      </c>
      <c r="EJ2" s="777"/>
      <c r="EK2" s="424" t="s">
        <v>0</v>
      </c>
      <c r="EL2" s="49" t="s">
        <v>1</v>
      </c>
      <c r="EM2" s="49" t="s">
        <v>2</v>
      </c>
      <c r="EN2" s="49" t="s">
        <v>3</v>
      </c>
      <c r="EO2" s="49" t="s">
        <v>4</v>
      </c>
      <c r="EP2" s="49" t="s">
        <v>5</v>
      </c>
      <c r="EQ2" s="49" t="s">
        <v>6</v>
      </c>
      <c r="ER2" s="49" t="s">
        <v>7</v>
      </c>
      <c r="ES2" s="49" t="s">
        <v>8</v>
      </c>
      <c r="ET2" s="49" t="s">
        <v>9</v>
      </c>
      <c r="EU2" s="49" t="s">
        <v>10</v>
      </c>
      <c r="EV2" s="49" t="s">
        <v>11</v>
      </c>
      <c r="EW2" s="49" t="s">
        <v>12</v>
      </c>
      <c r="EX2" s="49" t="s">
        <v>13</v>
      </c>
      <c r="EY2" s="49" t="s">
        <v>14</v>
      </c>
      <c r="EZ2" s="49" t="s">
        <v>15</v>
      </c>
      <c r="FA2" s="49" t="s">
        <v>16</v>
      </c>
      <c r="FB2" s="49" t="s">
        <v>17</v>
      </c>
      <c r="FC2" s="49" t="s">
        <v>18</v>
      </c>
      <c r="FD2" s="49" t="s">
        <v>19</v>
      </c>
      <c r="FE2" s="49" t="s">
        <v>20</v>
      </c>
      <c r="FF2" s="49" t="s">
        <v>21</v>
      </c>
      <c r="FG2" s="49" t="s">
        <v>22</v>
      </c>
      <c r="FH2" s="49" t="s">
        <v>23</v>
      </c>
      <c r="FI2" s="49" t="s">
        <v>24</v>
      </c>
      <c r="FJ2" s="49" t="s">
        <v>25</v>
      </c>
      <c r="FK2" s="49" t="s">
        <v>26</v>
      </c>
      <c r="FL2" s="49" t="s">
        <v>27</v>
      </c>
      <c r="FM2" s="49" t="s">
        <v>28</v>
      </c>
      <c r="FN2" s="49" t="s">
        <v>29</v>
      </c>
      <c r="FO2" s="49" t="s">
        <v>30</v>
      </c>
      <c r="FP2" s="49" t="s">
        <v>31</v>
      </c>
      <c r="FQ2" s="49" t="s">
        <v>88</v>
      </c>
      <c r="FR2" s="49" t="s">
        <v>89</v>
      </c>
      <c r="FS2" s="49" t="s">
        <v>97</v>
      </c>
      <c r="FT2" s="49" t="s">
        <v>98</v>
      </c>
      <c r="FU2" s="50" t="s">
        <v>99</v>
      </c>
    </row>
    <row r="3" spans="2:177" ht="45" customHeight="1" thickBot="1">
      <c r="B3" s="783"/>
      <c r="C3" s="781"/>
      <c r="D3" s="751"/>
      <c r="E3" s="754"/>
      <c r="F3" s="754"/>
      <c r="G3" s="793"/>
      <c r="H3" s="785"/>
      <c r="I3" s="787"/>
      <c r="J3" s="2"/>
      <c r="K3" t="s">
        <v>70</v>
      </c>
      <c r="M3" t="s">
        <v>119</v>
      </c>
      <c r="O3" t="s">
        <v>70</v>
      </c>
      <c r="Q3" t="s">
        <v>119</v>
      </c>
      <c r="S3" s="790"/>
      <c r="T3" s="791"/>
      <c r="U3" s="428" t="s">
        <v>225</v>
      </c>
      <c r="V3" s="429" t="s">
        <v>33</v>
      </c>
      <c r="W3" s="429" t="s">
        <v>91</v>
      </c>
      <c r="X3" s="429" t="s">
        <v>34</v>
      </c>
      <c r="Y3" s="429" t="s">
        <v>35</v>
      </c>
      <c r="Z3" s="429" t="s">
        <v>36</v>
      </c>
      <c r="AA3" s="429" t="s">
        <v>37</v>
      </c>
      <c r="AB3" s="429" t="s">
        <v>226</v>
      </c>
      <c r="AC3" s="429" t="s">
        <v>38</v>
      </c>
      <c r="AD3" s="429" t="s">
        <v>39</v>
      </c>
      <c r="AE3" s="429" t="s">
        <v>40</v>
      </c>
      <c r="AF3" s="429" t="s">
        <v>41</v>
      </c>
      <c r="AG3" s="429" t="s">
        <v>112</v>
      </c>
      <c r="AH3" s="429" t="s">
        <v>113</v>
      </c>
      <c r="AI3" s="429" t="s">
        <v>114</v>
      </c>
      <c r="AJ3" s="429" t="s">
        <v>93</v>
      </c>
      <c r="AK3" s="429" t="s">
        <v>42</v>
      </c>
      <c r="AL3" s="429" t="s">
        <v>231</v>
      </c>
      <c r="AM3" s="429" t="s">
        <v>43</v>
      </c>
      <c r="AN3" s="429" t="s">
        <v>44</v>
      </c>
      <c r="AO3" s="429" t="s">
        <v>45</v>
      </c>
      <c r="AP3" s="429" t="s">
        <v>46</v>
      </c>
      <c r="AQ3" s="429" t="s">
        <v>115</v>
      </c>
      <c r="AR3" s="429" t="s">
        <v>95</v>
      </c>
      <c r="AS3" s="429" t="s">
        <v>47</v>
      </c>
      <c r="AT3" s="429" t="s">
        <v>48</v>
      </c>
      <c r="AU3" s="429" t="s">
        <v>49</v>
      </c>
      <c r="AV3" s="429" t="s">
        <v>116</v>
      </c>
      <c r="AW3" s="429" t="s">
        <v>96</v>
      </c>
      <c r="AX3" s="429" t="s">
        <v>50</v>
      </c>
      <c r="AY3" s="429" t="s">
        <v>51</v>
      </c>
      <c r="AZ3" s="429" t="s">
        <v>117</v>
      </c>
      <c r="BA3" s="429" t="s">
        <v>249</v>
      </c>
      <c r="BB3" s="429" t="s">
        <v>52</v>
      </c>
      <c r="BC3" s="234" t="s">
        <v>53</v>
      </c>
      <c r="BD3" s="234" t="s">
        <v>54</v>
      </c>
      <c r="BE3" s="235" t="s">
        <v>55</v>
      </c>
      <c r="BF3" s="2"/>
      <c r="BG3" s="778"/>
      <c r="BH3" s="779"/>
      <c r="BI3" s="428" t="s">
        <v>225</v>
      </c>
      <c r="BJ3" s="429" t="s">
        <v>33</v>
      </c>
      <c r="BK3" s="429" t="s">
        <v>91</v>
      </c>
      <c r="BL3" s="429" t="s">
        <v>34</v>
      </c>
      <c r="BM3" s="429" t="s">
        <v>35</v>
      </c>
      <c r="BN3" s="429" t="s">
        <v>36</v>
      </c>
      <c r="BO3" s="429" t="s">
        <v>37</v>
      </c>
      <c r="BP3" s="429" t="s">
        <v>226</v>
      </c>
      <c r="BQ3" s="429" t="s">
        <v>38</v>
      </c>
      <c r="BR3" s="429" t="s">
        <v>39</v>
      </c>
      <c r="BS3" s="429" t="s">
        <v>40</v>
      </c>
      <c r="BT3" s="429" t="s">
        <v>41</v>
      </c>
      <c r="BU3" s="429" t="s">
        <v>112</v>
      </c>
      <c r="BV3" s="429" t="s">
        <v>113</v>
      </c>
      <c r="BW3" s="429" t="s">
        <v>114</v>
      </c>
      <c r="BX3" s="429" t="s">
        <v>93</v>
      </c>
      <c r="BY3" s="429" t="s">
        <v>42</v>
      </c>
      <c r="BZ3" s="429" t="s">
        <v>231</v>
      </c>
      <c r="CA3" s="429" t="s">
        <v>43</v>
      </c>
      <c r="CB3" s="429" t="s">
        <v>44</v>
      </c>
      <c r="CC3" s="429" t="s">
        <v>45</v>
      </c>
      <c r="CD3" s="429" t="s">
        <v>46</v>
      </c>
      <c r="CE3" s="429" t="s">
        <v>115</v>
      </c>
      <c r="CF3" s="429" t="s">
        <v>95</v>
      </c>
      <c r="CG3" s="429" t="s">
        <v>47</v>
      </c>
      <c r="CH3" s="429" t="s">
        <v>48</v>
      </c>
      <c r="CI3" s="429" t="s">
        <v>49</v>
      </c>
      <c r="CJ3" s="429" t="s">
        <v>116</v>
      </c>
      <c r="CK3" s="429" t="s">
        <v>96</v>
      </c>
      <c r="CL3" s="429" t="s">
        <v>50</v>
      </c>
      <c r="CM3" s="429" t="s">
        <v>51</v>
      </c>
      <c r="CN3" s="429" t="s">
        <v>117</v>
      </c>
      <c r="CO3" s="429" t="s">
        <v>249</v>
      </c>
      <c r="CP3" s="429" t="s">
        <v>52</v>
      </c>
      <c r="CQ3" s="234" t="s">
        <v>53</v>
      </c>
      <c r="CR3" s="234" t="s">
        <v>54</v>
      </c>
      <c r="CS3" s="235" t="s">
        <v>55</v>
      </c>
      <c r="CT3" s="47"/>
      <c r="CU3" s="772"/>
      <c r="CV3" s="773"/>
      <c r="CW3" s="52" t="s">
        <v>225</v>
      </c>
      <c r="CX3" s="48" t="s">
        <v>33</v>
      </c>
      <c r="CY3" s="48" t="s">
        <v>91</v>
      </c>
      <c r="CZ3" s="48" t="s">
        <v>34</v>
      </c>
      <c r="DA3" s="48" t="s">
        <v>35</v>
      </c>
      <c r="DB3" s="48" t="s">
        <v>36</v>
      </c>
      <c r="DC3" s="48" t="s">
        <v>37</v>
      </c>
      <c r="DD3" s="48" t="s">
        <v>226</v>
      </c>
      <c r="DE3" s="48" t="s">
        <v>38</v>
      </c>
      <c r="DF3" s="48" t="s">
        <v>39</v>
      </c>
      <c r="DG3" s="48" t="s">
        <v>40</v>
      </c>
      <c r="DH3" s="48" t="s">
        <v>41</v>
      </c>
      <c r="DI3" s="48" t="s">
        <v>112</v>
      </c>
      <c r="DJ3" s="48" t="s">
        <v>113</v>
      </c>
      <c r="DK3" s="48" t="s">
        <v>114</v>
      </c>
      <c r="DL3" s="48" t="s">
        <v>93</v>
      </c>
      <c r="DM3" s="48" t="s">
        <v>42</v>
      </c>
      <c r="DN3" s="48" t="s">
        <v>231</v>
      </c>
      <c r="DO3" s="48" t="s">
        <v>43</v>
      </c>
      <c r="DP3" s="48" t="s">
        <v>44</v>
      </c>
      <c r="DQ3" s="48" t="s">
        <v>45</v>
      </c>
      <c r="DR3" s="48" t="s">
        <v>46</v>
      </c>
      <c r="DS3" s="48" t="s">
        <v>115</v>
      </c>
      <c r="DT3" s="48" t="s">
        <v>95</v>
      </c>
      <c r="DU3" s="48" t="s">
        <v>47</v>
      </c>
      <c r="DV3" s="48" t="s">
        <v>48</v>
      </c>
      <c r="DW3" s="48" t="s">
        <v>49</v>
      </c>
      <c r="DX3" s="48" t="s">
        <v>116</v>
      </c>
      <c r="DY3" s="48" t="s">
        <v>96</v>
      </c>
      <c r="DZ3" s="48" t="s">
        <v>50</v>
      </c>
      <c r="EA3" s="48" t="s">
        <v>51</v>
      </c>
      <c r="EB3" s="48" t="s">
        <v>117</v>
      </c>
      <c r="EC3" s="48" t="s">
        <v>249</v>
      </c>
      <c r="ED3" s="48" t="s">
        <v>52</v>
      </c>
      <c r="EE3" s="48" t="s">
        <v>53</v>
      </c>
      <c r="EF3" s="48" t="s">
        <v>291</v>
      </c>
      <c r="EG3" s="53" t="s">
        <v>55</v>
      </c>
      <c r="EI3" s="778"/>
      <c r="EJ3" s="779"/>
      <c r="EK3" s="428" t="s">
        <v>32</v>
      </c>
      <c r="EL3" s="429" t="s">
        <v>33</v>
      </c>
      <c r="EM3" s="429" t="s">
        <v>91</v>
      </c>
      <c r="EN3" s="429" t="s">
        <v>34</v>
      </c>
      <c r="EO3" s="429" t="s">
        <v>173</v>
      </c>
      <c r="EP3" s="429" t="s">
        <v>36</v>
      </c>
      <c r="EQ3" s="429" t="s">
        <v>37</v>
      </c>
      <c r="ER3" s="429" t="s">
        <v>174</v>
      </c>
      <c r="ES3" s="429" t="s">
        <v>38</v>
      </c>
      <c r="ET3" s="429" t="s">
        <v>39</v>
      </c>
      <c r="EU3" s="429" t="s">
        <v>40</v>
      </c>
      <c r="EV3" s="429" t="s">
        <v>41</v>
      </c>
      <c r="EW3" s="429" t="s">
        <v>112</v>
      </c>
      <c r="EX3" s="429" t="s">
        <v>113</v>
      </c>
      <c r="EY3" s="429" t="s">
        <v>114</v>
      </c>
      <c r="EZ3" s="429" t="s">
        <v>93</v>
      </c>
      <c r="FA3" s="429" t="s">
        <v>42</v>
      </c>
      <c r="FB3" s="429" t="s">
        <v>94</v>
      </c>
      <c r="FC3" s="429" t="s">
        <v>43</v>
      </c>
      <c r="FD3" s="429" t="s">
        <v>175</v>
      </c>
      <c r="FE3" s="429" t="s">
        <v>45</v>
      </c>
      <c r="FF3" s="429" t="s">
        <v>176</v>
      </c>
      <c r="FG3" s="429" t="s">
        <v>115</v>
      </c>
      <c r="FH3" s="429" t="s">
        <v>95</v>
      </c>
      <c r="FI3" s="429" t="s">
        <v>47</v>
      </c>
      <c r="FJ3" s="429" t="s">
        <v>48</v>
      </c>
      <c r="FK3" s="429" t="s">
        <v>49</v>
      </c>
      <c r="FL3" s="429" t="s">
        <v>116</v>
      </c>
      <c r="FM3" s="429" t="s">
        <v>96</v>
      </c>
      <c r="FN3" s="429" t="s">
        <v>50</v>
      </c>
      <c r="FO3" s="429" t="s">
        <v>51</v>
      </c>
      <c r="FP3" s="429" t="s">
        <v>117</v>
      </c>
      <c r="FQ3" s="429" t="s">
        <v>177</v>
      </c>
      <c r="FR3" s="429" t="s">
        <v>178</v>
      </c>
      <c r="FS3" s="234" t="s">
        <v>53</v>
      </c>
      <c r="FT3" s="234" t="s">
        <v>54</v>
      </c>
      <c r="FU3" s="235" t="s">
        <v>55</v>
      </c>
    </row>
    <row r="4" spans="2:177" ht="19.5" customHeight="1" thickBot="1">
      <c r="B4" s="437" t="s">
        <v>0</v>
      </c>
      <c r="C4" s="438" t="s">
        <v>225</v>
      </c>
      <c r="D4" s="439">
        <v>0.88056824214675955</v>
      </c>
      <c r="E4" s="439">
        <v>0.46824351221731464</v>
      </c>
      <c r="F4" s="439">
        <v>0.16563276022216747</v>
      </c>
      <c r="G4" s="440">
        <v>1.8075933082786037E-2</v>
      </c>
      <c r="H4" s="439">
        <v>0.12072299205732376</v>
      </c>
      <c r="I4" s="441">
        <v>5.2179496900650199E-2</v>
      </c>
      <c r="J4" s="3"/>
      <c r="K4" s="58" t="str">
        <f>生産増加の入力シート!G5</f>
        <v>令和６年（2024年）</v>
      </c>
      <c r="L4" s="55" t="str">
        <f>生産増加の入力シート!H5</f>
        <v>熊本市</v>
      </c>
      <c r="M4" s="56">
        <f>INDEX($L$7:$M$16,MATCH($K$4,$K$7:$K$16,0),MATCH($L$4,$L$6:$M$6,0))</f>
        <v>0.57137298099833567</v>
      </c>
      <c r="O4" s="58" t="str">
        <f>設備投資の入力シート!G5</f>
        <v>令和６年（2024年）</v>
      </c>
      <c r="P4" s="55" t="str">
        <f>設備投資の入力シート!H5</f>
        <v>熊本市</v>
      </c>
      <c r="Q4" s="56">
        <f>INDEX($L$7:$M$16,MATCH($O$4,$K$7:$K$16,0),MATCH($P$4,$L$6:$M$6,0))</f>
        <v>0.57137298099833567</v>
      </c>
      <c r="S4" s="477" t="s">
        <v>0</v>
      </c>
      <c r="T4" s="478" t="s">
        <v>32</v>
      </c>
      <c r="U4" s="495">
        <v>1.13989827</v>
      </c>
      <c r="V4" s="496">
        <v>1.0258E-4</v>
      </c>
      <c r="W4" s="496">
        <v>0.23802402</v>
      </c>
      <c r="X4" s="496">
        <v>9.4605699999999997E-3</v>
      </c>
      <c r="Y4" s="496">
        <v>7.0529079999999994E-2</v>
      </c>
      <c r="Z4" s="496">
        <v>3.4352300000000001E-3</v>
      </c>
      <c r="AA4" s="496">
        <v>1.1202E-4</v>
      </c>
      <c r="AB4" s="496">
        <v>4.2392699999999998E-3</v>
      </c>
      <c r="AC4" s="496">
        <v>2.4283E-4</v>
      </c>
      <c r="AD4" s="496">
        <v>5.5170000000000002E-5</v>
      </c>
      <c r="AE4" s="496">
        <v>2.0621999999999999E-4</v>
      </c>
      <c r="AF4" s="496">
        <v>1.3352000000000001E-4</v>
      </c>
      <c r="AG4" s="496">
        <v>9.1189999999999999E-5</v>
      </c>
      <c r="AH4" s="496">
        <v>1.1611E-4</v>
      </c>
      <c r="AI4" s="496">
        <v>3.5776999999999998E-4</v>
      </c>
      <c r="AJ4" s="496">
        <v>1.8068000000000001E-4</v>
      </c>
      <c r="AK4" s="496">
        <v>1.5260999999999999E-4</v>
      </c>
      <c r="AL4" s="496">
        <v>1.2612999999999999E-4</v>
      </c>
      <c r="AM4" s="496">
        <v>1.9212999999999999E-4</v>
      </c>
      <c r="AN4" s="496">
        <v>5.7906299999999997E-3</v>
      </c>
      <c r="AO4" s="496">
        <v>1.7779899999999999E-3</v>
      </c>
      <c r="AP4" s="496">
        <v>1.6833000000000001E-4</v>
      </c>
      <c r="AQ4" s="496">
        <v>3.7235000000000002E-4</v>
      </c>
      <c r="AR4" s="496">
        <v>2.2201E-4</v>
      </c>
      <c r="AS4" s="496">
        <v>3.9651999999999998E-4</v>
      </c>
      <c r="AT4" s="496">
        <v>1.9362000000000001E-4</v>
      </c>
      <c r="AU4" s="496">
        <v>8.5760000000000006E-5</v>
      </c>
      <c r="AV4" s="496">
        <v>2.1117E-4</v>
      </c>
      <c r="AW4" s="496">
        <v>5.0449999999999996E-4</v>
      </c>
      <c r="AX4" s="496">
        <v>1.929E-4</v>
      </c>
      <c r="AY4" s="496">
        <v>2.3541600000000001E-3</v>
      </c>
      <c r="AZ4" s="496">
        <v>3.49022E-3</v>
      </c>
      <c r="BA4" s="496">
        <v>2.6816600000000002E-3</v>
      </c>
      <c r="BB4" s="496">
        <v>2.3999000000000001E-4</v>
      </c>
      <c r="BC4" s="496">
        <v>2.4799060000000001E-2</v>
      </c>
      <c r="BD4" s="496">
        <v>7.4304100000000001E-3</v>
      </c>
      <c r="BE4" s="497">
        <v>4.9498999999999995E-4</v>
      </c>
      <c r="BF4" s="9"/>
      <c r="BG4" s="477" t="s">
        <v>0</v>
      </c>
      <c r="BH4" s="478" t="s">
        <v>32</v>
      </c>
      <c r="BI4" s="510">
        <f>U4/$U$4</f>
        <v>1</v>
      </c>
      <c r="BJ4" s="511">
        <f>V4/$V$5</f>
        <v>1.025637918439749E-4</v>
      </c>
      <c r="BK4" s="511">
        <f t="shared" ref="BK4:BK40" si="0">W4/$W$6</f>
        <v>0.22084648540148386</v>
      </c>
      <c r="BL4" s="511">
        <f t="shared" ref="BL4:BL40" si="1">X4/$X$7</f>
        <v>9.284270796166184E-3</v>
      </c>
      <c r="BM4" s="511">
        <f t="shared" ref="BM4:BM40" si="2">Y4/$Y$8</f>
        <v>6.6260236438171485E-2</v>
      </c>
      <c r="BN4" s="511">
        <f t="shared" ref="BN4:BN40" si="3">Z4/$Z$9</f>
        <v>3.1355307073042695E-3</v>
      </c>
      <c r="BO4" s="511">
        <f t="shared" ref="BO4:BO40" si="4">AA4/$AA$10</f>
        <v>1.1060740954514299E-4</v>
      </c>
      <c r="BP4" s="511">
        <f t="shared" ref="BP4:BP40" si="5">AB4/$AB$11</f>
        <v>3.8999452414117046E-3</v>
      </c>
      <c r="BQ4" s="511">
        <f t="shared" ref="BQ4:BQ40" si="6">AC4/$AC$12</f>
        <v>2.2672126799734864E-4</v>
      </c>
      <c r="BR4" s="511">
        <f t="shared" ref="BR4:BR40" si="7">AD4/$AD$13</f>
        <v>5.1066734280491515E-5</v>
      </c>
      <c r="BS4" s="511">
        <f t="shared" ref="BS4:BS40" si="8">AE4/$AE$14</f>
        <v>1.7559212274425811E-4</v>
      </c>
      <c r="BT4" s="511">
        <f t="shared" ref="BT4:BT40" si="9">AF4/$AF$15</f>
        <v>1.3062866257010017E-4</v>
      </c>
      <c r="BU4" s="511">
        <f t="shared" ref="BU4:BU40" si="10">AG4/$AG$16</f>
        <v>8.9697359691969886E-5</v>
      </c>
      <c r="BV4" s="511">
        <f t="shared" ref="BV4:BV16" si="11">AH4/$AH$17</f>
        <v>1.0948809848999023E-4</v>
      </c>
      <c r="BW4" s="511">
        <f t="shared" ref="BW4:BW17" si="12">AI4/$AI$18</f>
        <v>3.5724563842437707E-4</v>
      </c>
      <c r="BX4" s="511">
        <f t="shared" ref="BX4:BX40" si="13">AJ4/$AJ$19</f>
        <v>1.7281197448871358E-4</v>
      </c>
      <c r="BY4" s="511">
        <f t="shared" ref="BY4:BY40" si="14">AK4/$AK$20</f>
        <v>1.5095205284653223E-4</v>
      </c>
      <c r="BZ4" s="511">
        <f t="shared" ref="BZ4:BZ40" si="15">AL4/$AL$21</f>
        <v>1.2597800627564836E-4</v>
      </c>
      <c r="CA4" s="511">
        <f t="shared" ref="CA4:CA40" si="16">AM4/$AM$22</f>
        <v>1.8670509308132708E-4</v>
      </c>
      <c r="CB4" s="511">
        <f t="shared" ref="CB4:CB40" si="17">AN4/$AN$23</f>
        <v>5.7641314806052505E-3</v>
      </c>
      <c r="CC4" s="511">
        <f t="shared" ref="CC4:CC40" si="18">AO4/$AO$24</f>
        <v>1.7728545898381615E-3</v>
      </c>
      <c r="CD4" s="511">
        <f t="shared" ref="CD4:CD40" si="19">AP4/$AP$25</f>
        <v>1.5240352251774496E-4</v>
      </c>
      <c r="CE4" s="511">
        <f t="shared" ref="CE4:CE40" si="20">AQ4/$AQ$26</f>
        <v>3.4793701662533429E-4</v>
      </c>
      <c r="CF4" s="511">
        <f t="shared" ref="CF4:CF40" si="21">AR4/$AR$27</f>
        <v>2.2156632230224267E-4</v>
      </c>
      <c r="CG4" s="511">
        <f t="shared" ref="CG4:CG40" si="22">AS4/$AS$28</f>
        <v>3.9175155308565499E-4</v>
      </c>
      <c r="CH4" s="511">
        <f t="shared" ref="CH4:CH28" si="23">AT4/$AT$29</f>
        <v>1.8176827922161194E-4</v>
      </c>
      <c r="CI4" s="511">
        <f t="shared" ref="CI4:CI29" si="24">AU4/$AU$30</f>
        <v>7.9338563572716169E-5</v>
      </c>
      <c r="CJ4" s="511">
        <f t="shared" ref="CJ4:CJ31" si="25">AV4/$AV$31</f>
        <v>1.9219230173585222E-4</v>
      </c>
      <c r="CK4" s="511">
        <f t="shared" ref="CK4:CK32" si="26">AW4/$AW$32</f>
        <v>4.3505648788098622E-4</v>
      </c>
      <c r="CL4" s="511">
        <f t="shared" ref="CL4:CL33" si="27">AX4/$AX$33</f>
        <v>1.9288082764573199E-4</v>
      </c>
      <c r="CM4" s="511">
        <f t="shared" ref="CM4:CM34" si="28">AY4/$AY$34</f>
        <v>2.3536902740320118E-3</v>
      </c>
      <c r="CN4" s="511">
        <f t="shared" ref="CN4:CN35" si="29">AZ4/$AZ$35</f>
        <v>3.4442072509985747E-3</v>
      </c>
      <c r="CO4" s="511">
        <f t="shared" ref="CO4:CO36" si="30">BA4/$BA$36</f>
        <v>2.6805680438016771E-3</v>
      </c>
      <c r="CP4" s="511">
        <f t="shared" ref="CP4:CP37" si="31">BB4/$BB$37</f>
        <v>2.1838343552314378E-4</v>
      </c>
      <c r="CQ4" s="511">
        <f t="shared" ref="CQ4:CQ38" si="32">BC4/$BC$38</f>
        <v>2.4565198085961745E-2</v>
      </c>
      <c r="CR4" s="511">
        <f t="shared" ref="CR4:CR40" si="33">BD4/$BD$39</f>
        <v>7.4246118236424444E-3</v>
      </c>
      <c r="CS4" s="512">
        <f t="shared" ref="CS4:CS40" si="34">BE4/$BE$40</f>
        <v>4.9451943508634912E-4</v>
      </c>
      <c r="CT4" s="11"/>
      <c r="CU4" s="477" t="s">
        <v>0</v>
      </c>
      <c r="CV4" s="479" t="s">
        <v>225</v>
      </c>
      <c r="CW4" s="480">
        <v>0.13738425527711587</v>
      </c>
      <c r="CX4" s="439">
        <v>0</v>
      </c>
      <c r="CY4" s="439">
        <v>0</v>
      </c>
      <c r="CZ4" s="439">
        <v>0</v>
      </c>
      <c r="DA4" s="439">
        <v>0</v>
      </c>
      <c r="DB4" s="439">
        <v>0</v>
      </c>
      <c r="DC4" s="439">
        <v>0</v>
      </c>
      <c r="DD4" s="439">
        <v>0</v>
      </c>
      <c r="DE4" s="439">
        <v>0</v>
      </c>
      <c r="DF4" s="439">
        <v>0</v>
      </c>
      <c r="DG4" s="439">
        <v>0</v>
      </c>
      <c r="DH4" s="439">
        <v>0</v>
      </c>
      <c r="DI4" s="439">
        <v>0</v>
      </c>
      <c r="DJ4" s="439">
        <v>0</v>
      </c>
      <c r="DK4" s="439">
        <v>0</v>
      </c>
      <c r="DL4" s="439">
        <v>0</v>
      </c>
      <c r="DM4" s="439">
        <v>0</v>
      </c>
      <c r="DN4" s="439">
        <v>0</v>
      </c>
      <c r="DO4" s="439">
        <v>0</v>
      </c>
      <c r="DP4" s="439">
        <v>0</v>
      </c>
      <c r="DQ4" s="439">
        <v>0</v>
      </c>
      <c r="DR4" s="439">
        <v>0</v>
      </c>
      <c r="DS4" s="439">
        <v>0</v>
      </c>
      <c r="DT4" s="439">
        <v>0</v>
      </c>
      <c r="DU4" s="439">
        <v>0</v>
      </c>
      <c r="DV4" s="439">
        <v>0</v>
      </c>
      <c r="DW4" s="439">
        <v>0</v>
      </c>
      <c r="DX4" s="439">
        <v>0</v>
      </c>
      <c r="DY4" s="439">
        <v>0</v>
      </c>
      <c r="DZ4" s="439">
        <v>0</v>
      </c>
      <c r="EA4" s="439">
        <v>0</v>
      </c>
      <c r="EB4" s="439">
        <v>0</v>
      </c>
      <c r="EC4" s="439">
        <v>0</v>
      </c>
      <c r="ED4" s="439">
        <v>0</v>
      </c>
      <c r="EE4" s="439">
        <v>1.0936110446194891E-2</v>
      </c>
      <c r="EF4" s="439">
        <v>0</v>
      </c>
      <c r="EG4" s="441">
        <v>0</v>
      </c>
      <c r="EI4" s="477" t="s">
        <v>0</v>
      </c>
      <c r="EJ4" s="478" t="s">
        <v>32</v>
      </c>
      <c r="EK4" s="525">
        <v>0.12985043504634808</v>
      </c>
      <c r="EL4" s="526">
        <v>0</v>
      </c>
      <c r="EM4" s="526">
        <v>0.22166642693522312</v>
      </c>
      <c r="EN4" s="526">
        <v>8.7457052340368571E-3</v>
      </c>
      <c r="EO4" s="526">
        <v>6.5735048357947107E-2</v>
      </c>
      <c r="EP4" s="526">
        <v>1.838836857770644E-3</v>
      </c>
      <c r="EQ4" s="526">
        <v>0</v>
      </c>
      <c r="ER4" s="526">
        <v>3.5608308605341245E-3</v>
      </c>
      <c r="ES4" s="526">
        <v>0</v>
      </c>
      <c r="ET4" s="526">
        <v>0</v>
      </c>
      <c r="EU4" s="526">
        <v>0</v>
      </c>
      <c r="EV4" s="526">
        <v>0</v>
      </c>
      <c r="EW4" s="526">
        <v>0</v>
      </c>
      <c r="EX4" s="526">
        <v>0</v>
      </c>
      <c r="EY4" s="526">
        <v>0</v>
      </c>
      <c r="EZ4" s="526">
        <v>0</v>
      </c>
      <c r="FA4" s="526">
        <v>0</v>
      </c>
      <c r="FB4" s="526">
        <v>0</v>
      </c>
      <c r="FC4" s="526">
        <v>6.0057535118643664E-6</v>
      </c>
      <c r="FD4" s="526">
        <v>4.3703053360647738E-3</v>
      </c>
      <c r="FE4" s="526">
        <v>9.9293899094916893E-4</v>
      </c>
      <c r="FF4" s="526">
        <v>0</v>
      </c>
      <c r="FG4" s="526">
        <v>0</v>
      </c>
      <c r="FH4" s="526">
        <v>0</v>
      </c>
      <c r="FI4" s="526">
        <v>1.6369344445697138E-4</v>
      </c>
      <c r="FJ4" s="526">
        <v>0</v>
      </c>
      <c r="FK4" s="526">
        <v>4.511444406598439E-6</v>
      </c>
      <c r="FL4" s="526">
        <v>9.0025531240659853E-6</v>
      </c>
      <c r="FM4" s="526">
        <v>0</v>
      </c>
      <c r="FN4" s="526">
        <v>1.7640694337729132E-5</v>
      </c>
      <c r="FO4" s="526">
        <v>1.4598493966852088E-3</v>
      </c>
      <c r="FP4" s="526">
        <v>2.0171066157217946E-3</v>
      </c>
      <c r="FQ4" s="526">
        <v>2.034778844072444E-3</v>
      </c>
      <c r="FR4" s="526">
        <v>7.1828760235598331E-6</v>
      </c>
      <c r="FS4" s="526">
        <v>1.5842486630680653E-2</v>
      </c>
      <c r="FT4" s="526">
        <v>0</v>
      </c>
      <c r="FU4" s="527">
        <v>0</v>
      </c>
    </row>
    <row r="5" spans="2:177" ht="19.5" customHeight="1" thickBot="1">
      <c r="B5" s="442" t="s">
        <v>5</v>
      </c>
      <c r="C5" s="443" t="s">
        <v>33</v>
      </c>
      <c r="D5" s="444">
        <v>3.7608257207260687E-2</v>
      </c>
      <c r="E5" s="444">
        <v>0.56149440959912733</v>
      </c>
      <c r="F5" s="444">
        <v>0.26533951458958277</v>
      </c>
      <c r="G5" s="445">
        <v>-1.4110590823749669E-5</v>
      </c>
      <c r="H5" s="444">
        <v>7.7720207253886009E-2</v>
      </c>
      <c r="I5" s="446">
        <v>7.7174802290700839E-2</v>
      </c>
      <c r="J5" s="3"/>
      <c r="K5" t="s">
        <v>140</v>
      </c>
      <c r="S5" s="481" t="s">
        <v>1</v>
      </c>
      <c r="T5" s="443" t="s">
        <v>33</v>
      </c>
      <c r="U5" s="498">
        <v>1.2899999999999999E-4</v>
      </c>
      <c r="V5" s="499">
        <v>1.0001580299999999</v>
      </c>
      <c r="W5" s="499">
        <v>1.5605E-4</v>
      </c>
      <c r="X5" s="499">
        <v>2.1409000000000001E-4</v>
      </c>
      <c r="Y5" s="499">
        <v>6.6726999999999997E-4</v>
      </c>
      <c r="Z5" s="499">
        <v>4.5961E-4</v>
      </c>
      <c r="AA5" s="499">
        <v>2.5010599999999998E-3</v>
      </c>
      <c r="AB5" s="499">
        <v>2.6145999999999998E-4</v>
      </c>
      <c r="AC5" s="499">
        <v>1.41278E-3</v>
      </c>
      <c r="AD5" s="499">
        <v>4.0829000000000001E-4</v>
      </c>
      <c r="AE5" s="499">
        <v>5.3474999999999996E-4</v>
      </c>
      <c r="AF5" s="499">
        <v>1.5548E-4</v>
      </c>
      <c r="AG5" s="499">
        <v>1.1751E-4</v>
      </c>
      <c r="AH5" s="499">
        <v>1.0900000000000001E-4</v>
      </c>
      <c r="AI5" s="499">
        <v>1.5462000000000001E-4</v>
      </c>
      <c r="AJ5" s="499">
        <v>2.9171999999999998E-4</v>
      </c>
      <c r="AK5" s="499">
        <v>1.0676E-4</v>
      </c>
      <c r="AL5" s="499">
        <v>8.072E-5</v>
      </c>
      <c r="AM5" s="499">
        <v>1.3640000000000001E-4</v>
      </c>
      <c r="AN5" s="499">
        <v>2.163E-4</v>
      </c>
      <c r="AO5" s="499">
        <v>1.7489E-4</v>
      </c>
      <c r="AP5" s="499">
        <v>8.3160000000000005E-3</v>
      </c>
      <c r="AQ5" s="499">
        <v>4.9737000000000002E-4</v>
      </c>
      <c r="AR5" s="499">
        <v>4.9930999999999999E-4</v>
      </c>
      <c r="AS5" s="499">
        <v>2.0771E-4</v>
      </c>
      <c r="AT5" s="499">
        <v>5.6499999999999998E-5</v>
      </c>
      <c r="AU5" s="499">
        <v>4.6990000000000002E-5</v>
      </c>
      <c r="AV5" s="499">
        <v>9.8610000000000006E-5</v>
      </c>
      <c r="AW5" s="499">
        <v>8.5610000000000002E-5</v>
      </c>
      <c r="AX5" s="499">
        <v>1.0632999999999999E-4</v>
      </c>
      <c r="AY5" s="499">
        <v>1.2426000000000001E-4</v>
      </c>
      <c r="AZ5" s="499">
        <v>1.3704E-4</v>
      </c>
      <c r="BA5" s="499">
        <v>5.7049999999999998E-5</v>
      </c>
      <c r="BB5" s="499">
        <v>6.0250000000000001E-5</v>
      </c>
      <c r="BC5" s="499">
        <v>2.6307000000000001E-4</v>
      </c>
      <c r="BD5" s="499">
        <v>1.2952999999999999E-4</v>
      </c>
      <c r="BE5" s="500">
        <v>6.0749999999999999E-5</v>
      </c>
      <c r="BF5" s="9"/>
      <c r="BG5" s="481" t="s">
        <v>1</v>
      </c>
      <c r="BH5" s="443" t="s">
        <v>33</v>
      </c>
      <c r="BI5" s="513">
        <f>U5/$U$4</f>
        <v>1.1316799349120865E-4</v>
      </c>
      <c r="BJ5" s="514">
        <f>V5/$V$5</f>
        <v>1</v>
      </c>
      <c r="BK5" s="514">
        <f t="shared" si="0"/>
        <v>1.4478830349517479E-4</v>
      </c>
      <c r="BL5" s="514">
        <f t="shared" si="1"/>
        <v>2.1010039931539204E-4</v>
      </c>
      <c r="BM5" s="514">
        <f t="shared" si="2"/>
        <v>6.268828115735905E-4</v>
      </c>
      <c r="BN5" s="514">
        <f t="shared" si="3"/>
        <v>4.1951230874908384E-4</v>
      </c>
      <c r="BO5" s="514">
        <f t="shared" si="4"/>
        <v>2.4695212258255246E-3</v>
      </c>
      <c r="BP5" s="514">
        <f t="shared" si="5"/>
        <v>2.4053190356346829E-4</v>
      </c>
      <c r="BQ5" s="514">
        <f t="shared" si="6"/>
        <v>1.3190597249157607E-3</v>
      </c>
      <c r="BR5" s="514">
        <f t="shared" si="7"/>
        <v>3.7792345367739497E-4</v>
      </c>
      <c r="BS5" s="514">
        <f t="shared" si="8"/>
        <v>4.553287151464069E-4</v>
      </c>
      <c r="BT5" s="514">
        <f t="shared" si="9"/>
        <v>1.5211312504792668E-4</v>
      </c>
      <c r="BU5" s="514">
        <f t="shared" si="10"/>
        <v>1.1558654169759165E-4</v>
      </c>
      <c r="BV5" s="514">
        <f t="shared" si="11"/>
        <v>1.0278359086563548E-4</v>
      </c>
      <c r="BW5" s="514">
        <f t="shared" si="12"/>
        <v>1.5439338293645971E-4</v>
      </c>
      <c r="BX5" s="514">
        <f t="shared" si="13"/>
        <v>2.7901654415456894E-4</v>
      </c>
      <c r="BY5" s="514">
        <f t="shared" si="14"/>
        <v>1.0560016487711017E-4</v>
      </c>
      <c r="BZ5" s="514">
        <f t="shared" si="15"/>
        <v>8.0622727872594433E-5</v>
      </c>
      <c r="CA5" s="514">
        <f t="shared" si="16"/>
        <v>1.3254866338569207E-4</v>
      </c>
      <c r="CB5" s="514">
        <f t="shared" si="17"/>
        <v>2.1531018891811696E-4</v>
      </c>
      <c r="CC5" s="514">
        <f t="shared" si="18"/>
        <v>1.74384861116652E-4</v>
      </c>
      <c r="CD5" s="514">
        <f t="shared" si="19"/>
        <v>7.5291848943002861E-3</v>
      </c>
      <c r="CE5" s="514">
        <f t="shared" si="20"/>
        <v>4.6476012880070506E-4</v>
      </c>
      <c r="CF5" s="514">
        <f t="shared" si="21"/>
        <v>4.9831214985240652E-4</v>
      </c>
      <c r="CG5" s="514">
        <f t="shared" si="22"/>
        <v>2.0521213328816051E-4</v>
      </c>
      <c r="CH5" s="514">
        <f t="shared" si="23"/>
        <v>5.3041564797133944E-5</v>
      </c>
      <c r="CI5" s="514">
        <f t="shared" si="24"/>
        <v>4.347153803966806E-5</v>
      </c>
      <c r="CJ5" s="514">
        <f t="shared" si="25"/>
        <v>8.974798917541502E-5</v>
      </c>
      <c r="CK5" s="514">
        <f t="shared" si="26"/>
        <v>7.3825938409298773E-5</v>
      </c>
      <c r="CL5" s="514">
        <f t="shared" si="27"/>
        <v>1.0631943184847424E-4</v>
      </c>
      <c r="CM5" s="514">
        <f t="shared" si="28"/>
        <v>1.2423520637986279E-4</v>
      </c>
      <c r="CN5" s="514">
        <f t="shared" si="29"/>
        <v>1.3523335539789602E-4</v>
      </c>
      <c r="CO5" s="514">
        <f t="shared" si="30"/>
        <v>5.7026769575145864E-5</v>
      </c>
      <c r="CP5" s="514">
        <f t="shared" si="31"/>
        <v>5.482562602720702E-5</v>
      </c>
      <c r="CQ5" s="514">
        <f t="shared" si="32"/>
        <v>2.6058917799601906E-4</v>
      </c>
      <c r="CR5" s="514">
        <f t="shared" si="33"/>
        <v>1.2942892377626613E-4</v>
      </c>
      <c r="CS5" s="515">
        <f t="shared" si="34"/>
        <v>6.0692247684793053E-5</v>
      </c>
      <c r="CT5" s="11"/>
      <c r="CU5" s="481" t="s">
        <v>5</v>
      </c>
      <c r="CV5" s="482" t="s">
        <v>33</v>
      </c>
      <c r="CW5" s="483">
        <v>0</v>
      </c>
      <c r="CX5" s="444">
        <v>0</v>
      </c>
      <c r="CY5" s="444">
        <v>0</v>
      </c>
      <c r="CZ5" s="444">
        <v>0</v>
      </c>
      <c r="DA5" s="444">
        <v>0</v>
      </c>
      <c r="DB5" s="444">
        <v>0</v>
      </c>
      <c r="DC5" s="444">
        <v>0</v>
      </c>
      <c r="DD5" s="444">
        <v>0</v>
      </c>
      <c r="DE5" s="444">
        <v>0</v>
      </c>
      <c r="DF5" s="444">
        <v>0</v>
      </c>
      <c r="DG5" s="444">
        <v>0</v>
      </c>
      <c r="DH5" s="444">
        <v>0</v>
      </c>
      <c r="DI5" s="444">
        <v>0</v>
      </c>
      <c r="DJ5" s="444">
        <v>0</v>
      </c>
      <c r="DK5" s="444">
        <v>0</v>
      </c>
      <c r="DL5" s="444">
        <v>0</v>
      </c>
      <c r="DM5" s="444">
        <v>0</v>
      </c>
      <c r="DN5" s="444">
        <v>0</v>
      </c>
      <c r="DO5" s="444">
        <v>0</v>
      </c>
      <c r="DP5" s="444">
        <v>0</v>
      </c>
      <c r="DQ5" s="444">
        <v>0</v>
      </c>
      <c r="DR5" s="444">
        <v>0</v>
      </c>
      <c r="DS5" s="444">
        <v>0</v>
      </c>
      <c r="DT5" s="444">
        <v>0</v>
      </c>
      <c r="DU5" s="444">
        <v>0</v>
      </c>
      <c r="DV5" s="444">
        <v>0</v>
      </c>
      <c r="DW5" s="444">
        <v>0</v>
      </c>
      <c r="DX5" s="444">
        <v>0</v>
      </c>
      <c r="DY5" s="444">
        <v>0</v>
      </c>
      <c r="DZ5" s="444">
        <v>0</v>
      </c>
      <c r="EA5" s="444">
        <v>0</v>
      </c>
      <c r="EB5" s="444">
        <v>0</v>
      </c>
      <c r="EC5" s="444">
        <v>0</v>
      </c>
      <c r="ED5" s="444">
        <v>0</v>
      </c>
      <c r="EE5" s="444">
        <v>0</v>
      </c>
      <c r="EF5" s="444">
        <v>0</v>
      </c>
      <c r="EG5" s="446">
        <v>0</v>
      </c>
      <c r="EI5" s="481" t="s">
        <v>1</v>
      </c>
      <c r="EJ5" s="443" t="s">
        <v>33</v>
      </c>
      <c r="EK5" s="483">
        <v>3.0803935321213963E-5</v>
      </c>
      <c r="EL5" s="444">
        <v>5.4540496318516497E-4</v>
      </c>
      <c r="EM5" s="444">
        <v>1.8462899233360311E-4</v>
      </c>
      <c r="EN5" s="444">
        <v>1.3386283521484986E-4</v>
      </c>
      <c r="EO5" s="444">
        <v>3.3347700823484041E-3</v>
      </c>
      <c r="EP5" s="444">
        <v>6.0099837413577261E-3</v>
      </c>
      <c r="EQ5" s="444">
        <v>6.106580694102029E-2</v>
      </c>
      <c r="ER5" s="444">
        <v>8.18581807019339E-5</v>
      </c>
      <c r="ES5" s="444">
        <v>2.6837370242214532E-2</v>
      </c>
      <c r="ET5" s="444">
        <v>1.7470639619528293E-3</v>
      </c>
      <c r="EU5" s="444">
        <v>6.2028663771995689E-3</v>
      </c>
      <c r="EV5" s="444">
        <v>9.907987819780307E-5</v>
      </c>
      <c r="EW5" s="444">
        <v>0</v>
      </c>
      <c r="EX5" s="444">
        <v>9.7259802329177754E-6</v>
      </c>
      <c r="EY5" s="444">
        <v>2.6709401709401712E-4</v>
      </c>
      <c r="EZ5" s="444">
        <v>5.9624705070655272E-5</v>
      </c>
      <c r="FA5" s="444">
        <v>2.8479480534275053E-5</v>
      </c>
      <c r="FB5" s="444">
        <v>0</v>
      </c>
      <c r="FC5" s="444">
        <v>5.1048904850847112E-5</v>
      </c>
      <c r="FD5" s="444">
        <v>1.95102916788606E-4</v>
      </c>
      <c r="FE5" s="444">
        <v>2.070677141006211E-3</v>
      </c>
      <c r="FF5" s="444">
        <v>0.19998901698053259</v>
      </c>
      <c r="FG5" s="444">
        <v>0</v>
      </c>
      <c r="FH5" s="444">
        <v>0</v>
      </c>
      <c r="FI5" s="444">
        <v>1.0840625460726583E-6</v>
      </c>
      <c r="FJ5" s="444">
        <v>0</v>
      </c>
      <c r="FK5" s="444">
        <v>0</v>
      </c>
      <c r="FL5" s="444">
        <v>1.8005106248131971E-6</v>
      </c>
      <c r="FM5" s="444">
        <v>0</v>
      </c>
      <c r="FN5" s="444">
        <v>5.8802314459097113E-6</v>
      </c>
      <c r="FO5" s="444">
        <v>3.6377612268428822E-5</v>
      </c>
      <c r="FP5" s="444">
        <v>6.1712177928551404E-6</v>
      </c>
      <c r="FQ5" s="444">
        <v>4.3293166895158379E-5</v>
      </c>
      <c r="FR5" s="444">
        <v>3.5914380117799166E-6</v>
      </c>
      <c r="FS5" s="444">
        <v>2.0905894207812952E-6</v>
      </c>
      <c r="FT5" s="444">
        <v>0</v>
      </c>
      <c r="FU5" s="446">
        <v>1.2897757632708714E-4</v>
      </c>
    </row>
    <row r="6" spans="2:177" ht="19.5" customHeight="1" thickBot="1">
      <c r="B6" s="442" t="s">
        <v>10</v>
      </c>
      <c r="C6" s="443" t="s">
        <v>91</v>
      </c>
      <c r="D6" s="444">
        <v>0.34752415944788617</v>
      </c>
      <c r="E6" s="444">
        <v>0.35641338860753241</v>
      </c>
      <c r="F6" s="444">
        <v>0.1237808582671925</v>
      </c>
      <c r="G6" s="445">
        <v>9.2175970249549793E-2</v>
      </c>
      <c r="H6" s="444">
        <v>4.511602644058918E-2</v>
      </c>
      <c r="I6" s="446">
        <v>4.2524780001674541E-2</v>
      </c>
      <c r="J6" s="3"/>
      <c r="K6" s="59"/>
      <c r="L6" s="544" t="s">
        <v>69</v>
      </c>
      <c r="M6" s="60" t="s">
        <v>68</v>
      </c>
      <c r="S6" s="481" t="s">
        <v>2</v>
      </c>
      <c r="T6" s="443" t="s">
        <v>91</v>
      </c>
      <c r="U6" s="498">
        <v>4.567732E-2</v>
      </c>
      <c r="V6" s="499">
        <v>3.2830000000000002E-5</v>
      </c>
      <c r="W6" s="499">
        <v>1.07778043</v>
      </c>
      <c r="X6" s="499">
        <v>1.52911E-3</v>
      </c>
      <c r="Y6" s="499">
        <v>3.9565299999999998E-3</v>
      </c>
      <c r="Z6" s="499">
        <v>3.4995600000000001E-3</v>
      </c>
      <c r="AA6" s="499">
        <v>7.9019999999999999E-5</v>
      </c>
      <c r="AB6" s="499">
        <v>3.7838999999999999E-4</v>
      </c>
      <c r="AC6" s="499">
        <v>2.2215000000000001E-4</v>
      </c>
      <c r="AD6" s="499">
        <v>2.2169999999999999E-5</v>
      </c>
      <c r="AE6" s="499">
        <v>3.6069999999999999E-5</v>
      </c>
      <c r="AF6" s="499">
        <v>3.7169999999999998E-5</v>
      </c>
      <c r="AG6" s="499">
        <v>3.2830000000000002E-5</v>
      </c>
      <c r="AH6" s="499">
        <v>3.2079999999999998E-5</v>
      </c>
      <c r="AI6" s="499">
        <v>5.5770000000000003E-5</v>
      </c>
      <c r="AJ6" s="499">
        <v>5.982E-5</v>
      </c>
      <c r="AK6" s="499">
        <v>4.2790000000000002E-5</v>
      </c>
      <c r="AL6" s="499">
        <v>2.8710000000000001E-5</v>
      </c>
      <c r="AM6" s="499">
        <v>4.7849999999999998E-5</v>
      </c>
      <c r="AN6" s="499">
        <v>5.1369999999999996E-4</v>
      </c>
      <c r="AO6" s="499">
        <v>1.4745000000000001E-4</v>
      </c>
      <c r="AP6" s="499">
        <v>3.3399999999999999E-5</v>
      </c>
      <c r="AQ6" s="499">
        <v>9.4019999999999998E-5</v>
      </c>
      <c r="AR6" s="499">
        <v>5.7250000000000002E-5</v>
      </c>
      <c r="AS6" s="499">
        <v>1.1463000000000001E-4</v>
      </c>
      <c r="AT6" s="499">
        <v>5.6530000000000003E-5</v>
      </c>
      <c r="AU6" s="499">
        <v>4.35E-5</v>
      </c>
      <c r="AV6" s="499">
        <v>6.4839999999999996E-5</v>
      </c>
      <c r="AW6" s="499">
        <v>3.9346999999999999E-4</v>
      </c>
      <c r="AX6" s="499">
        <v>2.9489000000000002E-4</v>
      </c>
      <c r="AY6" s="499">
        <v>2.4578199999999999E-3</v>
      </c>
      <c r="AZ6" s="499">
        <v>3.7571900000000001E-3</v>
      </c>
      <c r="BA6" s="499">
        <v>7.8521000000000005E-4</v>
      </c>
      <c r="BB6" s="499">
        <v>1.1229E-4</v>
      </c>
      <c r="BC6" s="499">
        <v>3.9445969999999997E-2</v>
      </c>
      <c r="BD6" s="499">
        <v>4.5689E-4</v>
      </c>
      <c r="BE6" s="500">
        <v>1.6012999999999999E-3</v>
      </c>
      <c r="BF6" s="9"/>
      <c r="BG6" s="481" t="s">
        <v>2</v>
      </c>
      <c r="BH6" s="443" t="s">
        <v>91</v>
      </c>
      <c r="BI6" s="513">
        <f t="shared" ref="BI6:BI40" si="35">U6/$U$4</f>
        <v>4.0071400406634532E-2</v>
      </c>
      <c r="BJ6" s="514">
        <f>V6/$V$5</f>
        <v>3.2824812694849835E-5</v>
      </c>
      <c r="BK6" s="514">
        <f t="shared" si="0"/>
        <v>1</v>
      </c>
      <c r="BL6" s="514">
        <f t="shared" si="1"/>
        <v>1.5006147956334211E-3</v>
      </c>
      <c r="BM6" s="514">
        <f t="shared" si="2"/>
        <v>3.7170570390925081E-3</v>
      </c>
      <c r="BN6" s="514">
        <f t="shared" si="3"/>
        <v>3.1942483740691977E-3</v>
      </c>
      <c r="BO6" s="514">
        <f t="shared" si="4"/>
        <v>7.8023544922845909E-5</v>
      </c>
      <c r="BP6" s="514">
        <f t="shared" si="5"/>
        <v>3.4810245157722313E-4</v>
      </c>
      <c r="BQ6" s="514">
        <f t="shared" si="6"/>
        <v>2.0741312723144176E-4</v>
      </c>
      <c r="BR6" s="514">
        <f t="shared" si="7"/>
        <v>2.0521107467799473E-5</v>
      </c>
      <c r="BS6" s="514">
        <f t="shared" si="8"/>
        <v>3.0712869107678159E-5</v>
      </c>
      <c r="BT6" s="514">
        <f t="shared" si="9"/>
        <v>3.6365094275993277E-5</v>
      </c>
      <c r="BU6" s="514">
        <f t="shared" si="10"/>
        <v>3.2292623299565432E-5</v>
      </c>
      <c r="BV6" s="514">
        <f t="shared" si="11"/>
        <v>3.0250436651097119E-5</v>
      </c>
      <c r="BW6" s="514">
        <f t="shared" si="12"/>
        <v>5.5688261326906986E-5</v>
      </c>
      <c r="BX6" s="514">
        <f t="shared" si="13"/>
        <v>5.7215033838359788E-5</v>
      </c>
      <c r="BY6" s="514">
        <f t="shared" si="14"/>
        <v>4.2325131651288353E-5</v>
      </c>
      <c r="BZ6" s="514">
        <f t="shared" si="15"/>
        <v>2.867540283971985E-5</v>
      </c>
      <c r="CA6" s="514">
        <f t="shared" si="16"/>
        <v>4.6498926268367774E-5</v>
      </c>
      <c r="CB6" s="514">
        <f t="shared" si="17"/>
        <v>5.1134925588181544E-4</v>
      </c>
      <c r="CC6" s="514">
        <f t="shared" si="18"/>
        <v>1.4702411671136336E-4</v>
      </c>
      <c r="CD6" s="514">
        <f t="shared" si="19"/>
        <v>3.0239871990094941E-5</v>
      </c>
      <c r="CE6" s="514">
        <f t="shared" si="20"/>
        <v>8.7855615155401991E-5</v>
      </c>
      <c r="CF6" s="514">
        <f t="shared" si="21"/>
        <v>5.7135588269913035E-5</v>
      </c>
      <c r="CG6" s="514">
        <f t="shared" si="22"/>
        <v>1.132514892822774E-4</v>
      </c>
      <c r="CH6" s="514">
        <f t="shared" si="23"/>
        <v>5.3069728459858091E-5</v>
      </c>
      <c r="CI6" s="514">
        <f t="shared" si="24"/>
        <v>4.0242858155470538E-5</v>
      </c>
      <c r="CJ6" s="514">
        <f t="shared" si="25"/>
        <v>5.901287514586664E-5</v>
      </c>
      <c r="CK6" s="514">
        <f t="shared" si="26"/>
        <v>3.3930956647479018E-4</v>
      </c>
      <c r="CL6" s="514">
        <f t="shared" si="27"/>
        <v>2.9486069084732979E-4</v>
      </c>
      <c r="CM6" s="514">
        <f t="shared" si="28"/>
        <v>2.4573295907335774E-3</v>
      </c>
      <c r="CN6" s="514">
        <f t="shared" si="29"/>
        <v>3.7076576953256053E-3</v>
      </c>
      <c r="CO6" s="514">
        <f t="shared" si="30"/>
        <v>7.8489026710079385E-4</v>
      </c>
      <c r="CP6" s="514">
        <f t="shared" si="31"/>
        <v>1.021804074123664E-4</v>
      </c>
      <c r="CQ6" s="514">
        <f t="shared" si="32"/>
        <v>3.9073983721274283E-2</v>
      </c>
      <c r="CR6" s="514">
        <f t="shared" si="33"/>
        <v>4.5653347474823011E-4</v>
      </c>
      <c r="CS6" s="515">
        <f t="shared" si="34"/>
        <v>1.5997777155170225E-3</v>
      </c>
      <c r="CT6" s="11"/>
      <c r="CU6" s="481" t="s">
        <v>10</v>
      </c>
      <c r="CV6" s="482" t="s">
        <v>91</v>
      </c>
      <c r="CW6" s="483">
        <v>0</v>
      </c>
      <c r="CX6" s="444">
        <v>0</v>
      </c>
      <c r="CY6" s="444">
        <v>0</v>
      </c>
      <c r="CZ6" s="444">
        <v>0</v>
      </c>
      <c r="DA6" s="444">
        <v>0</v>
      </c>
      <c r="DB6" s="444">
        <v>0</v>
      </c>
      <c r="DC6" s="444">
        <v>0</v>
      </c>
      <c r="DD6" s="444">
        <v>0</v>
      </c>
      <c r="DE6" s="444">
        <v>0</v>
      </c>
      <c r="DF6" s="444">
        <v>0</v>
      </c>
      <c r="DG6" s="444">
        <v>0</v>
      </c>
      <c r="DH6" s="444">
        <v>0</v>
      </c>
      <c r="DI6" s="444">
        <v>0</v>
      </c>
      <c r="DJ6" s="444">
        <v>0</v>
      </c>
      <c r="DK6" s="444">
        <v>0</v>
      </c>
      <c r="DL6" s="444">
        <v>0</v>
      </c>
      <c r="DM6" s="444">
        <v>0</v>
      </c>
      <c r="DN6" s="444">
        <v>0</v>
      </c>
      <c r="DO6" s="444">
        <v>0</v>
      </c>
      <c r="DP6" s="444">
        <v>0</v>
      </c>
      <c r="DQ6" s="444">
        <v>0</v>
      </c>
      <c r="DR6" s="444">
        <v>0</v>
      </c>
      <c r="DS6" s="444">
        <v>0</v>
      </c>
      <c r="DT6" s="444">
        <v>0</v>
      </c>
      <c r="DU6" s="444">
        <v>0</v>
      </c>
      <c r="DV6" s="444">
        <v>0</v>
      </c>
      <c r="DW6" s="444">
        <v>0</v>
      </c>
      <c r="DX6" s="444">
        <v>0</v>
      </c>
      <c r="DY6" s="444">
        <v>0</v>
      </c>
      <c r="DZ6" s="444">
        <v>0</v>
      </c>
      <c r="EA6" s="444">
        <v>0</v>
      </c>
      <c r="EB6" s="444">
        <v>0</v>
      </c>
      <c r="EC6" s="444">
        <v>0</v>
      </c>
      <c r="ED6" s="444">
        <v>0</v>
      </c>
      <c r="EE6" s="444">
        <v>0</v>
      </c>
      <c r="EF6" s="444">
        <v>0</v>
      </c>
      <c r="EG6" s="446">
        <v>0</v>
      </c>
      <c r="EI6" s="481" t="s">
        <v>2</v>
      </c>
      <c r="EJ6" s="443" t="s">
        <v>91</v>
      </c>
      <c r="EK6" s="483">
        <v>0.10756023354122041</v>
      </c>
      <c r="EL6" s="444">
        <v>0</v>
      </c>
      <c r="EM6" s="444">
        <v>0.18371228791817931</v>
      </c>
      <c r="EN6" s="444">
        <v>2.6772567042969968E-3</v>
      </c>
      <c r="EO6" s="444">
        <v>2.692013944027283E-3</v>
      </c>
      <c r="EP6" s="444">
        <v>8.1812656807592216E-3</v>
      </c>
      <c r="EQ6" s="444">
        <v>0</v>
      </c>
      <c r="ER6" s="444">
        <v>1.3643030116988984E-5</v>
      </c>
      <c r="ES6" s="444">
        <v>3.4602076124567473E-4</v>
      </c>
      <c r="ET6" s="444">
        <v>0</v>
      </c>
      <c r="EU6" s="444">
        <v>0</v>
      </c>
      <c r="EV6" s="444">
        <v>0</v>
      </c>
      <c r="EW6" s="444">
        <v>0</v>
      </c>
      <c r="EX6" s="444">
        <v>0</v>
      </c>
      <c r="EY6" s="444">
        <v>0</v>
      </c>
      <c r="EZ6" s="444">
        <v>0</v>
      </c>
      <c r="FA6" s="444">
        <v>0</v>
      </c>
      <c r="FB6" s="444">
        <v>0</v>
      </c>
      <c r="FC6" s="444">
        <v>0</v>
      </c>
      <c r="FD6" s="444">
        <v>5.2677787532923615E-4</v>
      </c>
      <c r="FE6" s="444">
        <v>2.8595065280561962E-5</v>
      </c>
      <c r="FF6" s="444">
        <v>0</v>
      </c>
      <c r="FG6" s="444">
        <v>0</v>
      </c>
      <c r="FH6" s="444">
        <v>0</v>
      </c>
      <c r="FI6" s="444">
        <v>1.3659188080515492E-4</v>
      </c>
      <c r="FJ6" s="444">
        <v>0</v>
      </c>
      <c r="FK6" s="444">
        <v>0</v>
      </c>
      <c r="FL6" s="444">
        <v>3.2409191246637546E-5</v>
      </c>
      <c r="FM6" s="444">
        <v>0</v>
      </c>
      <c r="FN6" s="444">
        <v>6.8406692487416303E-4</v>
      </c>
      <c r="FO6" s="444">
        <v>5.4487336636842298E-3</v>
      </c>
      <c r="FP6" s="444">
        <v>7.0678075779028087E-3</v>
      </c>
      <c r="FQ6" s="444">
        <v>1.4863987300671043E-3</v>
      </c>
      <c r="FR6" s="444">
        <v>3.5914380117799166E-6</v>
      </c>
      <c r="FS6" s="444">
        <v>0.10253504873163939</v>
      </c>
      <c r="FT6" s="444">
        <v>0</v>
      </c>
      <c r="FU6" s="446">
        <v>3.8140511856724338E-3</v>
      </c>
    </row>
    <row r="7" spans="2:177" ht="19.5" customHeight="1">
      <c r="B7" s="442" t="s">
        <v>14</v>
      </c>
      <c r="C7" s="443" t="s">
        <v>34</v>
      </c>
      <c r="D7" s="444">
        <v>8.6813442510332295E-2</v>
      </c>
      <c r="E7" s="444">
        <v>0.42372049440007137</v>
      </c>
      <c r="F7" s="444">
        <v>0.30212841907991611</v>
      </c>
      <c r="G7" s="445">
        <v>1.3788177135305123E-2</v>
      </c>
      <c r="H7" s="444">
        <v>0.17875150595689618</v>
      </c>
      <c r="I7" s="446">
        <v>0.1465798045602606</v>
      </c>
      <c r="J7" s="3"/>
      <c r="K7" s="470" t="str">
        <f t="shared" ref="K7:K15" si="36">IF(ISBLANK(K20),"",K20)</f>
        <v>令和２年（2020年）</v>
      </c>
      <c r="L7" s="545">
        <f t="shared" ref="L7:M15" si="37">IFERROR(L20/L32,"")</f>
        <v>0.53516732899992814</v>
      </c>
      <c r="M7" s="471">
        <f t="shared" si="37"/>
        <v>0.56758391640723727</v>
      </c>
      <c r="S7" s="481" t="s">
        <v>3</v>
      </c>
      <c r="T7" s="443" t="s">
        <v>34</v>
      </c>
      <c r="U7" s="498">
        <v>3.5041E-4</v>
      </c>
      <c r="V7" s="499">
        <v>2.3670000000000001E-4</v>
      </c>
      <c r="W7" s="499">
        <v>2.1282000000000001E-4</v>
      </c>
      <c r="X7" s="499">
        <v>1.01898902</v>
      </c>
      <c r="Y7" s="499">
        <v>2.7133000000000002E-4</v>
      </c>
      <c r="Z7" s="499">
        <v>2.2929E-4</v>
      </c>
      <c r="AA7" s="499">
        <v>8.7819999999999996E-5</v>
      </c>
      <c r="AB7" s="499">
        <v>3.7044999999999998E-4</v>
      </c>
      <c r="AC7" s="499">
        <v>2.1641999999999999E-4</v>
      </c>
      <c r="AD7" s="499">
        <v>5.588E-5</v>
      </c>
      <c r="AE7" s="499">
        <v>1.9933E-4</v>
      </c>
      <c r="AF7" s="499">
        <v>1.3349E-4</v>
      </c>
      <c r="AG7" s="499">
        <v>1.2485E-4</v>
      </c>
      <c r="AH7" s="499">
        <v>3.9048000000000002E-4</v>
      </c>
      <c r="AI7" s="499">
        <v>2.4835999999999999E-4</v>
      </c>
      <c r="AJ7" s="499">
        <v>3.5892999999999998E-4</v>
      </c>
      <c r="AK7" s="499">
        <v>1.7012E-4</v>
      </c>
      <c r="AL7" s="499">
        <v>9.9950000000000004E-5</v>
      </c>
      <c r="AM7" s="499">
        <v>2.0879000000000001E-4</v>
      </c>
      <c r="AN7" s="499">
        <v>6.5574000000000003E-4</v>
      </c>
      <c r="AO7" s="499">
        <v>3.7835000000000001E-4</v>
      </c>
      <c r="AP7" s="499">
        <v>5.5819999999999997E-5</v>
      </c>
      <c r="AQ7" s="499">
        <v>1.8387000000000001E-4</v>
      </c>
      <c r="AR7" s="499">
        <v>2.9025999999999998E-4</v>
      </c>
      <c r="AS7" s="499">
        <v>4.1069000000000001E-4</v>
      </c>
      <c r="AT7" s="499">
        <v>1.7215000000000001E-4</v>
      </c>
      <c r="AU7" s="499">
        <v>2.9090000000000001E-5</v>
      </c>
      <c r="AV7" s="499">
        <v>1.9736999999999999E-4</v>
      </c>
      <c r="AW7" s="499">
        <v>1.1224E-4</v>
      </c>
      <c r="AX7" s="499">
        <v>4.2365000000000002E-4</v>
      </c>
      <c r="AY7" s="499">
        <v>9.7410000000000004E-5</v>
      </c>
      <c r="AZ7" s="499">
        <v>3.7882999999999998E-4</v>
      </c>
      <c r="BA7" s="499">
        <v>2.1900399999999999E-3</v>
      </c>
      <c r="BB7" s="499">
        <v>2.0525E-4</v>
      </c>
      <c r="BC7" s="499">
        <v>4.4834999999999997E-4</v>
      </c>
      <c r="BD7" s="499">
        <v>1.92672E-3</v>
      </c>
      <c r="BE7" s="500">
        <v>9.5110000000000002E-5</v>
      </c>
      <c r="BF7" s="9"/>
      <c r="BG7" s="481" t="s">
        <v>3</v>
      </c>
      <c r="BH7" s="443" t="s">
        <v>34</v>
      </c>
      <c r="BI7" s="513">
        <f t="shared" si="35"/>
        <v>3.074046248004219E-4</v>
      </c>
      <c r="BJ7" s="514">
        <f t="shared" ref="BJ7:BJ39" si="38">V7/$V$5</f>
        <v>2.3666260020928896E-4</v>
      </c>
      <c r="BK7" s="514">
        <f t="shared" si="0"/>
        <v>1.9746136975227877E-4</v>
      </c>
      <c r="BL7" s="514">
        <f t="shared" si="1"/>
        <v>1</v>
      </c>
      <c r="BM7" s="514">
        <f t="shared" si="2"/>
        <v>2.5490747862823494E-4</v>
      </c>
      <c r="BN7" s="514">
        <f t="shared" si="3"/>
        <v>2.092860844478524E-4</v>
      </c>
      <c r="BO7" s="514">
        <f t="shared" si="4"/>
        <v>8.6712575488791786E-5</v>
      </c>
      <c r="BP7" s="514">
        <f t="shared" si="5"/>
        <v>3.4079799462666114E-4</v>
      </c>
      <c r="BQ7" s="514">
        <f t="shared" si="6"/>
        <v>2.0206324103276443E-4</v>
      </c>
      <c r="BR7" s="514">
        <f t="shared" si="7"/>
        <v>5.1723928069491855E-5</v>
      </c>
      <c r="BS7" s="514">
        <f t="shared" si="8"/>
        <v>1.6972542831254474E-4</v>
      </c>
      <c r="BT7" s="514">
        <f t="shared" si="9"/>
        <v>1.3059931221152387E-4</v>
      </c>
      <c r="BU7" s="514">
        <f t="shared" si="10"/>
        <v>1.2280639716572475E-4</v>
      </c>
      <c r="BV7" s="514">
        <f t="shared" si="11"/>
        <v>3.6821042716709488E-4</v>
      </c>
      <c r="BW7" s="514">
        <f t="shared" si="12"/>
        <v>2.4799599396002538E-4</v>
      </c>
      <c r="BX7" s="514">
        <f t="shared" si="13"/>
        <v>3.4329976756272945E-4</v>
      </c>
      <c r="BY7" s="514">
        <f t="shared" si="14"/>
        <v>1.6827182511140862E-4</v>
      </c>
      <c r="BZ7" s="514">
        <f t="shared" si="15"/>
        <v>9.9829554644026436E-5</v>
      </c>
      <c r="CA7" s="514">
        <f t="shared" si="16"/>
        <v>2.0289468789075254E-4</v>
      </c>
      <c r="CB7" s="514">
        <f t="shared" si="17"/>
        <v>6.527392662097366E-4</v>
      </c>
      <c r="CC7" s="514">
        <f t="shared" si="18"/>
        <v>3.7725720283312533E-4</v>
      </c>
      <c r="CD7" s="514">
        <f t="shared" si="19"/>
        <v>5.0538612409793398E-5</v>
      </c>
      <c r="CE7" s="514">
        <f t="shared" si="20"/>
        <v>1.7181463474392431E-4</v>
      </c>
      <c r="CF7" s="514">
        <f t="shared" si="21"/>
        <v>2.8967992753231364E-4</v>
      </c>
      <c r="CG7" s="514">
        <f t="shared" si="22"/>
        <v>4.057511483323607E-4</v>
      </c>
      <c r="CH7" s="514">
        <f t="shared" si="23"/>
        <v>1.6161248459870103E-4</v>
      </c>
      <c r="CI7" s="514">
        <f t="shared" si="24"/>
        <v>2.6911833189485931E-5</v>
      </c>
      <c r="CJ7" s="514">
        <f t="shared" si="25"/>
        <v>1.796324979571206E-4</v>
      </c>
      <c r="CK7" s="514">
        <f t="shared" si="26"/>
        <v>9.6790367095662828E-5</v>
      </c>
      <c r="CL7" s="514">
        <f t="shared" si="27"/>
        <v>4.2360789337539845E-4</v>
      </c>
      <c r="CM7" s="514">
        <f t="shared" si="28"/>
        <v>9.7390563765189386E-5</v>
      </c>
      <c r="CN7" s="514">
        <f t="shared" si="29"/>
        <v>3.7383575616889192E-4</v>
      </c>
      <c r="CO7" s="514">
        <f t="shared" si="30"/>
        <v>2.1891482285776062E-3</v>
      </c>
      <c r="CP7" s="514">
        <f t="shared" si="31"/>
        <v>1.867711160511907E-4</v>
      </c>
      <c r="CQ7" s="514">
        <f t="shared" si="32"/>
        <v>4.4412193695410015E-4</v>
      </c>
      <c r="CR7" s="514">
        <f t="shared" si="33"/>
        <v>1.9252165214097702E-3</v>
      </c>
      <c r="CS7" s="515">
        <f t="shared" si="34"/>
        <v>9.5019583165443093E-5</v>
      </c>
      <c r="CT7" s="11"/>
      <c r="CU7" s="481" t="s">
        <v>14</v>
      </c>
      <c r="CV7" s="482" t="s">
        <v>34</v>
      </c>
      <c r="CW7" s="483">
        <v>5.6297744871605625E-3</v>
      </c>
      <c r="CX7" s="444">
        <v>1.192656242663286E-3</v>
      </c>
      <c r="CY7" s="444">
        <v>1.0667582371186831E-3</v>
      </c>
      <c r="CZ7" s="444">
        <v>4.8622285628970984E-3</v>
      </c>
      <c r="DA7" s="444">
        <v>2.6581903586058455E-3</v>
      </c>
      <c r="DB7" s="444">
        <v>4.4368599336561262E-5</v>
      </c>
      <c r="DC7" s="444">
        <v>6.3286616922024767E-5</v>
      </c>
      <c r="DD7" s="444">
        <v>8.8704802063932151E-4</v>
      </c>
      <c r="DE7" s="444">
        <v>1.2745976794099024E-3</v>
      </c>
      <c r="DF7" s="444">
        <v>2.4575968542760266E-4</v>
      </c>
      <c r="DG7" s="444">
        <v>4.3394036158034852E-4</v>
      </c>
      <c r="DH7" s="444">
        <v>2.6965638042964141E-3</v>
      </c>
      <c r="DI7" s="444">
        <v>8.0056906363166059E-4</v>
      </c>
      <c r="DJ7" s="444">
        <v>6.1624928777292813E-4</v>
      </c>
      <c r="DK7" s="444">
        <v>4.2602998354178905E-4</v>
      </c>
      <c r="DL7" s="444">
        <v>1.6230253191949794E-4</v>
      </c>
      <c r="DM7" s="444">
        <v>2.8381631868291962E-4</v>
      </c>
      <c r="DN7" s="444">
        <v>2.2159846358398583E-4</v>
      </c>
      <c r="DO7" s="444">
        <v>1.218708565893627E-4</v>
      </c>
      <c r="DP7" s="444">
        <v>2.0135746260558848E-3</v>
      </c>
      <c r="DQ7" s="444">
        <v>1.4717542908507177E-3</v>
      </c>
      <c r="DR7" s="444">
        <v>1.4710305745999532E-5</v>
      </c>
      <c r="DS7" s="444">
        <v>0</v>
      </c>
      <c r="DT7" s="444">
        <v>4.4352405954962743E-4</v>
      </c>
      <c r="DU7" s="444">
        <v>4.5483543490058397E-4</v>
      </c>
      <c r="DV7" s="444">
        <v>6.4423503659960144E-4</v>
      </c>
      <c r="DW7" s="444">
        <v>8.1661961582707183E-4</v>
      </c>
      <c r="DX7" s="444">
        <v>5.955156506144934E-4</v>
      </c>
      <c r="DY7" s="444">
        <v>2.5288866731462212E-4</v>
      </c>
      <c r="DZ7" s="444">
        <v>0</v>
      </c>
      <c r="EA7" s="444">
        <v>2.936252363233726E-4</v>
      </c>
      <c r="EB7" s="444">
        <v>2.0852998975499628E-3</v>
      </c>
      <c r="EC7" s="444">
        <v>4.2531158696697361E-4</v>
      </c>
      <c r="ED7" s="444">
        <v>2.6069241225113622E-2</v>
      </c>
      <c r="EE7" s="444">
        <v>4.8916257016627489E-3</v>
      </c>
      <c r="EF7" s="444">
        <v>0</v>
      </c>
      <c r="EG7" s="446">
        <v>8.443093549476529E-3</v>
      </c>
      <c r="EI7" s="481" t="s">
        <v>3</v>
      </c>
      <c r="EJ7" s="443" t="s">
        <v>34</v>
      </c>
      <c r="EK7" s="483">
        <v>2.8221143821204483E-3</v>
      </c>
      <c r="EL7" s="444">
        <v>1.9089173711480775E-3</v>
      </c>
      <c r="EM7" s="444">
        <v>9.8755042410997025E-4</v>
      </c>
      <c r="EN7" s="444">
        <v>0.21395743161840167</v>
      </c>
      <c r="EO7" s="444">
        <v>2.1551235226061113E-3</v>
      </c>
      <c r="EP7" s="444">
        <v>1.7609200417634133E-3</v>
      </c>
      <c r="EQ7" s="444">
        <v>5.6893608951261144E-4</v>
      </c>
      <c r="ER7" s="444">
        <v>3.3288993485453117E-3</v>
      </c>
      <c r="ES7" s="444">
        <v>1.7162629757785468E-3</v>
      </c>
      <c r="ET7" s="444">
        <v>3.6397165874017275E-4</v>
      </c>
      <c r="EU7" s="444">
        <v>1.4690999314420031E-3</v>
      </c>
      <c r="EV7" s="444">
        <v>1.1096946358153943E-3</v>
      </c>
      <c r="EW7" s="444">
        <v>8.9121595276555449E-4</v>
      </c>
      <c r="EX7" s="444">
        <v>3.7483927817665102E-3</v>
      </c>
      <c r="EY7" s="444">
        <v>2.136752136752137E-3</v>
      </c>
      <c r="EZ7" s="444">
        <v>3.3758940156671012E-3</v>
      </c>
      <c r="FA7" s="444">
        <v>1.2744567539088086E-3</v>
      </c>
      <c r="FB7" s="444">
        <v>5.9880239520958083E-4</v>
      </c>
      <c r="FC7" s="444">
        <v>1.8677893421898178E-3</v>
      </c>
      <c r="FD7" s="444">
        <v>6.5554580040971611E-3</v>
      </c>
      <c r="FE7" s="444">
        <v>3.586215600875995E-3</v>
      </c>
      <c r="FF7" s="444">
        <v>1.4121025029516864E-4</v>
      </c>
      <c r="FG7" s="444">
        <v>9.7013373986556723E-4</v>
      </c>
      <c r="FH7" s="444">
        <v>2.6749143191507146E-3</v>
      </c>
      <c r="FI7" s="444">
        <v>4.1931539282090416E-3</v>
      </c>
      <c r="FJ7" s="444">
        <v>1.3230599009538028E-3</v>
      </c>
      <c r="FK7" s="444">
        <v>5.4137332879181265E-5</v>
      </c>
      <c r="FL7" s="444">
        <v>1.4548125848490633E-3</v>
      </c>
      <c r="FM7" s="444">
        <v>5.9084701965485709E-4</v>
      </c>
      <c r="FN7" s="444">
        <v>4.2925689555140889E-3</v>
      </c>
      <c r="FO7" s="444">
        <v>4.9979675986189156E-4</v>
      </c>
      <c r="FP7" s="444">
        <v>3.5590294613937431E-3</v>
      </c>
      <c r="FQ7" s="444">
        <v>2.4128725016234937E-2</v>
      </c>
      <c r="FR7" s="444">
        <v>1.7436431547191496E-3</v>
      </c>
      <c r="FS7" s="444">
        <v>4.2188094511366537E-3</v>
      </c>
      <c r="FT7" s="444">
        <v>2.0218798327510168E-2</v>
      </c>
      <c r="FU7" s="446">
        <v>2.0267904851399408E-4</v>
      </c>
    </row>
    <row r="8" spans="2:177" ht="19.5" customHeight="1">
      <c r="B8" s="447" t="s">
        <v>15</v>
      </c>
      <c r="C8" s="448" t="s">
        <v>35</v>
      </c>
      <c r="D8" s="449">
        <v>0.23375898095566783</v>
      </c>
      <c r="E8" s="449">
        <v>0.38706774649697906</v>
      </c>
      <c r="F8" s="449">
        <v>0.13729271114539143</v>
      </c>
      <c r="G8" s="450">
        <v>1.3602077078969255E-3</v>
      </c>
      <c r="H8" s="449">
        <v>4.4486286608742993E-2</v>
      </c>
      <c r="I8" s="451">
        <v>3.5805297822947148E-2</v>
      </c>
      <c r="J8" s="3"/>
      <c r="K8" s="472" t="str">
        <f t="shared" si="36"/>
        <v>令和３年（2021年）</v>
      </c>
      <c r="L8" s="546">
        <f t="shared" si="37"/>
        <v>0.51510149141910211</v>
      </c>
      <c r="M8" s="473">
        <f t="shared" si="37"/>
        <v>0.55742170177227612</v>
      </c>
      <c r="S8" s="484" t="s">
        <v>4</v>
      </c>
      <c r="T8" s="448" t="s">
        <v>35</v>
      </c>
      <c r="U8" s="501">
        <v>9.2947299999999993E-3</v>
      </c>
      <c r="V8" s="502">
        <v>8.8398999999999997E-4</v>
      </c>
      <c r="W8" s="502">
        <v>6.13702E-3</v>
      </c>
      <c r="X8" s="502">
        <v>2.1258599999999998E-3</v>
      </c>
      <c r="Y8" s="502">
        <v>1.0644254200000001</v>
      </c>
      <c r="Z8" s="502">
        <v>8.3087000000000005E-3</v>
      </c>
      <c r="AA8" s="502">
        <v>6.8504000000000004E-4</v>
      </c>
      <c r="AB8" s="502">
        <v>2.5834999999999999E-3</v>
      </c>
      <c r="AC8" s="502">
        <v>1.9713999999999999E-3</v>
      </c>
      <c r="AD8" s="502">
        <v>4.0483000000000001E-4</v>
      </c>
      <c r="AE8" s="502">
        <v>1.7739100000000001E-3</v>
      </c>
      <c r="AF8" s="502">
        <v>1.3352100000000001E-3</v>
      </c>
      <c r="AG8" s="502">
        <v>6.1335000000000003E-4</v>
      </c>
      <c r="AH8" s="502">
        <v>6.6220000000000005E-4</v>
      </c>
      <c r="AI8" s="502">
        <v>3.0444999999999999E-3</v>
      </c>
      <c r="AJ8" s="502">
        <v>1.30518E-3</v>
      </c>
      <c r="AK8" s="502">
        <v>1.1117500000000001E-3</v>
      </c>
      <c r="AL8" s="502">
        <v>8.8955999999999996E-4</v>
      </c>
      <c r="AM8" s="502">
        <v>1.2032200000000001E-3</v>
      </c>
      <c r="AN8" s="502">
        <v>1.8279110000000001E-2</v>
      </c>
      <c r="AO8" s="502">
        <v>1.0677310000000001E-2</v>
      </c>
      <c r="AP8" s="502">
        <v>1.7560099999999999E-3</v>
      </c>
      <c r="AQ8" s="502">
        <v>2.55566E-3</v>
      </c>
      <c r="AR8" s="502">
        <v>1.99606E-3</v>
      </c>
      <c r="AS8" s="502">
        <v>2.4561000000000001E-3</v>
      </c>
      <c r="AT8" s="502">
        <v>2.0370599999999998E-3</v>
      </c>
      <c r="AU8" s="502">
        <v>5.5719000000000005E-4</v>
      </c>
      <c r="AV8" s="502">
        <v>2.0045699999999998E-3</v>
      </c>
      <c r="AW8" s="502">
        <v>3.5013700000000002E-3</v>
      </c>
      <c r="AX8" s="502">
        <v>1.0592799999999999E-3</v>
      </c>
      <c r="AY8" s="502">
        <v>2.8183800000000001E-3</v>
      </c>
      <c r="AZ8" s="502">
        <v>2.6326000000000001E-3</v>
      </c>
      <c r="BA8" s="502">
        <v>5.7316800000000003E-3</v>
      </c>
      <c r="BB8" s="502">
        <v>1.8361499999999999E-3</v>
      </c>
      <c r="BC8" s="502">
        <v>2.3373399999999998E-3</v>
      </c>
      <c r="BD8" s="502">
        <v>0.10876899</v>
      </c>
      <c r="BE8" s="503">
        <v>7.8991E-4</v>
      </c>
      <c r="BF8" s="9"/>
      <c r="BG8" s="484" t="s">
        <v>4</v>
      </c>
      <c r="BH8" s="448" t="s">
        <v>35</v>
      </c>
      <c r="BI8" s="516">
        <f t="shared" si="35"/>
        <v>8.1539995669964466E-3</v>
      </c>
      <c r="BJ8" s="517">
        <f t="shared" si="38"/>
        <v>8.8385032513311926E-4</v>
      </c>
      <c r="BK8" s="517">
        <f t="shared" si="0"/>
        <v>5.6941282557895394E-3</v>
      </c>
      <c r="BL8" s="517">
        <f t="shared" si="1"/>
        <v>2.086244265909754E-3</v>
      </c>
      <c r="BM8" s="517">
        <f t="shared" si="2"/>
        <v>1</v>
      </c>
      <c r="BN8" s="517">
        <f t="shared" si="3"/>
        <v>7.5838252424958409E-3</v>
      </c>
      <c r="BO8" s="517">
        <f t="shared" si="4"/>
        <v>6.7640153396540572E-4</v>
      </c>
      <c r="BP8" s="517">
        <f t="shared" si="5"/>
        <v>2.3767083793169905E-3</v>
      </c>
      <c r="BQ8" s="517">
        <f t="shared" si="6"/>
        <v>1.8406222778485897E-3</v>
      </c>
      <c r="BR8" s="517">
        <f t="shared" si="7"/>
        <v>3.7472079098733698E-4</v>
      </c>
      <c r="BS8" s="517">
        <f t="shared" si="8"/>
        <v>1.5104481740726746E-3</v>
      </c>
      <c r="BT8" s="517">
        <f t="shared" si="9"/>
        <v>1.3062964091538603E-3</v>
      </c>
      <c r="BU8" s="517">
        <f t="shared" si="10"/>
        <v>6.0331040209529263E-4</v>
      </c>
      <c r="BV8" s="517">
        <f t="shared" si="11"/>
        <v>6.2443388872682399E-4</v>
      </c>
      <c r="BW8" s="517">
        <f t="shared" si="12"/>
        <v>3.0400378628253235E-3</v>
      </c>
      <c r="BX8" s="517">
        <f t="shared" si="13"/>
        <v>1.2483436620720565E-3</v>
      </c>
      <c r="BY8" s="517">
        <f t="shared" si="14"/>
        <v>1.0996720054526718E-3</v>
      </c>
      <c r="BZ8" s="517">
        <f t="shared" si="15"/>
        <v>8.8848803030655479E-4</v>
      </c>
      <c r="CA8" s="517">
        <f t="shared" si="16"/>
        <v>1.1692463545376276E-3</v>
      </c>
      <c r="CB8" s="517">
        <f t="shared" si="17"/>
        <v>1.8195462909639581E-2</v>
      </c>
      <c r="CC8" s="517">
        <f t="shared" si="18"/>
        <v>1.0646470475438503E-2</v>
      </c>
      <c r="CD8" s="517">
        <f t="shared" si="19"/>
        <v>1.5898657968061861E-3</v>
      </c>
      <c r="CE8" s="517">
        <f t="shared" si="20"/>
        <v>2.3880991430339782E-3</v>
      </c>
      <c r="CF8" s="517">
        <f t="shared" si="21"/>
        <v>1.9920709575902639E-3</v>
      </c>
      <c r="CG8" s="517">
        <f t="shared" si="22"/>
        <v>2.4265635769536906E-3</v>
      </c>
      <c r="CH8" s="517">
        <f t="shared" si="23"/>
        <v>1.9123690262946842E-3</v>
      </c>
      <c r="CI8" s="517">
        <f t="shared" si="24"/>
        <v>5.1546938242865814E-4</v>
      </c>
      <c r="CJ8" s="517">
        <f t="shared" si="25"/>
        <v>1.8244207145458034E-3</v>
      </c>
      <c r="CK8" s="517">
        <f t="shared" si="26"/>
        <v>3.0194127551473717E-3</v>
      </c>
      <c r="CL8" s="517">
        <f t="shared" si="27"/>
        <v>1.0591747180330273E-3</v>
      </c>
      <c r="CM8" s="517">
        <f t="shared" si="28"/>
        <v>2.8178176481319624E-3</v>
      </c>
      <c r="CN8" s="517">
        <f t="shared" si="29"/>
        <v>2.5978935450999786E-3</v>
      </c>
      <c r="CO8" s="517">
        <f t="shared" si="30"/>
        <v>5.7293460935753208E-3</v>
      </c>
      <c r="CP8" s="517">
        <f t="shared" si="31"/>
        <v>1.6708393897071562E-3</v>
      </c>
      <c r="CQ8" s="517">
        <f t="shared" si="32"/>
        <v>2.3152982449432284E-3</v>
      </c>
      <c r="CR8" s="517">
        <f t="shared" si="33"/>
        <v>0.1086841142278349</v>
      </c>
      <c r="CS8" s="518">
        <f t="shared" si="34"/>
        <v>7.8915906779744658E-4</v>
      </c>
      <c r="CT8" s="11"/>
      <c r="CU8" s="484" t="s">
        <v>15</v>
      </c>
      <c r="CV8" s="485" t="s">
        <v>35</v>
      </c>
      <c r="CW8" s="457">
        <v>4.4893913850299605E-4</v>
      </c>
      <c r="CX8" s="449">
        <v>3.3619758651453257E-3</v>
      </c>
      <c r="CY8" s="449">
        <v>3.8462404512471784E-3</v>
      </c>
      <c r="CZ8" s="449">
        <v>1.2922811499477447E-2</v>
      </c>
      <c r="DA8" s="449">
        <v>7.7771263999375975E-3</v>
      </c>
      <c r="DB8" s="449">
        <v>9.7650357295400616E-4</v>
      </c>
      <c r="DC8" s="449">
        <v>8.7988812559331201E-4</v>
      </c>
      <c r="DD8" s="449">
        <v>3.1391723712576314E-3</v>
      </c>
      <c r="DE8" s="449">
        <v>3.6456234701401509E-3</v>
      </c>
      <c r="DF8" s="449">
        <v>1.4100461951408701E-3</v>
      </c>
      <c r="DG8" s="449">
        <v>1.6002695190768972E-3</v>
      </c>
      <c r="DH8" s="449">
        <v>7.3516188218906093E-3</v>
      </c>
      <c r="DI8" s="449">
        <v>2.2710812209001553E-3</v>
      </c>
      <c r="DJ8" s="449">
        <v>1.8465351190179841E-3</v>
      </c>
      <c r="DK8" s="449">
        <v>2.0146733695384079E-3</v>
      </c>
      <c r="DL8" s="449">
        <v>6.1016828151178948E-4</v>
      </c>
      <c r="DM8" s="449">
        <v>1.1554093987446615E-3</v>
      </c>
      <c r="DN8" s="449">
        <v>1.1465513797175619E-3</v>
      </c>
      <c r="DO8" s="449">
        <v>6.261594933559873E-4</v>
      </c>
      <c r="DP8" s="449">
        <v>1.237641542451655E-2</v>
      </c>
      <c r="DQ8" s="449">
        <v>1.5886610991712332E-3</v>
      </c>
      <c r="DR8" s="449">
        <v>9.0783601175311397E-5</v>
      </c>
      <c r="DS8" s="449">
        <v>0</v>
      </c>
      <c r="DT8" s="449">
        <v>1.3697066544914964E-3</v>
      </c>
      <c r="DU8" s="449">
        <v>7.4802250463405339E-3</v>
      </c>
      <c r="DV8" s="449">
        <v>3.4060054671302309E-3</v>
      </c>
      <c r="DW8" s="449">
        <v>2.3925404563539111E-3</v>
      </c>
      <c r="DX8" s="449">
        <v>1.9761029615139344E-3</v>
      </c>
      <c r="DY8" s="449">
        <v>1.1386880728539864E-3</v>
      </c>
      <c r="DZ8" s="449">
        <v>0</v>
      </c>
      <c r="EA8" s="449">
        <v>3.183603327619515E-3</v>
      </c>
      <c r="EB8" s="449">
        <v>4.7083458147681896E-3</v>
      </c>
      <c r="EC8" s="449">
        <v>2.1542956470283663E-3</v>
      </c>
      <c r="ED8" s="449">
        <v>6.0033544027433029E-3</v>
      </c>
      <c r="EE8" s="449">
        <v>5.5027321451500662E-3</v>
      </c>
      <c r="EF8" s="449">
        <v>0</v>
      </c>
      <c r="EG8" s="451">
        <v>2.3718598186683294E-2</v>
      </c>
      <c r="EI8" s="484" t="s">
        <v>4</v>
      </c>
      <c r="EJ8" s="448" t="s">
        <v>35</v>
      </c>
      <c r="EK8" s="457">
        <v>2.9901143062953765E-2</v>
      </c>
      <c r="EL8" s="449">
        <v>5.4540496318516497E-4</v>
      </c>
      <c r="EM8" s="449">
        <v>1.4044684509842227E-2</v>
      </c>
      <c r="EN8" s="449">
        <v>4.6851992325197449E-3</v>
      </c>
      <c r="EO8" s="449">
        <v>0.25420627178754263</v>
      </c>
      <c r="EP8" s="449">
        <v>2.8288998665025218E-2</v>
      </c>
      <c r="EQ8" s="449">
        <v>7.5858145268348188E-4</v>
      </c>
      <c r="ER8" s="449">
        <v>6.3917596098093388E-3</v>
      </c>
      <c r="ES8" s="449">
        <v>4.7474048442906576E-3</v>
      </c>
      <c r="ET8" s="449">
        <v>3.8823643598951763E-4</v>
      </c>
      <c r="EU8" s="449">
        <v>3.9502464823218311E-3</v>
      </c>
      <c r="EV8" s="449">
        <v>3.5470596394813498E-3</v>
      </c>
      <c r="EW8" s="449">
        <v>7.7981395866986015E-4</v>
      </c>
      <c r="EX8" s="449">
        <v>8.4616028026384641E-4</v>
      </c>
      <c r="EY8" s="449">
        <v>9.6153846153846159E-3</v>
      </c>
      <c r="EZ8" s="449">
        <v>2.873342930071578E-3</v>
      </c>
      <c r="FA8" s="449">
        <v>2.3353174038105544E-3</v>
      </c>
      <c r="FB8" s="449">
        <v>1.710863986313088E-3</v>
      </c>
      <c r="FC8" s="449">
        <v>3.1770436077762495E-3</v>
      </c>
      <c r="FD8" s="449">
        <v>6.9905375085357532E-2</v>
      </c>
      <c r="FE8" s="449">
        <v>4.0487654327074303E-2</v>
      </c>
      <c r="FF8" s="449">
        <v>4.4285103495345949E-3</v>
      </c>
      <c r="FG8" s="449">
        <v>4.5561638140115034E-3</v>
      </c>
      <c r="FH8" s="449">
        <v>4.5139179135668308E-3</v>
      </c>
      <c r="FI8" s="449">
        <v>7.1775781175470697E-3</v>
      </c>
      <c r="FJ8" s="449">
        <v>4.4357499450113644E-3</v>
      </c>
      <c r="FK8" s="449">
        <v>6.1017285599243879E-4</v>
      </c>
      <c r="FL8" s="449">
        <v>4.5210821789059379E-3</v>
      </c>
      <c r="FM8" s="449">
        <v>9.5197467938581328E-3</v>
      </c>
      <c r="FN8" s="449">
        <v>1.2034873692628543E-3</v>
      </c>
      <c r="FO8" s="449">
        <v>7.43210434997161E-3</v>
      </c>
      <c r="FP8" s="449">
        <v>6.1315456784724999E-3</v>
      </c>
      <c r="FQ8" s="449">
        <v>1.8644923876181541E-2</v>
      </c>
      <c r="FR8" s="449">
        <v>4.7766125556672895E-3</v>
      </c>
      <c r="FS8" s="449">
        <v>5.0425016829244839E-3</v>
      </c>
      <c r="FT8" s="449">
        <v>0.433300876338851</v>
      </c>
      <c r="FU8" s="451">
        <v>6.2646251358870894E-4</v>
      </c>
    </row>
    <row r="9" spans="2:177" ht="19.5" customHeight="1">
      <c r="B9" s="452" t="s">
        <v>19</v>
      </c>
      <c r="C9" s="453" t="s">
        <v>36</v>
      </c>
      <c r="D9" s="454">
        <v>0.34434213675027736</v>
      </c>
      <c r="E9" s="454">
        <v>0.387241381101536</v>
      </c>
      <c r="F9" s="454">
        <v>0.11834525460618243</v>
      </c>
      <c r="G9" s="455">
        <v>1.3771404168854253E-2</v>
      </c>
      <c r="H9" s="454">
        <v>2.2658210094902681E-2</v>
      </c>
      <c r="I9" s="456">
        <v>2.2647821186101719E-2</v>
      </c>
      <c r="J9" s="3"/>
      <c r="K9" s="397" t="str">
        <f t="shared" si="36"/>
        <v>令和４年（2022年）</v>
      </c>
      <c r="L9" s="546">
        <f t="shared" si="37"/>
        <v>0.52065488066092258</v>
      </c>
      <c r="M9" s="473">
        <f t="shared" si="37"/>
        <v>0.53412627708601101</v>
      </c>
      <c r="S9" s="486" t="s">
        <v>5</v>
      </c>
      <c r="T9" s="453" t="s">
        <v>36</v>
      </c>
      <c r="U9" s="504">
        <v>1.8753309999999999E-2</v>
      </c>
      <c r="V9" s="505">
        <v>1.54762E-3</v>
      </c>
      <c r="W9" s="505">
        <v>8.2531600000000007E-3</v>
      </c>
      <c r="X9" s="505">
        <v>3.832352E-2</v>
      </c>
      <c r="Y9" s="505">
        <v>1.5986940000000002E-2</v>
      </c>
      <c r="Z9" s="505">
        <v>1.09558168</v>
      </c>
      <c r="AA9" s="505">
        <v>1.3988860000000001E-2</v>
      </c>
      <c r="AB9" s="505">
        <v>5.9758220000000001E-2</v>
      </c>
      <c r="AC9" s="505">
        <v>1.353555E-2</v>
      </c>
      <c r="AD9" s="505">
        <v>1.64612E-3</v>
      </c>
      <c r="AE9" s="505">
        <v>2.46276E-3</v>
      </c>
      <c r="AF9" s="505">
        <v>4.1011600000000004E-3</v>
      </c>
      <c r="AG9" s="505">
        <v>1.5676399999999999E-3</v>
      </c>
      <c r="AH9" s="505">
        <v>2.38215E-3</v>
      </c>
      <c r="AI9" s="505">
        <v>7.5185499999999997E-3</v>
      </c>
      <c r="AJ9" s="505">
        <v>8.7760800000000003E-3</v>
      </c>
      <c r="AK9" s="505">
        <v>4.2212100000000004E-3</v>
      </c>
      <c r="AL9" s="505">
        <v>2.0663000000000001E-3</v>
      </c>
      <c r="AM9" s="505">
        <v>7.5445800000000004E-3</v>
      </c>
      <c r="AN9" s="505">
        <v>1.3323140000000001E-2</v>
      </c>
      <c r="AO9" s="505">
        <v>2.9817799999999998E-3</v>
      </c>
      <c r="AP9" s="505">
        <v>7.6059000000000001E-4</v>
      </c>
      <c r="AQ9" s="505">
        <v>5.6381799999999996E-3</v>
      </c>
      <c r="AR9" s="505">
        <v>6.8242800000000003E-3</v>
      </c>
      <c r="AS9" s="505">
        <v>4.8312000000000002E-4</v>
      </c>
      <c r="AT9" s="505">
        <v>4.7909999999999999E-4</v>
      </c>
      <c r="AU9" s="505">
        <v>1.7985000000000001E-4</v>
      </c>
      <c r="AV9" s="505">
        <v>9.2628000000000003E-4</v>
      </c>
      <c r="AW9" s="505">
        <v>9.2725000000000001E-4</v>
      </c>
      <c r="AX9" s="505">
        <v>8.8858999999999997E-4</v>
      </c>
      <c r="AY9" s="505">
        <v>4.0601999999999999E-3</v>
      </c>
      <c r="AZ9" s="505">
        <v>5.6772030000000001E-2</v>
      </c>
      <c r="BA9" s="505">
        <v>1.6072199999999999E-3</v>
      </c>
      <c r="BB9" s="505">
        <v>2.4398800000000002E-3</v>
      </c>
      <c r="BC9" s="505">
        <v>4.2408400000000001E-3</v>
      </c>
      <c r="BD9" s="505">
        <v>6.8024899999999996E-3</v>
      </c>
      <c r="BE9" s="506">
        <v>1.8343700000000001E-3</v>
      </c>
      <c r="BF9" s="9"/>
      <c r="BG9" s="486" t="s">
        <v>5</v>
      </c>
      <c r="BH9" s="453" t="s">
        <v>36</v>
      </c>
      <c r="BI9" s="519">
        <f t="shared" si="35"/>
        <v>1.6451740031152077E-2</v>
      </c>
      <c r="BJ9" s="520">
        <f t="shared" si="38"/>
        <v>1.5473754682547517E-3</v>
      </c>
      <c r="BK9" s="520">
        <f t="shared" si="0"/>
        <v>7.6575522901264782E-3</v>
      </c>
      <c r="BL9" s="520">
        <f t="shared" si="1"/>
        <v>3.7609355201884312E-2</v>
      </c>
      <c r="BM9" s="520">
        <f t="shared" si="2"/>
        <v>1.5019314363988038E-2</v>
      </c>
      <c r="BN9" s="520">
        <f t="shared" si="3"/>
        <v>1</v>
      </c>
      <c r="BO9" s="520">
        <f t="shared" si="4"/>
        <v>1.3812458195765657E-2</v>
      </c>
      <c r="BP9" s="520">
        <f t="shared" si="5"/>
        <v>5.4974980533024256E-2</v>
      </c>
      <c r="BQ9" s="520">
        <f t="shared" si="6"/>
        <v>1.2637635625917359E-2</v>
      </c>
      <c r="BR9" s="520">
        <f t="shared" si="7"/>
        <v>1.5236899154214736E-3</v>
      </c>
      <c r="BS9" s="520">
        <f t="shared" si="8"/>
        <v>2.0969898953042826E-3</v>
      </c>
      <c r="BT9" s="520">
        <f t="shared" si="9"/>
        <v>4.0123505526212704E-3</v>
      </c>
      <c r="BU9" s="520">
        <f t="shared" si="10"/>
        <v>1.5419801397907628E-3</v>
      </c>
      <c r="BV9" s="520">
        <f t="shared" si="11"/>
        <v>2.2462929447759042E-3</v>
      </c>
      <c r="BW9" s="520">
        <f t="shared" si="12"/>
        <v>7.5075305217754433E-3</v>
      </c>
      <c r="BX9" s="520">
        <f t="shared" si="13"/>
        <v>8.3939103003703198E-3</v>
      </c>
      <c r="BY9" s="520">
        <f t="shared" si="14"/>
        <v>4.1753509927023817E-3</v>
      </c>
      <c r="BZ9" s="520">
        <f t="shared" si="15"/>
        <v>2.0638099926058211E-3</v>
      </c>
      <c r="CA9" s="520">
        <f t="shared" si="16"/>
        <v>7.3315542141233472E-3</v>
      </c>
      <c r="CB9" s="520">
        <f t="shared" si="17"/>
        <v>1.3262171938892838E-2</v>
      </c>
      <c r="CC9" s="520">
        <f t="shared" si="18"/>
        <v>2.97316765498548E-3</v>
      </c>
      <c r="CD9" s="520">
        <f t="shared" si="19"/>
        <v>6.8862707296246444E-4</v>
      </c>
      <c r="CE9" s="520">
        <f t="shared" si="20"/>
        <v>5.268514914453141E-3</v>
      </c>
      <c r="CF9" s="520">
        <f t="shared" si="21"/>
        <v>6.8106419618969806E-3</v>
      </c>
      <c r="CG9" s="520">
        <f t="shared" si="22"/>
        <v>4.7731012389473838E-4</v>
      </c>
      <c r="CH9" s="520">
        <f t="shared" si="23"/>
        <v>4.4977369370454643E-4</v>
      </c>
      <c r="CI9" s="520">
        <f t="shared" si="24"/>
        <v>1.6638340320141096E-4</v>
      </c>
      <c r="CJ9" s="520">
        <f t="shared" si="25"/>
        <v>8.4303587276547437E-4</v>
      </c>
      <c r="CK9" s="520">
        <f t="shared" si="26"/>
        <v>7.9961571533725378E-4</v>
      </c>
      <c r="CL9" s="520">
        <f t="shared" si="27"/>
        <v>8.8850168293271644E-4</v>
      </c>
      <c r="CM9" s="520">
        <f t="shared" si="28"/>
        <v>4.0593898675641308E-3</v>
      </c>
      <c r="CN9" s="520">
        <f t="shared" si="29"/>
        <v>5.6023585155064323E-2</v>
      </c>
      <c r="CO9" s="520">
        <f t="shared" si="30"/>
        <v>1.6065655494577726E-3</v>
      </c>
      <c r="CP9" s="520">
        <f t="shared" si="31"/>
        <v>2.2202149117221885E-3</v>
      </c>
      <c r="CQ9" s="520">
        <f t="shared" si="32"/>
        <v>4.2008477196663905E-3</v>
      </c>
      <c r="CR9" s="520">
        <f t="shared" si="33"/>
        <v>6.797181808838205E-3</v>
      </c>
      <c r="CS9" s="521">
        <f t="shared" si="34"/>
        <v>1.8326261462642606E-3</v>
      </c>
      <c r="CT9" s="11"/>
      <c r="CU9" s="486" t="s">
        <v>19</v>
      </c>
      <c r="CV9" s="487" t="s">
        <v>36</v>
      </c>
      <c r="CW9" s="458">
        <v>0</v>
      </c>
      <c r="CX9" s="454">
        <v>0</v>
      </c>
      <c r="CY9" s="454">
        <v>0</v>
      </c>
      <c r="CZ9" s="454">
        <v>0</v>
      </c>
      <c r="DA9" s="454">
        <v>0</v>
      </c>
      <c r="DB9" s="454">
        <v>0</v>
      </c>
      <c r="DC9" s="454">
        <v>0</v>
      </c>
      <c r="DD9" s="454">
        <v>0</v>
      </c>
      <c r="DE9" s="454">
        <v>0</v>
      </c>
      <c r="DF9" s="454">
        <v>0</v>
      </c>
      <c r="DG9" s="454">
        <v>0</v>
      </c>
      <c r="DH9" s="454">
        <v>0</v>
      </c>
      <c r="DI9" s="454">
        <v>0</v>
      </c>
      <c r="DJ9" s="454">
        <v>0</v>
      </c>
      <c r="DK9" s="454">
        <v>0</v>
      </c>
      <c r="DL9" s="454">
        <v>0</v>
      </c>
      <c r="DM9" s="454">
        <v>0</v>
      </c>
      <c r="DN9" s="454">
        <v>0</v>
      </c>
      <c r="DO9" s="454">
        <v>0</v>
      </c>
      <c r="DP9" s="454">
        <v>0</v>
      </c>
      <c r="DQ9" s="454">
        <v>0</v>
      </c>
      <c r="DR9" s="454">
        <v>0</v>
      </c>
      <c r="DS9" s="454">
        <v>0</v>
      </c>
      <c r="DT9" s="454">
        <v>0</v>
      </c>
      <c r="DU9" s="454">
        <v>0</v>
      </c>
      <c r="DV9" s="454">
        <v>0</v>
      </c>
      <c r="DW9" s="454">
        <v>0</v>
      </c>
      <c r="DX9" s="454">
        <v>0</v>
      </c>
      <c r="DY9" s="454">
        <v>0</v>
      </c>
      <c r="DZ9" s="454">
        <v>0</v>
      </c>
      <c r="EA9" s="454">
        <v>0</v>
      </c>
      <c r="EB9" s="454">
        <v>0</v>
      </c>
      <c r="EC9" s="454">
        <v>0</v>
      </c>
      <c r="ED9" s="454">
        <v>0</v>
      </c>
      <c r="EE9" s="454">
        <v>0</v>
      </c>
      <c r="EF9" s="454">
        <v>0</v>
      </c>
      <c r="EG9" s="456">
        <v>0</v>
      </c>
      <c r="EI9" s="486" t="s">
        <v>5</v>
      </c>
      <c r="EJ9" s="453" t="s">
        <v>36</v>
      </c>
      <c r="EK9" s="458">
        <v>4.1736962826758671E-2</v>
      </c>
      <c r="EL9" s="454">
        <v>2.9997272975184073E-3</v>
      </c>
      <c r="EM9" s="454">
        <v>9.1326945742691585E-3</v>
      </c>
      <c r="EN9" s="454">
        <v>9.8210700102628168E-2</v>
      </c>
      <c r="EO9" s="454">
        <v>3.5752364964497178E-2</v>
      </c>
      <c r="EP9" s="454">
        <v>0.24882994914629142</v>
      </c>
      <c r="EQ9" s="454">
        <v>3.5558505594538214E-2</v>
      </c>
      <c r="ER9" s="454">
        <v>0.14522323408028923</v>
      </c>
      <c r="ES9" s="454">
        <v>3.2429065743944635E-2</v>
      </c>
      <c r="ET9" s="454">
        <v>3.5426574784043481E-3</v>
      </c>
      <c r="EU9" s="454">
        <v>4.342006464039698E-3</v>
      </c>
      <c r="EV9" s="454">
        <v>9.6173535104000854E-3</v>
      </c>
      <c r="EW9" s="454">
        <v>2.5622458642009694E-3</v>
      </c>
      <c r="EX9" s="454">
        <v>3.7756255264186802E-3</v>
      </c>
      <c r="EY9" s="454">
        <v>1.4155982905982906E-2</v>
      </c>
      <c r="EZ9" s="454">
        <v>1.9820955528487831E-2</v>
      </c>
      <c r="FA9" s="454">
        <v>8.1166519522683899E-3</v>
      </c>
      <c r="FB9" s="454">
        <v>2.5662959794696323E-3</v>
      </c>
      <c r="FC9" s="454">
        <v>1.6278594893908364E-2</v>
      </c>
      <c r="FD9" s="454">
        <v>3.1079894644424934E-2</v>
      </c>
      <c r="FE9" s="454">
        <v>4.3878634654655425E-3</v>
      </c>
      <c r="FF9" s="454">
        <v>7.7665637662342757E-4</v>
      </c>
      <c r="FG9" s="454">
        <v>9.4588039636892794E-3</v>
      </c>
      <c r="FH9" s="454">
        <v>1.5752273212776433E-2</v>
      </c>
      <c r="FI9" s="454">
        <v>9.7565629146539237E-6</v>
      </c>
      <c r="FJ9" s="454">
        <v>2.3328512107497783E-5</v>
      </c>
      <c r="FK9" s="454">
        <v>3.1580110846189072E-5</v>
      </c>
      <c r="FL9" s="454">
        <v>4.9153940057400283E-4</v>
      </c>
      <c r="FM9" s="454">
        <v>6.840096202643366E-4</v>
      </c>
      <c r="FN9" s="454">
        <v>8.7811456258918351E-4</v>
      </c>
      <c r="FO9" s="454">
        <v>9.1639950210120249E-3</v>
      </c>
      <c r="FP9" s="454">
        <v>0.14730520551036852</v>
      </c>
      <c r="FQ9" s="454">
        <v>2.3089689010751136E-3</v>
      </c>
      <c r="FR9" s="454">
        <v>4.2863812670593309E-3</v>
      </c>
      <c r="FS9" s="454">
        <v>8.2912776428186157E-3</v>
      </c>
      <c r="FT9" s="454">
        <v>9.3934360501746958E-3</v>
      </c>
      <c r="FU9" s="456">
        <v>3.6113721371584398E-3</v>
      </c>
    </row>
    <row r="10" spans="2:177" ht="19.5" customHeight="1">
      <c r="B10" s="442" t="s">
        <v>20</v>
      </c>
      <c r="C10" s="443" t="s">
        <v>37</v>
      </c>
      <c r="D10" s="444">
        <v>5.2942308276539563E-2</v>
      </c>
      <c r="E10" s="444">
        <v>0.46956191921107526</v>
      </c>
      <c r="F10" s="444">
        <v>4.5609709842594347E-2</v>
      </c>
      <c r="G10" s="445">
        <v>2.1554859314747113E-2</v>
      </c>
      <c r="H10" s="444">
        <v>1.7637018774890954E-2</v>
      </c>
      <c r="I10" s="446">
        <v>1.7637018774890954E-2</v>
      </c>
      <c r="J10" s="3"/>
      <c r="K10" s="474" t="str">
        <f t="shared" si="36"/>
        <v>令和５年（2023年）</v>
      </c>
      <c r="L10" s="546">
        <f t="shared" si="37"/>
        <v>0.54715948066986786</v>
      </c>
      <c r="M10" s="473">
        <f t="shared" si="37"/>
        <v>0.5960677179768451</v>
      </c>
      <c r="S10" s="481" t="s">
        <v>6</v>
      </c>
      <c r="T10" s="443" t="s">
        <v>37</v>
      </c>
      <c r="U10" s="498">
        <v>1.1780199999999999E-3</v>
      </c>
      <c r="V10" s="499">
        <v>2.5986199999999998E-3</v>
      </c>
      <c r="W10" s="499">
        <v>7.1643E-4</v>
      </c>
      <c r="X10" s="499">
        <v>5.3547999999999996E-4</v>
      </c>
      <c r="Y10" s="499">
        <v>7.3758999999999999E-4</v>
      </c>
      <c r="Z10" s="499">
        <v>7.6192999999999996E-4</v>
      </c>
      <c r="AA10" s="499">
        <v>1.0127712099999999</v>
      </c>
      <c r="AB10" s="499">
        <v>3.5932999999999999E-4</v>
      </c>
      <c r="AC10" s="499">
        <v>1.60947E-3</v>
      </c>
      <c r="AD10" s="499">
        <v>1.0335100000000001E-3</v>
      </c>
      <c r="AE10" s="499">
        <v>6.6763E-4</v>
      </c>
      <c r="AF10" s="499">
        <v>5.2092000000000002E-4</v>
      </c>
      <c r="AG10" s="499">
        <v>3.0821000000000001E-4</v>
      </c>
      <c r="AH10" s="499">
        <v>2.2287000000000001E-4</v>
      </c>
      <c r="AI10" s="499">
        <v>3.6507999999999999E-4</v>
      </c>
      <c r="AJ10" s="499">
        <v>3.5012999999999998E-4</v>
      </c>
      <c r="AK10" s="499">
        <v>2.5852999999999998E-4</v>
      </c>
      <c r="AL10" s="499">
        <v>1.6679999999999999E-4</v>
      </c>
      <c r="AM10" s="499">
        <v>3.4752999999999997E-4</v>
      </c>
      <c r="AN10" s="499">
        <v>1.2393599999999999E-3</v>
      </c>
      <c r="AO10" s="499">
        <v>1.0868399999999999E-3</v>
      </c>
      <c r="AP10" s="499">
        <v>2.3400700000000001E-3</v>
      </c>
      <c r="AQ10" s="499">
        <v>1.3452E-3</v>
      </c>
      <c r="AR10" s="499">
        <v>1.31076E-3</v>
      </c>
      <c r="AS10" s="499">
        <v>5.4728000000000003E-4</v>
      </c>
      <c r="AT10" s="499">
        <v>3.5709000000000001E-4</v>
      </c>
      <c r="AU10" s="499">
        <v>1.1102E-4</v>
      </c>
      <c r="AV10" s="499">
        <v>7.0659399999999997E-3</v>
      </c>
      <c r="AW10" s="499">
        <v>3.3042999999999999E-4</v>
      </c>
      <c r="AX10" s="499">
        <v>7.5297999999999999E-4</v>
      </c>
      <c r="AY10" s="499">
        <v>4.8589E-4</v>
      </c>
      <c r="AZ10" s="499">
        <v>3.6444E-4</v>
      </c>
      <c r="BA10" s="499">
        <v>5.4847999999999995E-4</v>
      </c>
      <c r="BB10" s="499">
        <v>3.1463999999999998E-4</v>
      </c>
      <c r="BC10" s="499">
        <v>7.0368000000000004E-4</v>
      </c>
      <c r="BD10" s="499">
        <v>5.8613000000000003E-4</v>
      </c>
      <c r="BE10" s="500">
        <v>9.3150000000000004E-4</v>
      </c>
      <c r="BF10" s="9"/>
      <c r="BG10" s="481" t="s">
        <v>6</v>
      </c>
      <c r="BH10" s="443" t="s">
        <v>37</v>
      </c>
      <c r="BI10" s="513">
        <f t="shared" si="35"/>
        <v>1.0334430983915783E-3</v>
      </c>
      <c r="BJ10" s="514">
        <f t="shared" si="38"/>
        <v>2.5982094049677332E-3</v>
      </c>
      <c r="BK10" s="514">
        <f t="shared" si="0"/>
        <v>6.6472723020216651E-4</v>
      </c>
      <c r="BL10" s="514">
        <f t="shared" si="1"/>
        <v>5.2550124632353735E-4</v>
      </c>
      <c r="BM10" s="514">
        <f t="shared" si="2"/>
        <v>6.929466227892227E-4</v>
      </c>
      <c r="BN10" s="514">
        <f t="shared" si="3"/>
        <v>6.9545704707293021E-4</v>
      </c>
      <c r="BO10" s="514">
        <f t="shared" si="4"/>
        <v>1</v>
      </c>
      <c r="BP10" s="514">
        <f t="shared" si="5"/>
        <v>3.3056807506869523E-4</v>
      </c>
      <c r="BQ10" s="514">
        <f t="shared" si="6"/>
        <v>1.5027018045698337E-3</v>
      </c>
      <c r="BR10" s="514">
        <f t="shared" si="7"/>
        <v>9.5664275052076832E-4</v>
      </c>
      <c r="BS10" s="514">
        <f t="shared" si="8"/>
        <v>5.6847332415744861E-4</v>
      </c>
      <c r="BT10" s="514">
        <f t="shared" si="9"/>
        <v>5.096396263182787E-4</v>
      </c>
      <c r="BU10" s="514">
        <f t="shared" si="10"/>
        <v>3.0316507545412921E-4</v>
      </c>
      <c r="BV10" s="514">
        <f t="shared" si="11"/>
        <v>2.1015943941490075E-4</v>
      </c>
      <c r="BW10" s="514">
        <f t="shared" si="12"/>
        <v>3.6454492460511389E-4</v>
      </c>
      <c r="BX10" s="514">
        <f t="shared" si="13"/>
        <v>3.3488297890044985E-4</v>
      </c>
      <c r="BY10" s="514">
        <f t="shared" si="14"/>
        <v>2.5572134344023316E-4</v>
      </c>
      <c r="BZ10" s="514">
        <f t="shared" si="15"/>
        <v>1.6659899664455837E-4</v>
      </c>
      <c r="CA10" s="514">
        <f t="shared" si="16"/>
        <v>3.3771727995916096E-4</v>
      </c>
      <c r="CB10" s="514">
        <f t="shared" si="17"/>
        <v>1.2336885609688277E-3</v>
      </c>
      <c r="CC10" s="514">
        <f t="shared" si="18"/>
        <v>1.083700854571571E-3</v>
      </c>
      <c r="CD10" s="514">
        <f t="shared" si="19"/>
        <v>2.1186651870617208E-3</v>
      </c>
      <c r="CE10" s="514">
        <f t="shared" si="20"/>
        <v>1.2570024835890953E-3</v>
      </c>
      <c r="CF10" s="514">
        <f t="shared" si="21"/>
        <v>1.3081405009724228E-3</v>
      </c>
      <c r="CG10" s="514">
        <f t="shared" si="22"/>
        <v>5.4069855233712628E-4</v>
      </c>
      <c r="CH10" s="514">
        <f t="shared" si="23"/>
        <v>3.3523207740546125E-4</v>
      </c>
      <c r="CI10" s="514">
        <f t="shared" si="24"/>
        <v>1.0270717499816871E-4</v>
      </c>
      <c r="CJ10" s="514">
        <f t="shared" si="25"/>
        <v>6.4309289791515262E-3</v>
      </c>
      <c r="CK10" s="514">
        <f t="shared" si="26"/>
        <v>2.8494690840538017E-4</v>
      </c>
      <c r="CL10" s="514">
        <f t="shared" si="27"/>
        <v>7.5290516122697394E-4</v>
      </c>
      <c r="CM10" s="514">
        <f t="shared" si="28"/>
        <v>4.8579305028095544E-4</v>
      </c>
      <c r="CN10" s="514">
        <f t="shared" si="29"/>
        <v>3.5963546439878301E-4</v>
      </c>
      <c r="CO10" s="514">
        <f t="shared" si="30"/>
        <v>5.4825666216609995E-4</v>
      </c>
      <c r="CP10" s="514">
        <f t="shared" si="31"/>
        <v>2.8631261366307743E-4</v>
      </c>
      <c r="CQ10" s="514">
        <f t="shared" si="32"/>
        <v>6.9704410526566572E-4</v>
      </c>
      <c r="CR10" s="514">
        <f t="shared" si="33"/>
        <v>5.8567262482037282E-4</v>
      </c>
      <c r="CS10" s="515">
        <f t="shared" si="34"/>
        <v>9.306144645001602E-4</v>
      </c>
      <c r="CT10" s="11"/>
      <c r="CU10" s="481" t="s">
        <v>20</v>
      </c>
      <c r="CV10" s="482" t="s">
        <v>37</v>
      </c>
      <c r="CW10" s="483">
        <v>0</v>
      </c>
      <c r="CX10" s="444">
        <v>0</v>
      </c>
      <c r="CY10" s="444">
        <v>0</v>
      </c>
      <c r="CZ10" s="444">
        <v>0</v>
      </c>
      <c r="DA10" s="444">
        <v>0</v>
      </c>
      <c r="DB10" s="444">
        <v>0</v>
      </c>
      <c r="DC10" s="444">
        <v>0</v>
      </c>
      <c r="DD10" s="444">
        <v>0</v>
      </c>
      <c r="DE10" s="444">
        <v>0</v>
      </c>
      <c r="DF10" s="444">
        <v>0</v>
      </c>
      <c r="DG10" s="444">
        <v>0</v>
      </c>
      <c r="DH10" s="444">
        <v>0</v>
      </c>
      <c r="DI10" s="444">
        <v>0</v>
      </c>
      <c r="DJ10" s="444">
        <v>0</v>
      </c>
      <c r="DK10" s="444">
        <v>0</v>
      </c>
      <c r="DL10" s="444">
        <v>0</v>
      </c>
      <c r="DM10" s="444">
        <v>0</v>
      </c>
      <c r="DN10" s="444">
        <v>0</v>
      </c>
      <c r="DO10" s="444">
        <v>0</v>
      </c>
      <c r="DP10" s="444">
        <v>0</v>
      </c>
      <c r="DQ10" s="444">
        <v>0</v>
      </c>
      <c r="DR10" s="444">
        <v>0</v>
      </c>
      <c r="DS10" s="444">
        <v>0</v>
      </c>
      <c r="DT10" s="444">
        <v>0</v>
      </c>
      <c r="DU10" s="444">
        <v>0</v>
      </c>
      <c r="DV10" s="444">
        <v>0</v>
      </c>
      <c r="DW10" s="444">
        <v>0</v>
      </c>
      <c r="DX10" s="444">
        <v>0</v>
      </c>
      <c r="DY10" s="444">
        <v>0</v>
      </c>
      <c r="DZ10" s="444">
        <v>0</v>
      </c>
      <c r="EA10" s="444">
        <v>0</v>
      </c>
      <c r="EB10" s="444">
        <v>0</v>
      </c>
      <c r="EC10" s="444">
        <v>0</v>
      </c>
      <c r="ED10" s="444">
        <v>0</v>
      </c>
      <c r="EE10" s="444">
        <v>0</v>
      </c>
      <c r="EF10" s="444">
        <v>0</v>
      </c>
      <c r="EG10" s="446">
        <v>0</v>
      </c>
      <c r="EI10" s="481" t="s">
        <v>6</v>
      </c>
      <c r="EJ10" s="443" t="s">
        <v>37</v>
      </c>
      <c r="EK10" s="483">
        <v>8.0256099179193598E-3</v>
      </c>
      <c r="EL10" s="444">
        <v>1.5544041450777202E-2</v>
      </c>
      <c r="EM10" s="444">
        <v>2.2756596729490617E-3</v>
      </c>
      <c r="EN10" s="444">
        <v>3.2573289902280132E-3</v>
      </c>
      <c r="EO10" s="444">
        <v>3.3650174300341039E-3</v>
      </c>
      <c r="EP10" s="444">
        <v>7.4124864294878787E-3</v>
      </c>
      <c r="EQ10" s="444">
        <v>0.22833301725772806</v>
      </c>
      <c r="ER10" s="444">
        <v>1.2551587707629866E-3</v>
      </c>
      <c r="ES10" s="444">
        <v>1.4034602076124567E-2</v>
      </c>
      <c r="ET10" s="444">
        <v>1.3030185382898185E-2</v>
      </c>
      <c r="EU10" s="444">
        <v>3.7217198263197414E-3</v>
      </c>
      <c r="EV10" s="444">
        <v>3.8575099245011326E-3</v>
      </c>
      <c r="EW10" s="444">
        <v>8.3551495571770732E-4</v>
      </c>
      <c r="EX10" s="444">
        <v>3.9098440536329456E-4</v>
      </c>
      <c r="EY10" s="444">
        <v>1.6025641025641025E-3</v>
      </c>
      <c r="EZ10" s="444">
        <v>1.2379224481336047E-3</v>
      </c>
      <c r="FA10" s="444">
        <v>5.838293509526386E-4</v>
      </c>
      <c r="FB10" s="444">
        <v>2.5662959794696324E-4</v>
      </c>
      <c r="FC10" s="444">
        <v>2.1350453734677822E-3</v>
      </c>
      <c r="FD10" s="444">
        <v>2.2241732513901082E-3</v>
      </c>
      <c r="FE10" s="444">
        <v>1.2057257181059024E-2</v>
      </c>
      <c r="FF10" s="444">
        <v>3.4396463467731495E-2</v>
      </c>
      <c r="FG10" s="444">
        <v>1.5106368235049546E-2</v>
      </c>
      <c r="FH10" s="444">
        <v>1.1182627917560627E-2</v>
      </c>
      <c r="FI10" s="444">
        <v>1.4147016226248189E-3</v>
      </c>
      <c r="FJ10" s="444">
        <v>3.7658883830674994E-4</v>
      </c>
      <c r="FK10" s="444">
        <v>4.3309866303345012E-4</v>
      </c>
      <c r="FL10" s="444">
        <v>0.11897594157703124</v>
      </c>
      <c r="FM10" s="444">
        <v>7.6981727872043617E-4</v>
      </c>
      <c r="FN10" s="444">
        <v>7.5952989509667102E-3</v>
      </c>
      <c r="FO10" s="444">
        <v>3.0209234535956107E-3</v>
      </c>
      <c r="FP10" s="444">
        <v>1.9809609115065E-3</v>
      </c>
      <c r="FQ10" s="444">
        <v>3.2325564615051589E-3</v>
      </c>
      <c r="FR10" s="444">
        <v>2.0507111047263324E-3</v>
      </c>
      <c r="FS10" s="444">
        <v>3.936579879331179E-3</v>
      </c>
      <c r="FT10" s="444">
        <v>0</v>
      </c>
      <c r="FU10" s="446">
        <v>8.586221509774658E-3</v>
      </c>
    </row>
    <row r="11" spans="2:177" ht="19.5" customHeight="1">
      <c r="B11" s="442" t="s">
        <v>21</v>
      </c>
      <c r="C11" s="443" t="s">
        <v>226</v>
      </c>
      <c r="D11" s="444">
        <v>0.41246855809901217</v>
      </c>
      <c r="E11" s="444">
        <v>0.45612742590129268</v>
      </c>
      <c r="F11" s="444">
        <v>0.25274395443227943</v>
      </c>
      <c r="G11" s="445">
        <v>2.639745434292037E-3</v>
      </c>
      <c r="H11" s="444">
        <v>4.9380947508441624E-2</v>
      </c>
      <c r="I11" s="446">
        <v>4.8678331457416693E-2</v>
      </c>
      <c r="J11" s="3"/>
      <c r="K11" s="474" t="str">
        <f t="shared" si="36"/>
        <v>令和６年（2024年）</v>
      </c>
      <c r="L11" s="546">
        <f t="shared" si="37"/>
        <v>0.54435289444561274</v>
      </c>
      <c r="M11" s="473">
        <f t="shared" si="37"/>
        <v>0.57137298099833567</v>
      </c>
      <c r="S11" s="481" t="s">
        <v>7</v>
      </c>
      <c r="T11" s="443" t="s">
        <v>92</v>
      </c>
      <c r="U11" s="498">
        <v>6.4521500000000002E-3</v>
      </c>
      <c r="V11" s="499">
        <v>2.44451E-3</v>
      </c>
      <c r="W11" s="499">
        <v>9.3256399999999996E-3</v>
      </c>
      <c r="X11" s="499">
        <v>5.1202799999999996E-3</v>
      </c>
      <c r="Y11" s="499">
        <v>5.6835399999999999E-3</v>
      </c>
      <c r="Z11" s="499">
        <v>2.413268E-2</v>
      </c>
      <c r="AA11" s="499">
        <v>1.2537900000000001E-3</v>
      </c>
      <c r="AB11" s="499">
        <v>1.0870075699999999</v>
      </c>
      <c r="AC11" s="499">
        <v>2.7736100000000001E-3</v>
      </c>
      <c r="AD11" s="499">
        <v>8.4721000000000004E-4</v>
      </c>
      <c r="AE11" s="499">
        <v>2.7091699999999999E-3</v>
      </c>
      <c r="AF11" s="499">
        <v>2.71689E-3</v>
      </c>
      <c r="AG11" s="499">
        <v>5.0379099999999996E-3</v>
      </c>
      <c r="AH11" s="499">
        <v>1.1236889999999999E-2</v>
      </c>
      <c r="AI11" s="499">
        <v>3.0939069999999999E-2</v>
      </c>
      <c r="AJ11" s="499">
        <v>1.0747659999999999E-2</v>
      </c>
      <c r="AK11" s="499">
        <v>1.024505E-2</v>
      </c>
      <c r="AL11" s="499">
        <v>1.0867460000000001E-2</v>
      </c>
      <c r="AM11" s="499">
        <v>1.8340059999999998E-2</v>
      </c>
      <c r="AN11" s="499">
        <v>1.7558299999999999E-2</v>
      </c>
      <c r="AO11" s="499">
        <v>7.1994600000000004E-3</v>
      </c>
      <c r="AP11" s="499">
        <v>1.03304E-3</v>
      </c>
      <c r="AQ11" s="499">
        <v>2.2582459999999999E-2</v>
      </c>
      <c r="AR11" s="499">
        <v>1.076644E-2</v>
      </c>
      <c r="AS11" s="499">
        <v>3.58385E-3</v>
      </c>
      <c r="AT11" s="499">
        <v>2.4184699999999998E-3</v>
      </c>
      <c r="AU11" s="499">
        <v>8.4066000000000002E-4</v>
      </c>
      <c r="AV11" s="499">
        <v>3.6271900000000002E-3</v>
      </c>
      <c r="AW11" s="499">
        <v>2.33147E-3</v>
      </c>
      <c r="AX11" s="499">
        <v>1.9675700000000001E-3</v>
      </c>
      <c r="AY11" s="499">
        <v>3.0776499999999999E-3</v>
      </c>
      <c r="AZ11" s="499">
        <v>3.1530400000000002E-3</v>
      </c>
      <c r="BA11" s="499">
        <v>4.64877E-3</v>
      </c>
      <c r="BB11" s="499">
        <v>8.4013100000000004E-3</v>
      </c>
      <c r="BC11" s="499">
        <v>2.9715499999999999E-3</v>
      </c>
      <c r="BD11" s="499">
        <v>2.2565869999999998E-2</v>
      </c>
      <c r="BE11" s="500">
        <v>1.8799999999999999E-3</v>
      </c>
      <c r="BF11" s="9"/>
      <c r="BG11" s="481" t="s">
        <v>7</v>
      </c>
      <c r="BH11" s="443" t="s">
        <v>92</v>
      </c>
      <c r="BI11" s="513">
        <f t="shared" si="35"/>
        <v>5.6602858077852859E-3</v>
      </c>
      <c r="BJ11" s="514">
        <f t="shared" si="38"/>
        <v>2.4441237551229779E-3</v>
      </c>
      <c r="BK11" s="514">
        <f t="shared" si="0"/>
        <v>8.6526343774863297E-3</v>
      </c>
      <c r="BL11" s="514">
        <f t="shared" si="1"/>
        <v>5.0248627801700941E-3</v>
      </c>
      <c r="BM11" s="514">
        <f t="shared" si="2"/>
        <v>5.3395380204279601E-3</v>
      </c>
      <c r="BN11" s="514">
        <f t="shared" si="3"/>
        <v>2.2027275958101087E-2</v>
      </c>
      <c r="BO11" s="514">
        <f t="shared" si="4"/>
        <v>1.2379795037815106E-3</v>
      </c>
      <c r="BP11" s="514">
        <f t="shared" si="5"/>
        <v>1</v>
      </c>
      <c r="BQ11" s="514">
        <f t="shared" si="6"/>
        <v>2.5896156822885399E-3</v>
      </c>
      <c r="BR11" s="514">
        <f t="shared" si="7"/>
        <v>7.8419880278729774E-4</v>
      </c>
      <c r="BS11" s="514">
        <f t="shared" si="8"/>
        <v>2.3068029831008717E-3</v>
      </c>
      <c r="BT11" s="514">
        <f t="shared" si="9"/>
        <v>2.6580565237423561E-3</v>
      </c>
      <c r="BU11" s="514">
        <f t="shared" si="10"/>
        <v>4.9554471473382171E-3</v>
      </c>
      <c r="BV11" s="514">
        <f t="shared" si="11"/>
        <v>1.0596035819836244E-2</v>
      </c>
      <c r="BW11" s="514">
        <f t="shared" si="12"/>
        <v>3.0893724500115974E-2</v>
      </c>
      <c r="BX11" s="514">
        <f t="shared" si="13"/>
        <v>1.0279634412958641E-2</v>
      </c>
      <c r="BY11" s="514">
        <f t="shared" si="14"/>
        <v>1.0133748306240517E-2</v>
      </c>
      <c r="BZ11" s="514">
        <f t="shared" si="15"/>
        <v>1.0854364101168299E-2</v>
      </c>
      <c r="CA11" s="514">
        <f t="shared" si="16"/>
        <v>1.7822217297752165E-2</v>
      </c>
      <c r="CB11" s="514">
        <f t="shared" si="17"/>
        <v>1.7477951410452948E-2</v>
      </c>
      <c r="CC11" s="514">
        <f t="shared" si="18"/>
        <v>7.1786656310531844E-3</v>
      </c>
      <c r="CD11" s="514">
        <f t="shared" si="19"/>
        <v>9.3529932217508024E-4</v>
      </c>
      <c r="CE11" s="514">
        <f t="shared" si="20"/>
        <v>2.110184976624398E-2</v>
      </c>
      <c r="CF11" s="514">
        <f t="shared" si="21"/>
        <v>1.0744923720047555E-2</v>
      </c>
      <c r="CG11" s="514">
        <f t="shared" si="22"/>
        <v>3.5407515472763661E-3</v>
      </c>
      <c r="CH11" s="514">
        <f t="shared" si="23"/>
        <v>2.2704324462818498E-3</v>
      </c>
      <c r="CI11" s="514">
        <f t="shared" si="24"/>
        <v>7.7771404912592781E-4</v>
      </c>
      <c r="CJ11" s="514">
        <f t="shared" si="25"/>
        <v>3.3012170049404078E-3</v>
      </c>
      <c r="CK11" s="514">
        <f t="shared" si="26"/>
        <v>2.0105473732406004E-3</v>
      </c>
      <c r="CL11" s="514">
        <f t="shared" si="27"/>
        <v>1.9673744429803677E-3</v>
      </c>
      <c r="CM11" s="514">
        <f t="shared" si="28"/>
        <v>3.0770359159422557E-3</v>
      </c>
      <c r="CN11" s="514">
        <f t="shared" si="29"/>
        <v>3.1114724088133544E-3</v>
      </c>
      <c r="CO11" s="514">
        <f t="shared" si="30"/>
        <v>4.6468770481656587E-3</v>
      </c>
      <c r="CP11" s="514">
        <f t="shared" si="31"/>
        <v>7.6449307916785824E-3</v>
      </c>
      <c r="CQ11" s="514">
        <f t="shared" si="32"/>
        <v>2.9435274712968805E-3</v>
      </c>
      <c r="CR11" s="514">
        <f t="shared" si="33"/>
        <v>2.2548261160928982E-2</v>
      </c>
      <c r="CS11" s="515">
        <f t="shared" si="34"/>
        <v>1.8782127678586163E-3</v>
      </c>
      <c r="CT11" s="11"/>
      <c r="CU11" s="481" t="s">
        <v>21</v>
      </c>
      <c r="CV11" s="482" t="s">
        <v>226</v>
      </c>
      <c r="CW11" s="483">
        <v>0</v>
      </c>
      <c r="CX11" s="444">
        <v>0</v>
      </c>
      <c r="CY11" s="444">
        <v>0</v>
      </c>
      <c r="CZ11" s="444">
        <v>0</v>
      </c>
      <c r="DA11" s="444">
        <v>0</v>
      </c>
      <c r="DB11" s="444">
        <v>0</v>
      </c>
      <c r="DC11" s="444">
        <v>0</v>
      </c>
      <c r="DD11" s="444">
        <v>0</v>
      </c>
      <c r="DE11" s="444">
        <v>0</v>
      </c>
      <c r="DF11" s="444">
        <v>0</v>
      </c>
      <c r="DG11" s="444">
        <v>0</v>
      </c>
      <c r="DH11" s="444">
        <v>0</v>
      </c>
      <c r="DI11" s="444">
        <v>0</v>
      </c>
      <c r="DJ11" s="444">
        <v>0</v>
      </c>
      <c r="DK11" s="444">
        <v>0</v>
      </c>
      <c r="DL11" s="444">
        <v>0</v>
      </c>
      <c r="DM11" s="444">
        <v>0</v>
      </c>
      <c r="DN11" s="444">
        <v>0</v>
      </c>
      <c r="DO11" s="444">
        <v>0</v>
      </c>
      <c r="DP11" s="444">
        <v>0</v>
      </c>
      <c r="DQ11" s="444">
        <v>0</v>
      </c>
      <c r="DR11" s="444">
        <v>0</v>
      </c>
      <c r="DS11" s="444">
        <v>0</v>
      </c>
      <c r="DT11" s="444">
        <v>0</v>
      </c>
      <c r="DU11" s="444">
        <v>0</v>
      </c>
      <c r="DV11" s="444">
        <v>0</v>
      </c>
      <c r="DW11" s="444">
        <v>0</v>
      </c>
      <c r="DX11" s="444">
        <v>0</v>
      </c>
      <c r="DY11" s="444">
        <v>0</v>
      </c>
      <c r="DZ11" s="444">
        <v>0</v>
      </c>
      <c r="EA11" s="444">
        <v>0</v>
      </c>
      <c r="EB11" s="444">
        <v>0</v>
      </c>
      <c r="EC11" s="444">
        <v>0</v>
      </c>
      <c r="ED11" s="444">
        <v>0</v>
      </c>
      <c r="EE11" s="444">
        <v>0</v>
      </c>
      <c r="EF11" s="444">
        <v>0</v>
      </c>
      <c r="EG11" s="446">
        <v>0</v>
      </c>
      <c r="EI11" s="481" t="s">
        <v>7</v>
      </c>
      <c r="EJ11" s="443" t="s">
        <v>92</v>
      </c>
      <c r="EK11" s="483">
        <v>9.7079786931548919E-3</v>
      </c>
      <c r="EL11" s="444">
        <v>2.7270248159258249E-3</v>
      </c>
      <c r="EM11" s="444">
        <v>1.5060143967677046E-2</v>
      </c>
      <c r="EN11" s="444">
        <v>7.6301816072464413E-3</v>
      </c>
      <c r="EO11" s="444">
        <v>9.0061477734171193E-3</v>
      </c>
      <c r="EP11" s="444">
        <v>4.7030590141964437E-2</v>
      </c>
      <c r="EQ11" s="444">
        <v>7.5858145268348188E-4</v>
      </c>
      <c r="ER11" s="444">
        <v>0.19001330195436406</v>
      </c>
      <c r="ES11" s="444">
        <v>3.1141868512110727E-3</v>
      </c>
      <c r="ET11" s="444">
        <v>8.7353198097641466E-4</v>
      </c>
      <c r="EU11" s="444">
        <v>3.591133165747119E-3</v>
      </c>
      <c r="EV11" s="444">
        <v>4.5708850475253146E-3</v>
      </c>
      <c r="EW11" s="444">
        <v>9.3577675040383227E-3</v>
      </c>
      <c r="EX11" s="444">
        <v>2.2212193655937615E-2</v>
      </c>
      <c r="EY11" s="444">
        <v>6.6773504273504272E-2</v>
      </c>
      <c r="EZ11" s="444">
        <v>2.09736998265205E-2</v>
      </c>
      <c r="FA11" s="444">
        <v>2.0142112607866032E-2</v>
      </c>
      <c r="FB11" s="444">
        <v>2.2070145423438835E-2</v>
      </c>
      <c r="FC11" s="444">
        <v>3.8205600965725166E-2</v>
      </c>
      <c r="FD11" s="444">
        <v>3.5879426397424641E-2</v>
      </c>
      <c r="FE11" s="444">
        <v>1.3313467979936124E-2</v>
      </c>
      <c r="FF11" s="444">
        <v>0</v>
      </c>
      <c r="FG11" s="444">
        <v>4.3222922874367679E-2</v>
      </c>
      <c r="FH11" s="444">
        <v>2.1362162965439736E-2</v>
      </c>
      <c r="FI11" s="444">
        <v>5.9254858768331498E-3</v>
      </c>
      <c r="FJ11" s="444">
        <v>2.7427664949243825E-3</v>
      </c>
      <c r="FK11" s="444">
        <v>7.6920127132503379E-4</v>
      </c>
      <c r="FL11" s="444">
        <v>4.3248265208012992E-3</v>
      </c>
      <c r="FM11" s="444">
        <v>1.806864122347011E-3</v>
      </c>
      <c r="FN11" s="444">
        <v>1.6366644191115362E-3</v>
      </c>
      <c r="FO11" s="444">
        <v>3.9335270309383682E-3</v>
      </c>
      <c r="FP11" s="444">
        <v>2.3635764146635188E-3</v>
      </c>
      <c r="FQ11" s="444">
        <v>7.850494263655387E-3</v>
      </c>
      <c r="FR11" s="444">
        <v>1.5926231863238039E-2</v>
      </c>
      <c r="FS11" s="444">
        <v>2.9456404938808449E-3</v>
      </c>
      <c r="FT11" s="444">
        <v>4.610802451457701E-2</v>
      </c>
      <c r="FU11" s="446">
        <v>2.0083651170932138E-3</v>
      </c>
    </row>
    <row r="12" spans="2:177" ht="19.5" customHeight="1">
      <c r="B12" s="442" t="s">
        <v>24</v>
      </c>
      <c r="C12" s="443" t="s">
        <v>38</v>
      </c>
      <c r="D12" s="444">
        <v>0.59249884391656726</v>
      </c>
      <c r="E12" s="444">
        <v>0.50521799307958482</v>
      </c>
      <c r="F12" s="444">
        <v>0.23685813148788928</v>
      </c>
      <c r="G12" s="445">
        <v>3.5942070966154817E-4</v>
      </c>
      <c r="H12" s="444">
        <v>5.7882352941176468E-2</v>
      </c>
      <c r="I12" s="446">
        <v>5.5349480968858132E-2</v>
      </c>
      <c r="J12" s="3"/>
      <c r="K12" s="474" t="str">
        <f t="shared" si="36"/>
        <v/>
      </c>
      <c r="L12" s="546" t="str">
        <f t="shared" si="37"/>
        <v/>
      </c>
      <c r="M12" s="473" t="str">
        <f t="shared" si="37"/>
        <v/>
      </c>
      <c r="S12" s="481" t="s">
        <v>8</v>
      </c>
      <c r="T12" s="443" t="s">
        <v>38</v>
      </c>
      <c r="U12" s="498">
        <v>2.2706499999999999E-3</v>
      </c>
      <c r="V12" s="499">
        <v>3.7497000000000002E-4</v>
      </c>
      <c r="W12" s="499">
        <v>1.6409700000000001E-3</v>
      </c>
      <c r="X12" s="499">
        <v>8.0212000000000002E-4</v>
      </c>
      <c r="Y12" s="499">
        <v>1.67044E-3</v>
      </c>
      <c r="Z12" s="499">
        <v>8.7010300000000002E-3</v>
      </c>
      <c r="AA12" s="499">
        <v>1.6850980000000002E-2</v>
      </c>
      <c r="AB12" s="499">
        <v>2.5860599999999998E-3</v>
      </c>
      <c r="AC12" s="499">
        <v>1.07105082</v>
      </c>
      <c r="AD12" s="499">
        <v>2.5200800000000001E-3</v>
      </c>
      <c r="AE12" s="499">
        <v>9.3170100000000006E-3</v>
      </c>
      <c r="AF12" s="499">
        <v>4.0232200000000001E-3</v>
      </c>
      <c r="AG12" s="499">
        <v>4.8659899999999997E-3</v>
      </c>
      <c r="AH12" s="499">
        <v>2.7211599999999998E-3</v>
      </c>
      <c r="AI12" s="499">
        <v>8.8909599999999998E-3</v>
      </c>
      <c r="AJ12" s="499">
        <v>1.359177E-2</v>
      </c>
      <c r="AK12" s="499">
        <v>5.3662400000000004E-3</v>
      </c>
      <c r="AL12" s="499">
        <v>1.69366E-3</v>
      </c>
      <c r="AM12" s="499">
        <v>1.63324E-3</v>
      </c>
      <c r="AN12" s="499">
        <v>2.3894900000000002E-3</v>
      </c>
      <c r="AO12" s="499">
        <v>3.2670030000000003E-2</v>
      </c>
      <c r="AP12" s="499">
        <v>9.2847999999999997E-4</v>
      </c>
      <c r="AQ12" s="499">
        <v>6.2002899999999998E-3</v>
      </c>
      <c r="AR12" s="499">
        <v>7.9378000000000001E-4</v>
      </c>
      <c r="AS12" s="499">
        <v>4.7365999999999999E-4</v>
      </c>
      <c r="AT12" s="499">
        <v>3.4731999999999997E-4</v>
      </c>
      <c r="AU12" s="499">
        <v>5.8323000000000001E-4</v>
      </c>
      <c r="AV12" s="499">
        <v>7.9900000000000001E-4</v>
      </c>
      <c r="AW12" s="499">
        <v>4.6756E-4</v>
      </c>
      <c r="AX12" s="499">
        <v>6.1806999999999997E-4</v>
      </c>
      <c r="AY12" s="499">
        <v>1.8326600000000001E-3</v>
      </c>
      <c r="AZ12" s="499">
        <v>1.1607900000000001E-3</v>
      </c>
      <c r="BA12" s="499">
        <v>6.2215000000000003E-4</v>
      </c>
      <c r="BB12" s="499">
        <v>1.472E-3</v>
      </c>
      <c r="BC12" s="499">
        <v>1.11473E-3</v>
      </c>
      <c r="BD12" s="499">
        <v>3.9793399999999996E-3</v>
      </c>
      <c r="BE12" s="500">
        <v>2.3840300000000001E-3</v>
      </c>
      <c r="BF12" s="9"/>
      <c r="BG12" s="481" t="s">
        <v>8</v>
      </c>
      <c r="BH12" s="443" t="s">
        <v>38</v>
      </c>
      <c r="BI12" s="513">
        <f t="shared" si="35"/>
        <v>1.9919760032621157E-3</v>
      </c>
      <c r="BJ12" s="514">
        <f t="shared" si="38"/>
        <v>3.7491075285372657E-4</v>
      </c>
      <c r="BK12" s="514">
        <f t="shared" si="0"/>
        <v>1.5225457378178597E-3</v>
      </c>
      <c r="BL12" s="514">
        <f t="shared" si="1"/>
        <v>7.8717236815760785E-4</v>
      </c>
      <c r="BM12" s="514">
        <f t="shared" si="2"/>
        <v>1.5693349375290192E-3</v>
      </c>
      <c r="BN12" s="514">
        <f t="shared" si="3"/>
        <v>7.9419272509193475E-3</v>
      </c>
      <c r="BO12" s="514">
        <f t="shared" si="4"/>
        <v>1.6638486396152594E-2</v>
      </c>
      <c r="BP12" s="514">
        <f t="shared" si="5"/>
        <v>2.3790634687116301E-3</v>
      </c>
      <c r="BQ12" s="514">
        <f t="shared" si="6"/>
        <v>1</v>
      </c>
      <c r="BR12" s="514">
        <f t="shared" si="7"/>
        <v>2.3326491884281503E-3</v>
      </c>
      <c r="BS12" s="514">
        <f t="shared" si="8"/>
        <v>7.9332439313814403E-3</v>
      </c>
      <c r="BT12" s="514">
        <f t="shared" si="9"/>
        <v>3.9360983210401318E-3</v>
      </c>
      <c r="BU12" s="514">
        <f t="shared" si="10"/>
        <v>4.7863412138121342E-3</v>
      </c>
      <c r="BV12" s="514">
        <f t="shared" si="11"/>
        <v>2.5659687717425011E-3</v>
      </c>
      <c r="BW12" s="514">
        <f t="shared" si="12"/>
        <v>8.8779290644984202E-3</v>
      </c>
      <c r="BX12" s="514">
        <f t="shared" si="13"/>
        <v>1.2999892685944555E-2</v>
      </c>
      <c r="BY12" s="514">
        <f t="shared" si="14"/>
        <v>5.3079414459548868E-3</v>
      </c>
      <c r="BZ12" s="514">
        <f t="shared" si="15"/>
        <v>1.6916190447063713E-3</v>
      </c>
      <c r="CA12" s="514">
        <f t="shared" si="16"/>
        <v>1.5871244793845139E-3</v>
      </c>
      <c r="CB12" s="514">
        <f t="shared" si="17"/>
        <v>2.3785554476095762E-3</v>
      </c>
      <c r="CC12" s="514">
        <f t="shared" si="18"/>
        <v>3.2575668387139656E-2</v>
      </c>
      <c r="CD12" s="514">
        <f t="shared" si="19"/>
        <v>8.4063222590908236E-4</v>
      </c>
      <c r="CE12" s="514">
        <f t="shared" si="20"/>
        <v>5.7937703902561939E-3</v>
      </c>
      <c r="CF12" s="514">
        <f t="shared" si="21"/>
        <v>7.9219366387583523E-4</v>
      </c>
      <c r="CG12" s="514">
        <f t="shared" si="22"/>
        <v>4.6796388740681768E-4</v>
      </c>
      <c r="CH12" s="514">
        <f t="shared" si="23"/>
        <v>3.2606011124496569E-4</v>
      </c>
      <c r="CI12" s="514">
        <f t="shared" si="24"/>
        <v>5.395595899313812E-4</v>
      </c>
      <c r="CJ12" s="514">
        <f t="shared" si="25"/>
        <v>7.2719443617439003E-4</v>
      </c>
      <c r="CK12" s="514">
        <f t="shared" si="26"/>
        <v>4.0320121203891762E-4</v>
      </c>
      <c r="CL12" s="514">
        <f t="shared" si="27"/>
        <v>6.1800856994814702E-4</v>
      </c>
      <c r="CM12" s="514">
        <f t="shared" si="28"/>
        <v>1.8322943290207576E-3</v>
      </c>
      <c r="CN12" s="514">
        <f t="shared" si="29"/>
        <v>1.1454869133999104E-3</v>
      </c>
      <c r="CO12" s="514">
        <f t="shared" si="30"/>
        <v>6.2189666417488169E-4</v>
      </c>
      <c r="CP12" s="514">
        <f t="shared" si="31"/>
        <v>1.3394742159676138E-3</v>
      </c>
      <c r="CQ12" s="514">
        <f t="shared" si="32"/>
        <v>1.1042177914148412E-3</v>
      </c>
      <c r="CR12" s="514">
        <f t="shared" si="33"/>
        <v>3.9762347991959155E-3</v>
      </c>
      <c r="CS12" s="515">
        <f t="shared" si="34"/>
        <v>2.3817636090202004E-3</v>
      </c>
      <c r="CT12" s="11"/>
      <c r="CU12" s="481" t="s">
        <v>24</v>
      </c>
      <c r="CV12" s="482" t="s">
        <v>38</v>
      </c>
      <c r="CW12" s="483">
        <v>0</v>
      </c>
      <c r="CX12" s="444">
        <v>0</v>
      </c>
      <c r="CY12" s="444">
        <v>0</v>
      </c>
      <c r="CZ12" s="444">
        <v>0</v>
      </c>
      <c r="DA12" s="444">
        <v>0</v>
      </c>
      <c r="DB12" s="444">
        <v>0</v>
      </c>
      <c r="DC12" s="444">
        <v>0</v>
      </c>
      <c r="DD12" s="444">
        <v>0</v>
      </c>
      <c r="DE12" s="444">
        <v>0</v>
      </c>
      <c r="DF12" s="444">
        <v>0</v>
      </c>
      <c r="DG12" s="444">
        <v>0</v>
      </c>
      <c r="DH12" s="444">
        <v>0</v>
      </c>
      <c r="DI12" s="444">
        <v>0</v>
      </c>
      <c r="DJ12" s="444">
        <v>0</v>
      </c>
      <c r="DK12" s="444">
        <v>0</v>
      </c>
      <c r="DL12" s="444">
        <v>0</v>
      </c>
      <c r="DM12" s="444">
        <v>0</v>
      </c>
      <c r="DN12" s="444">
        <v>0</v>
      </c>
      <c r="DO12" s="444">
        <v>0</v>
      </c>
      <c r="DP12" s="444">
        <v>0</v>
      </c>
      <c r="DQ12" s="444">
        <v>0</v>
      </c>
      <c r="DR12" s="444">
        <v>0</v>
      </c>
      <c r="DS12" s="444">
        <v>0</v>
      </c>
      <c r="DT12" s="444">
        <v>0</v>
      </c>
      <c r="DU12" s="444">
        <v>0</v>
      </c>
      <c r="DV12" s="444">
        <v>0</v>
      </c>
      <c r="DW12" s="444">
        <v>0</v>
      </c>
      <c r="DX12" s="444">
        <v>0</v>
      </c>
      <c r="DY12" s="444">
        <v>0</v>
      </c>
      <c r="DZ12" s="444">
        <v>0</v>
      </c>
      <c r="EA12" s="444">
        <v>0</v>
      </c>
      <c r="EB12" s="444">
        <v>0</v>
      </c>
      <c r="EC12" s="444">
        <v>0</v>
      </c>
      <c r="ED12" s="444">
        <v>0</v>
      </c>
      <c r="EE12" s="444">
        <v>0</v>
      </c>
      <c r="EF12" s="444">
        <v>0</v>
      </c>
      <c r="EG12" s="446">
        <v>0</v>
      </c>
      <c r="EI12" s="481" t="s">
        <v>8</v>
      </c>
      <c r="EJ12" s="443" t="s">
        <v>38</v>
      </c>
      <c r="EK12" s="483">
        <v>2.4619452922108693E-3</v>
      </c>
      <c r="EL12" s="444">
        <v>0</v>
      </c>
      <c r="EM12" s="444">
        <v>1.3933048374942839E-3</v>
      </c>
      <c r="EN12" s="444">
        <v>3.5696756057293293E-4</v>
      </c>
      <c r="EO12" s="444">
        <v>1.4972437104421405E-3</v>
      </c>
      <c r="EP12" s="444">
        <v>1.1952439575509186E-2</v>
      </c>
      <c r="EQ12" s="444">
        <v>2.5507301346482079E-2</v>
      </c>
      <c r="ER12" s="444">
        <v>2.5921757222279068E-3</v>
      </c>
      <c r="ES12" s="444">
        <v>0.1111280276816609</v>
      </c>
      <c r="ET12" s="444">
        <v>3.227215374162865E-3</v>
      </c>
      <c r="EU12" s="444">
        <v>1.1981326107538114E-2</v>
      </c>
      <c r="EV12" s="444">
        <v>5.3965506991736738E-3</v>
      </c>
      <c r="EW12" s="444">
        <v>6.8512226368852005E-3</v>
      </c>
      <c r="EX12" s="444">
        <v>3.4819009233845633E-3</v>
      </c>
      <c r="EY12" s="444">
        <v>1.282051282051282E-2</v>
      </c>
      <c r="EZ12" s="444">
        <v>1.9900455135248706E-2</v>
      </c>
      <c r="FA12" s="444">
        <v>6.9632329906302512E-3</v>
      </c>
      <c r="FB12" s="444">
        <v>1.3686911890504706E-3</v>
      </c>
      <c r="FC12" s="444">
        <v>1.9038238632610041E-3</v>
      </c>
      <c r="FD12" s="444">
        <v>3.024095210223393E-3</v>
      </c>
      <c r="FE12" s="444">
        <v>5.0824277407630541E-2</v>
      </c>
      <c r="FF12" s="444">
        <v>4.7070083431722883E-5</v>
      </c>
      <c r="FG12" s="444">
        <v>6.2192502252096183E-3</v>
      </c>
      <c r="FH12" s="444">
        <v>5.5727381648973222E-4</v>
      </c>
      <c r="FI12" s="444">
        <v>2.0380375866165974E-4</v>
      </c>
      <c r="FJ12" s="444">
        <v>9.9979337603561927E-6</v>
      </c>
      <c r="FK12" s="444">
        <v>6.4288082794027756E-5</v>
      </c>
      <c r="FL12" s="444">
        <v>3.6010212496263941E-5</v>
      </c>
      <c r="FM12" s="444">
        <v>7.3549421533799633E-6</v>
      </c>
      <c r="FN12" s="444">
        <v>2.0776817775547646E-4</v>
      </c>
      <c r="FO12" s="444">
        <v>2.0956667937247035E-3</v>
      </c>
      <c r="FP12" s="444">
        <v>6.5943870129366359E-4</v>
      </c>
      <c r="FQ12" s="444">
        <v>4.9065589147846169E-4</v>
      </c>
      <c r="FR12" s="444">
        <v>1.7777618158310588E-3</v>
      </c>
      <c r="FS12" s="444">
        <v>1.020207637341272E-3</v>
      </c>
      <c r="FT12" s="444">
        <v>5.4985967122973822E-3</v>
      </c>
      <c r="FU12" s="446">
        <v>2.6716783667753764E-3</v>
      </c>
    </row>
    <row r="13" spans="2:177" ht="19.5" customHeight="1">
      <c r="B13" s="447" t="s">
        <v>25</v>
      </c>
      <c r="C13" s="448" t="s">
        <v>39</v>
      </c>
      <c r="D13" s="449">
        <v>0.1327493364834389</v>
      </c>
      <c r="E13" s="449">
        <v>0.28603319421527712</v>
      </c>
      <c r="F13" s="449">
        <v>9.8272347859846648E-2</v>
      </c>
      <c r="G13" s="450">
        <v>-2.4626974550883855E-4</v>
      </c>
      <c r="H13" s="449">
        <v>2.8947879258468406E-2</v>
      </c>
      <c r="I13" s="451">
        <v>2.8850820149471029E-2</v>
      </c>
      <c r="J13" s="3"/>
      <c r="K13" s="474" t="str">
        <f t="shared" si="36"/>
        <v/>
      </c>
      <c r="L13" s="546" t="str">
        <f t="shared" si="37"/>
        <v/>
      </c>
      <c r="M13" s="473" t="str">
        <f t="shared" si="37"/>
        <v/>
      </c>
      <c r="S13" s="484" t="s">
        <v>9</v>
      </c>
      <c r="T13" s="448" t="s">
        <v>39</v>
      </c>
      <c r="U13" s="501">
        <v>9.2419999999999999E-5</v>
      </c>
      <c r="V13" s="502">
        <v>3.5727000000000003E-4</v>
      </c>
      <c r="W13" s="502">
        <v>1.5561000000000001E-4</v>
      </c>
      <c r="X13" s="502">
        <v>7.4629999999999995E-5</v>
      </c>
      <c r="Y13" s="502">
        <v>5.1741000000000005E-4</v>
      </c>
      <c r="Z13" s="502">
        <v>2.3981999999999999E-4</v>
      </c>
      <c r="AA13" s="502">
        <v>7.2949999999999998E-5</v>
      </c>
      <c r="AB13" s="502">
        <v>5.5708999999999999E-4</v>
      </c>
      <c r="AC13" s="502">
        <v>1.5780499999999999E-3</v>
      </c>
      <c r="AD13" s="502">
        <v>1.08035105</v>
      </c>
      <c r="AE13" s="502">
        <v>1.6022000000000001E-4</v>
      </c>
      <c r="AF13" s="502">
        <v>3.0270040000000002E-2</v>
      </c>
      <c r="AG13" s="502">
        <v>1.6501499999999999E-2</v>
      </c>
      <c r="AH13" s="502">
        <v>8.0002500000000004E-3</v>
      </c>
      <c r="AI13" s="502">
        <v>2.4060700000000002E-3</v>
      </c>
      <c r="AJ13" s="502">
        <v>3.926E-4</v>
      </c>
      <c r="AK13" s="502">
        <v>4.14109E-3</v>
      </c>
      <c r="AL13" s="502">
        <v>1.6271E-3</v>
      </c>
      <c r="AM13" s="502">
        <v>1.217826E-2</v>
      </c>
      <c r="AN13" s="502">
        <v>4.8752000000000002E-4</v>
      </c>
      <c r="AO13" s="502">
        <v>3.4401200000000001E-3</v>
      </c>
      <c r="AP13" s="502">
        <v>1.0147E-4</v>
      </c>
      <c r="AQ13" s="502">
        <v>2.6047E-4</v>
      </c>
      <c r="AR13" s="502">
        <v>4.8340000000000001E-5</v>
      </c>
      <c r="AS13" s="502">
        <v>6.4330000000000002E-5</v>
      </c>
      <c r="AT13" s="502">
        <v>4.231E-5</v>
      </c>
      <c r="AU13" s="502">
        <v>6.1340000000000006E-5</v>
      </c>
      <c r="AV13" s="502">
        <v>1.2690999999999999E-4</v>
      </c>
      <c r="AW13" s="502">
        <v>5.7760000000000003E-5</v>
      </c>
      <c r="AX13" s="502">
        <v>9.1650000000000005E-5</v>
      </c>
      <c r="AY13" s="502">
        <v>5.5569999999999998E-5</v>
      </c>
      <c r="AZ13" s="502">
        <v>4.7049999999999998E-5</v>
      </c>
      <c r="BA13" s="502">
        <v>6.2039999999999996E-5</v>
      </c>
      <c r="BB13" s="502">
        <v>1.9370999999999999E-4</v>
      </c>
      <c r="BC13" s="502">
        <v>7.0729999999999995E-5</v>
      </c>
      <c r="BD13" s="502">
        <v>1.0274E-4</v>
      </c>
      <c r="BE13" s="503">
        <v>4.5558000000000003E-4</v>
      </c>
      <c r="BF13" s="9"/>
      <c r="BG13" s="484" t="s">
        <v>9</v>
      </c>
      <c r="BH13" s="448" t="s">
        <v>39</v>
      </c>
      <c r="BI13" s="516">
        <f t="shared" si="35"/>
        <v>8.1077410530678323E-5</v>
      </c>
      <c r="BJ13" s="517">
        <f t="shared" si="38"/>
        <v>3.5721354954276584E-4</v>
      </c>
      <c r="BK13" s="517">
        <f t="shared" si="0"/>
        <v>1.4438005707711728E-4</v>
      </c>
      <c r="BL13" s="517">
        <f t="shared" si="1"/>
        <v>7.3239258260113539E-5</v>
      </c>
      <c r="BM13" s="517">
        <f t="shared" si="2"/>
        <v>4.8609323892321178E-4</v>
      </c>
      <c r="BN13" s="517">
        <f t="shared" si="3"/>
        <v>2.1889741712365982E-4</v>
      </c>
      <c r="BO13" s="517">
        <f t="shared" si="4"/>
        <v>7.2030088612017328E-5</v>
      </c>
      <c r="BP13" s="517">
        <f t="shared" si="5"/>
        <v>5.1249873080460705E-4</v>
      </c>
      <c r="BQ13" s="517">
        <f t="shared" si="6"/>
        <v>1.4733661284158299E-3</v>
      </c>
      <c r="BR13" s="517">
        <f t="shared" si="7"/>
        <v>1</v>
      </c>
      <c r="BS13" s="517">
        <f t="shared" si="8"/>
        <v>1.3642406122628764E-4</v>
      </c>
      <c r="BT13" s="517">
        <f t="shared" si="9"/>
        <v>2.961455093726359E-2</v>
      </c>
      <c r="BU13" s="517">
        <f t="shared" si="10"/>
        <v>1.6231395777574747E-2</v>
      </c>
      <c r="BV13" s="517">
        <f t="shared" si="11"/>
        <v>7.543985530484406E-3</v>
      </c>
      <c r="BW13" s="517">
        <f t="shared" si="12"/>
        <v>2.4025435705725498E-3</v>
      </c>
      <c r="BX13" s="517">
        <f t="shared" si="13"/>
        <v>3.7550354872851978E-4</v>
      </c>
      <c r="BY13" s="517">
        <f t="shared" si="14"/>
        <v>4.096101412241965E-3</v>
      </c>
      <c r="BZ13" s="517">
        <f t="shared" si="15"/>
        <v>1.6251392532395739E-3</v>
      </c>
      <c r="CA13" s="517">
        <f t="shared" si="16"/>
        <v>1.183439945281113E-2</v>
      </c>
      <c r="CB13" s="517">
        <f t="shared" si="17"/>
        <v>4.8528905825871656E-4</v>
      </c>
      <c r="CC13" s="517">
        <f t="shared" si="18"/>
        <v>3.4301838208280456E-3</v>
      </c>
      <c r="CD13" s="517">
        <f t="shared" si="19"/>
        <v>9.1869455414219571E-5</v>
      </c>
      <c r="CE13" s="517">
        <f t="shared" si="20"/>
        <v>2.4339238544487935E-4</v>
      </c>
      <c r="CF13" s="517">
        <f t="shared" si="21"/>
        <v>4.8243394532185085E-5</v>
      </c>
      <c r="CG13" s="517">
        <f t="shared" si="22"/>
        <v>6.3556384066377957E-5</v>
      </c>
      <c r="CH13" s="517">
        <f t="shared" si="23"/>
        <v>3.9720152328614816E-5</v>
      </c>
      <c r="CI13" s="517">
        <f t="shared" si="24"/>
        <v>5.6747055615093399E-5</v>
      </c>
      <c r="CJ13" s="517">
        <f t="shared" si="25"/>
        <v>1.1550468822890091E-4</v>
      </c>
      <c r="CK13" s="517">
        <f t="shared" si="26"/>
        <v>4.9809440515373172E-5</v>
      </c>
      <c r="CL13" s="517">
        <f t="shared" si="27"/>
        <v>9.1640890895444991E-5</v>
      </c>
      <c r="CM13" s="517">
        <f t="shared" si="28"/>
        <v>5.5558912107910629E-5</v>
      </c>
      <c r="CN13" s="517">
        <f t="shared" si="29"/>
        <v>4.6429723959946061E-5</v>
      </c>
      <c r="CO13" s="517">
        <f t="shared" si="30"/>
        <v>6.2014737676460111E-5</v>
      </c>
      <c r="CP13" s="517">
        <f t="shared" si="31"/>
        <v>1.7627007498307502E-4</v>
      </c>
      <c r="CQ13" s="517">
        <f t="shared" si="32"/>
        <v>7.0062996767622401E-5</v>
      </c>
      <c r="CR13" s="517">
        <f t="shared" si="33"/>
        <v>1.0265982883327093E-4</v>
      </c>
      <c r="CS13" s="518">
        <f t="shared" si="34"/>
        <v>4.5514690041544069E-4</v>
      </c>
      <c r="CT13" s="11"/>
      <c r="CU13" s="484" t="s">
        <v>25</v>
      </c>
      <c r="CV13" s="485" t="s">
        <v>39</v>
      </c>
      <c r="CW13" s="457">
        <v>0</v>
      </c>
      <c r="CX13" s="449">
        <v>0</v>
      </c>
      <c r="CY13" s="449">
        <v>0</v>
      </c>
      <c r="CZ13" s="449">
        <v>0</v>
      </c>
      <c r="DA13" s="449">
        <v>0</v>
      </c>
      <c r="DB13" s="449">
        <v>0</v>
      </c>
      <c r="DC13" s="449">
        <v>0</v>
      </c>
      <c r="DD13" s="449">
        <v>0</v>
      </c>
      <c r="DE13" s="449">
        <v>0</v>
      </c>
      <c r="DF13" s="449">
        <v>0</v>
      </c>
      <c r="DG13" s="449">
        <v>0</v>
      </c>
      <c r="DH13" s="449">
        <v>0</v>
      </c>
      <c r="DI13" s="449">
        <v>0</v>
      </c>
      <c r="DJ13" s="449">
        <v>0</v>
      </c>
      <c r="DK13" s="449">
        <v>0</v>
      </c>
      <c r="DL13" s="449">
        <v>0</v>
      </c>
      <c r="DM13" s="449">
        <v>0</v>
      </c>
      <c r="DN13" s="449">
        <v>0</v>
      </c>
      <c r="DO13" s="449">
        <v>0</v>
      </c>
      <c r="DP13" s="449">
        <v>0</v>
      </c>
      <c r="DQ13" s="449">
        <v>0</v>
      </c>
      <c r="DR13" s="449">
        <v>0</v>
      </c>
      <c r="DS13" s="449">
        <v>0</v>
      </c>
      <c r="DT13" s="449">
        <v>0</v>
      </c>
      <c r="DU13" s="449">
        <v>0</v>
      </c>
      <c r="DV13" s="449">
        <v>0</v>
      </c>
      <c r="DW13" s="449">
        <v>0</v>
      </c>
      <c r="DX13" s="449">
        <v>0</v>
      </c>
      <c r="DY13" s="449">
        <v>0</v>
      </c>
      <c r="DZ13" s="449">
        <v>0</v>
      </c>
      <c r="EA13" s="449">
        <v>0</v>
      </c>
      <c r="EB13" s="449">
        <v>0</v>
      </c>
      <c r="EC13" s="449">
        <v>0</v>
      </c>
      <c r="ED13" s="449">
        <v>0</v>
      </c>
      <c r="EE13" s="449">
        <v>0</v>
      </c>
      <c r="EF13" s="449">
        <v>0</v>
      </c>
      <c r="EG13" s="451">
        <v>0</v>
      </c>
      <c r="EI13" s="484" t="s">
        <v>9</v>
      </c>
      <c r="EJ13" s="448" t="s">
        <v>39</v>
      </c>
      <c r="EK13" s="457">
        <v>7.819460504615851E-5</v>
      </c>
      <c r="EL13" s="449">
        <v>1.636214889555495E-3</v>
      </c>
      <c r="EM13" s="449">
        <v>0</v>
      </c>
      <c r="EN13" s="449">
        <v>1.3386283521484986E-4</v>
      </c>
      <c r="EO13" s="449">
        <v>2.7071376178701332E-3</v>
      </c>
      <c r="EP13" s="449">
        <v>1.5583363201446135E-5</v>
      </c>
      <c r="EQ13" s="449">
        <v>0</v>
      </c>
      <c r="ER13" s="449">
        <v>2.4762099662335004E-3</v>
      </c>
      <c r="ES13" s="449">
        <v>9.3010380622837365E-3</v>
      </c>
      <c r="ET13" s="449">
        <v>0.55990973502863239</v>
      </c>
      <c r="EU13" s="449">
        <v>4.5705331200417875E-4</v>
      </c>
      <c r="EV13" s="449">
        <v>0.20625788510697324</v>
      </c>
      <c r="EW13" s="449">
        <v>0.11039937614883306</v>
      </c>
      <c r="EX13" s="449">
        <v>4.9960415260452022E-2</v>
      </c>
      <c r="EY13" s="449">
        <v>1.469017094017094E-2</v>
      </c>
      <c r="EZ13" s="449">
        <v>1.3401362282547281E-3</v>
      </c>
      <c r="FA13" s="449">
        <v>2.6250961182468033E-2</v>
      </c>
      <c r="FB13" s="449">
        <v>9.666381522668948E-3</v>
      </c>
      <c r="FC13" s="449">
        <v>8.0453074044935041E-2</v>
      </c>
      <c r="FD13" s="449">
        <v>2.6924202516827628E-3</v>
      </c>
      <c r="FE13" s="449">
        <v>1.7556384045531233E-2</v>
      </c>
      <c r="FF13" s="449">
        <v>0</v>
      </c>
      <c r="FG13" s="449">
        <v>3.46476335666274E-5</v>
      </c>
      <c r="FH13" s="449">
        <v>0</v>
      </c>
      <c r="FI13" s="449">
        <v>0</v>
      </c>
      <c r="FJ13" s="449">
        <v>0</v>
      </c>
      <c r="FK13" s="449">
        <v>0</v>
      </c>
      <c r="FL13" s="449">
        <v>1.8725310498057248E-4</v>
      </c>
      <c r="FM13" s="449">
        <v>0</v>
      </c>
      <c r="FN13" s="449">
        <v>2.3520925783638845E-5</v>
      </c>
      <c r="FO13" s="449">
        <v>0</v>
      </c>
      <c r="FP13" s="449">
        <v>1.7632050836728972E-6</v>
      </c>
      <c r="FQ13" s="449">
        <v>0</v>
      </c>
      <c r="FR13" s="449">
        <v>2.3883062778336445E-4</v>
      </c>
      <c r="FS13" s="449">
        <v>2.090589420781295E-5</v>
      </c>
      <c r="FT13" s="449">
        <v>0</v>
      </c>
      <c r="FU13" s="451">
        <v>2.4321485821679287E-3</v>
      </c>
    </row>
    <row r="14" spans="2:177" ht="19.5" customHeight="1">
      <c r="B14" s="452" t="s">
        <v>26</v>
      </c>
      <c r="C14" s="453" t="s">
        <v>40</v>
      </c>
      <c r="D14" s="454">
        <v>0.25737117663268116</v>
      </c>
      <c r="E14" s="454">
        <v>0.15448401945741241</v>
      </c>
      <c r="F14" s="454">
        <v>0.17482289184159838</v>
      </c>
      <c r="G14" s="455">
        <v>7.302896345197234E-4</v>
      </c>
      <c r="H14" s="454">
        <v>4.2505958016388623E-2</v>
      </c>
      <c r="I14" s="456">
        <v>4.247331135124547E-2</v>
      </c>
      <c r="J14" s="3"/>
      <c r="K14" s="474" t="str">
        <f t="shared" si="36"/>
        <v/>
      </c>
      <c r="L14" s="546" t="str">
        <f t="shared" si="37"/>
        <v/>
      </c>
      <c r="M14" s="473" t="str">
        <f t="shared" si="37"/>
        <v/>
      </c>
      <c r="N14" s="3"/>
      <c r="S14" s="486" t="s">
        <v>10</v>
      </c>
      <c r="T14" s="453" t="s">
        <v>40</v>
      </c>
      <c r="U14" s="504">
        <v>1.0322E-4</v>
      </c>
      <c r="V14" s="505">
        <v>9.0489999999999996E-5</v>
      </c>
      <c r="W14" s="505">
        <v>4.0684E-4</v>
      </c>
      <c r="X14" s="505">
        <v>1.0857999999999999E-4</v>
      </c>
      <c r="Y14" s="505">
        <v>3.6101999999999998E-4</v>
      </c>
      <c r="Z14" s="505">
        <v>1.69258E-3</v>
      </c>
      <c r="AA14" s="505">
        <v>9.0049999999999993E-5</v>
      </c>
      <c r="AB14" s="505">
        <v>8.7431E-4</v>
      </c>
      <c r="AC14" s="505">
        <v>1.19063E-3</v>
      </c>
      <c r="AD14" s="505">
        <v>9.9031000000000011E-4</v>
      </c>
      <c r="AE14" s="505">
        <v>1.1744262599999999</v>
      </c>
      <c r="AF14" s="505">
        <v>1.554897E-2</v>
      </c>
      <c r="AG14" s="505">
        <v>1.298323E-2</v>
      </c>
      <c r="AH14" s="505">
        <v>7.4597099999999996E-3</v>
      </c>
      <c r="AI14" s="505">
        <v>2.42624E-2</v>
      </c>
      <c r="AJ14" s="505">
        <v>7.0016899999999997E-3</v>
      </c>
      <c r="AK14" s="505">
        <v>1.645508E-2</v>
      </c>
      <c r="AL14" s="505">
        <v>3.3652399999999998E-3</v>
      </c>
      <c r="AM14" s="505">
        <v>6.5326899999999999E-3</v>
      </c>
      <c r="AN14" s="505">
        <v>2.2766599999999998E-3</v>
      </c>
      <c r="AO14" s="505">
        <v>3.2294200000000002E-3</v>
      </c>
      <c r="AP14" s="505">
        <v>2.5428000000000001E-4</v>
      </c>
      <c r="AQ14" s="505">
        <v>3.2822E-4</v>
      </c>
      <c r="AR14" s="505">
        <v>7.5939999999999995E-5</v>
      </c>
      <c r="AS14" s="505">
        <v>6.8609999999999995E-5</v>
      </c>
      <c r="AT14" s="505">
        <v>5.7790000000000001E-5</v>
      </c>
      <c r="AU14" s="505">
        <v>6.1890000000000005E-5</v>
      </c>
      <c r="AV14" s="505">
        <v>1.0456E-4</v>
      </c>
      <c r="AW14" s="505">
        <v>1.0433999999999999E-4</v>
      </c>
      <c r="AX14" s="505">
        <v>1.3306E-4</v>
      </c>
      <c r="AY14" s="505">
        <v>1.024E-4</v>
      </c>
      <c r="AZ14" s="505">
        <v>6.2496999999999997E-4</v>
      </c>
      <c r="BA14" s="505">
        <v>1.3668E-4</v>
      </c>
      <c r="BB14" s="505">
        <v>3.0728E-4</v>
      </c>
      <c r="BC14" s="505">
        <v>1.7401E-4</v>
      </c>
      <c r="BD14" s="505">
        <v>4.5748000000000002E-4</v>
      </c>
      <c r="BE14" s="506">
        <v>7.4034000000000003E-4</v>
      </c>
      <c r="BF14" s="9"/>
      <c r="BG14" s="486" t="s">
        <v>10</v>
      </c>
      <c r="BH14" s="453" t="s">
        <v>40</v>
      </c>
      <c r="BI14" s="519">
        <f t="shared" si="35"/>
        <v>9.0551940218314399E-5</v>
      </c>
      <c r="BJ14" s="520">
        <f t="shared" si="38"/>
        <v>9.0475702124793219E-5</v>
      </c>
      <c r="BK14" s="520">
        <f t="shared" si="0"/>
        <v>3.7747948346028142E-4</v>
      </c>
      <c r="BL14" s="520">
        <f t="shared" si="1"/>
        <v>1.0655659469225684E-4</v>
      </c>
      <c r="BM14" s="520">
        <f t="shared" si="2"/>
        <v>3.3916890109595462E-4</v>
      </c>
      <c r="BN14" s="520">
        <f t="shared" si="3"/>
        <v>1.5449144786721881E-3</v>
      </c>
      <c r="BO14" s="520">
        <f t="shared" si="4"/>
        <v>8.8914454825389437E-5</v>
      </c>
      <c r="BP14" s="520">
        <f t="shared" si="5"/>
        <v>8.0432742524506992E-4</v>
      </c>
      <c r="BQ14" s="520">
        <f t="shared" si="6"/>
        <v>1.1116465976843191E-3</v>
      </c>
      <c r="BR14" s="520">
        <f t="shared" si="7"/>
        <v>9.1665574814778965E-4</v>
      </c>
      <c r="BS14" s="520">
        <f t="shared" si="8"/>
        <v>1</v>
      </c>
      <c r="BT14" s="520">
        <f t="shared" si="9"/>
        <v>1.521226149971997E-2</v>
      </c>
      <c r="BU14" s="520">
        <f t="shared" si="10"/>
        <v>1.2770714456339228E-2</v>
      </c>
      <c r="BV14" s="520">
        <f t="shared" si="11"/>
        <v>7.0342732166632071E-3</v>
      </c>
      <c r="BW14" s="520">
        <f t="shared" si="12"/>
        <v>2.42268400863896E-2</v>
      </c>
      <c r="BX14" s="520">
        <f t="shared" si="13"/>
        <v>6.6967892055450565E-3</v>
      </c>
      <c r="BY14" s="520">
        <f t="shared" si="14"/>
        <v>1.6276312861240521E-2</v>
      </c>
      <c r="BZ14" s="520">
        <f t="shared" si="15"/>
        <v>3.3611846970511604E-3</v>
      </c>
      <c r="CA14" s="520">
        <f t="shared" si="16"/>
        <v>6.3482355411515878E-3</v>
      </c>
      <c r="CB14" s="520">
        <f t="shared" si="17"/>
        <v>2.2662417693126219E-3</v>
      </c>
      <c r="CC14" s="520">
        <f t="shared" si="18"/>
        <v>3.2200923905731506E-3</v>
      </c>
      <c r="CD14" s="520">
        <f t="shared" si="19"/>
        <v>2.3022139669584858E-4</v>
      </c>
      <c r="CE14" s="520">
        <f t="shared" si="20"/>
        <v>3.0670038296432716E-4</v>
      </c>
      <c r="CF14" s="520">
        <f t="shared" si="21"/>
        <v>7.578823708676324E-5</v>
      </c>
      <c r="CG14" s="520">
        <f t="shared" si="22"/>
        <v>6.7784913893893857E-5</v>
      </c>
      <c r="CH14" s="520">
        <f t="shared" si="23"/>
        <v>5.4252602294272048E-5</v>
      </c>
      <c r="CI14" s="520">
        <f t="shared" si="24"/>
        <v>5.7255873361886703E-5</v>
      </c>
      <c r="CJ14" s="520">
        <f t="shared" si="25"/>
        <v>9.5163266891607281E-5</v>
      </c>
      <c r="CK14" s="520">
        <f t="shared" si="26"/>
        <v>8.9977787800797033E-5</v>
      </c>
      <c r="CL14" s="520">
        <f t="shared" si="27"/>
        <v>1.3304677515055003E-4</v>
      </c>
      <c r="CM14" s="520">
        <f t="shared" si="28"/>
        <v>1.0237956810959237E-4</v>
      </c>
      <c r="CN14" s="520">
        <f t="shared" si="29"/>
        <v>6.1673080942077553E-4</v>
      </c>
      <c r="CO14" s="520">
        <f t="shared" si="30"/>
        <v>1.3662434470694017E-4</v>
      </c>
      <c r="CP14" s="520">
        <f t="shared" si="31"/>
        <v>2.7961524258323934E-4</v>
      </c>
      <c r="CQ14" s="520">
        <f t="shared" si="32"/>
        <v>1.7236903813846988E-4</v>
      </c>
      <c r="CR14" s="520">
        <f t="shared" si="33"/>
        <v>4.5712301435317103E-4</v>
      </c>
      <c r="CS14" s="521">
        <f t="shared" si="34"/>
        <v>7.3963619178534466E-4</v>
      </c>
      <c r="CT14" s="11"/>
      <c r="CU14" s="486" t="s">
        <v>26</v>
      </c>
      <c r="CV14" s="487" t="s">
        <v>40</v>
      </c>
      <c r="CW14" s="458">
        <v>0</v>
      </c>
      <c r="CX14" s="454">
        <v>0</v>
      </c>
      <c r="CY14" s="454">
        <v>0</v>
      </c>
      <c r="CZ14" s="454">
        <v>0</v>
      </c>
      <c r="DA14" s="454">
        <v>0</v>
      </c>
      <c r="DB14" s="454">
        <v>0</v>
      </c>
      <c r="DC14" s="454">
        <v>0</v>
      </c>
      <c r="DD14" s="454">
        <v>0</v>
      </c>
      <c r="DE14" s="454">
        <v>0</v>
      </c>
      <c r="DF14" s="454">
        <v>0</v>
      </c>
      <c r="DG14" s="454">
        <v>0</v>
      </c>
      <c r="DH14" s="454">
        <v>0</v>
      </c>
      <c r="DI14" s="454">
        <v>0</v>
      </c>
      <c r="DJ14" s="454">
        <v>0</v>
      </c>
      <c r="DK14" s="454">
        <v>0</v>
      </c>
      <c r="DL14" s="454">
        <v>0</v>
      </c>
      <c r="DM14" s="454">
        <v>0</v>
      </c>
      <c r="DN14" s="454">
        <v>0</v>
      </c>
      <c r="DO14" s="454">
        <v>0</v>
      </c>
      <c r="DP14" s="454">
        <v>0</v>
      </c>
      <c r="DQ14" s="454">
        <v>0</v>
      </c>
      <c r="DR14" s="454">
        <v>2.7092460435932206E-2</v>
      </c>
      <c r="DS14" s="454">
        <v>0</v>
      </c>
      <c r="DT14" s="454">
        <v>0</v>
      </c>
      <c r="DU14" s="454">
        <v>0</v>
      </c>
      <c r="DV14" s="454">
        <v>0</v>
      </c>
      <c r="DW14" s="454">
        <v>0</v>
      </c>
      <c r="DX14" s="454">
        <v>0</v>
      </c>
      <c r="DY14" s="454">
        <v>0</v>
      </c>
      <c r="DZ14" s="454">
        <v>0</v>
      </c>
      <c r="EA14" s="454">
        <v>0</v>
      </c>
      <c r="EB14" s="454">
        <v>0</v>
      </c>
      <c r="EC14" s="454">
        <v>0</v>
      </c>
      <c r="ED14" s="454">
        <v>0</v>
      </c>
      <c r="EE14" s="454">
        <v>0</v>
      </c>
      <c r="EF14" s="454">
        <v>0</v>
      </c>
      <c r="EG14" s="456">
        <v>0</v>
      </c>
      <c r="EI14" s="486" t="s">
        <v>10</v>
      </c>
      <c r="EJ14" s="453" t="s">
        <v>40</v>
      </c>
      <c r="EK14" s="458">
        <v>0</v>
      </c>
      <c r="EL14" s="454">
        <v>0</v>
      </c>
      <c r="EM14" s="454">
        <v>8.9523592794316857E-4</v>
      </c>
      <c r="EN14" s="454">
        <v>0</v>
      </c>
      <c r="EO14" s="454">
        <v>7.637455290639202E-4</v>
      </c>
      <c r="EP14" s="454">
        <v>4.6178699620285386E-3</v>
      </c>
      <c r="EQ14" s="454">
        <v>0</v>
      </c>
      <c r="ER14" s="454">
        <v>2.0464545175483476E-3</v>
      </c>
      <c r="ES14" s="454">
        <v>3.2664359861591693E-3</v>
      </c>
      <c r="ET14" s="454">
        <v>2.8632437154226926E-3</v>
      </c>
      <c r="EU14" s="454">
        <v>0.57680127974927364</v>
      </c>
      <c r="EV14" s="454">
        <v>5.0088181091596046E-2</v>
      </c>
      <c r="EW14" s="454">
        <v>4.099593382721551E-2</v>
      </c>
      <c r="EX14" s="454">
        <v>2.2307508262220208E-2</v>
      </c>
      <c r="EY14" s="454">
        <v>7.9059829059829057E-2</v>
      </c>
      <c r="EZ14" s="454">
        <v>2.1612535952277523E-2</v>
      </c>
      <c r="FA14" s="454">
        <v>5.2359524962264689E-2</v>
      </c>
      <c r="FB14" s="454">
        <v>9.4952951240376386E-3</v>
      </c>
      <c r="FC14" s="454">
        <v>1.9990150564240541E-2</v>
      </c>
      <c r="FD14" s="454">
        <v>7.16027704614184E-3</v>
      </c>
      <c r="FE14" s="454">
        <v>8.8950373757223956E-3</v>
      </c>
      <c r="FF14" s="454">
        <v>4.5893331345929809E-4</v>
      </c>
      <c r="FG14" s="454">
        <v>1.7323816783313699E-4</v>
      </c>
      <c r="FH14" s="454">
        <v>9.2878969414955374E-6</v>
      </c>
      <c r="FI14" s="454">
        <v>1.192468800679924E-5</v>
      </c>
      <c r="FJ14" s="454">
        <v>0</v>
      </c>
      <c r="FK14" s="454">
        <v>0</v>
      </c>
      <c r="FL14" s="454">
        <v>9.0025531240659853E-6</v>
      </c>
      <c r="FM14" s="454">
        <v>8.3356011071639583E-5</v>
      </c>
      <c r="FN14" s="454">
        <v>1.5680617189092562E-4</v>
      </c>
      <c r="FO14" s="454">
        <v>8.5408307065006796E-5</v>
      </c>
      <c r="FP14" s="454">
        <v>1.6009902159749908E-3</v>
      </c>
      <c r="FQ14" s="454">
        <v>2.164658344757919E-4</v>
      </c>
      <c r="FR14" s="454">
        <v>4.4174687544892973E-4</v>
      </c>
      <c r="FS14" s="454">
        <v>3.0522605543406909E-4</v>
      </c>
      <c r="FT14" s="454">
        <v>9.7370983446932818E-4</v>
      </c>
      <c r="FU14" s="456">
        <v>2.1189173253735745E-3</v>
      </c>
    </row>
    <row r="15" spans="2:177" ht="19.5" customHeight="1">
      <c r="B15" s="442" t="s">
        <v>27</v>
      </c>
      <c r="C15" s="443" t="s">
        <v>41</v>
      </c>
      <c r="D15" s="444">
        <v>0.32646478891631081</v>
      </c>
      <c r="E15" s="444">
        <v>0.5030021203093934</v>
      </c>
      <c r="F15" s="444">
        <v>0.22003659350168106</v>
      </c>
      <c r="G15" s="445">
        <v>6.6612638190606923E-4</v>
      </c>
      <c r="H15" s="444">
        <v>5.4500538334004874E-2</v>
      </c>
      <c r="I15" s="446">
        <v>5.1329982231675175E-2</v>
      </c>
      <c r="J15" s="3"/>
      <c r="K15" s="474" t="str">
        <f t="shared" si="36"/>
        <v/>
      </c>
      <c r="L15" s="546" t="str">
        <f t="shared" si="37"/>
        <v/>
      </c>
      <c r="M15" s="473" t="str">
        <f t="shared" si="37"/>
        <v/>
      </c>
      <c r="N15" s="3"/>
      <c r="S15" s="481" t="s">
        <v>11</v>
      </c>
      <c r="T15" s="443" t="s">
        <v>41</v>
      </c>
      <c r="U15" s="498">
        <v>1.4411999999999999E-3</v>
      </c>
      <c r="V15" s="499">
        <v>2.65271E-3</v>
      </c>
      <c r="W15" s="499">
        <v>4.2113100000000002E-3</v>
      </c>
      <c r="X15" s="499">
        <v>1.0114499999999999E-3</v>
      </c>
      <c r="Y15" s="499">
        <v>2.1930299999999999E-3</v>
      </c>
      <c r="Z15" s="499">
        <v>6.3442300000000002E-3</v>
      </c>
      <c r="AA15" s="499">
        <v>4.9644999999999995E-4</v>
      </c>
      <c r="AB15" s="499">
        <v>4.3866199999999999E-3</v>
      </c>
      <c r="AC15" s="499">
        <v>3.55902E-3</v>
      </c>
      <c r="AD15" s="499">
        <v>9.1560000000000003E-4</v>
      </c>
      <c r="AE15" s="499">
        <v>1.1948799999999999E-3</v>
      </c>
      <c r="AF15" s="499">
        <v>1.02213402</v>
      </c>
      <c r="AG15" s="499">
        <v>1.1144299999999999E-2</v>
      </c>
      <c r="AH15" s="499">
        <v>1.053961E-2</v>
      </c>
      <c r="AI15" s="499">
        <v>7.8771699999999993E-3</v>
      </c>
      <c r="AJ15" s="499">
        <v>4.25721E-3</v>
      </c>
      <c r="AK15" s="499">
        <v>9.4192100000000008E-3</v>
      </c>
      <c r="AL15" s="499">
        <v>6.3084100000000004E-3</v>
      </c>
      <c r="AM15" s="499">
        <v>7.7573900000000003E-3</v>
      </c>
      <c r="AN15" s="499">
        <v>1.8437799999999999E-3</v>
      </c>
      <c r="AO15" s="499">
        <v>2.809145E-2</v>
      </c>
      <c r="AP15" s="499">
        <v>9.0262000000000003E-4</v>
      </c>
      <c r="AQ15" s="499">
        <v>1.9969300000000001E-3</v>
      </c>
      <c r="AR15" s="499">
        <v>4.2349E-4</v>
      </c>
      <c r="AS15" s="499">
        <v>1.09106E-3</v>
      </c>
      <c r="AT15" s="499">
        <v>3.0762999999999998E-4</v>
      </c>
      <c r="AU15" s="499">
        <v>5.5608999999999997E-4</v>
      </c>
      <c r="AV15" s="499">
        <v>9.7875000000000002E-4</v>
      </c>
      <c r="AW15" s="499">
        <v>5.4118999999999999E-4</v>
      </c>
      <c r="AX15" s="499">
        <v>1.4267699999999999E-3</v>
      </c>
      <c r="AY15" s="499">
        <v>4.6506999999999999E-4</v>
      </c>
      <c r="AZ15" s="499">
        <v>7.1464E-4</v>
      </c>
      <c r="BA15" s="499">
        <v>1.05393E-3</v>
      </c>
      <c r="BB15" s="499">
        <v>8.2262000000000004E-4</v>
      </c>
      <c r="BC15" s="499">
        <v>1.2656099999999999E-3</v>
      </c>
      <c r="BD15" s="499">
        <v>7.8936999999999996E-4</v>
      </c>
      <c r="BE15" s="500">
        <v>1.67998E-3</v>
      </c>
      <c r="BF15" s="9"/>
      <c r="BG15" s="481" t="s">
        <v>11</v>
      </c>
      <c r="BH15" s="443" t="s">
        <v>41</v>
      </c>
      <c r="BI15" s="513">
        <f t="shared" si="35"/>
        <v>1.2643233505389914E-3</v>
      </c>
      <c r="BJ15" s="514">
        <f t="shared" si="38"/>
        <v>2.6522908584756355E-3</v>
      </c>
      <c r="BK15" s="514">
        <f t="shared" si="0"/>
        <v>3.9073914155223618E-3</v>
      </c>
      <c r="BL15" s="514">
        <f t="shared" si="1"/>
        <v>9.9260147081859621E-4</v>
      </c>
      <c r="BM15" s="514">
        <f t="shared" si="2"/>
        <v>2.0602946517380236E-3</v>
      </c>
      <c r="BN15" s="514">
        <f t="shared" si="3"/>
        <v>5.7907412252457529E-3</v>
      </c>
      <c r="BO15" s="514">
        <f t="shared" si="4"/>
        <v>4.9018968459816313E-4</v>
      </c>
      <c r="BP15" s="514">
        <f t="shared" si="5"/>
        <v>4.0355008751227009E-3</v>
      </c>
      <c r="BQ15" s="514">
        <f t="shared" si="6"/>
        <v>3.3229235565124726E-3</v>
      </c>
      <c r="BR15" s="514">
        <f t="shared" si="7"/>
        <v>8.4750230029396469E-4</v>
      </c>
      <c r="BS15" s="514">
        <f t="shared" si="8"/>
        <v>1.0174159423172299E-3</v>
      </c>
      <c r="BT15" s="514">
        <f t="shared" si="9"/>
        <v>1</v>
      </c>
      <c r="BU15" s="514">
        <f t="shared" si="10"/>
        <v>1.0961884917372738E-2</v>
      </c>
      <c r="BV15" s="514">
        <f t="shared" si="11"/>
        <v>9.9385225882877102E-3</v>
      </c>
      <c r="BW15" s="514">
        <f t="shared" si="12"/>
        <v>7.8656249144068817E-3</v>
      </c>
      <c r="BX15" s="514">
        <f t="shared" si="13"/>
        <v>4.0718223705617463E-3</v>
      </c>
      <c r="BY15" s="514">
        <f t="shared" si="14"/>
        <v>9.3168801893230135E-3</v>
      </c>
      <c r="BZ15" s="514">
        <f t="shared" si="15"/>
        <v>6.300808012125291E-3</v>
      </c>
      <c r="CA15" s="514">
        <f t="shared" si="16"/>
        <v>7.5383553948792795E-3</v>
      </c>
      <c r="CB15" s="514">
        <f t="shared" si="17"/>
        <v>1.835342672785232E-3</v>
      </c>
      <c r="CC15" s="514">
        <f t="shared" si="18"/>
        <v>2.8010312806995105E-2</v>
      </c>
      <c r="CD15" s="514">
        <f t="shared" si="19"/>
        <v>8.1721895975148194E-4</v>
      </c>
      <c r="CE15" s="514">
        <f t="shared" si="20"/>
        <v>1.8660020588414901E-3</v>
      </c>
      <c r="CF15" s="514">
        <f t="shared" si="21"/>
        <v>4.2264367295066324E-4</v>
      </c>
      <c r="CG15" s="514">
        <f t="shared" si="22"/>
        <v>1.0779391947685736E-3</v>
      </c>
      <c r="CH15" s="514">
        <f t="shared" si="23"/>
        <v>2.887995854609259E-4</v>
      </c>
      <c r="CI15" s="514">
        <f t="shared" si="24"/>
        <v>5.1445174693507149E-4</v>
      </c>
      <c r="CJ15" s="514">
        <f t="shared" si="25"/>
        <v>8.9079043104591264E-4</v>
      </c>
      <c r="CK15" s="514">
        <f t="shared" si="26"/>
        <v>4.6669617577068572E-4</v>
      </c>
      <c r="CL15" s="514">
        <f t="shared" si="27"/>
        <v>1.4266281931576E-3</v>
      </c>
      <c r="CM15" s="514">
        <f t="shared" si="28"/>
        <v>4.6497720449929807E-4</v>
      </c>
      <c r="CN15" s="514">
        <f t="shared" si="29"/>
        <v>7.0521865952679816E-4</v>
      </c>
      <c r="CO15" s="514">
        <f t="shared" si="30"/>
        <v>1.053500845895416E-3</v>
      </c>
      <c r="CP15" s="514">
        <f t="shared" si="31"/>
        <v>7.4855861381744465E-4</v>
      </c>
      <c r="CQ15" s="514">
        <f t="shared" si="32"/>
        <v>1.2536749517753512E-3</v>
      </c>
      <c r="CR15" s="514">
        <f t="shared" si="33"/>
        <v>7.8875403042747783E-4</v>
      </c>
      <c r="CS15" s="515">
        <f t="shared" si="34"/>
        <v>1.6783829179505948E-3</v>
      </c>
      <c r="CT15" s="11"/>
      <c r="CU15" s="481" t="s">
        <v>27</v>
      </c>
      <c r="CV15" s="482" t="s">
        <v>41</v>
      </c>
      <c r="CW15" s="483">
        <v>5.6658449989067862E-4</v>
      </c>
      <c r="CX15" s="444">
        <v>5.8881532610226793E-3</v>
      </c>
      <c r="CY15" s="444">
        <v>1.3390302163727217E-2</v>
      </c>
      <c r="CZ15" s="444">
        <v>2.117416764818102E-2</v>
      </c>
      <c r="DA15" s="444">
        <v>1.3254387964162572E-2</v>
      </c>
      <c r="DB15" s="444">
        <v>2.3130829787460606E-4</v>
      </c>
      <c r="DC15" s="444">
        <v>3.3072361101187136E-4</v>
      </c>
      <c r="DD15" s="444">
        <v>4.3310083665736724E-3</v>
      </c>
      <c r="DE15" s="444">
        <v>6.0015733743397446E-3</v>
      </c>
      <c r="DF15" s="444">
        <v>1.3032943317832554E-3</v>
      </c>
      <c r="DG15" s="444">
        <v>1.9902665529022735E-3</v>
      </c>
      <c r="DH15" s="444">
        <v>2.4186950668683371E-2</v>
      </c>
      <c r="DI15" s="444">
        <v>3.9064924987066733E-3</v>
      </c>
      <c r="DJ15" s="444">
        <v>3.0137577376902268E-3</v>
      </c>
      <c r="DK15" s="444">
        <v>2.1267865231020364E-3</v>
      </c>
      <c r="DL15" s="444">
        <v>8.0035784640714622E-4</v>
      </c>
      <c r="DM15" s="444">
        <v>1.4176427274136707E-3</v>
      </c>
      <c r="DN15" s="444">
        <v>1.1033466478238287E-3</v>
      </c>
      <c r="DO15" s="444">
        <v>6.6321035095101609E-4</v>
      </c>
      <c r="DP15" s="444">
        <v>1.0083920594092393E-2</v>
      </c>
      <c r="DQ15" s="444">
        <v>2.8114144840824845E-3</v>
      </c>
      <c r="DR15" s="444">
        <v>8.0696534378054571E-5</v>
      </c>
      <c r="DS15" s="444">
        <v>0</v>
      </c>
      <c r="DT15" s="444">
        <v>1.4316695745756355E-3</v>
      </c>
      <c r="DU15" s="444">
        <v>5.7116349278592419E-3</v>
      </c>
      <c r="DV15" s="444">
        <v>2.7260864334785122E-3</v>
      </c>
      <c r="DW15" s="444">
        <v>2.7508043234334232E-3</v>
      </c>
      <c r="DX15" s="444">
        <v>2.9452725985060625E-3</v>
      </c>
      <c r="DY15" s="444">
        <v>1.1409849726479429E-3</v>
      </c>
      <c r="DZ15" s="444">
        <v>0</v>
      </c>
      <c r="EA15" s="444">
        <v>2.6536131051401396E-3</v>
      </c>
      <c r="EB15" s="444">
        <v>3.9434708109006011E-3</v>
      </c>
      <c r="EC15" s="444">
        <v>2.2328858315766114E-3</v>
      </c>
      <c r="ED15" s="444">
        <v>7.5471721661014377E-3</v>
      </c>
      <c r="EE15" s="444">
        <v>1.6254559519865319E-2</v>
      </c>
      <c r="EF15" s="444">
        <v>0</v>
      </c>
      <c r="EG15" s="446">
        <v>3.1174499259605644E-2</v>
      </c>
      <c r="EI15" s="481" t="s">
        <v>11</v>
      </c>
      <c r="EJ15" s="443" t="s">
        <v>41</v>
      </c>
      <c r="EK15" s="483">
        <v>2.236839611017383E-3</v>
      </c>
      <c r="EL15" s="444">
        <v>6.8175620398145623E-3</v>
      </c>
      <c r="EM15" s="444">
        <v>1.0352104663170165E-2</v>
      </c>
      <c r="EN15" s="444">
        <v>1.5171121324349651E-3</v>
      </c>
      <c r="EO15" s="444">
        <v>4.605158685147796E-3</v>
      </c>
      <c r="EP15" s="444">
        <v>1.6279420091110729E-2</v>
      </c>
      <c r="EQ15" s="444">
        <v>9.4822681585435235E-5</v>
      </c>
      <c r="ER15" s="444">
        <v>1.0320952283502166E-2</v>
      </c>
      <c r="ES15" s="444">
        <v>8.6228373702422149E-3</v>
      </c>
      <c r="ET15" s="444">
        <v>1.8198582937008639E-3</v>
      </c>
      <c r="EU15" s="444">
        <v>2.0567399040188044E-3</v>
      </c>
      <c r="EV15" s="444">
        <v>6.5300245057565404E-2</v>
      </c>
      <c r="EW15" s="444">
        <v>3.1805269314320726E-2</v>
      </c>
      <c r="EX15" s="444">
        <v>2.8932845996883796E-2</v>
      </c>
      <c r="EY15" s="444">
        <v>2.216880341880342E-2</v>
      </c>
      <c r="EZ15" s="444">
        <v>1.1115748588172162E-2</v>
      </c>
      <c r="FA15" s="444">
        <v>2.6621194429413606E-2</v>
      </c>
      <c r="FB15" s="444">
        <v>1.7621899059024809E-2</v>
      </c>
      <c r="FC15" s="444">
        <v>2.1578672368128667E-2</v>
      </c>
      <c r="FD15" s="444">
        <v>4.097161252560726E-3</v>
      </c>
      <c r="FE15" s="444">
        <v>8.3057818235960562E-2</v>
      </c>
      <c r="FF15" s="444">
        <v>4.314757647907931E-4</v>
      </c>
      <c r="FG15" s="444">
        <v>7.4492412168248906E-4</v>
      </c>
      <c r="FH15" s="444">
        <v>1.5789424800542414E-4</v>
      </c>
      <c r="FI15" s="444">
        <v>2.3936101017284295E-3</v>
      </c>
      <c r="FJ15" s="444">
        <v>1.1330991595070352E-4</v>
      </c>
      <c r="FK15" s="444">
        <v>2.797095532091032E-4</v>
      </c>
      <c r="FL15" s="444">
        <v>1.2405518204962928E-3</v>
      </c>
      <c r="FM15" s="444">
        <v>5.1239430335213746E-4</v>
      </c>
      <c r="FN15" s="444">
        <v>3.130243206372603E-3</v>
      </c>
      <c r="FO15" s="444">
        <v>2.0244932045038647E-4</v>
      </c>
      <c r="FP15" s="444">
        <v>3.8790511840803741E-4</v>
      </c>
      <c r="FQ15" s="444">
        <v>2.3522620679702721E-3</v>
      </c>
      <c r="FR15" s="444">
        <v>1.3934779485706076E-3</v>
      </c>
      <c r="FS15" s="444">
        <v>2.2975577734386434E-3</v>
      </c>
      <c r="FT15" s="444">
        <v>4.0093934360501749E-4</v>
      </c>
      <c r="FU15" s="446">
        <v>2.984909623569731E-3</v>
      </c>
    </row>
    <row r="16" spans="2:177" ht="19.5" customHeight="1" thickBot="1">
      <c r="B16" s="442" t="s">
        <v>28</v>
      </c>
      <c r="C16" s="443" t="s">
        <v>227</v>
      </c>
      <c r="D16" s="444">
        <v>8.9387525066516371E-2</v>
      </c>
      <c r="E16" s="444">
        <v>0.38394697265081046</v>
      </c>
      <c r="F16" s="444">
        <v>0.23249596167771402</v>
      </c>
      <c r="G16" s="445">
        <v>3.4078408027169013E-5</v>
      </c>
      <c r="H16" s="444">
        <v>5.0353701331253831E-2</v>
      </c>
      <c r="I16" s="446">
        <v>4.8515568428674875E-2</v>
      </c>
      <c r="J16" s="3"/>
      <c r="K16" s="475" t="s">
        <v>102</v>
      </c>
      <c r="L16" s="547">
        <f>AVERAGE(L7:L15)</f>
        <v>0.53248721523908671</v>
      </c>
      <c r="M16" s="476">
        <f>AVERAGE(M7:M15)</f>
        <v>0.56531451884814099</v>
      </c>
      <c r="N16" s="3"/>
      <c r="S16" s="481" t="s">
        <v>12</v>
      </c>
      <c r="T16" s="443" t="s">
        <v>103</v>
      </c>
      <c r="U16" s="498">
        <v>3.2990000000000001E-5</v>
      </c>
      <c r="V16" s="499">
        <v>3.4599000000000001E-4</v>
      </c>
      <c r="W16" s="499">
        <v>3.9889999999999999E-5</v>
      </c>
      <c r="X16" s="499">
        <v>3.519E-5</v>
      </c>
      <c r="Y16" s="499">
        <v>3.9100000000000002E-5</v>
      </c>
      <c r="Z16" s="499">
        <v>6.4850000000000004E-5</v>
      </c>
      <c r="AA16" s="499">
        <v>3.4879999999999998E-5</v>
      </c>
      <c r="AB16" s="499">
        <v>7.4640000000000004E-5</v>
      </c>
      <c r="AC16" s="499">
        <v>1.0459E-4</v>
      </c>
      <c r="AD16" s="499">
        <v>4.1230000000000003E-5</v>
      </c>
      <c r="AE16" s="499">
        <v>3.8999999999999999E-5</v>
      </c>
      <c r="AF16" s="499">
        <v>9.7440000000000002E-5</v>
      </c>
      <c r="AG16" s="499">
        <v>1.0166408499999999</v>
      </c>
      <c r="AH16" s="499">
        <v>3.5947599999999998E-3</v>
      </c>
      <c r="AI16" s="499">
        <v>5.7142E-4</v>
      </c>
      <c r="AJ16" s="499">
        <v>2.0018E-4</v>
      </c>
      <c r="AK16" s="499">
        <v>4.7061E-4</v>
      </c>
      <c r="AL16" s="499">
        <v>2.6761999999999999E-4</v>
      </c>
      <c r="AM16" s="499">
        <v>1.4907399999999999E-3</v>
      </c>
      <c r="AN16" s="499">
        <v>5.164E-5</v>
      </c>
      <c r="AO16" s="499">
        <v>7.3141999999999999E-4</v>
      </c>
      <c r="AP16" s="499">
        <v>6.8079999999999999E-5</v>
      </c>
      <c r="AQ16" s="499">
        <v>1.5344200000000001E-3</v>
      </c>
      <c r="AR16" s="499">
        <v>6.0510000000000002E-5</v>
      </c>
      <c r="AS16" s="499">
        <v>5.7710000000000001E-5</v>
      </c>
      <c r="AT16" s="499">
        <v>7.3490000000000003E-5</v>
      </c>
      <c r="AU16" s="499">
        <v>3.2150000000000002E-5</v>
      </c>
      <c r="AV16" s="499">
        <v>1.2252000000000001E-4</v>
      </c>
      <c r="AW16" s="499">
        <v>9.5710000000000004E-5</v>
      </c>
      <c r="AX16" s="499">
        <v>8.3900000000000006E-5</v>
      </c>
      <c r="AY16" s="499">
        <v>7.428E-5</v>
      </c>
      <c r="AZ16" s="499">
        <v>4.3550000000000001E-5</v>
      </c>
      <c r="BA16" s="499">
        <v>5.5869999999999999E-5</v>
      </c>
      <c r="BB16" s="499">
        <v>8.1223000000000005E-4</v>
      </c>
      <c r="BC16" s="499">
        <v>5.0569999999999999E-5</v>
      </c>
      <c r="BD16" s="499">
        <v>2.5660000000000002E-5</v>
      </c>
      <c r="BE16" s="500">
        <v>4.5930000000000002E-5</v>
      </c>
      <c r="BF16" s="9"/>
      <c r="BG16" s="481" t="s">
        <v>12</v>
      </c>
      <c r="BH16" s="443" t="s">
        <v>103</v>
      </c>
      <c r="BI16" s="513">
        <f t="shared" si="35"/>
        <v>2.8941179110658708E-5</v>
      </c>
      <c r="BJ16" s="514">
        <f t="shared" si="38"/>
        <v>3.4593533183950944E-4</v>
      </c>
      <c r="BK16" s="514">
        <f t="shared" si="0"/>
        <v>3.7011249127987969E-5</v>
      </c>
      <c r="BL16" s="514">
        <f t="shared" si="1"/>
        <v>3.4534228837912309E-5</v>
      </c>
      <c r="BM16" s="514">
        <f t="shared" si="2"/>
        <v>3.6733433141797761E-5</v>
      </c>
      <c r="BN16" s="514">
        <f t="shared" si="3"/>
        <v>5.9192300477313568E-5</v>
      </c>
      <c r="BO16" s="514">
        <f t="shared" si="4"/>
        <v>3.4440157515930965E-5</v>
      </c>
      <c r="BP16" s="514">
        <f t="shared" si="5"/>
        <v>6.8665575162461855E-5</v>
      </c>
      <c r="BQ16" s="514">
        <f t="shared" si="6"/>
        <v>9.765176221983566E-5</v>
      </c>
      <c r="BR16" s="514">
        <f t="shared" si="7"/>
        <v>3.8163521014766453E-5</v>
      </c>
      <c r="BS16" s="514">
        <f t="shared" si="8"/>
        <v>3.3207704330453236E-5</v>
      </c>
      <c r="BT16" s="514">
        <f t="shared" si="9"/>
        <v>9.5329964655711195E-5</v>
      </c>
      <c r="BU16" s="514">
        <f t="shared" si="10"/>
        <v>1</v>
      </c>
      <c r="BV16" s="514">
        <f t="shared" si="11"/>
        <v>3.3897462486252457E-3</v>
      </c>
      <c r="BW16" s="514">
        <f t="shared" si="12"/>
        <v>5.7058250470541844E-4</v>
      </c>
      <c r="BX16" s="514">
        <f t="shared" si="13"/>
        <v>1.9146281300171951E-4</v>
      </c>
      <c r="BY16" s="514">
        <f t="shared" si="14"/>
        <v>4.6549731728003763E-4</v>
      </c>
      <c r="BZ16" s="514">
        <f t="shared" si="15"/>
        <v>2.672975028897884E-4</v>
      </c>
      <c r="CA16" s="514">
        <f t="shared" si="16"/>
        <v>1.4486480531934499E-3</v>
      </c>
      <c r="CB16" s="514">
        <f t="shared" si="17"/>
        <v>5.1403690040367825E-5</v>
      </c>
      <c r="CC16" s="514">
        <f t="shared" si="18"/>
        <v>7.2930742248236951E-4</v>
      </c>
      <c r="CD16" s="514">
        <f t="shared" si="19"/>
        <v>6.1638637278013883E-5</v>
      </c>
      <c r="CE16" s="514">
        <f t="shared" si="20"/>
        <v>1.4338163476574337E-3</v>
      </c>
      <c r="CF16" s="514">
        <f t="shared" si="21"/>
        <v>6.0389073296287124E-5</v>
      </c>
      <c r="CG16" s="514">
        <f t="shared" si="22"/>
        <v>5.7015994473351035E-5</v>
      </c>
      <c r="CH16" s="514">
        <f t="shared" si="23"/>
        <v>6.8991585786572993E-5</v>
      </c>
      <c r="CI16" s="514">
        <f t="shared" si="24"/>
        <v>2.9742710108008684E-5</v>
      </c>
      <c r="CJ16" s="514">
        <f t="shared" si="25"/>
        <v>1.115092144181305E-4</v>
      </c>
      <c r="CK16" s="514">
        <f t="shared" si="26"/>
        <v>8.253569168501327E-5</v>
      </c>
      <c r="CL16" s="514">
        <f t="shared" si="27"/>
        <v>8.3891661168879818E-5</v>
      </c>
      <c r="CM16" s="514">
        <f t="shared" si="28"/>
        <v>7.4265178898247285E-5</v>
      </c>
      <c r="CN16" s="514">
        <f t="shared" si="29"/>
        <v>4.2975865641990456E-5</v>
      </c>
      <c r="CO16" s="514">
        <f t="shared" si="30"/>
        <v>5.5847250064213838E-5</v>
      </c>
      <c r="CP16" s="514">
        <f t="shared" si="31"/>
        <v>7.3910403698055369E-4</v>
      </c>
      <c r="CQ16" s="514">
        <f t="shared" si="32"/>
        <v>5.0093111077883006E-5</v>
      </c>
      <c r="CR16" s="514">
        <f t="shared" si="33"/>
        <v>2.5639976716582951E-5</v>
      </c>
      <c r="CS16" s="515">
        <f t="shared" si="34"/>
        <v>4.5886336397737371E-5</v>
      </c>
      <c r="CT16" s="11"/>
      <c r="CU16" s="481" t="s">
        <v>28</v>
      </c>
      <c r="CV16" s="482" t="s">
        <v>227</v>
      </c>
      <c r="CW16" s="483">
        <v>3.2816396655764121E-2</v>
      </c>
      <c r="CX16" s="444">
        <v>0.10268112879748321</v>
      </c>
      <c r="CY16" s="444">
        <v>9.4598093908500852E-2</v>
      </c>
      <c r="CZ16" s="444">
        <v>3.2958975464906025E-2</v>
      </c>
      <c r="DA16" s="444">
        <v>6.4425466463046768E-2</v>
      </c>
      <c r="DB16" s="444">
        <v>3.7131587800331052E-2</v>
      </c>
      <c r="DC16" s="444">
        <v>8.8295038125082936E-2</v>
      </c>
      <c r="DD16" s="444">
        <v>2.0591159279751511E-2</v>
      </c>
      <c r="DE16" s="444">
        <v>4.3711847728063899E-2</v>
      </c>
      <c r="DF16" s="444">
        <v>9.8039682509206388E-2</v>
      </c>
      <c r="DG16" s="444">
        <v>9.0726493066109068E-2</v>
      </c>
      <c r="DH16" s="444">
        <v>1.9690945096755081E-2</v>
      </c>
      <c r="DI16" s="444">
        <v>0.18665545783755819</v>
      </c>
      <c r="DJ16" s="444">
        <v>0.13964684600959223</v>
      </c>
      <c r="DK16" s="444">
        <v>2.6219903223925842E-2</v>
      </c>
      <c r="DL16" s="444">
        <v>1.6200135196335869E-2</v>
      </c>
      <c r="DM16" s="444">
        <v>2.9715100934651382E-2</v>
      </c>
      <c r="DN16" s="444">
        <v>2.6594603032135958E-2</v>
      </c>
      <c r="DO16" s="444">
        <v>6.0327661905631463E-2</v>
      </c>
      <c r="DP16" s="444">
        <v>3.9407221970047791E-2</v>
      </c>
      <c r="DQ16" s="444">
        <v>2.9188557260495566E-2</v>
      </c>
      <c r="DR16" s="444">
        <v>0.11444225595567743</v>
      </c>
      <c r="DS16" s="444">
        <v>0.1137390567636261</v>
      </c>
      <c r="DT16" s="444">
        <v>4.3946385768095619E-2</v>
      </c>
      <c r="DU16" s="444">
        <v>9.0394276285592726E-2</v>
      </c>
      <c r="DV16" s="444">
        <v>1.3084702056787129E-2</v>
      </c>
      <c r="DW16" s="444">
        <v>3.2054281568989046E-3</v>
      </c>
      <c r="DX16" s="444">
        <v>2.4704532335821261E-2</v>
      </c>
      <c r="DY16" s="444">
        <v>3.9235642280366712E-3</v>
      </c>
      <c r="DZ16" s="444">
        <v>0</v>
      </c>
      <c r="EA16" s="444">
        <v>1.9277062708962459E-2</v>
      </c>
      <c r="EB16" s="444">
        <v>8.3555463981819997E-3</v>
      </c>
      <c r="EC16" s="444">
        <v>6.7194607788749583E-2</v>
      </c>
      <c r="ED16" s="444">
        <v>3.0105850423465655E-2</v>
      </c>
      <c r="EE16" s="444">
        <v>6.6304454656853029E-2</v>
      </c>
      <c r="EF16" s="444">
        <v>0</v>
      </c>
      <c r="EG16" s="446">
        <v>0.18798223053542201</v>
      </c>
      <c r="EI16" s="481" t="s">
        <v>12</v>
      </c>
      <c r="EJ16" s="443" t="s">
        <v>103</v>
      </c>
      <c r="EK16" s="483">
        <v>2.3695334862472278E-6</v>
      </c>
      <c r="EL16" s="444">
        <v>3.27242977911099E-3</v>
      </c>
      <c r="EM16" s="444">
        <v>0</v>
      </c>
      <c r="EN16" s="444">
        <v>0</v>
      </c>
      <c r="EO16" s="444">
        <v>5.2932858449974667E-5</v>
      </c>
      <c r="EP16" s="444">
        <v>1.0388908800964091E-5</v>
      </c>
      <c r="EQ16" s="444">
        <v>0</v>
      </c>
      <c r="ER16" s="444">
        <v>3.0696817763225213E-4</v>
      </c>
      <c r="ES16" s="444">
        <v>4.9826989619377161E-4</v>
      </c>
      <c r="ET16" s="444">
        <v>1.9411821799475881E-4</v>
      </c>
      <c r="EU16" s="444">
        <v>6.5293330286311254E-5</v>
      </c>
      <c r="EV16" s="444">
        <v>7.3319109866374266E-4</v>
      </c>
      <c r="EW16" s="444">
        <v>0.18264356931989081</v>
      </c>
      <c r="EX16" s="444">
        <v>3.695094410090121E-2</v>
      </c>
      <c r="EY16" s="444">
        <v>5.876068376068376E-3</v>
      </c>
      <c r="EZ16" s="444">
        <v>1.60418849356763E-3</v>
      </c>
      <c r="FA16" s="444">
        <v>4.6136758465525592E-3</v>
      </c>
      <c r="FB16" s="444">
        <v>2.5662959794696323E-3</v>
      </c>
      <c r="FC16" s="444">
        <v>1.5605950500579556E-2</v>
      </c>
      <c r="FD16" s="444">
        <v>1.9510291678860601E-5</v>
      </c>
      <c r="FE16" s="444">
        <v>7.2838533526728005E-3</v>
      </c>
      <c r="FF16" s="444">
        <v>0</v>
      </c>
      <c r="FG16" s="444">
        <v>1.4309472663017115E-2</v>
      </c>
      <c r="FH16" s="444">
        <v>0</v>
      </c>
      <c r="FI16" s="444">
        <v>3.2521876382179744E-6</v>
      </c>
      <c r="FJ16" s="444">
        <v>0</v>
      </c>
      <c r="FK16" s="444">
        <v>0</v>
      </c>
      <c r="FL16" s="444">
        <v>6.6618893118088293E-5</v>
      </c>
      <c r="FM16" s="444">
        <v>2.4516473844599879E-6</v>
      </c>
      <c r="FN16" s="444">
        <v>2.3520925783638845E-4</v>
      </c>
      <c r="FO16" s="444">
        <v>0</v>
      </c>
      <c r="FP16" s="444">
        <v>0</v>
      </c>
      <c r="FQ16" s="444">
        <v>0</v>
      </c>
      <c r="FR16" s="444">
        <v>7.7916247665565297E-3</v>
      </c>
      <c r="FS16" s="444">
        <v>8.362357683125181E-6</v>
      </c>
      <c r="FT16" s="444">
        <v>0</v>
      </c>
      <c r="FU16" s="446">
        <v>0</v>
      </c>
    </row>
    <row r="17" spans="2:177" ht="19.5" customHeight="1">
      <c r="B17" s="442" t="s">
        <v>29</v>
      </c>
      <c r="C17" s="443" t="s">
        <v>228</v>
      </c>
      <c r="D17" s="444">
        <v>0.47952651793397272</v>
      </c>
      <c r="E17" s="444">
        <v>0.53086928866125771</v>
      </c>
      <c r="F17" s="444">
        <v>0.14465450400418606</v>
      </c>
      <c r="G17" s="445">
        <v>1.7119075282398183E-4</v>
      </c>
      <c r="H17" s="444">
        <v>2.2511753847111481E-2</v>
      </c>
      <c r="I17" s="446">
        <v>2.2021564443372426E-2</v>
      </c>
      <c r="J17" s="3"/>
      <c r="K17" s="61"/>
      <c r="L17" s="92"/>
      <c r="M17" s="92"/>
      <c r="N17" s="3"/>
      <c r="S17" s="481" t="s">
        <v>13</v>
      </c>
      <c r="T17" s="443" t="s">
        <v>104</v>
      </c>
      <c r="U17" s="498">
        <v>2.3146000000000001E-4</v>
      </c>
      <c r="V17" s="499">
        <v>6.1034000000000001E-4</v>
      </c>
      <c r="W17" s="499">
        <v>2.9170999999999998E-4</v>
      </c>
      <c r="X17" s="499">
        <v>2.4091E-4</v>
      </c>
      <c r="Y17" s="499">
        <v>2.1869000000000001E-4</v>
      </c>
      <c r="Z17" s="499">
        <v>4.7506000000000002E-4</v>
      </c>
      <c r="AA17" s="499">
        <v>2.7060000000000002E-4</v>
      </c>
      <c r="AB17" s="499">
        <v>1.6086500000000001E-3</v>
      </c>
      <c r="AC17" s="499">
        <v>7.2840999999999997E-4</v>
      </c>
      <c r="AD17" s="499">
        <v>2.5460000000000001E-4</v>
      </c>
      <c r="AE17" s="499">
        <v>2.9753000000000001E-4</v>
      </c>
      <c r="AF17" s="499">
        <v>3.2708999999999999E-4</v>
      </c>
      <c r="AG17" s="499">
        <v>2.33205E-3</v>
      </c>
      <c r="AH17" s="499">
        <v>1.06048056</v>
      </c>
      <c r="AI17" s="499">
        <v>5.7326000000000002E-4</v>
      </c>
      <c r="AJ17" s="499">
        <v>2.2370100000000002E-3</v>
      </c>
      <c r="AK17" s="499">
        <v>2.05412E-3</v>
      </c>
      <c r="AL17" s="499">
        <v>3.6591999999999999E-4</v>
      </c>
      <c r="AM17" s="499">
        <v>1.0850899999999999E-3</v>
      </c>
      <c r="AN17" s="499">
        <v>3.7900999999999999E-4</v>
      </c>
      <c r="AO17" s="499">
        <v>5.6307999999999998E-4</v>
      </c>
      <c r="AP17" s="499">
        <v>4.1187999999999999E-4</v>
      </c>
      <c r="AQ17" s="499">
        <v>1.13273E-3</v>
      </c>
      <c r="AR17" s="499">
        <v>3.6713000000000002E-4</v>
      </c>
      <c r="AS17" s="499">
        <v>4.0756000000000001E-4</v>
      </c>
      <c r="AT17" s="499">
        <v>5.6368E-4</v>
      </c>
      <c r="AU17" s="499">
        <v>1.7689999999999999E-4</v>
      </c>
      <c r="AV17" s="499">
        <v>8.4635000000000005E-4</v>
      </c>
      <c r="AW17" s="499">
        <v>7.0841000000000003E-4</v>
      </c>
      <c r="AX17" s="499">
        <v>4.1668E-4</v>
      </c>
      <c r="AY17" s="499">
        <v>4.6872E-4</v>
      </c>
      <c r="AZ17" s="499">
        <v>2.7462E-4</v>
      </c>
      <c r="BA17" s="499">
        <v>4.1535999999999998E-4</v>
      </c>
      <c r="BB17" s="499">
        <v>6.7548599999999997E-3</v>
      </c>
      <c r="BC17" s="499">
        <v>2.7706999999999997E-4</v>
      </c>
      <c r="BD17" s="499">
        <v>1.9731999999999999E-4</v>
      </c>
      <c r="BE17" s="500">
        <v>2.4822000000000001E-4</v>
      </c>
      <c r="BF17" s="9"/>
      <c r="BG17" s="481" t="s">
        <v>13</v>
      </c>
      <c r="BH17" s="443" t="s">
        <v>104</v>
      </c>
      <c r="BI17" s="513">
        <f t="shared" si="35"/>
        <v>2.0305320754631902E-4</v>
      </c>
      <c r="BJ17" s="514">
        <f t="shared" si="38"/>
        <v>6.1024356320970598E-4</v>
      </c>
      <c r="BK17" s="514">
        <f t="shared" si="0"/>
        <v>2.7065809684445651E-4</v>
      </c>
      <c r="BL17" s="514">
        <f t="shared" si="1"/>
        <v>2.3642060441436355E-4</v>
      </c>
      <c r="BM17" s="514">
        <f t="shared" si="2"/>
        <v>2.0545356761585043E-4</v>
      </c>
      <c r="BN17" s="514">
        <f t="shared" si="3"/>
        <v>4.3361440654977E-4</v>
      </c>
      <c r="BO17" s="514">
        <f t="shared" si="4"/>
        <v>2.6718768990283603E-4</v>
      </c>
      <c r="BP17" s="514">
        <f t="shared" si="5"/>
        <v>1.4798884979246283E-3</v>
      </c>
      <c r="BQ17" s="514">
        <f t="shared" si="6"/>
        <v>6.800891109910172E-4</v>
      </c>
      <c r="BR17" s="514">
        <f t="shared" si="7"/>
        <v>2.3566413898519375E-4</v>
      </c>
      <c r="BS17" s="514">
        <f t="shared" si="8"/>
        <v>2.5334072485742957E-4</v>
      </c>
      <c r="BT17" s="514">
        <f t="shared" si="9"/>
        <v>3.2000695955702559E-4</v>
      </c>
      <c r="BU17" s="514">
        <f t="shared" si="10"/>
        <v>2.2938779215885335E-3</v>
      </c>
      <c r="BV17" s="514">
        <f>AH17/$AH$17</f>
        <v>1</v>
      </c>
      <c r="BW17" s="514">
        <f t="shared" si="12"/>
        <v>5.7241980793011832E-4</v>
      </c>
      <c r="BX17" s="514">
        <f t="shared" si="13"/>
        <v>2.1395955006143302E-3</v>
      </c>
      <c r="BY17" s="514">
        <f t="shared" si="14"/>
        <v>2.0318041464721763E-3</v>
      </c>
      <c r="BZ17" s="514">
        <f t="shared" si="15"/>
        <v>3.6547904587635967E-4</v>
      </c>
      <c r="CA17" s="514">
        <f t="shared" si="16"/>
        <v>1.0544518266362214E-3</v>
      </c>
      <c r="CB17" s="514">
        <f t="shared" si="17"/>
        <v>3.7727561119674301E-4</v>
      </c>
      <c r="CC17" s="514">
        <f t="shared" si="18"/>
        <v>5.6145364284730063E-4</v>
      </c>
      <c r="CD17" s="514">
        <f t="shared" si="19"/>
        <v>3.729101339904283E-4</v>
      </c>
      <c r="CE17" s="514">
        <f t="shared" si="20"/>
        <v>1.0584629967557806E-3</v>
      </c>
      <c r="CF17" s="514">
        <f t="shared" si="21"/>
        <v>3.663963060529812E-4</v>
      </c>
      <c r="CG17" s="514">
        <f t="shared" si="22"/>
        <v>4.0265878890242501E-4</v>
      </c>
      <c r="CH17" s="514">
        <f t="shared" si="23"/>
        <v>5.2917644681147716E-4</v>
      </c>
      <c r="CI17" s="514">
        <f t="shared" si="24"/>
        <v>1.6365428983224683E-4</v>
      </c>
      <c r="CJ17" s="514">
        <f t="shared" si="25"/>
        <v>7.7028912522677725E-4</v>
      </c>
      <c r="CK17" s="514">
        <f t="shared" si="26"/>
        <v>6.1089864535137652E-4</v>
      </c>
      <c r="CL17" s="514">
        <f t="shared" si="27"/>
        <v>4.1663858612453919E-4</v>
      </c>
      <c r="CM17" s="514">
        <f t="shared" si="28"/>
        <v>4.68626476214142E-4</v>
      </c>
      <c r="CN17" s="514">
        <f t="shared" si="29"/>
        <v>2.7099959179341946E-4</v>
      </c>
      <c r="CO17" s="514">
        <f t="shared" si="30"/>
        <v>4.1519086784807337E-4</v>
      </c>
      <c r="CP17" s="514">
        <f t="shared" si="31"/>
        <v>6.1467125016786651E-3</v>
      </c>
      <c r="CQ17" s="514">
        <f t="shared" si="32"/>
        <v>2.7445715416944916E-4</v>
      </c>
      <c r="CR17" s="514">
        <f t="shared" si="33"/>
        <v>1.9716602516430817E-4</v>
      </c>
      <c r="CS17" s="515">
        <f t="shared" si="34"/>
        <v>2.4798402831801371E-4</v>
      </c>
      <c r="CT17" s="11"/>
      <c r="CU17" s="481" t="s">
        <v>29</v>
      </c>
      <c r="CV17" s="482" t="s">
        <v>228</v>
      </c>
      <c r="CW17" s="483">
        <v>0.29275604236564845</v>
      </c>
      <c r="CX17" s="444">
        <v>0.24245668404000564</v>
      </c>
      <c r="CY17" s="444">
        <v>0.14765688476571662</v>
      </c>
      <c r="CZ17" s="444">
        <v>0.1401950863456147</v>
      </c>
      <c r="DA17" s="444">
        <v>0.12071791859185382</v>
      </c>
      <c r="DB17" s="444">
        <v>0.14977419340844314</v>
      </c>
      <c r="DC17" s="444">
        <v>0.31543274776200148</v>
      </c>
      <c r="DD17" s="444">
        <v>0.3489879817213476</v>
      </c>
      <c r="DE17" s="444">
        <v>0.23902955147867036</v>
      </c>
      <c r="DF17" s="444">
        <v>0.17810050803134972</v>
      </c>
      <c r="DG17" s="444">
        <v>9.5977720732828231E-2</v>
      </c>
      <c r="DH17" s="444">
        <v>0.18286320188364441</v>
      </c>
      <c r="DI17" s="444">
        <v>0.18635346611484738</v>
      </c>
      <c r="DJ17" s="444">
        <v>0.12601302200021022</v>
      </c>
      <c r="DK17" s="444">
        <v>0.11545076214521792</v>
      </c>
      <c r="DL17" s="444">
        <v>0.39559987238893712</v>
      </c>
      <c r="DM17" s="444">
        <v>0.10714119987755251</v>
      </c>
      <c r="DN17" s="444">
        <v>6.9727327039379491E-2</v>
      </c>
      <c r="DO17" s="444">
        <v>0.1825671745280647</v>
      </c>
      <c r="DP17" s="444">
        <v>0.15587895015963404</v>
      </c>
      <c r="DQ17" s="444">
        <v>0.12121152185468589</v>
      </c>
      <c r="DR17" s="444">
        <v>7.1867548967455624E-3</v>
      </c>
      <c r="DS17" s="444">
        <v>0</v>
      </c>
      <c r="DT17" s="444">
        <v>0.22730444991602394</v>
      </c>
      <c r="DU17" s="444">
        <v>6.4374424685113641E-3</v>
      </c>
      <c r="DV17" s="444">
        <v>8.5855269554135937E-4</v>
      </c>
      <c r="DW17" s="444">
        <v>3.8591831622106644E-4</v>
      </c>
      <c r="DX17" s="444">
        <v>1.5033192953708948E-3</v>
      </c>
      <c r="DY17" s="444">
        <v>5.4247030883770092E-3</v>
      </c>
      <c r="DZ17" s="444">
        <v>0</v>
      </c>
      <c r="EA17" s="444">
        <v>1.4392963114744547E-2</v>
      </c>
      <c r="EB17" s="444">
        <v>5.4950003102713298E-4</v>
      </c>
      <c r="EC17" s="444">
        <v>7.1193461296645581E-4</v>
      </c>
      <c r="ED17" s="444">
        <v>0.10629924760724627</v>
      </c>
      <c r="EE17" s="444">
        <v>1.493881802026876E-3</v>
      </c>
      <c r="EF17" s="444">
        <v>0</v>
      </c>
      <c r="EG17" s="446">
        <v>2.3354895695321228E-2</v>
      </c>
      <c r="EI17" s="481" t="s">
        <v>13</v>
      </c>
      <c r="EJ17" s="443" t="s">
        <v>104</v>
      </c>
      <c r="EK17" s="483">
        <v>1.6586734403730595E-5</v>
      </c>
      <c r="EL17" s="444">
        <v>5.4540496318516497E-4</v>
      </c>
      <c r="EM17" s="444">
        <v>0</v>
      </c>
      <c r="EN17" s="444">
        <v>0</v>
      </c>
      <c r="EO17" s="444">
        <v>3.7809184607124763E-5</v>
      </c>
      <c r="EP17" s="444">
        <v>0</v>
      </c>
      <c r="EQ17" s="444">
        <v>9.4822681585435235E-5</v>
      </c>
      <c r="ER17" s="444">
        <v>2.41481633070705E-3</v>
      </c>
      <c r="ES17" s="444">
        <v>6.3667820069204155E-4</v>
      </c>
      <c r="ET17" s="444">
        <v>2.6691254974279334E-4</v>
      </c>
      <c r="EU17" s="444">
        <v>1.6323332571577812E-4</v>
      </c>
      <c r="EV17" s="444">
        <v>2.6421300852747485E-4</v>
      </c>
      <c r="EW17" s="444">
        <v>4.0104717874449953E-3</v>
      </c>
      <c r="EX17" s="444">
        <v>0.11842742570809998</v>
      </c>
      <c r="EY17" s="444">
        <v>5.3418803418803424E-4</v>
      </c>
      <c r="EZ17" s="444">
        <v>3.6342677376399405E-3</v>
      </c>
      <c r="FA17" s="444">
        <v>3.3392190926437504E-3</v>
      </c>
      <c r="FB17" s="444">
        <v>1.7108639863130882E-4</v>
      </c>
      <c r="FC17" s="444">
        <v>1.6515822157627006E-3</v>
      </c>
      <c r="FD17" s="444">
        <v>0</v>
      </c>
      <c r="FE17" s="444">
        <v>5.4232020359686483E-5</v>
      </c>
      <c r="FF17" s="444">
        <v>3.9225069526435739E-6</v>
      </c>
      <c r="FG17" s="444">
        <v>3.8112396923290138E-4</v>
      </c>
      <c r="FH17" s="444">
        <v>0</v>
      </c>
      <c r="FI17" s="444">
        <v>2.1681250921453166E-6</v>
      </c>
      <c r="FJ17" s="444">
        <v>0</v>
      </c>
      <c r="FK17" s="444">
        <v>0</v>
      </c>
      <c r="FL17" s="444">
        <v>5.4015318744395912E-5</v>
      </c>
      <c r="FM17" s="444">
        <v>2.4516473844599879E-6</v>
      </c>
      <c r="FN17" s="444">
        <v>1.5680617189092564E-5</v>
      </c>
      <c r="FO17" s="444">
        <v>0</v>
      </c>
      <c r="FP17" s="444">
        <v>0</v>
      </c>
      <c r="FQ17" s="444">
        <v>0</v>
      </c>
      <c r="FR17" s="444">
        <v>1.2047478810515731E-2</v>
      </c>
      <c r="FS17" s="444">
        <v>6.2717682623438853E-6</v>
      </c>
      <c r="FT17" s="444">
        <v>0</v>
      </c>
      <c r="FU17" s="446">
        <v>0</v>
      </c>
    </row>
    <row r="18" spans="2:177" ht="19.5" customHeight="1" thickBot="1">
      <c r="B18" s="447" t="s">
        <v>30</v>
      </c>
      <c r="C18" s="448" t="s">
        <v>229</v>
      </c>
      <c r="D18" s="449">
        <v>2.1037133160311416E-2</v>
      </c>
      <c r="E18" s="449">
        <v>0.42200854700854701</v>
      </c>
      <c r="F18" s="449">
        <v>0.47676282051282054</v>
      </c>
      <c r="G18" s="450">
        <v>3.4877120715305785E-5</v>
      </c>
      <c r="H18" s="449">
        <v>0.3247863247863248</v>
      </c>
      <c r="I18" s="451">
        <v>0.31864316239316237</v>
      </c>
      <c r="J18" s="3"/>
      <c r="K18" s="61" t="s">
        <v>121</v>
      </c>
      <c r="M18" s="5" t="s">
        <v>122</v>
      </c>
      <c r="N18" s="3"/>
      <c r="S18" s="484" t="s">
        <v>14</v>
      </c>
      <c r="T18" s="448" t="s">
        <v>105</v>
      </c>
      <c r="U18" s="501">
        <v>4.6299999999999997E-6</v>
      </c>
      <c r="V18" s="502">
        <v>5.4299999999999997E-6</v>
      </c>
      <c r="W18" s="502">
        <v>5.4999999999999999E-6</v>
      </c>
      <c r="X18" s="502">
        <v>5.1200000000000001E-6</v>
      </c>
      <c r="Y18" s="502">
        <v>4.0099999999999997E-6</v>
      </c>
      <c r="Z18" s="502">
        <v>7.1300000000000003E-6</v>
      </c>
      <c r="AA18" s="502">
        <v>3.5899999999999999E-6</v>
      </c>
      <c r="AB18" s="502">
        <v>4.7999999999999998E-6</v>
      </c>
      <c r="AC18" s="502">
        <v>6.2099999999999998E-6</v>
      </c>
      <c r="AD18" s="502">
        <v>1.8899999999999999E-6</v>
      </c>
      <c r="AE18" s="502">
        <v>3.5899999999999999E-6</v>
      </c>
      <c r="AF18" s="502">
        <v>3.76E-6</v>
      </c>
      <c r="AG18" s="502">
        <v>6.0659999999999999E-5</v>
      </c>
      <c r="AH18" s="502">
        <v>8.0039999999999999E-5</v>
      </c>
      <c r="AI18" s="502">
        <v>1.00146779</v>
      </c>
      <c r="AJ18" s="502">
        <v>6.63E-6</v>
      </c>
      <c r="AK18" s="502">
        <v>2.3799999999999999E-5</v>
      </c>
      <c r="AL18" s="502">
        <v>5.5899999999999998E-6</v>
      </c>
      <c r="AM18" s="502">
        <v>1.7139999999999999E-5</v>
      </c>
      <c r="AN18" s="502">
        <v>6.72E-6</v>
      </c>
      <c r="AO18" s="502">
        <v>1.24E-5</v>
      </c>
      <c r="AP18" s="502">
        <v>5.7699999999999998E-6</v>
      </c>
      <c r="AQ18" s="502">
        <v>1.6569999999999999E-5</v>
      </c>
      <c r="AR18" s="502">
        <v>7.0299999999999996E-6</v>
      </c>
      <c r="AS18" s="502">
        <v>2.251E-5</v>
      </c>
      <c r="AT18" s="502">
        <v>9.8500000000000006E-6</v>
      </c>
      <c r="AU18" s="502">
        <v>2.8399999999999999E-6</v>
      </c>
      <c r="AV18" s="502">
        <v>1.3200000000000001E-5</v>
      </c>
      <c r="AW18" s="502">
        <v>1.382E-5</v>
      </c>
      <c r="AX18" s="502">
        <v>6.5649999999999997E-5</v>
      </c>
      <c r="AY18" s="502">
        <v>8.8799999999999997E-6</v>
      </c>
      <c r="AZ18" s="502">
        <v>2.5124000000000001E-4</v>
      </c>
      <c r="BA18" s="502">
        <v>8.67E-6</v>
      </c>
      <c r="BB18" s="502">
        <v>8.8770000000000006E-5</v>
      </c>
      <c r="BC18" s="502">
        <v>3.6380000000000001E-5</v>
      </c>
      <c r="BD18" s="502">
        <v>4.9207000000000005E-4</v>
      </c>
      <c r="BE18" s="503">
        <v>9.9299999999999998E-6</v>
      </c>
      <c r="BF18" s="9"/>
      <c r="BG18" s="484" t="s">
        <v>14</v>
      </c>
      <c r="BH18" s="448" t="s">
        <v>105</v>
      </c>
      <c r="BI18" s="516">
        <f t="shared" si="35"/>
        <v>4.0617659679402791E-6</v>
      </c>
      <c r="BJ18" s="517">
        <f t="shared" si="38"/>
        <v>5.4291420326845748E-6</v>
      </c>
      <c r="BK18" s="517">
        <f t="shared" si="0"/>
        <v>5.1030802257190734E-6</v>
      </c>
      <c r="BL18" s="517">
        <f t="shared" si="1"/>
        <v>5.0245879980139532E-6</v>
      </c>
      <c r="BM18" s="517">
        <f t="shared" si="2"/>
        <v>3.7672907135194116E-6</v>
      </c>
      <c r="BN18" s="517">
        <f t="shared" si="3"/>
        <v>6.507958402517282E-6</v>
      </c>
      <c r="BO18" s="517">
        <f t="shared" si="4"/>
        <v>3.5447295149711062E-6</v>
      </c>
      <c r="BP18" s="517">
        <f t="shared" si="5"/>
        <v>4.4157926149493145E-6</v>
      </c>
      <c r="BQ18" s="517">
        <f t="shared" si="6"/>
        <v>5.798044204849215E-6</v>
      </c>
      <c r="BR18" s="517">
        <f t="shared" si="7"/>
        <v>1.7494313538178169E-6</v>
      </c>
      <c r="BS18" s="517">
        <f t="shared" si="8"/>
        <v>3.0568117575981313E-6</v>
      </c>
      <c r="BT18" s="517">
        <f t="shared" si="9"/>
        <v>3.6785782748919757E-6</v>
      </c>
      <c r="BU18" s="517">
        <f t="shared" si="10"/>
        <v>5.966708892329086E-5</v>
      </c>
      <c r="BV18" s="517">
        <f t="shared" ref="BV18:BV40" si="39">AH18/$AH$17</f>
        <v>7.5475216631976726E-5</v>
      </c>
      <c r="BW18" s="517">
        <f>AI18/$AI$18</f>
        <v>1</v>
      </c>
      <c r="BX18" s="517">
        <f t="shared" si="13"/>
        <v>6.3412850944220224E-6</v>
      </c>
      <c r="BY18" s="517">
        <f t="shared" si="14"/>
        <v>2.3541438029929017E-5</v>
      </c>
      <c r="BZ18" s="517">
        <f t="shared" si="15"/>
        <v>5.5832637364693123E-6</v>
      </c>
      <c r="CA18" s="517">
        <f t="shared" si="16"/>
        <v>1.6656041718700598E-5</v>
      </c>
      <c r="CB18" s="517">
        <f t="shared" si="17"/>
        <v>6.6892485877473232E-6</v>
      </c>
      <c r="CC18" s="517">
        <f t="shared" si="18"/>
        <v>1.2364184789561923E-5</v>
      </c>
      <c r="CD18" s="517">
        <f t="shared" si="19"/>
        <v>5.2240736940972396E-6</v>
      </c>
      <c r="CE18" s="517">
        <f t="shared" si="20"/>
        <v>1.5483594374867166E-5</v>
      </c>
      <c r="CF18" s="517">
        <f t="shared" si="21"/>
        <v>7.0159508390827707E-6</v>
      </c>
      <c r="CG18" s="517">
        <f t="shared" si="22"/>
        <v>2.2239300564809076E-5</v>
      </c>
      <c r="CH18" s="517">
        <f t="shared" si="23"/>
        <v>9.2470692610932627E-6</v>
      </c>
      <c r="CI18" s="517">
        <f t="shared" si="24"/>
        <v>2.6273498198054328E-6</v>
      </c>
      <c r="CJ18" s="517">
        <f t="shared" si="25"/>
        <v>1.2013725353569397E-5</v>
      </c>
      <c r="CK18" s="517">
        <f t="shared" si="26"/>
        <v>1.1917702006967751E-5</v>
      </c>
      <c r="CL18" s="517">
        <f t="shared" si="27"/>
        <v>6.5643475038581152E-5</v>
      </c>
      <c r="CM18" s="517">
        <f t="shared" si="28"/>
        <v>8.8782281720037135E-6</v>
      </c>
      <c r="CN18" s="517">
        <f t="shared" si="29"/>
        <v>2.4792781822947604E-4</v>
      </c>
      <c r="CO18" s="517">
        <f t="shared" si="30"/>
        <v>8.6664696269327718E-6</v>
      </c>
      <c r="CP18" s="517">
        <f t="shared" si="31"/>
        <v>8.0777938961579539E-5</v>
      </c>
      <c r="CQ18" s="517">
        <f t="shared" si="32"/>
        <v>3.6036926656384891E-5</v>
      </c>
      <c r="CR18" s="517">
        <f t="shared" si="33"/>
        <v>4.9168602271741906E-4</v>
      </c>
      <c r="CS18" s="518">
        <f t="shared" si="34"/>
        <v>9.9205599919340747E-6</v>
      </c>
      <c r="CT18" s="11"/>
      <c r="CU18" s="484" t="s">
        <v>30</v>
      </c>
      <c r="CV18" s="485" t="s">
        <v>229</v>
      </c>
      <c r="CW18" s="457">
        <v>3.8673137901450924E-3</v>
      </c>
      <c r="CX18" s="449">
        <v>5.0805277738648633E-3</v>
      </c>
      <c r="CY18" s="449">
        <v>2.6441437130692427E-2</v>
      </c>
      <c r="CZ18" s="449">
        <v>1.1856140409084122E-2</v>
      </c>
      <c r="DA18" s="449">
        <v>5.0774970352828758E-3</v>
      </c>
      <c r="DB18" s="449">
        <v>1.2560060293968592E-2</v>
      </c>
      <c r="DC18" s="449">
        <v>1.3688282789102453E-2</v>
      </c>
      <c r="DD18" s="449">
        <v>1.1683299416086623E-2</v>
      </c>
      <c r="DE18" s="449">
        <v>1.8499483308252539E-2</v>
      </c>
      <c r="DF18" s="449">
        <v>1.4080493976967709E-2</v>
      </c>
      <c r="DG18" s="449">
        <v>2.8284855298283645E-2</v>
      </c>
      <c r="DH18" s="449">
        <v>9.8693819421704528E-3</v>
      </c>
      <c r="DI18" s="449">
        <v>1.2492886704604243E-2</v>
      </c>
      <c r="DJ18" s="449">
        <v>1.0013221147197283E-2</v>
      </c>
      <c r="DK18" s="449">
        <v>1.9176394351290871E-2</v>
      </c>
      <c r="DL18" s="449">
        <v>1.6415980831569015E-2</v>
      </c>
      <c r="DM18" s="449">
        <v>1.6321057048518921E-2</v>
      </c>
      <c r="DN18" s="449">
        <v>2.0566381515436168E-2</v>
      </c>
      <c r="DO18" s="449">
        <v>6.7220841636695169E-3</v>
      </c>
      <c r="DP18" s="449">
        <v>2.9545673374506542E-2</v>
      </c>
      <c r="DQ18" s="449">
        <v>1.8467037401348842E-2</v>
      </c>
      <c r="DR18" s="449">
        <v>1.7095616847250847E-2</v>
      </c>
      <c r="DS18" s="449">
        <v>0</v>
      </c>
      <c r="DT18" s="449">
        <v>1.6452785885499047E-2</v>
      </c>
      <c r="DU18" s="449">
        <v>3.0045850082975934E-2</v>
      </c>
      <c r="DV18" s="449">
        <v>2.8827114025755298E-3</v>
      </c>
      <c r="DW18" s="449">
        <v>5.0725340795632859E-4</v>
      </c>
      <c r="DX18" s="449">
        <v>3.130801464936047E-2</v>
      </c>
      <c r="DY18" s="449">
        <v>3.6475917177927848E-3</v>
      </c>
      <c r="DZ18" s="449">
        <v>0</v>
      </c>
      <c r="EA18" s="449">
        <v>4.0027578134441077E-2</v>
      </c>
      <c r="EB18" s="449">
        <v>0.19562529525471548</v>
      </c>
      <c r="EC18" s="449">
        <v>4.7204963201301825E-2</v>
      </c>
      <c r="ED18" s="449">
        <v>2.3738070162274031E-2</v>
      </c>
      <c r="EE18" s="449">
        <v>0.10416551076926492</v>
      </c>
      <c r="EF18" s="449">
        <v>0</v>
      </c>
      <c r="EG18" s="451">
        <v>1.5821058374249863E-2</v>
      </c>
      <c r="EI18" s="484" t="s">
        <v>14</v>
      </c>
      <c r="EJ18" s="448" t="s">
        <v>105</v>
      </c>
      <c r="EK18" s="457">
        <v>9.4781339449889112E-6</v>
      </c>
      <c r="EL18" s="449">
        <v>0</v>
      </c>
      <c r="EM18" s="449">
        <v>0</v>
      </c>
      <c r="EN18" s="449">
        <v>0</v>
      </c>
      <c r="EO18" s="449">
        <v>0</v>
      </c>
      <c r="EP18" s="449">
        <v>0</v>
      </c>
      <c r="EQ18" s="449">
        <v>0</v>
      </c>
      <c r="ER18" s="449">
        <v>0</v>
      </c>
      <c r="ES18" s="449">
        <v>0</v>
      </c>
      <c r="ET18" s="449">
        <v>0</v>
      </c>
      <c r="EU18" s="449">
        <v>0</v>
      </c>
      <c r="EV18" s="449">
        <v>1.9815975639560615E-5</v>
      </c>
      <c r="EW18" s="449">
        <v>2.6179468612488165E-3</v>
      </c>
      <c r="EX18" s="449">
        <v>3.3749151408224679E-3</v>
      </c>
      <c r="EY18" s="449">
        <v>6.9444444444444448E-2</v>
      </c>
      <c r="EZ18" s="449">
        <v>5.9624705070655272E-5</v>
      </c>
      <c r="FA18" s="449">
        <v>8.8998376669609551E-4</v>
      </c>
      <c r="FB18" s="449">
        <v>8.5543199315654412E-5</v>
      </c>
      <c r="FC18" s="449">
        <v>6.2760124198982627E-4</v>
      </c>
      <c r="FD18" s="449">
        <v>1.9510291678860601E-5</v>
      </c>
      <c r="FE18" s="449">
        <v>2.011514936977462E-4</v>
      </c>
      <c r="FF18" s="449">
        <v>0</v>
      </c>
      <c r="FG18" s="449">
        <v>1.385905342665096E-4</v>
      </c>
      <c r="FH18" s="449">
        <v>1.8575793882991075E-5</v>
      </c>
      <c r="FI18" s="449">
        <v>7.4908721933620681E-4</v>
      </c>
      <c r="FJ18" s="449">
        <v>9.9979337603561927E-6</v>
      </c>
      <c r="FK18" s="449">
        <v>0</v>
      </c>
      <c r="FL18" s="449">
        <v>2.5207148747384758E-5</v>
      </c>
      <c r="FM18" s="449">
        <v>1.0296919014731949E-4</v>
      </c>
      <c r="FN18" s="449">
        <v>2.7774293196180201E-3</v>
      </c>
      <c r="FO18" s="449">
        <v>0</v>
      </c>
      <c r="FP18" s="449">
        <v>1.1475820287085051E-2</v>
      </c>
      <c r="FQ18" s="449">
        <v>0</v>
      </c>
      <c r="FR18" s="449">
        <v>3.7386869702628932E-3</v>
      </c>
      <c r="FS18" s="449">
        <v>1.4425067003390937E-3</v>
      </c>
      <c r="FT18" s="449">
        <v>2.3082650781831721E-2</v>
      </c>
      <c r="FU18" s="451">
        <v>0</v>
      </c>
    </row>
    <row r="19" spans="2:177" ht="19.5" customHeight="1">
      <c r="B19" s="452" t="s">
        <v>31</v>
      </c>
      <c r="C19" s="453" t="s">
        <v>93</v>
      </c>
      <c r="D19" s="454">
        <v>0.1490138787436085</v>
      </c>
      <c r="E19" s="454">
        <v>0.40597609901108167</v>
      </c>
      <c r="F19" s="454">
        <v>0.20974551608021511</v>
      </c>
      <c r="G19" s="455">
        <v>8.7059683006908336E-5</v>
      </c>
      <c r="H19" s="454">
        <v>4.0746387736617803E-2</v>
      </c>
      <c r="I19" s="456">
        <v>4.0309139899432994E-2</v>
      </c>
      <c r="J19" s="3"/>
      <c r="K19" s="62"/>
      <c r="L19" s="540" t="s">
        <v>69</v>
      </c>
      <c r="M19" s="236" t="s">
        <v>68</v>
      </c>
      <c r="N19" s="3"/>
      <c r="S19" s="486" t="s">
        <v>15</v>
      </c>
      <c r="T19" s="453" t="s">
        <v>93</v>
      </c>
      <c r="U19" s="504">
        <v>7.6019999999999994E-5</v>
      </c>
      <c r="V19" s="505">
        <v>1.1369E-4</v>
      </c>
      <c r="W19" s="505">
        <v>9.7449999999999997E-5</v>
      </c>
      <c r="X19" s="505">
        <v>8.5220000000000001E-5</v>
      </c>
      <c r="Y19" s="505">
        <v>6.9129999999999997E-5</v>
      </c>
      <c r="Z19" s="505">
        <v>1.5066999999999999E-4</v>
      </c>
      <c r="AA19" s="505">
        <v>7.3419999999999998E-5</v>
      </c>
      <c r="AB19" s="505">
        <v>9.5179999999999993E-5</v>
      </c>
      <c r="AC19" s="505">
        <v>1.2998E-4</v>
      </c>
      <c r="AD19" s="505">
        <v>3.7280000000000002E-5</v>
      </c>
      <c r="AE19" s="505">
        <v>7.4120000000000002E-5</v>
      </c>
      <c r="AF19" s="505">
        <v>8.0129999999999993E-5</v>
      </c>
      <c r="AG19" s="505">
        <v>1.3626700000000001E-3</v>
      </c>
      <c r="AH19" s="505">
        <v>2.4478299999999998E-3</v>
      </c>
      <c r="AI19" s="505">
        <v>1.6979749999999998E-2</v>
      </c>
      <c r="AJ19" s="505">
        <v>1.0455293999999999</v>
      </c>
      <c r="AK19" s="505">
        <v>3.8211439999999999E-2</v>
      </c>
      <c r="AL19" s="505">
        <v>4.3348909999999997E-2</v>
      </c>
      <c r="AM19" s="505">
        <v>2.12999E-3</v>
      </c>
      <c r="AN19" s="505">
        <v>2.251E-4</v>
      </c>
      <c r="AO19" s="505">
        <v>2.7579999999999998E-4</v>
      </c>
      <c r="AP19" s="505">
        <v>1.3674999999999999E-4</v>
      </c>
      <c r="AQ19" s="505">
        <v>3.1547999999999998E-4</v>
      </c>
      <c r="AR19" s="505">
        <v>1.3103999999999999E-4</v>
      </c>
      <c r="AS19" s="505">
        <v>1.5037000000000001E-4</v>
      </c>
      <c r="AT19" s="505">
        <v>2.1195E-4</v>
      </c>
      <c r="AU19" s="505">
        <v>6.2929999999999995E-5</v>
      </c>
      <c r="AV19" s="505">
        <v>2.7891E-4</v>
      </c>
      <c r="AW19" s="505">
        <v>3.5679E-4</v>
      </c>
      <c r="AX19" s="505">
        <v>3.7225000000000002E-4</v>
      </c>
      <c r="AY19" s="505">
        <v>3.2697999999999999E-4</v>
      </c>
      <c r="AZ19" s="505">
        <v>1.0762E-4</v>
      </c>
      <c r="BA19" s="505">
        <v>1.6304000000000001E-4</v>
      </c>
      <c r="BB19" s="505">
        <v>2.1794900000000001E-3</v>
      </c>
      <c r="BC19" s="505">
        <v>1.0340000000000001E-4</v>
      </c>
      <c r="BD19" s="505">
        <v>4.9912899999999998E-3</v>
      </c>
      <c r="BE19" s="506">
        <v>1.1199E-4</v>
      </c>
      <c r="BF19" s="9"/>
      <c r="BG19" s="486" t="s">
        <v>15</v>
      </c>
      <c r="BH19" s="453" t="s">
        <v>93</v>
      </c>
      <c r="BI19" s="519">
        <f t="shared" si="35"/>
        <v>6.6690161745749471E-5</v>
      </c>
      <c r="BJ19" s="520">
        <f t="shared" si="38"/>
        <v>1.1367203640808644E-4</v>
      </c>
      <c r="BK19" s="520">
        <f t="shared" si="0"/>
        <v>9.0417303272058845E-5</v>
      </c>
      <c r="BL19" s="520">
        <f t="shared" si="1"/>
        <v>8.3631911951318185E-5</v>
      </c>
      <c r="BM19" s="520">
        <f t="shared" si="2"/>
        <v>6.4945837163490503E-5</v>
      </c>
      <c r="BN19" s="520">
        <f t="shared" si="3"/>
        <v>1.3752511816371373E-4</v>
      </c>
      <c r="BO19" s="520">
        <f t="shared" si="4"/>
        <v>7.2494161835425799E-5</v>
      </c>
      <c r="BP19" s="520">
        <f t="shared" si="5"/>
        <v>8.7561487727265785E-5</v>
      </c>
      <c r="BQ19" s="520">
        <f t="shared" si="6"/>
        <v>1.2135745342130451E-4</v>
      </c>
      <c r="BR19" s="520">
        <f t="shared" si="7"/>
        <v>3.4507302047792709E-5</v>
      </c>
      <c r="BS19" s="520">
        <f t="shared" si="8"/>
        <v>6.3111667819825494E-5</v>
      </c>
      <c r="BT19" s="520">
        <f t="shared" si="9"/>
        <v>7.8394807757205845E-5</v>
      </c>
      <c r="BU19" s="520">
        <f t="shared" si="10"/>
        <v>1.3403651840273782E-3</v>
      </c>
      <c r="BV19" s="520">
        <f t="shared" si="39"/>
        <v>2.308227130537876E-3</v>
      </c>
      <c r="BW19" s="520">
        <f t="shared" ref="BW19:BW40" si="40">AI19/$AI$18</f>
        <v>1.6954863820433007E-2</v>
      </c>
      <c r="BX19" s="520">
        <f t="shared" si="13"/>
        <v>1</v>
      </c>
      <c r="BY19" s="520">
        <f t="shared" si="14"/>
        <v>3.7796312890518949E-2</v>
      </c>
      <c r="BZ19" s="520">
        <f t="shared" si="15"/>
        <v>4.329667213210589E-2</v>
      </c>
      <c r="CA19" s="520">
        <f t="shared" si="16"/>
        <v>2.0698484422645913E-3</v>
      </c>
      <c r="CB19" s="520">
        <f t="shared" si="17"/>
        <v>2.2406991921159559E-4</v>
      </c>
      <c r="CC19" s="520">
        <f t="shared" si="18"/>
        <v>2.7500340040009503E-4</v>
      </c>
      <c r="CD19" s="520">
        <f t="shared" si="19"/>
        <v>1.2381145193549349E-4</v>
      </c>
      <c r="CE19" s="520">
        <f t="shared" si="20"/>
        <v>2.9479567612450771E-4</v>
      </c>
      <c r="CF19" s="520">
        <f t="shared" si="21"/>
        <v>1.307781220417363E-4</v>
      </c>
      <c r="CG19" s="520">
        <f t="shared" si="22"/>
        <v>1.4856168929055268E-4</v>
      </c>
      <c r="CH19" s="520">
        <f t="shared" si="23"/>
        <v>1.9897627714606265E-4</v>
      </c>
      <c r="CI19" s="520">
        <f t="shared" si="24"/>
        <v>5.8218001464914037E-5</v>
      </c>
      <c r="CJ19" s="520">
        <f t="shared" si="25"/>
        <v>2.5384455593666972E-4</v>
      </c>
      <c r="CK19" s="520">
        <f t="shared" si="26"/>
        <v>3.076785021031855E-4</v>
      </c>
      <c r="CL19" s="520">
        <f t="shared" si="27"/>
        <v>3.7221300202759845E-4</v>
      </c>
      <c r="CM19" s="520">
        <f t="shared" si="28"/>
        <v>3.2691475762182143E-4</v>
      </c>
      <c r="CN19" s="520">
        <f t="shared" si="29"/>
        <v>1.0620120919382349E-4</v>
      </c>
      <c r="CO19" s="520">
        <f t="shared" si="30"/>
        <v>1.629736110697946E-4</v>
      </c>
      <c r="CP19" s="520">
        <f t="shared" si="31"/>
        <v>1.9832681107060154E-3</v>
      </c>
      <c r="CQ19" s="520">
        <f t="shared" si="32"/>
        <v>1.0242490973804832E-4</v>
      </c>
      <c r="CR19" s="520">
        <f t="shared" si="33"/>
        <v>4.9873951436365284E-3</v>
      </c>
      <c r="CS19" s="521">
        <f t="shared" si="34"/>
        <v>1.1188353610238641E-4</v>
      </c>
      <c r="CT19" s="11"/>
      <c r="CU19" s="486" t="s">
        <v>31</v>
      </c>
      <c r="CV19" s="487" t="s">
        <v>93</v>
      </c>
      <c r="CW19" s="458">
        <v>0</v>
      </c>
      <c r="CX19" s="454">
        <v>0</v>
      </c>
      <c r="CY19" s="454">
        <v>0</v>
      </c>
      <c r="CZ19" s="454">
        <v>0</v>
      </c>
      <c r="DA19" s="454">
        <v>0</v>
      </c>
      <c r="DB19" s="454">
        <v>0</v>
      </c>
      <c r="DC19" s="454">
        <v>0</v>
      </c>
      <c r="DD19" s="454">
        <v>0</v>
      </c>
      <c r="DE19" s="454">
        <v>0</v>
      </c>
      <c r="DF19" s="454">
        <v>0</v>
      </c>
      <c r="DG19" s="454">
        <v>0</v>
      </c>
      <c r="DH19" s="454">
        <v>0</v>
      </c>
      <c r="DI19" s="454">
        <v>0</v>
      </c>
      <c r="DJ19" s="454">
        <v>0</v>
      </c>
      <c r="DK19" s="454">
        <v>0</v>
      </c>
      <c r="DL19" s="454">
        <v>0</v>
      </c>
      <c r="DM19" s="454">
        <v>0</v>
      </c>
      <c r="DN19" s="454">
        <v>0</v>
      </c>
      <c r="DO19" s="454">
        <v>0</v>
      </c>
      <c r="DP19" s="454">
        <v>0</v>
      </c>
      <c r="DQ19" s="454">
        <v>0</v>
      </c>
      <c r="DR19" s="454">
        <v>0</v>
      </c>
      <c r="DS19" s="454">
        <v>0</v>
      </c>
      <c r="DT19" s="454">
        <v>0</v>
      </c>
      <c r="DU19" s="454">
        <v>0</v>
      </c>
      <c r="DV19" s="454">
        <v>0</v>
      </c>
      <c r="DW19" s="454">
        <v>0</v>
      </c>
      <c r="DX19" s="454">
        <v>0</v>
      </c>
      <c r="DY19" s="454">
        <v>0</v>
      </c>
      <c r="DZ19" s="454">
        <v>0</v>
      </c>
      <c r="EA19" s="454">
        <v>0</v>
      </c>
      <c r="EB19" s="454">
        <v>0</v>
      </c>
      <c r="EC19" s="454">
        <v>0</v>
      </c>
      <c r="ED19" s="454">
        <v>0</v>
      </c>
      <c r="EE19" s="454">
        <v>0</v>
      </c>
      <c r="EF19" s="454">
        <v>0</v>
      </c>
      <c r="EG19" s="456">
        <v>0</v>
      </c>
      <c r="EI19" s="486" t="s">
        <v>15</v>
      </c>
      <c r="EJ19" s="453" t="s">
        <v>93</v>
      </c>
      <c r="EK19" s="458">
        <v>0</v>
      </c>
      <c r="EL19" s="454">
        <v>0</v>
      </c>
      <c r="EM19" s="454">
        <v>0</v>
      </c>
      <c r="EN19" s="454">
        <v>0</v>
      </c>
      <c r="EO19" s="454">
        <v>0</v>
      </c>
      <c r="EP19" s="454">
        <v>5.1944544004820453E-6</v>
      </c>
      <c r="EQ19" s="454">
        <v>0</v>
      </c>
      <c r="ER19" s="454">
        <v>0</v>
      </c>
      <c r="ES19" s="454">
        <v>0</v>
      </c>
      <c r="ET19" s="454">
        <v>0</v>
      </c>
      <c r="EU19" s="454">
        <v>3.2646665143155627E-5</v>
      </c>
      <c r="EV19" s="454">
        <v>7.9263902558242462E-5</v>
      </c>
      <c r="EW19" s="454">
        <v>5.9043056870717982E-3</v>
      </c>
      <c r="EX19" s="454">
        <v>1.3618317522131468E-2</v>
      </c>
      <c r="EY19" s="454">
        <v>0.10790598290598291</v>
      </c>
      <c r="EZ19" s="454">
        <v>0.29118434539172011</v>
      </c>
      <c r="FA19" s="454">
        <v>0.24206134480107083</v>
      </c>
      <c r="FB19" s="454">
        <v>0.27639007698887941</v>
      </c>
      <c r="FC19" s="454">
        <v>1.1269796465013483E-2</v>
      </c>
      <c r="FD19" s="454">
        <v>6.2432933372353922E-4</v>
      </c>
      <c r="FE19" s="454">
        <v>3.1651779155380654E-4</v>
      </c>
      <c r="FF19" s="454">
        <v>3.9225069526435739E-6</v>
      </c>
      <c r="FG19" s="454">
        <v>3.46476335666274E-5</v>
      </c>
      <c r="FH19" s="454">
        <v>0</v>
      </c>
      <c r="FI19" s="454">
        <v>2.7101563651816454E-5</v>
      </c>
      <c r="FJ19" s="454">
        <v>3.9991735041424771E-5</v>
      </c>
      <c r="FK19" s="454">
        <v>0</v>
      </c>
      <c r="FL19" s="454">
        <v>0</v>
      </c>
      <c r="FM19" s="454">
        <v>6.2271843565283691E-4</v>
      </c>
      <c r="FN19" s="454">
        <v>1.3504931554105969E-3</v>
      </c>
      <c r="FO19" s="454">
        <v>9.4898118961118656E-4</v>
      </c>
      <c r="FP19" s="454">
        <v>1.7632050836728972E-6</v>
      </c>
      <c r="FQ19" s="454">
        <v>0</v>
      </c>
      <c r="FR19" s="454">
        <v>1.2164200545898578E-2</v>
      </c>
      <c r="FS19" s="454">
        <v>1.0452947103906475E-5</v>
      </c>
      <c r="FT19" s="454">
        <v>3.1616931095709948E-2</v>
      </c>
      <c r="FU19" s="456">
        <v>0</v>
      </c>
    </row>
    <row r="20" spans="2:177" ht="19.5" customHeight="1">
      <c r="B20" s="442" t="s">
        <v>88</v>
      </c>
      <c r="C20" s="443" t="s">
        <v>230</v>
      </c>
      <c r="D20" s="444">
        <v>0.16692687915459348</v>
      </c>
      <c r="E20" s="444">
        <v>0.37528123487027598</v>
      </c>
      <c r="F20" s="444">
        <v>0.13452994617378178</v>
      </c>
      <c r="G20" s="445">
        <v>1.088352532611439E-2</v>
      </c>
      <c r="H20" s="444">
        <v>3.0423205080739327E-2</v>
      </c>
      <c r="I20" s="446">
        <v>3.0401845470338622E-2</v>
      </c>
      <c r="J20" s="3"/>
      <c r="K20" s="464" t="s">
        <v>334</v>
      </c>
      <c r="L20" s="541">
        <v>260581</v>
      </c>
      <c r="M20" s="465">
        <v>294626</v>
      </c>
      <c r="N20" s="3"/>
      <c r="S20" s="481" t="s">
        <v>16</v>
      </c>
      <c r="T20" s="443" t="s">
        <v>106</v>
      </c>
      <c r="U20" s="498">
        <v>6.9040000000000003E-5</v>
      </c>
      <c r="V20" s="499">
        <v>9.1799999999999995E-5</v>
      </c>
      <c r="W20" s="499">
        <v>7.2200000000000007E-5</v>
      </c>
      <c r="X20" s="499">
        <v>6.2189999999999999E-5</v>
      </c>
      <c r="Y20" s="499">
        <v>6.4709999999999995E-5</v>
      </c>
      <c r="Z20" s="499">
        <v>1.0882000000000001E-4</v>
      </c>
      <c r="AA20" s="499">
        <v>6.2080000000000002E-5</v>
      </c>
      <c r="AB20" s="499">
        <v>8.1390000000000005E-5</v>
      </c>
      <c r="AC20" s="499">
        <v>1.0351E-4</v>
      </c>
      <c r="AD20" s="499">
        <v>3.455E-5</v>
      </c>
      <c r="AE20" s="499">
        <v>5.825E-5</v>
      </c>
      <c r="AF20" s="499">
        <v>1.2454E-4</v>
      </c>
      <c r="AG20" s="499">
        <v>9.1157200000000008E-3</v>
      </c>
      <c r="AH20" s="499">
        <v>2.9620499999999999E-3</v>
      </c>
      <c r="AI20" s="499">
        <v>1.7166600000000001E-3</v>
      </c>
      <c r="AJ20" s="499">
        <v>1.8594799999999999E-3</v>
      </c>
      <c r="AK20" s="499">
        <v>1.0109832700000001</v>
      </c>
      <c r="AL20" s="499">
        <v>4.7323299999999999E-3</v>
      </c>
      <c r="AM20" s="499">
        <v>6.8163900000000003E-3</v>
      </c>
      <c r="AN20" s="499">
        <v>2.0677E-4</v>
      </c>
      <c r="AO20" s="499">
        <v>1.4567899999999999E-3</v>
      </c>
      <c r="AP20" s="499">
        <v>1.2248000000000001E-4</v>
      </c>
      <c r="AQ20" s="499">
        <v>3.3734999999999999E-4</v>
      </c>
      <c r="AR20" s="499">
        <v>8.9950000000000004E-5</v>
      </c>
      <c r="AS20" s="499">
        <v>1.3019E-4</v>
      </c>
      <c r="AT20" s="499">
        <v>1.3411E-4</v>
      </c>
      <c r="AU20" s="499">
        <v>6.3449999999999997E-5</v>
      </c>
      <c r="AV20" s="499">
        <v>2.2924999999999999E-4</v>
      </c>
      <c r="AW20" s="499">
        <v>1.9500999999999999E-4</v>
      </c>
      <c r="AX20" s="499">
        <v>3.389E-4</v>
      </c>
      <c r="AY20" s="499">
        <v>2.5010000000000001E-4</v>
      </c>
      <c r="AZ20" s="499">
        <v>8.0259999999999994E-5</v>
      </c>
      <c r="BA20" s="499">
        <v>9.9970000000000007E-5</v>
      </c>
      <c r="BB20" s="499">
        <v>1.48938E-3</v>
      </c>
      <c r="BC20" s="499">
        <v>9.6199999999999994E-5</v>
      </c>
      <c r="BD20" s="499">
        <v>5.9009999999999999E-5</v>
      </c>
      <c r="BE20" s="500">
        <v>1.4039E-4</v>
      </c>
      <c r="BF20" s="9"/>
      <c r="BG20" s="481" t="s">
        <v>16</v>
      </c>
      <c r="BH20" s="443" t="s">
        <v>106</v>
      </c>
      <c r="BI20" s="513">
        <f t="shared" si="35"/>
        <v>6.0566808299480973E-5</v>
      </c>
      <c r="BJ20" s="514">
        <f t="shared" si="38"/>
        <v>9.1785495138203309E-5</v>
      </c>
      <c r="BK20" s="514">
        <f t="shared" si="0"/>
        <v>6.6989525872166754E-5</v>
      </c>
      <c r="BL20" s="514">
        <f t="shared" si="1"/>
        <v>6.1031079608689011E-5</v>
      </c>
      <c r="BM20" s="514">
        <f t="shared" si="2"/>
        <v>6.0793362112678586E-5</v>
      </c>
      <c r="BN20" s="514">
        <f t="shared" si="3"/>
        <v>9.932623188806881E-5</v>
      </c>
      <c r="BO20" s="514">
        <f t="shared" si="4"/>
        <v>6.1297161083400084E-5</v>
      </c>
      <c r="BP20" s="514">
        <f t="shared" si="5"/>
        <v>7.4875283527234328E-5</v>
      </c>
      <c r="BQ20" s="514">
        <f t="shared" si="6"/>
        <v>9.6643406705948843E-5</v>
      </c>
      <c r="BR20" s="514">
        <f t="shared" si="7"/>
        <v>3.198034564783364E-5</v>
      </c>
      <c r="BS20" s="514">
        <f t="shared" si="8"/>
        <v>4.9598686596125673E-5</v>
      </c>
      <c r="BT20" s="514">
        <f t="shared" si="9"/>
        <v>1.2184312190293793E-4</v>
      </c>
      <c r="BU20" s="514">
        <f t="shared" si="10"/>
        <v>8.9665096577616378E-3</v>
      </c>
      <c r="BV20" s="514">
        <f t="shared" si="39"/>
        <v>2.7931205075555558E-3</v>
      </c>
      <c r="BW20" s="514">
        <f t="shared" si="40"/>
        <v>1.7141439965832552E-3</v>
      </c>
      <c r="BX20" s="514">
        <f t="shared" si="13"/>
        <v>1.778505702469964E-3</v>
      </c>
      <c r="BY20" s="514">
        <f t="shared" si="14"/>
        <v>1</v>
      </c>
      <c r="BZ20" s="514">
        <f t="shared" si="15"/>
        <v>4.7266272769241179E-3</v>
      </c>
      <c r="CA20" s="514">
        <f t="shared" si="16"/>
        <v>6.623925099821096E-3</v>
      </c>
      <c r="CB20" s="514">
        <f t="shared" si="17"/>
        <v>2.0582379917983841E-4</v>
      </c>
      <c r="CC20" s="514">
        <f t="shared" si="18"/>
        <v>1.4525823193214447E-3</v>
      </c>
      <c r="CD20" s="514">
        <f t="shared" si="19"/>
        <v>1.108916024355338E-4</v>
      </c>
      <c r="CE20" s="514">
        <f t="shared" si="20"/>
        <v>3.1523177805440179E-4</v>
      </c>
      <c r="CF20" s="514">
        <f t="shared" si="21"/>
        <v>8.9770238687837171E-5</v>
      </c>
      <c r="CG20" s="514">
        <f t="shared" si="22"/>
        <v>1.2862436874866697E-4</v>
      </c>
      <c r="CH20" s="514">
        <f t="shared" si="23"/>
        <v>1.259009602644891E-4</v>
      </c>
      <c r="CI20" s="514">
        <f t="shared" si="24"/>
        <v>5.8699065516427714E-5</v>
      </c>
      <c r="CJ20" s="514">
        <f t="shared" si="25"/>
        <v>2.086474649474079E-4</v>
      </c>
      <c r="CK20" s="514">
        <f t="shared" si="26"/>
        <v>1.6816722636604783E-4</v>
      </c>
      <c r="CL20" s="514">
        <f t="shared" si="27"/>
        <v>3.3886631668812115E-4</v>
      </c>
      <c r="CM20" s="514">
        <f t="shared" si="28"/>
        <v>2.5005009750204152E-4</v>
      </c>
      <c r="CN20" s="514">
        <f t="shared" si="29"/>
        <v>7.9201905314033377E-5</v>
      </c>
      <c r="CO20" s="514">
        <f t="shared" si="30"/>
        <v>9.9929292803283652E-5</v>
      </c>
      <c r="CP20" s="514">
        <f t="shared" si="31"/>
        <v>1.3552894753925575E-3</v>
      </c>
      <c r="CQ20" s="514">
        <f t="shared" si="32"/>
        <v>9.5292807705998515E-5</v>
      </c>
      <c r="CR20" s="514">
        <f t="shared" si="33"/>
        <v>5.8963952690785654E-5</v>
      </c>
      <c r="CS20" s="515">
        <f t="shared" si="34"/>
        <v>1.4025653748918679E-4</v>
      </c>
      <c r="CT20" s="11"/>
      <c r="CU20" s="481" t="s">
        <v>88</v>
      </c>
      <c r="CV20" s="482" t="s">
        <v>230</v>
      </c>
      <c r="CW20" s="483">
        <v>3.073207600778235E-3</v>
      </c>
      <c r="CX20" s="444">
        <v>2.8755223740432923E-2</v>
      </c>
      <c r="CY20" s="444">
        <v>5.6022633663775065E-2</v>
      </c>
      <c r="CZ20" s="444">
        <v>7.2153746619996351E-2</v>
      </c>
      <c r="DA20" s="444">
        <v>9.5785043687681523E-2</v>
      </c>
      <c r="DB20" s="444">
        <v>5.0938898720094085E-2</v>
      </c>
      <c r="DC20" s="444">
        <v>8.3511794788040869E-2</v>
      </c>
      <c r="DD20" s="444">
        <v>4.0071711434796577E-2</v>
      </c>
      <c r="DE20" s="444">
        <v>4.8963738381288355E-2</v>
      </c>
      <c r="DF20" s="444">
        <v>0.15483244181447448</v>
      </c>
      <c r="DG20" s="444">
        <v>4.9776804514444536E-2</v>
      </c>
      <c r="DH20" s="444">
        <v>3.5436840217679434E-2</v>
      </c>
      <c r="DI20" s="444">
        <v>7.6735644076564927E-2</v>
      </c>
      <c r="DJ20" s="444">
        <v>7.3324261081700051E-2</v>
      </c>
      <c r="DK20" s="444">
        <v>4.1692639547242241E-2</v>
      </c>
      <c r="DL20" s="444">
        <v>2.7764051160435215E-2</v>
      </c>
      <c r="DM20" s="444">
        <v>0.11609490328482316</v>
      </c>
      <c r="DN20" s="444">
        <v>4.8658284019545264E-2</v>
      </c>
      <c r="DO20" s="444">
        <v>3.8054803511362707E-2</v>
      </c>
      <c r="DP20" s="444">
        <v>8.4275930791109399E-2</v>
      </c>
      <c r="DQ20" s="444">
        <v>2.5482858671677294E-2</v>
      </c>
      <c r="DR20" s="444">
        <v>0.13456959676810379</v>
      </c>
      <c r="DS20" s="444">
        <v>0.49505789325049421</v>
      </c>
      <c r="DT20" s="444">
        <v>3.245715590196814E-2</v>
      </c>
      <c r="DU20" s="444">
        <v>3.7458999887367013E-2</v>
      </c>
      <c r="DV20" s="444">
        <v>1.1087893958271946E-2</v>
      </c>
      <c r="DW20" s="444">
        <v>9.1278820194216521E-3</v>
      </c>
      <c r="DX20" s="444">
        <v>4.0299755170342996E-2</v>
      </c>
      <c r="DY20" s="444">
        <v>1.5546336565415878E-2</v>
      </c>
      <c r="DZ20" s="444">
        <v>0</v>
      </c>
      <c r="EA20" s="444">
        <v>3.646179592779749E-2</v>
      </c>
      <c r="EB20" s="444">
        <v>5.1561045062978164E-2</v>
      </c>
      <c r="EC20" s="444">
        <v>8.71426458079071E-3</v>
      </c>
      <c r="ED20" s="444">
        <v>3.4075533811340666E-2</v>
      </c>
      <c r="EE20" s="444">
        <v>2.2433788875801927E-2</v>
      </c>
      <c r="EF20" s="444">
        <v>0</v>
      </c>
      <c r="EG20" s="446">
        <v>0.20676486633933441</v>
      </c>
      <c r="EI20" s="481" t="s">
        <v>16</v>
      </c>
      <c r="EJ20" s="443" t="s">
        <v>106</v>
      </c>
      <c r="EK20" s="483">
        <v>4.26516027524501E-5</v>
      </c>
      <c r="EL20" s="444">
        <v>0</v>
      </c>
      <c r="EM20" s="444">
        <v>0</v>
      </c>
      <c r="EN20" s="444">
        <v>0</v>
      </c>
      <c r="EO20" s="444">
        <v>3.0247347685699811E-5</v>
      </c>
      <c r="EP20" s="444">
        <v>5.1944544004820453E-6</v>
      </c>
      <c r="EQ20" s="444">
        <v>0</v>
      </c>
      <c r="ER20" s="444">
        <v>2.7286060233977968E-5</v>
      </c>
      <c r="ES20" s="444">
        <v>1.3840830449826989E-5</v>
      </c>
      <c r="ET20" s="444">
        <v>0</v>
      </c>
      <c r="EU20" s="444">
        <v>0</v>
      </c>
      <c r="EV20" s="444">
        <v>4.1613548843077286E-4</v>
      </c>
      <c r="EW20" s="444">
        <v>5.2748844204311258E-2</v>
      </c>
      <c r="EX20" s="444">
        <v>1.602257983570874E-2</v>
      </c>
      <c r="EY20" s="444">
        <v>9.6153846153846159E-3</v>
      </c>
      <c r="EZ20" s="444">
        <v>1.0099289330300991E-2</v>
      </c>
      <c r="FA20" s="444">
        <v>6.4278187565858805E-2</v>
      </c>
      <c r="FB20" s="444">
        <v>2.7288280581693754E-2</v>
      </c>
      <c r="FC20" s="444">
        <v>3.8890256866077701E-2</v>
      </c>
      <c r="FD20" s="444">
        <v>6.8286020876012093E-4</v>
      </c>
      <c r="FE20" s="444">
        <v>7.8754753929602891E-3</v>
      </c>
      <c r="FF20" s="444">
        <v>3.9225069526435739E-6</v>
      </c>
      <c r="FG20" s="444">
        <v>3.1182870209964659E-4</v>
      </c>
      <c r="FH20" s="444">
        <v>0</v>
      </c>
      <c r="FI20" s="444">
        <v>1.7887032010198862E-4</v>
      </c>
      <c r="FJ20" s="444">
        <v>3.3326445867853976E-6</v>
      </c>
      <c r="FK20" s="444">
        <v>2.2557222032992192E-5</v>
      </c>
      <c r="FL20" s="444">
        <v>1.3323778623617659E-4</v>
      </c>
      <c r="FM20" s="444">
        <v>1.3974390091421932E-4</v>
      </c>
      <c r="FN20" s="444">
        <v>1.3642136954510531E-3</v>
      </c>
      <c r="FO20" s="444">
        <v>7.8923602269330353E-4</v>
      </c>
      <c r="FP20" s="444">
        <v>6.1712177928551404E-5</v>
      </c>
      <c r="FQ20" s="444">
        <v>0</v>
      </c>
      <c r="FR20" s="444">
        <v>7.6856773452090221E-3</v>
      </c>
      <c r="FS20" s="444">
        <v>1.4006949119234677E-4</v>
      </c>
      <c r="FT20" s="444">
        <v>0</v>
      </c>
      <c r="FU20" s="446">
        <v>2.211044165607208E-4</v>
      </c>
    </row>
    <row r="21" spans="2:177" ht="19.5" customHeight="1">
      <c r="B21" s="442" t="s">
        <v>89</v>
      </c>
      <c r="C21" s="443" t="s">
        <v>231</v>
      </c>
      <c r="D21" s="444">
        <v>4.2478633349292583E-2</v>
      </c>
      <c r="E21" s="444">
        <v>0.47117194183062444</v>
      </c>
      <c r="F21" s="444">
        <v>0.22976903336184773</v>
      </c>
      <c r="G21" s="445">
        <v>6.4988589058062153E-3</v>
      </c>
      <c r="H21" s="444">
        <v>5.0812660393498715E-2</v>
      </c>
      <c r="I21" s="446">
        <v>5.0812660393498715E-2</v>
      </c>
      <c r="J21" s="3"/>
      <c r="K21" s="466" t="s">
        <v>343</v>
      </c>
      <c r="L21" s="542">
        <v>243387</v>
      </c>
      <c r="M21" s="467">
        <v>247624</v>
      </c>
      <c r="N21" s="3"/>
      <c r="S21" s="481" t="s">
        <v>17</v>
      </c>
      <c r="T21" s="443" t="s">
        <v>94</v>
      </c>
      <c r="U21" s="498">
        <v>3.58E-6</v>
      </c>
      <c r="V21" s="499">
        <v>4.2899999999999996E-6</v>
      </c>
      <c r="W21" s="499">
        <v>4.0600000000000001E-6</v>
      </c>
      <c r="X21" s="499">
        <v>3.2499999999999998E-6</v>
      </c>
      <c r="Y21" s="499">
        <v>3.1099999999999999E-6</v>
      </c>
      <c r="Z21" s="499">
        <v>7.1999999999999997E-6</v>
      </c>
      <c r="AA21" s="499">
        <v>7.0099999999999998E-6</v>
      </c>
      <c r="AB21" s="499">
        <v>3.49E-6</v>
      </c>
      <c r="AC21" s="499">
        <v>5.1100000000000002E-6</v>
      </c>
      <c r="AD21" s="499">
        <v>1.6899999999999999E-6</v>
      </c>
      <c r="AE21" s="499">
        <v>2.83E-6</v>
      </c>
      <c r="AF21" s="499">
        <v>5.0699999999999997E-6</v>
      </c>
      <c r="AG21" s="499">
        <v>3.6510000000000001E-5</v>
      </c>
      <c r="AH21" s="499">
        <v>6.7399999999999998E-6</v>
      </c>
      <c r="AI21" s="499">
        <v>2.7599999999999998E-6</v>
      </c>
      <c r="AJ21" s="499">
        <v>6.1199999999999999E-6</v>
      </c>
      <c r="AK21" s="499">
        <v>5.4700000000000001E-6</v>
      </c>
      <c r="AL21" s="499">
        <v>1.00120651</v>
      </c>
      <c r="AM21" s="499">
        <v>9.1399999999999999E-5</v>
      </c>
      <c r="AN21" s="499">
        <v>5.9100000000000002E-6</v>
      </c>
      <c r="AO21" s="499">
        <v>8.4909999999999998E-5</v>
      </c>
      <c r="AP21" s="499">
        <v>5.93E-6</v>
      </c>
      <c r="AQ21" s="499">
        <v>1.1790000000000001E-5</v>
      </c>
      <c r="AR21" s="499">
        <v>4.7400000000000004E-6</v>
      </c>
      <c r="AS21" s="499">
        <v>1.2809999999999999E-5</v>
      </c>
      <c r="AT21" s="499">
        <v>9.9499999999999996E-6</v>
      </c>
      <c r="AU21" s="499">
        <v>5.9599999999999997E-6</v>
      </c>
      <c r="AV21" s="499">
        <v>1.1219999999999999E-5</v>
      </c>
      <c r="AW21" s="499">
        <v>1.154E-5</v>
      </c>
      <c r="AX21" s="499">
        <v>6.4599999999999998E-5</v>
      </c>
      <c r="AY21" s="499">
        <v>8.5900000000000008E-6</v>
      </c>
      <c r="AZ21" s="499">
        <v>3.9999999999999998E-6</v>
      </c>
      <c r="BA21" s="499">
        <v>6.8299999999999998E-6</v>
      </c>
      <c r="BB21" s="499">
        <v>5.2679999999999997E-5</v>
      </c>
      <c r="BC21" s="499">
        <v>8.3100000000000001E-6</v>
      </c>
      <c r="BD21" s="499">
        <v>3.63E-6</v>
      </c>
      <c r="BE21" s="500">
        <v>9.9599999999999995E-6</v>
      </c>
      <c r="BF21" s="9"/>
      <c r="BG21" s="481" t="s">
        <v>17</v>
      </c>
      <c r="BH21" s="443" t="s">
        <v>94</v>
      </c>
      <c r="BI21" s="513">
        <f t="shared" si="35"/>
        <v>3.1406311371978837E-6</v>
      </c>
      <c r="BJ21" s="514">
        <f t="shared" si="38"/>
        <v>4.2893221584193049E-6</v>
      </c>
      <c r="BK21" s="514">
        <f t="shared" si="0"/>
        <v>3.7670010393489888E-6</v>
      </c>
      <c r="BL21" s="514">
        <f t="shared" si="1"/>
        <v>3.1894357409268255E-6</v>
      </c>
      <c r="BM21" s="514">
        <f t="shared" si="2"/>
        <v>2.9217641194626859E-6</v>
      </c>
      <c r="BN21" s="514">
        <f t="shared" si="3"/>
        <v>6.5718514022614903E-6</v>
      </c>
      <c r="BO21" s="514">
        <f t="shared" si="4"/>
        <v>6.9216027576455303E-6</v>
      </c>
      <c r="BP21" s="514">
        <f t="shared" si="5"/>
        <v>3.2106492137860643E-6</v>
      </c>
      <c r="BQ21" s="514">
        <f t="shared" si="6"/>
        <v>4.7710154407052327E-6</v>
      </c>
      <c r="BR21" s="514">
        <f t="shared" si="7"/>
        <v>1.5643063428318045E-6</v>
      </c>
      <c r="BS21" s="514">
        <f t="shared" si="8"/>
        <v>2.4096872629534018E-6</v>
      </c>
      <c r="BT21" s="514">
        <f t="shared" si="9"/>
        <v>4.9602105993889139E-6</v>
      </c>
      <c r="BU21" s="514">
        <f t="shared" si="10"/>
        <v>3.5912387348983669E-5</v>
      </c>
      <c r="BV21" s="514">
        <f t="shared" si="39"/>
        <v>6.3556091966457166E-6</v>
      </c>
      <c r="BW21" s="514">
        <f t="shared" si="40"/>
        <v>2.7559548370497267E-6</v>
      </c>
      <c r="BX21" s="514">
        <f t="shared" si="13"/>
        <v>5.8534939333126355E-6</v>
      </c>
      <c r="BY21" s="514">
        <f t="shared" si="14"/>
        <v>5.4105742026769637E-6</v>
      </c>
      <c r="BZ21" s="514">
        <f t="shared" si="15"/>
        <v>1</v>
      </c>
      <c r="CA21" s="514">
        <f t="shared" si="16"/>
        <v>8.881926564114556E-5</v>
      </c>
      <c r="CB21" s="514">
        <f t="shared" si="17"/>
        <v>5.8829552311884946E-6</v>
      </c>
      <c r="CC21" s="514">
        <f t="shared" si="18"/>
        <v>8.4664752458201841E-5</v>
      </c>
      <c r="CD21" s="514">
        <f t="shared" si="19"/>
        <v>5.3689353563252398E-6</v>
      </c>
      <c r="CE21" s="514">
        <f t="shared" si="20"/>
        <v>1.1016993221465533E-5</v>
      </c>
      <c r="CF21" s="514">
        <f t="shared" si="21"/>
        <v>4.7305273082862499E-6</v>
      </c>
      <c r="CG21" s="514">
        <f t="shared" si="22"/>
        <v>1.2655950254784729E-5</v>
      </c>
      <c r="CH21" s="514">
        <f t="shared" si="23"/>
        <v>9.3409481368404023E-6</v>
      </c>
      <c r="CI21" s="514">
        <f t="shared" si="24"/>
        <v>5.5137341288874571E-6</v>
      </c>
      <c r="CJ21" s="514">
        <f t="shared" si="25"/>
        <v>1.0211666550533987E-5</v>
      </c>
      <c r="CK21" s="514">
        <f t="shared" si="26"/>
        <v>9.9515398813609136E-6</v>
      </c>
      <c r="CL21" s="514">
        <f t="shared" si="27"/>
        <v>6.4593579398207807E-5</v>
      </c>
      <c r="CM21" s="514">
        <f t="shared" si="28"/>
        <v>8.5882860357558463E-6</v>
      </c>
      <c r="CN21" s="514">
        <f t="shared" si="29"/>
        <v>3.9472666490921198E-6</v>
      </c>
      <c r="CO21" s="514">
        <f t="shared" si="30"/>
        <v>6.8272188641235095E-6</v>
      </c>
      <c r="CP21" s="514">
        <f t="shared" si="31"/>
        <v>4.7937161479058347E-5</v>
      </c>
      <c r="CQ21" s="514">
        <f t="shared" si="32"/>
        <v>8.2316344286574611E-6</v>
      </c>
      <c r="CR21" s="514">
        <f t="shared" si="33"/>
        <v>3.627167399890729E-6</v>
      </c>
      <c r="CS21" s="515">
        <f t="shared" si="34"/>
        <v>9.9505314722722428E-6</v>
      </c>
      <c r="CT21" s="11"/>
      <c r="CU21" s="481" t="s">
        <v>89</v>
      </c>
      <c r="CV21" s="482" t="s">
        <v>231</v>
      </c>
      <c r="CW21" s="483">
        <v>5.9893697427229131E-3</v>
      </c>
      <c r="CX21" s="444">
        <v>1.9336056721603982E-2</v>
      </c>
      <c r="CY21" s="444">
        <v>4.1104437226391052E-2</v>
      </c>
      <c r="CZ21" s="444">
        <v>3.362585225858894E-2</v>
      </c>
      <c r="DA21" s="444">
        <v>2.9693485422610827E-2</v>
      </c>
      <c r="DB21" s="444">
        <v>1.8404292198580443E-2</v>
      </c>
      <c r="DC21" s="444">
        <v>1.7463023262935477E-2</v>
      </c>
      <c r="DD21" s="444">
        <v>7.5442212128117338E-3</v>
      </c>
      <c r="DE21" s="444">
        <v>2.6262194336400591E-2</v>
      </c>
      <c r="DF21" s="444">
        <v>2.5567455273657249E-2</v>
      </c>
      <c r="DG21" s="444">
        <v>4.4289381461042408E-2</v>
      </c>
      <c r="DH21" s="444">
        <v>2.2582942206837046E-2</v>
      </c>
      <c r="DI21" s="444">
        <v>1.9690248318675635E-2</v>
      </c>
      <c r="DJ21" s="444">
        <v>1.9368704050981629E-2</v>
      </c>
      <c r="DK21" s="444">
        <v>3.0653417881599542E-2</v>
      </c>
      <c r="DL21" s="444">
        <v>2.4281239612080216E-2</v>
      </c>
      <c r="DM21" s="444">
        <v>5.1478668631678E-2</v>
      </c>
      <c r="DN21" s="444">
        <v>8.339953413220276E-2</v>
      </c>
      <c r="DO21" s="444">
        <v>1.8968715843740654E-2</v>
      </c>
      <c r="DP21" s="444">
        <v>6.7319874860348863E-2</v>
      </c>
      <c r="DQ21" s="444">
        <v>3.0696337214333271E-2</v>
      </c>
      <c r="DR21" s="444">
        <v>1.0738242998279735E-2</v>
      </c>
      <c r="DS21" s="444">
        <v>0</v>
      </c>
      <c r="DT21" s="444">
        <v>2.6089650561742788E-3</v>
      </c>
      <c r="DU21" s="444">
        <v>6.6844633706110421E-2</v>
      </c>
      <c r="DV21" s="444">
        <v>9.7328636151222364E-2</v>
      </c>
      <c r="DW21" s="444">
        <v>3.2815975047074761E-3</v>
      </c>
      <c r="DX21" s="444">
        <v>3.8069189861216976E-2</v>
      </c>
      <c r="DY21" s="444">
        <v>0.19516700126754416</v>
      </c>
      <c r="DZ21" s="444">
        <v>0</v>
      </c>
      <c r="EA21" s="444">
        <v>4.5993963038508515E-2</v>
      </c>
      <c r="EB21" s="444">
        <v>1.7411493590866026E-2</v>
      </c>
      <c r="EC21" s="444">
        <v>5.1277783941713818E-2</v>
      </c>
      <c r="ED21" s="444">
        <v>5.6835145504356185E-2</v>
      </c>
      <c r="EE21" s="444">
        <v>3.0758826168354673E-2</v>
      </c>
      <c r="EF21" s="444">
        <v>0</v>
      </c>
      <c r="EG21" s="446">
        <v>0.12108695087418492</v>
      </c>
      <c r="EH21" s="92"/>
      <c r="EI21" s="481" t="s">
        <v>17</v>
      </c>
      <c r="EJ21" s="443" t="s">
        <v>94</v>
      </c>
      <c r="EK21" s="483">
        <v>9.4781339449889112E-6</v>
      </c>
      <c r="EL21" s="444">
        <v>0</v>
      </c>
      <c r="EM21" s="444">
        <v>1.2881092488390916E-5</v>
      </c>
      <c r="EN21" s="444">
        <v>0</v>
      </c>
      <c r="EO21" s="444">
        <v>0</v>
      </c>
      <c r="EP21" s="444">
        <v>5.7138998405302498E-5</v>
      </c>
      <c r="EQ21" s="444">
        <v>9.4822681585435235E-5</v>
      </c>
      <c r="ER21" s="444">
        <v>0</v>
      </c>
      <c r="ES21" s="444">
        <v>1.3840830449826989E-5</v>
      </c>
      <c r="ET21" s="444">
        <v>0</v>
      </c>
      <c r="EU21" s="444">
        <v>0</v>
      </c>
      <c r="EV21" s="444">
        <v>5.944792691868184E-5</v>
      </c>
      <c r="EW21" s="444">
        <v>7.7981395866986015E-4</v>
      </c>
      <c r="EX21" s="444">
        <v>8.7533822096259967E-5</v>
      </c>
      <c r="EY21" s="444">
        <v>0</v>
      </c>
      <c r="EZ21" s="444">
        <v>6.5303248410717677E-5</v>
      </c>
      <c r="FA21" s="444">
        <v>5.6958961068550107E-5</v>
      </c>
      <c r="FB21" s="444">
        <v>2.8314798973481606E-2</v>
      </c>
      <c r="FC21" s="444">
        <v>2.0389533172779522E-3</v>
      </c>
      <c r="FD21" s="444">
        <v>3.9020583357721201E-5</v>
      </c>
      <c r="FE21" s="444">
        <v>1.8783999779127772E-3</v>
      </c>
      <c r="FF21" s="444">
        <v>1.1767520857930721E-5</v>
      </c>
      <c r="FG21" s="444">
        <v>0</v>
      </c>
      <c r="FH21" s="444">
        <v>1.8575793882991075E-5</v>
      </c>
      <c r="FI21" s="444">
        <v>2.0055157102344176E-4</v>
      </c>
      <c r="FJ21" s="444">
        <v>1.0331198219034732E-4</v>
      </c>
      <c r="FK21" s="444">
        <v>6.5415943895677354E-5</v>
      </c>
      <c r="FL21" s="444">
        <v>6.8419403742901481E-5</v>
      </c>
      <c r="FM21" s="444">
        <v>1.0296919014731949E-4</v>
      </c>
      <c r="FN21" s="444">
        <v>1.4151757013156038E-3</v>
      </c>
      <c r="FO21" s="444">
        <v>8.8571577697044081E-5</v>
      </c>
      <c r="FP21" s="444">
        <v>1.4987243211219626E-5</v>
      </c>
      <c r="FQ21" s="444">
        <v>5.7724222526877843E-5</v>
      </c>
      <c r="FR21" s="444">
        <v>1.0989800316046545E-3</v>
      </c>
      <c r="FS21" s="444">
        <v>1.0871064988062735E-4</v>
      </c>
      <c r="FT21" s="444">
        <v>0</v>
      </c>
      <c r="FU21" s="446">
        <v>0</v>
      </c>
    </row>
    <row r="22" spans="2:177" ht="19.5" customHeight="1">
      <c r="B22" s="442" t="s">
        <v>97</v>
      </c>
      <c r="C22" s="443" t="s">
        <v>43</v>
      </c>
      <c r="D22" s="444">
        <v>7.6448272360599479E-2</v>
      </c>
      <c r="E22" s="444">
        <v>0.24835892785288305</v>
      </c>
      <c r="F22" s="444">
        <v>0.1878449554673377</v>
      </c>
      <c r="G22" s="445">
        <v>0.10227063367734776</v>
      </c>
      <c r="H22" s="444">
        <v>3.6160641894935348E-2</v>
      </c>
      <c r="I22" s="446">
        <v>3.5322839280030272E-2</v>
      </c>
      <c r="J22" s="3"/>
      <c r="K22" s="466" t="s">
        <v>349</v>
      </c>
      <c r="L22" s="542">
        <v>248179</v>
      </c>
      <c r="M22" s="467">
        <v>235625</v>
      </c>
      <c r="N22" s="3"/>
      <c r="S22" s="481" t="s">
        <v>18</v>
      </c>
      <c r="T22" s="443" t="s">
        <v>43</v>
      </c>
      <c r="U22" s="498">
        <v>4.4145000000000002E-4</v>
      </c>
      <c r="V22" s="499">
        <v>4.5765999999999998E-4</v>
      </c>
      <c r="W22" s="499">
        <v>2.7512000000000001E-4</v>
      </c>
      <c r="X22" s="499">
        <v>1.8264999999999999E-4</v>
      </c>
      <c r="Y22" s="499">
        <v>1.7882E-4</v>
      </c>
      <c r="Z22" s="499">
        <v>3.0526000000000001E-4</v>
      </c>
      <c r="AA22" s="499">
        <v>1.9467E-4</v>
      </c>
      <c r="AB22" s="499">
        <v>1.9325000000000001E-4</v>
      </c>
      <c r="AC22" s="499">
        <v>3.2674000000000001E-4</v>
      </c>
      <c r="AD22" s="499">
        <v>8.9560000000000003E-5</v>
      </c>
      <c r="AE22" s="499">
        <v>1.6621E-4</v>
      </c>
      <c r="AF22" s="499">
        <v>1.4222E-4</v>
      </c>
      <c r="AG22" s="499">
        <v>1.6852999999999999E-4</v>
      </c>
      <c r="AH22" s="499">
        <v>1.6810999999999999E-4</v>
      </c>
      <c r="AI22" s="499">
        <v>1.6587000000000001E-4</v>
      </c>
      <c r="AJ22" s="499">
        <v>1.9919E-4</v>
      </c>
      <c r="AK22" s="499">
        <v>1.7705999999999999E-4</v>
      </c>
      <c r="AL22" s="499">
        <v>1.2350999999999999E-4</v>
      </c>
      <c r="AM22" s="499">
        <v>1.0290560200000001</v>
      </c>
      <c r="AN22" s="499">
        <v>3.6160000000000001E-4</v>
      </c>
      <c r="AO22" s="499">
        <v>3.6351999999999999E-4</v>
      </c>
      <c r="AP22" s="499">
        <v>2.8527000000000001E-4</v>
      </c>
      <c r="AQ22" s="499">
        <v>5.8960999999999996E-4</v>
      </c>
      <c r="AR22" s="499">
        <v>2.9327999999999998E-4</v>
      </c>
      <c r="AS22" s="499">
        <v>3.0174999999999999E-4</v>
      </c>
      <c r="AT22" s="499">
        <v>3.8624999999999998E-4</v>
      </c>
      <c r="AU22" s="499">
        <v>1.1584E-4</v>
      </c>
      <c r="AV22" s="499">
        <v>1.47331E-3</v>
      </c>
      <c r="AW22" s="499">
        <v>4.6469000000000002E-4</v>
      </c>
      <c r="AX22" s="499">
        <v>7.5772999999999997E-4</v>
      </c>
      <c r="AY22" s="499">
        <v>3.3270000000000001E-4</v>
      </c>
      <c r="AZ22" s="499">
        <v>1.9037000000000001E-4</v>
      </c>
      <c r="BA22" s="499">
        <v>2.9852999999999998E-4</v>
      </c>
      <c r="BB22" s="499">
        <v>4.1873199999999996E-3</v>
      </c>
      <c r="BC22" s="499">
        <v>2.2295E-4</v>
      </c>
      <c r="BD22" s="499">
        <v>1.6635E-4</v>
      </c>
      <c r="BE22" s="500">
        <v>2.4937000000000001E-4</v>
      </c>
      <c r="BF22" s="9"/>
      <c r="BG22" s="481" t="s">
        <v>18</v>
      </c>
      <c r="BH22" s="443" t="s">
        <v>43</v>
      </c>
      <c r="BI22" s="513">
        <f t="shared" si="35"/>
        <v>3.8727140098212452E-4</v>
      </c>
      <c r="BJ22" s="514">
        <f t="shared" si="38"/>
        <v>4.575876874177574E-4</v>
      </c>
      <c r="BK22" s="514">
        <f t="shared" si="0"/>
        <v>2.552653512181512E-4</v>
      </c>
      <c r="BL22" s="514">
        <f t="shared" si="1"/>
        <v>1.7924628864008759E-4</v>
      </c>
      <c r="BM22" s="514">
        <f t="shared" si="2"/>
        <v>1.6799673949913747E-4</v>
      </c>
      <c r="BN22" s="514">
        <f t="shared" si="3"/>
        <v>2.7862824431310317E-4</v>
      </c>
      <c r="BO22" s="514">
        <f t="shared" si="4"/>
        <v>1.9221517957644158E-4</v>
      </c>
      <c r="BP22" s="514">
        <f t="shared" si="5"/>
        <v>1.7778165059144897E-4</v>
      </c>
      <c r="BQ22" s="514">
        <f t="shared" si="6"/>
        <v>3.0506488945127741E-4</v>
      </c>
      <c r="BR22" s="514">
        <f t="shared" si="7"/>
        <v>8.2898979919536348E-5</v>
      </c>
      <c r="BS22" s="514">
        <f t="shared" si="8"/>
        <v>1.4152442401960596E-4</v>
      </c>
      <c r="BT22" s="514">
        <f t="shared" si="9"/>
        <v>1.3914026655721722E-4</v>
      </c>
      <c r="BU22" s="514">
        <f t="shared" si="10"/>
        <v>1.6577142262186298E-4</v>
      </c>
      <c r="BV22" s="514">
        <f t="shared" si="39"/>
        <v>1.585224721139631E-4</v>
      </c>
      <c r="BW22" s="514">
        <f t="shared" si="40"/>
        <v>1.6562689450052109E-4</v>
      </c>
      <c r="BX22" s="514">
        <f t="shared" si="13"/>
        <v>1.9051592427721305E-4</v>
      </c>
      <c r="BY22" s="514">
        <f t="shared" si="14"/>
        <v>1.7513642931005175E-4</v>
      </c>
      <c r="BZ22" s="514">
        <f t="shared" si="15"/>
        <v>1.2336116352259832E-4</v>
      </c>
      <c r="CA22" s="514">
        <f t="shared" si="16"/>
        <v>1</v>
      </c>
      <c r="CB22" s="514">
        <f t="shared" si="17"/>
        <v>3.5994528115021311E-4</v>
      </c>
      <c r="CC22" s="514">
        <f t="shared" si="18"/>
        <v>3.6247003666947983E-4</v>
      </c>
      <c r="CD22" s="514">
        <f t="shared" si="19"/>
        <v>2.5827928989863427E-4</v>
      </c>
      <c r="CE22" s="514">
        <f t="shared" si="20"/>
        <v>5.5095244896592808E-4</v>
      </c>
      <c r="CF22" s="514">
        <f t="shared" si="21"/>
        <v>2.9269389218864795E-4</v>
      </c>
      <c r="CG22" s="514">
        <f t="shared" si="22"/>
        <v>2.9812123258245838E-4</v>
      </c>
      <c r="CH22" s="514">
        <f t="shared" si="23"/>
        <v>3.626071575733272E-4</v>
      </c>
      <c r="CI22" s="514">
        <f t="shared" si="24"/>
        <v>1.0716626870643004E-4</v>
      </c>
      <c r="CJ22" s="514">
        <f t="shared" si="25"/>
        <v>1.3409046742929795E-3</v>
      </c>
      <c r="CK22" s="514">
        <f t="shared" si="26"/>
        <v>4.0072626234571954E-4</v>
      </c>
      <c r="CL22" s="514">
        <f t="shared" si="27"/>
        <v>7.5765468912390103E-4</v>
      </c>
      <c r="CM22" s="514">
        <f t="shared" si="28"/>
        <v>3.3263361630919323E-4</v>
      </c>
      <c r="CN22" s="514">
        <f t="shared" si="29"/>
        <v>1.8786028799691671E-4</v>
      </c>
      <c r="CO22" s="514">
        <f t="shared" si="30"/>
        <v>2.9840844033774398E-4</v>
      </c>
      <c r="CP22" s="514">
        <f t="shared" si="31"/>
        <v>3.8103309606015677E-3</v>
      </c>
      <c r="CQ22" s="514">
        <f t="shared" si="32"/>
        <v>2.2084752056187495E-4</v>
      </c>
      <c r="CR22" s="514">
        <f t="shared" si="33"/>
        <v>1.6622019200325698E-4</v>
      </c>
      <c r="CS22" s="515">
        <f t="shared" si="34"/>
        <v>2.4913293506431021E-4</v>
      </c>
      <c r="CT22" s="11"/>
      <c r="CU22" s="481" t="s">
        <v>97</v>
      </c>
      <c r="CV22" s="482" t="s">
        <v>43</v>
      </c>
      <c r="CW22" s="483">
        <v>5.2452073388508269E-2</v>
      </c>
      <c r="CX22" s="444">
        <v>3.0464384655115744E-2</v>
      </c>
      <c r="CY22" s="444">
        <v>3.3942051666000526E-2</v>
      </c>
      <c r="CZ22" s="444">
        <v>2.3367230138849719E-2</v>
      </c>
      <c r="DA22" s="444">
        <v>4.6120394938103534E-2</v>
      </c>
      <c r="DB22" s="444">
        <v>5.598725654949544E-3</v>
      </c>
      <c r="DC22" s="444">
        <v>7.3943266610185061E-3</v>
      </c>
      <c r="DD22" s="444">
        <v>1.9106755582328334E-2</v>
      </c>
      <c r="DE22" s="444">
        <v>4.9647635415724423E-2</v>
      </c>
      <c r="DF22" s="444">
        <v>1.7139434061524402E-2</v>
      </c>
      <c r="DG22" s="444">
        <v>2.0713786120499927E-2</v>
      </c>
      <c r="DH22" s="444">
        <v>5.7527041004610355E-2</v>
      </c>
      <c r="DI22" s="444">
        <v>1.5783755819968961E-2</v>
      </c>
      <c r="DJ22" s="444">
        <v>2.6374252507315885E-2</v>
      </c>
      <c r="DK22" s="444">
        <v>7.6259367053980245E-3</v>
      </c>
      <c r="DL22" s="444">
        <v>1.8391498247578848E-3</v>
      </c>
      <c r="DM22" s="444">
        <v>8.8749254937198901E-3</v>
      </c>
      <c r="DN22" s="444">
        <v>1.9725515228042009E-3</v>
      </c>
      <c r="DO22" s="444">
        <v>5.7770226460134603E-3</v>
      </c>
      <c r="DP22" s="444">
        <v>4.3966994187761441E-2</v>
      </c>
      <c r="DQ22" s="444">
        <v>0.31521218938902951</v>
      </c>
      <c r="DR22" s="444">
        <v>2.5800475296983562E-3</v>
      </c>
      <c r="DS22" s="444">
        <v>2.9864445072013555E-2</v>
      </c>
      <c r="DT22" s="444">
        <v>0.12356710747305429</v>
      </c>
      <c r="DU22" s="444">
        <v>0.12637049781552853</v>
      </c>
      <c r="DV22" s="444">
        <v>1.9801413214489243E-2</v>
      </c>
      <c r="DW22" s="444">
        <v>1.0414244510113396E-2</v>
      </c>
      <c r="DX22" s="444">
        <v>0.28563199375010973</v>
      </c>
      <c r="DY22" s="444">
        <v>1.0350978921465435E-2</v>
      </c>
      <c r="DZ22" s="444">
        <v>0</v>
      </c>
      <c r="EA22" s="444">
        <v>2.7808174167038138E-2</v>
      </c>
      <c r="EB22" s="444">
        <v>4.965879660703177E-2</v>
      </c>
      <c r="EC22" s="444">
        <v>2.8639187839786976E-2</v>
      </c>
      <c r="ED22" s="444">
        <v>0.21143033561343902</v>
      </c>
      <c r="EE22" s="444">
        <v>9.177059175077637E-2</v>
      </c>
      <c r="EF22" s="444">
        <v>0</v>
      </c>
      <c r="EG22" s="446">
        <v>8.0715974332995613E-2</v>
      </c>
      <c r="EH22" s="92"/>
      <c r="EI22" s="481" t="s">
        <v>18</v>
      </c>
      <c r="EJ22" s="443" t="s">
        <v>43</v>
      </c>
      <c r="EK22" s="483">
        <v>2.5140750289083086E-3</v>
      </c>
      <c r="EL22" s="444">
        <v>2.7270248159258248E-4</v>
      </c>
      <c r="EM22" s="444">
        <v>0</v>
      </c>
      <c r="EN22" s="444">
        <v>0</v>
      </c>
      <c r="EO22" s="444">
        <v>0</v>
      </c>
      <c r="EP22" s="444">
        <v>0</v>
      </c>
      <c r="EQ22" s="444">
        <v>0</v>
      </c>
      <c r="ER22" s="444">
        <v>0</v>
      </c>
      <c r="ES22" s="444">
        <v>0</v>
      </c>
      <c r="ET22" s="444">
        <v>0</v>
      </c>
      <c r="EU22" s="444">
        <v>0</v>
      </c>
      <c r="EV22" s="444">
        <v>0</v>
      </c>
      <c r="EW22" s="444">
        <v>0</v>
      </c>
      <c r="EX22" s="444">
        <v>1.167117627950133E-5</v>
      </c>
      <c r="EY22" s="444">
        <v>0</v>
      </c>
      <c r="EZ22" s="444">
        <v>0</v>
      </c>
      <c r="FA22" s="444">
        <v>0</v>
      </c>
      <c r="FB22" s="444">
        <v>0</v>
      </c>
      <c r="FC22" s="444">
        <v>0.3677112673941636</v>
      </c>
      <c r="FD22" s="444">
        <v>0</v>
      </c>
      <c r="FE22" s="444">
        <v>0</v>
      </c>
      <c r="FF22" s="444">
        <v>0</v>
      </c>
      <c r="FG22" s="444">
        <v>0</v>
      </c>
      <c r="FH22" s="444">
        <v>0</v>
      </c>
      <c r="FI22" s="444">
        <v>0</v>
      </c>
      <c r="FJ22" s="444">
        <v>0</v>
      </c>
      <c r="FK22" s="444">
        <v>0</v>
      </c>
      <c r="FL22" s="444">
        <v>1.1269396000705801E-2</v>
      </c>
      <c r="FM22" s="444">
        <v>0</v>
      </c>
      <c r="FN22" s="444">
        <v>5.9841155347874495E-3</v>
      </c>
      <c r="FO22" s="444">
        <v>1.5658189628584579E-4</v>
      </c>
      <c r="FP22" s="444">
        <v>0</v>
      </c>
      <c r="FQ22" s="444">
        <v>0</v>
      </c>
      <c r="FR22" s="444">
        <v>4.8175549490015804E-2</v>
      </c>
      <c r="FS22" s="444">
        <v>3.554002015328202E-5</v>
      </c>
      <c r="FT22" s="444">
        <v>0</v>
      </c>
      <c r="FU22" s="446">
        <v>0</v>
      </c>
    </row>
    <row r="23" spans="2:177" ht="19.5" customHeight="1">
      <c r="B23" s="447" t="s">
        <v>232</v>
      </c>
      <c r="C23" s="448" t="s">
        <v>44</v>
      </c>
      <c r="D23" s="449">
        <v>0.11936716085881127</v>
      </c>
      <c r="E23" s="449">
        <v>0.47731928592332457</v>
      </c>
      <c r="F23" s="449">
        <v>0.2657106623744025</v>
      </c>
      <c r="G23" s="450">
        <v>1.0469259678534118E-2</v>
      </c>
      <c r="H23" s="449">
        <v>0.11598868403082627</v>
      </c>
      <c r="I23" s="451">
        <v>9.4956589601014538E-2</v>
      </c>
      <c r="J23" s="3"/>
      <c r="K23" s="466" t="s">
        <v>346</v>
      </c>
      <c r="L23" s="542">
        <v>260826</v>
      </c>
      <c r="M23" s="467">
        <v>255933</v>
      </c>
      <c r="N23" s="3"/>
      <c r="S23" s="484" t="s">
        <v>19</v>
      </c>
      <c r="T23" s="448" t="s">
        <v>44</v>
      </c>
      <c r="U23" s="501">
        <v>4.0183999999999999E-4</v>
      </c>
      <c r="V23" s="502">
        <v>5.5712999999999997E-4</v>
      </c>
      <c r="W23" s="502">
        <v>1.04054E-3</v>
      </c>
      <c r="X23" s="502">
        <v>2.4152100000000001E-3</v>
      </c>
      <c r="Y23" s="502">
        <v>1.9366100000000001E-3</v>
      </c>
      <c r="Z23" s="502">
        <v>1.1189399999999999E-3</v>
      </c>
      <c r="AA23" s="502">
        <v>2.6378000000000003E-4</v>
      </c>
      <c r="AB23" s="502">
        <v>7.7127999999999995E-4</v>
      </c>
      <c r="AC23" s="502">
        <v>5.5575000000000004E-4</v>
      </c>
      <c r="AD23" s="502">
        <v>9.3802000000000002E-4</v>
      </c>
      <c r="AE23" s="502">
        <v>1.0184520000000001E-2</v>
      </c>
      <c r="AF23" s="502">
        <v>3.8085000000000001E-4</v>
      </c>
      <c r="AG23" s="502">
        <v>3.3945999999999998E-4</v>
      </c>
      <c r="AH23" s="502">
        <v>4.4600999999999999E-4</v>
      </c>
      <c r="AI23" s="502">
        <v>9.2115000000000003E-4</v>
      </c>
      <c r="AJ23" s="502">
        <v>6.5853999999999999E-4</v>
      </c>
      <c r="AK23" s="502">
        <v>8.1076E-4</v>
      </c>
      <c r="AL23" s="502">
        <v>6.6896000000000002E-4</v>
      </c>
      <c r="AM23" s="502">
        <v>3.4581E-4</v>
      </c>
      <c r="AN23" s="502">
        <v>1.00459714</v>
      </c>
      <c r="AO23" s="502">
        <v>5.9261000000000003E-4</v>
      </c>
      <c r="AP23" s="502">
        <v>1.17033E-3</v>
      </c>
      <c r="AQ23" s="502">
        <v>9.5330000000000002E-4</v>
      </c>
      <c r="AR23" s="502">
        <v>9.8769000000000005E-4</v>
      </c>
      <c r="AS23" s="502">
        <v>9.1169000000000005E-4</v>
      </c>
      <c r="AT23" s="502">
        <v>2.05237E-3</v>
      </c>
      <c r="AU23" s="502">
        <v>1.8963000000000001E-4</v>
      </c>
      <c r="AV23" s="502">
        <v>5.2528999999999998E-4</v>
      </c>
      <c r="AW23" s="502">
        <v>2.76012E-3</v>
      </c>
      <c r="AX23" s="502">
        <v>1.0202200000000001E-3</v>
      </c>
      <c r="AY23" s="502">
        <v>2.1880900000000002E-3</v>
      </c>
      <c r="AZ23" s="502">
        <v>6.7787000000000001E-4</v>
      </c>
      <c r="BA23" s="502">
        <v>4.7970599999999997E-3</v>
      </c>
      <c r="BB23" s="502">
        <v>1.08636E-3</v>
      </c>
      <c r="BC23" s="502">
        <v>9.8102999999999992E-4</v>
      </c>
      <c r="BD23" s="502">
        <v>1.5713939999999999E-2</v>
      </c>
      <c r="BE23" s="503">
        <v>4.0787000000000001E-4</v>
      </c>
      <c r="BF23" s="9"/>
      <c r="BG23" s="484" t="s">
        <v>19</v>
      </c>
      <c r="BH23" s="448" t="s">
        <v>44</v>
      </c>
      <c r="BI23" s="516">
        <f t="shared" si="35"/>
        <v>3.5252268608145182E-4</v>
      </c>
      <c r="BJ23" s="517">
        <f t="shared" si="38"/>
        <v>5.5704197065737705E-4</v>
      </c>
      <c r="BK23" s="517">
        <f t="shared" si="0"/>
        <v>9.6544710873994991E-4</v>
      </c>
      <c r="BL23" s="517">
        <f t="shared" si="1"/>
        <v>2.3702021833365782E-3</v>
      </c>
      <c r="BM23" s="517">
        <f t="shared" si="2"/>
        <v>1.8193947303513289E-3</v>
      </c>
      <c r="BN23" s="517">
        <f t="shared" si="3"/>
        <v>1.0213204733397878E-3</v>
      </c>
      <c r="BO23" s="517">
        <f t="shared" si="4"/>
        <v>2.6045369121422801E-4</v>
      </c>
      <c r="BP23" s="517">
        <f t="shared" si="5"/>
        <v>7.0954427667877234E-4</v>
      </c>
      <c r="BQ23" s="517">
        <f t="shared" si="6"/>
        <v>5.1888294152092624E-4</v>
      </c>
      <c r="BR23" s="517">
        <f t="shared" si="7"/>
        <v>8.6825481402549669E-4</v>
      </c>
      <c r="BS23" s="517">
        <f t="shared" si="8"/>
        <v>8.6719109976304519E-3</v>
      </c>
      <c r="BT23" s="517">
        <f t="shared" si="9"/>
        <v>3.7260280212569386E-4</v>
      </c>
      <c r="BU23" s="517">
        <f t="shared" si="10"/>
        <v>3.3390356092812912E-4</v>
      </c>
      <c r="BV23" s="517">
        <f t="shared" si="39"/>
        <v>4.2057348038515672E-4</v>
      </c>
      <c r="BW23" s="517">
        <f t="shared" si="40"/>
        <v>9.1979992686534642E-4</v>
      </c>
      <c r="BX23" s="517">
        <f t="shared" si="13"/>
        <v>6.2986272791563784E-4</v>
      </c>
      <c r="BY23" s="517">
        <f t="shared" si="14"/>
        <v>8.0195194525820382E-4</v>
      </c>
      <c r="BZ23" s="517">
        <f t="shared" si="15"/>
        <v>6.6815386567951895E-4</v>
      </c>
      <c r="CA23" s="517">
        <f t="shared" si="16"/>
        <v>3.3604584520092497E-4</v>
      </c>
      <c r="CB23" s="517">
        <f t="shared" si="17"/>
        <v>1</v>
      </c>
      <c r="CC23" s="517">
        <f t="shared" si="18"/>
        <v>5.908983506566364E-4</v>
      </c>
      <c r="CD23" s="517">
        <f t="shared" si="19"/>
        <v>1.0595996822205932E-3</v>
      </c>
      <c r="CE23" s="517">
        <f t="shared" si="20"/>
        <v>8.9079725513342603E-4</v>
      </c>
      <c r="CF23" s="517">
        <f t="shared" si="21"/>
        <v>9.8571614285258347E-4</v>
      </c>
      <c r="CG23" s="517">
        <f t="shared" si="22"/>
        <v>9.0072625197382442E-4</v>
      </c>
      <c r="CH23" s="517">
        <f t="shared" si="23"/>
        <v>1.9267418821715715E-3</v>
      </c>
      <c r="CI23" s="517">
        <f t="shared" si="24"/>
        <v>1.7543110786257191E-4</v>
      </c>
      <c r="CJ23" s="517">
        <f t="shared" si="25"/>
        <v>4.780825599224597E-4</v>
      </c>
      <c r="CK23" s="517">
        <f t="shared" si="26"/>
        <v>2.3801944763727806E-3</v>
      </c>
      <c r="CL23" s="517">
        <f t="shared" si="27"/>
        <v>1.020118600211139E-3</v>
      </c>
      <c r="CM23" s="517">
        <f t="shared" si="28"/>
        <v>2.1876534100089651E-3</v>
      </c>
      <c r="CN23" s="517">
        <f t="shared" si="29"/>
        <v>6.6893341085501887E-4</v>
      </c>
      <c r="CO23" s="517">
        <f t="shared" si="30"/>
        <v>4.7951066653488025E-3</v>
      </c>
      <c r="CP23" s="517">
        <f t="shared" si="31"/>
        <v>9.8855381063762005E-4</v>
      </c>
      <c r="CQ23" s="517">
        <f t="shared" si="32"/>
        <v>9.7177861895858335E-4</v>
      </c>
      <c r="CR23" s="517">
        <f t="shared" si="33"/>
        <v>1.5701677931636068E-2</v>
      </c>
      <c r="CS23" s="518">
        <f t="shared" si="34"/>
        <v>4.0748225618430524E-4</v>
      </c>
      <c r="CT23" s="11"/>
      <c r="CU23" s="484" t="s">
        <v>232</v>
      </c>
      <c r="CV23" s="485" t="s">
        <v>44</v>
      </c>
      <c r="CW23" s="457">
        <v>1.4644627768966708E-3</v>
      </c>
      <c r="CX23" s="449">
        <v>1.670657839132272E-2</v>
      </c>
      <c r="CY23" s="449">
        <v>1.4729144735731054E-2</v>
      </c>
      <c r="CZ23" s="449">
        <v>6.6267978301620747E-2</v>
      </c>
      <c r="DA23" s="449">
        <v>3.7677806852792803E-2</v>
      </c>
      <c r="DB23" s="449">
        <v>6.3673869892336143E-4</v>
      </c>
      <c r="DC23" s="449">
        <v>9.4929925383037145E-4</v>
      </c>
      <c r="DD23" s="449">
        <v>1.2279936253307561E-2</v>
      </c>
      <c r="DE23" s="449">
        <v>1.6727381373331032E-2</v>
      </c>
      <c r="DF23" s="449">
        <v>3.915258988468495E-3</v>
      </c>
      <c r="DG23" s="449">
        <v>5.4141841738105092E-3</v>
      </c>
      <c r="DH23" s="449">
        <v>3.7861044840508749E-2</v>
      </c>
      <c r="DI23" s="449">
        <v>1.107604759441283E-2</v>
      </c>
      <c r="DJ23" s="449">
        <v>8.5439589314657768E-3</v>
      </c>
      <c r="DK23" s="449">
        <v>5.9520873226930476E-3</v>
      </c>
      <c r="DL23" s="449">
        <v>2.2739086688515226E-3</v>
      </c>
      <c r="DM23" s="449">
        <v>4.8932235526536827E-3</v>
      </c>
      <c r="DN23" s="449">
        <v>4.2480007358741429E-3</v>
      </c>
      <c r="DO23" s="449">
        <v>1.6461166731505667E-3</v>
      </c>
      <c r="DP23" s="449">
        <v>2.8731073544762491E-2</v>
      </c>
      <c r="DQ23" s="449">
        <v>1.330300584710638E-2</v>
      </c>
      <c r="DR23" s="449">
        <v>2.0930663604307905E-4</v>
      </c>
      <c r="DS23" s="449">
        <v>0</v>
      </c>
      <c r="DT23" s="449">
        <v>6.5158902277952617E-3</v>
      </c>
      <c r="DU23" s="449">
        <v>1.0558117951812968E-2</v>
      </c>
      <c r="DV23" s="449">
        <v>7.8979155631159099E-3</v>
      </c>
      <c r="DW23" s="449">
        <v>1.0702176127646047E-2</v>
      </c>
      <c r="DX23" s="449">
        <v>8.4249901792285264E-3</v>
      </c>
      <c r="DY23" s="449">
        <v>3.4312237572020729E-3</v>
      </c>
      <c r="DZ23" s="449">
        <v>0</v>
      </c>
      <c r="EA23" s="449">
        <v>2.1461274926102652E-2</v>
      </c>
      <c r="EB23" s="449">
        <v>1.0598661183535604E-2</v>
      </c>
      <c r="EC23" s="449">
        <v>4.5027552794112205E-3</v>
      </c>
      <c r="ED23" s="449">
        <v>3.1241873155152592E-2</v>
      </c>
      <c r="EE23" s="449">
        <v>2.501414818419747E-2</v>
      </c>
      <c r="EF23" s="449">
        <v>0</v>
      </c>
      <c r="EG23" s="451">
        <v>8.6353362949107629E-2</v>
      </c>
      <c r="EH23" s="92"/>
      <c r="EI23" s="484" t="s">
        <v>19</v>
      </c>
      <c r="EJ23" s="448" t="s">
        <v>44</v>
      </c>
      <c r="EK23" s="457">
        <v>1.156332341288647E-3</v>
      </c>
      <c r="EL23" s="449">
        <v>2.4543223343332426E-3</v>
      </c>
      <c r="EM23" s="449">
        <v>6.1464279657105318E-3</v>
      </c>
      <c r="EN23" s="449">
        <v>1.7803757083575029E-2</v>
      </c>
      <c r="EO23" s="449">
        <v>1.3293709307865066E-2</v>
      </c>
      <c r="EP23" s="449">
        <v>6.5709848166097878E-3</v>
      </c>
      <c r="EQ23" s="449">
        <v>1.0430494974397876E-3</v>
      </c>
      <c r="ER23" s="449">
        <v>4.2770899416760466E-3</v>
      </c>
      <c r="ES23" s="449">
        <v>2.4498269896193773E-3</v>
      </c>
      <c r="ET23" s="449">
        <v>6.3331068620790061E-3</v>
      </c>
      <c r="EU23" s="449">
        <v>7.1202376677222415E-2</v>
      </c>
      <c r="EV23" s="449">
        <v>7.1337512302418213E-4</v>
      </c>
      <c r="EW23" s="449">
        <v>5.5700997047847158E-4</v>
      </c>
      <c r="EX23" s="449">
        <v>1.7701284023910349E-3</v>
      </c>
      <c r="EY23" s="449">
        <v>4.2735042735042739E-3</v>
      </c>
      <c r="EZ23" s="449">
        <v>3.2566446055257905E-3</v>
      </c>
      <c r="FA23" s="449">
        <v>3.9728875345313702E-3</v>
      </c>
      <c r="FB23" s="449">
        <v>3.9349871685201024E-3</v>
      </c>
      <c r="FC23" s="449">
        <v>1.1621133045457549E-3</v>
      </c>
      <c r="FD23" s="449">
        <v>3.5879426397424641E-2</v>
      </c>
      <c r="FE23" s="449">
        <v>2.7411821199986985E-3</v>
      </c>
      <c r="FF23" s="449">
        <v>7.4919882795492256E-3</v>
      </c>
      <c r="FG23" s="449">
        <v>4.0018016769454642E-3</v>
      </c>
      <c r="FH23" s="449">
        <v>5.6841929281952691E-3</v>
      </c>
      <c r="FI23" s="449">
        <v>5.4517505441993982E-3</v>
      </c>
      <c r="FJ23" s="449">
        <v>1.3840472968919756E-2</v>
      </c>
      <c r="FK23" s="449">
        <v>6.5415943895677354E-5</v>
      </c>
      <c r="FL23" s="449">
        <v>1.8293187948102082E-3</v>
      </c>
      <c r="FM23" s="449">
        <v>1.8174062061001889E-2</v>
      </c>
      <c r="FN23" s="449">
        <v>6.4721747447979549E-3</v>
      </c>
      <c r="FO23" s="449">
        <v>1.5922322726359694E-2</v>
      </c>
      <c r="FP23" s="449">
        <v>3.402104208946855E-3</v>
      </c>
      <c r="FQ23" s="449">
        <v>3.710224402915073E-2</v>
      </c>
      <c r="FR23" s="449">
        <v>6.6657089498635257E-3</v>
      </c>
      <c r="FS23" s="449">
        <v>5.556786680436682E-3</v>
      </c>
      <c r="FT23" s="449">
        <v>0.12744143421730914</v>
      </c>
      <c r="FU23" s="451">
        <v>7.3701472186906932E-4</v>
      </c>
    </row>
    <row r="24" spans="2:177" ht="19.5" customHeight="1">
      <c r="B24" s="452" t="s">
        <v>233</v>
      </c>
      <c r="C24" s="453" t="s">
        <v>45</v>
      </c>
      <c r="D24" s="454">
        <v>1</v>
      </c>
      <c r="E24" s="454">
        <v>0.48993207192940763</v>
      </c>
      <c r="F24" s="454">
        <v>0.30117111582874906</v>
      </c>
      <c r="G24" s="455">
        <v>0</v>
      </c>
      <c r="H24" s="454">
        <v>7.8133550787301026E-2</v>
      </c>
      <c r="I24" s="456">
        <v>6.3690084710415804E-2</v>
      </c>
      <c r="J24" s="3"/>
      <c r="K24" s="466" t="s">
        <v>356</v>
      </c>
      <c r="L24" s="542">
        <v>256271</v>
      </c>
      <c r="M24" s="467">
        <v>286323</v>
      </c>
      <c r="N24" s="3"/>
      <c r="S24" s="486" t="s">
        <v>20</v>
      </c>
      <c r="T24" s="453" t="s">
        <v>45</v>
      </c>
      <c r="U24" s="504">
        <v>5.8644700000000001E-3</v>
      </c>
      <c r="V24" s="505">
        <v>6.4723300000000001E-3</v>
      </c>
      <c r="W24" s="505">
        <v>3.4165300000000001E-3</v>
      </c>
      <c r="X24" s="505">
        <v>4.8866300000000003E-3</v>
      </c>
      <c r="Y24" s="505">
        <v>9.7602299999999999E-3</v>
      </c>
      <c r="Z24" s="505">
        <v>5.2688300000000004E-3</v>
      </c>
      <c r="AA24" s="505">
        <v>8.6047399999999996E-3</v>
      </c>
      <c r="AB24" s="505">
        <v>7.0938399999999997E-3</v>
      </c>
      <c r="AC24" s="505">
        <v>9.1578000000000007E-3</v>
      </c>
      <c r="AD24" s="505">
        <v>6.6982999999999999E-3</v>
      </c>
      <c r="AE24" s="505">
        <v>8.4311500000000001E-3</v>
      </c>
      <c r="AF24" s="505">
        <v>7.5237500000000001E-3</v>
      </c>
      <c r="AG24" s="505">
        <v>3.75458E-3</v>
      </c>
      <c r="AH24" s="505">
        <v>3.1916000000000002E-3</v>
      </c>
      <c r="AI24" s="505">
        <v>3.8204699999999999E-3</v>
      </c>
      <c r="AJ24" s="505">
        <v>4.4375700000000001E-3</v>
      </c>
      <c r="AK24" s="505">
        <v>3.8292399999999998E-3</v>
      </c>
      <c r="AL24" s="505">
        <v>3.48943E-3</v>
      </c>
      <c r="AM24" s="505">
        <v>2.4705700000000001E-3</v>
      </c>
      <c r="AN24" s="505">
        <v>5.0031800000000003E-3</v>
      </c>
      <c r="AO24" s="505">
        <v>1.00289669</v>
      </c>
      <c r="AP24" s="505">
        <v>2.2952799999999999E-2</v>
      </c>
      <c r="AQ24" s="505">
        <v>5.1250909999999997E-2</v>
      </c>
      <c r="AR24" s="505">
        <v>6.3634499999999997E-3</v>
      </c>
      <c r="AS24" s="505">
        <v>6.2700100000000003E-3</v>
      </c>
      <c r="AT24" s="505">
        <v>5.2257700000000002E-3</v>
      </c>
      <c r="AU24" s="505">
        <v>1.4978119999999999E-2</v>
      </c>
      <c r="AV24" s="505">
        <v>1.340042E-2</v>
      </c>
      <c r="AW24" s="505">
        <v>7.3472399999999997E-3</v>
      </c>
      <c r="AX24" s="505">
        <v>1.0040139999999999E-2</v>
      </c>
      <c r="AY24" s="505">
        <v>8.6069200000000005E-3</v>
      </c>
      <c r="AZ24" s="505">
        <v>4.9760200000000003E-3</v>
      </c>
      <c r="BA24" s="505">
        <v>3.8106300000000002E-3</v>
      </c>
      <c r="BB24" s="505">
        <v>3.0485400000000002E-3</v>
      </c>
      <c r="BC24" s="505">
        <v>6.2285600000000002E-3</v>
      </c>
      <c r="BD24" s="505">
        <v>3.2044899999999999E-3</v>
      </c>
      <c r="BE24" s="506">
        <v>1.7118499999999998E-2</v>
      </c>
      <c r="BF24" s="9"/>
      <c r="BG24" s="486" t="s">
        <v>20</v>
      </c>
      <c r="BH24" s="453" t="s">
        <v>45</v>
      </c>
      <c r="BI24" s="519">
        <f t="shared" si="35"/>
        <v>5.1447310293751035E-3</v>
      </c>
      <c r="BJ24" s="520">
        <f t="shared" si="38"/>
        <v>6.4713073393011704E-3</v>
      </c>
      <c r="BK24" s="520">
        <f t="shared" si="0"/>
        <v>3.1699684879229065E-3</v>
      </c>
      <c r="BL24" s="520">
        <f t="shared" si="1"/>
        <v>4.7955668845185402E-3</v>
      </c>
      <c r="BM24" s="520">
        <f t="shared" si="2"/>
        <v>9.1694822545669748E-3</v>
      </c>
      <c r="BN24" s="520">
        <f t="shared" si="3"/>
        <v>4.8091621977468628E-3</v>
      </c>
      <c r="BO24" s="520">
        <f t="shared" si="4"/>
        <v>8.4962328263655917E-3</v>
      </c>
      <c r="BP24" s="520">
        <f t="shared" si="5"/>
        <v>6.5260263090900095E-3</v>
      </c>
      <c r="BQ24" s="520">
        <f t="shared" si="6"/>
        <v>8.5502945602525197E-3</v>
      </c>
      <c r="BR24" s="520">
        <f t="shared" si="7"/>
        <v>6.200114305438033E-3</v>
      </c>
      <c r="BS24" s="520">
        <f t="shared" si="8"/>
        <v>7.1789522145051495E-3</v>
      </c>
      <c r="BT24" s="520">
        <f t="shared" si="9"/>
        <v>7.3608253446059849E-3</v>
      </c>
      <c r="BU24" s="520">
        <f t="shared" si="10"/>
        <v>3.6931232893110681E-3</v>
      </c>
      <c r="BV24" s="520">
        <f t="shared" si="39"/>
        <v>3.00957897804369E-3</v>
      </c>
      <c r="BW24" s="520">
        <f t="shared" si="40"/>
        <v>3.8148705711244092E-3</v>
      </c>
      <c r="BX24" s="520">
        <f t="shared" si="13"/>
        <v>4.2443282800081949E-3</v>
      </c>
      <c r="BY24" s="520">
        <f t="shared" si="14"/>
        <v>3.7876393345262771E-3</v>
      </c>
      <c r="BZ24" s="520">
        <f t="shared" si="15"/>
        <v>3.4852250411356194E-3</v>
      </c>
      <c r="CA24" s="520">
        <f t="shared" si="16"/>
        <v>2.4008119596832054E-3</v>
      </c>
      <c r="CB24" s="520">
        <f t="shared" si="17"/>
        <v>4.9802849329234605E-3</v>
      </c>
      <c r="CC24" s="520">
        <f t="shared" si="18"/>
        <v>1</v>
      </c>
      <c r="CD24" s="520">
        <f t="shared" si="19"/>
        <v>2.07811297549177E-2</v>
      </c>
      <c r="CE24" s="520">
        <f t="shared" si="20"/>
        <v>4.7890663957925364E-2</v>
      </c>
      <c r="CF24" s="520">
        <f t="shared" si="21"/>
        <v>6.3507329113742898E-3</v>
      </c>
      <c r="CG24" s="520">
        <f t="shared" si="22"/>
        <v>6.194608482201624E-3</v>
      </c>
      <c r="CH24" s="520">
        <f t="shared" si="23"/>
        <v>4.9058941251313038E-3</v>
      </c>
      <c r="CI24" s="520">
        <f t="shared" si="24"/>
        <v>1.3856605944726812E-2</v>
      </c>
      <c r="CJ24" s="520">
        <f t="shared" si="25"/>
        <v>1.2196133750187759E-2</v>
      </c>
      <c r="CK24" s="520">
        <f t="shared" si="26"/>
        <v>6.3359057086594594E-3</v>
      </c>
      <c r="CL24" s="520">
        <f t="shared" si="27"/>
        <v>1.0039142109274337E-2</v>
      </c>
      <c r="CM24" s="520">
        <f t="shared" si="28"/>
        <v>8.605202659705203E-3</v>
      </c>
      <c r="CN24" s="520">
        <f t="shared" si="29"/>
        <v>4.9104194478038427E-3</v>
      </c>
      <c r="CO24" s="520">
        <f t="shared" si="30"/>
        <v>3.8090783338499226E-3</v>
      </c>
      <c r="CP24" s="520">
        <f t="shared" si="31"/>
        <v>2.7740765803980364E-3</v>
      </c>
      <c r="CQ24" s="520">
        <f t="shared" si="32"/>
        <v>6.1698229767700018E-3</v>
      </c>
      <c r="CR24" s="520">
        <f t="shared" si="33"/>
        <v>3.2019894383680005E-3</v>
      </c>
      <c r="CS24" s="521">
        <f t="shared" si="34"/>
        <v>1.7102226205631767E-2</v>
      </c>
      <c r="CT24" s="11"/>
      <c r="CU24" s="486" t="s">
        <v>233</v>
      </c>
      <c r="CV24" s="487" t="s">
        <v>45</v>
      </c>
      <c r="CW24" s="458">
        <v>0.21196863974215688</v>
      </c>
      <c r="CX24" s="454">
        <v>0.38769779781189839</v>
      </c>
      <c r="CY24" s="454">
        <v>0.19939794304242828</v>
      </c>
      <c r="CZ24" s="454">
        <v>0.15351271544931239</v>
      </c>
      <c r="DA24" s="454">
        <v>0.24569186686378633</v>
      </c>
      <c r="DB24" s="454">
        <v>7.6086429242732526E-2</v>
      </c>
      <c r="DC24" s="454">
        <v>0.10950013780150458</v>
      </c>
      <c r="DD24" s="454">
        <v>8.9854945364599023E-2</v>
      </c>
      <c r="DE24" s="454">
        <v>8.8825752903478689E-2</v>
      </c>
      <c r="DF24" s="454">
        <v>9.9920512101744505E-2</v>
      </c>
      <c r="DG24" s="454">
        <v>0.22169591949582354</v>
      </c>
      <c r="DH24" s="454">
        <v>0.30316695513870046</v>
      </c>
      <c r="DI24" s="454">
        <v>6.9199430936368336E-2</v>
      </c>
      <c r="DJ24" s="454">
        <v>4.5910018753007951E-2</v>
      </c>
      <c r="DK24" s="454">
        <v>4.7533174282139476E-2</v>
      </c>
      <c r="DL24" s="454">
        <v>2.9352217688410374E-2</v>
      </c>
      <c r="DM24" s="454">
        <v>0.11797406228203429</v>
      </c>
      <c r="DN24" s="454">
        <v>2.4599287725860865E-2</v>
      </c>
      <c r="DO24" s="454">
        <v>4.0790215397807118E-2</v>
      </c>
      <c r="DP24" s="454">
        <v>0.19331615490540402</v>
      </c>
      <c r="DQ24" s="454">
        <v>0.11577023397255339</v>
      </c>
      <c r="DR24" s="454">
        <v>0.38502782279209169</v>
      </c>
      <c r="DS24" s="454">
        <v>0</v>
      </c>
      <c r="DT24" s="454">
        <v>0.29531527712100708</v>
      </c>
      <c r="DU24" s="454">
        <v>0.22231376640690839</v>
      </c>
      <c r="DV24" s="454">
        <v>4.3022079847110095E-2</v>
      </c>
      <c r="DW24" s="454">
        <v>0.66413862897853271</v>
      </c>
      <c r="DX24" s="454">
        <v>0.38545425364423275</v>
      </c>
      <c r="DY24" s="454">
        <v>0.1512387927081241</v>
      </c>
      <c r="DZ24" s="454">
        <v>0</v>
      </c>
      <c r="EA24" s="454">
        <v>0.25225270812686074</v>
      </c>
      <c r="EB24" s="454">
        <v>0.44459703532719969</v>
      </c>
      <c r="EC24" s="454">
        <v>0.61389104626650393</v>
      </c>
      <c r="ED24" s="454">
        <v>0.11075285608626284</v>
      </c>
      <c r="EE24" s="454">
        <v>0.43430189609446707</v>
      </c>
      <c r="EF24" s="454">
        <v>0</v>
      </c>
      <c r="EG24" s="456">
        <v>0</v>
      </c>
      <c r="EH24" s="92"/>
      <c r="EI24" s="486" t="s">
        <v>20</v>
      </c>
      <c r="EJ24" s="453" t="s">
        <v>45</v>
      </c>
      <c r="EK24" s="458">
        <v>3.2344132087274657E-3</v>
      </c>
      <c r="EL24" s="454">
        <v>2.4543223343332426E-3</v>
      </c>
      <c r="EM24" s="454">
        <v>5.8823655696985176E-4</v>
      </c>
      <c r="EN24" s="454">
        <v>2.8557404845834635E-3</v>
      </c>
      <c r="EO24" s="454">
        <v>6.3443811770755353E-3</v>
      </c>
      <c r="EP24" s="454">
        <v>2.9504500994738019E-3</v>
      </c>
      <c r="EQ24" s="454">
        <v>6.6375877109804667E-3</v>
      </c>
      <c r="ER24" s="454">
        <v>4.8705617517650667E-3</v>
      </c>
      <c r="ES24" s="454">
        <v>5.8823529411764705E-3</v>
      </c>
      <c r="ET24" s="454">
        <v>4.6588372318742115E-3</v>
      </c>
      <c r="EU24" s="454">
        <v>5.5825797394796119E-3</v>
      </c>
      <c r="EV24" s="454">
        <v>5.8589234640967552E-3</v>
      </c>
      <c r="EW24" s="454">
        <v>2.2280398819138863E-3</v>
      </c>
      <c r="EX24" s="454">
        <v>1.818758303555624E-3</v>
      </c>
      <c r="EY24" s="454">
        <v>2.136752136752137E-3</v>
      </c>
      <c r="EZ24" s="454">
        <v>2.5269517863277711E-3</v>
      </c>
      <c r="FA24" s="454">
        <v>2.3424372739441232E-3</v>
      </c>
      <c r="FB24" s="454">
        <v>2.3952095808383233E-3</v>
      </c>
      <c r="FC24" s="454">
        <v>1.1170701532067721E-3</v>
      </c>
      <c r="FD24" s="454">
        <v>1.7169056677397328E-3</v>
      </c>
      <c r="FE24" s="454">
        <v>7.7896901971186031E-4</v>
      </c>
      <c r="FF24" s="454">
        <v>1.9741977492655105E-2</v>
      </c>
      <c r="FG24" s="454">
        <v>4.519783798766544E-2</v>
      </c>
      <c r="FH24" s="454">
        <v>2.9999907121030585E-3</v>
      </c>
      <c r="FI24" s="454">
        <v>3.7031576573842004E-3</v>
      </c>
      <c r="FJ24" s="454">
        <v>3.3126487192646852E-3</v>
      </c>
      <c r="FK24" s="454">
        <v>1.3255751527687862E-2</v>
      </c>
      <c r="FL24" s="454">
        <v>1.0687831068891138E-2</v>
      </c>
      <c r="FM24" s="454">
        <v>4.8150354630794165E-3</v>
      </c>
      <c r="FN24" s="454">
        <v>8.4871340535963499E-3</v>
      </c>
      <c r="FO24" s="454">
        <v>6.6555214098064554E-3</v>
      </c>
      <c r="FP24" s="454">
        <v>2.9674741558214862E-3</v>
      </c>
      <c r="FQ24" s="454">
        <v>1.7605887870697742E-3</v>
      </c>
      <c r="FR24" s="454">
        <v>1.5658669731360437E-3</v>
      </c>
      <c r="FS24" s="454">
        <v>2.9602746198263137E-3</v>
      </c>
      <c r="FT24" s="454">
        <v>0</v>
      </c>
      <c r="FU24" s="456">
        <v>1.4445488548633759E-2</v>
      </c>
    </row>
    <row r="25" spans="2:177" ht="19.5" customHeight="1">
      <c r="B25" s="442" t="s">
        <v>234</v>
      </c>
      <c r="C25" s="443" t="s">
        <v>46</v>
      </c>
      <c r="D25" s="444">
        <v>0.85025571857947813</v>
      </c>
      <c r="E25" s="444">
        <v>0.44507509639560838</v>
      </c>
      <c r="F25" s="444">
        <v>5.5256355441890018E-2</v>
      </c>
      <c r="G25" s="445">
        <v>2.8814358937222246E-2</v>
      </c>
      <c r="H25" s="444">
        <v>7.6488885576549686E-3</v>
      </c>
      <c r="I25" s="446">
        <v>7.6488885576549686E-3</v>
      </c>
      <c r="J25" s="3"/>
      <c r="K25" s="466"/>
      <c r="L25" s="542"/>
      <c r="M25" s="467"/>
      <c r="N25" s="3"/>
      <c r="S25" s="481" t="s">
        <v>21</v>
      </c>
      <c r="T25" s="443" t="s">
        <v>46</v>
      </c>
      <c r="U25" s="498">
        <v>1.547635E-2</v>
      </c>
      <c r="V25" s="499">
        <v>1.7296269999999999E-2</v>
      </c>
      <c r="W25" s="499">
        <v>1.8864789999999999E-2</v>
      </c>
      <c r="X25" s="499">
        <v>2.625746E-2</v>
      </c>
      <c r="Y25" s="499">
        <v>6.9896200000000006E-2</v>
      </c>
      <c r="Z25" s="499">
        <v>2.6514389999999999E-2</v>
      </c>
      <c r="AA25" s="499">
        <v>2.0484450000000001E-2</v>
      </c>
      <c r="AB25" s="499">
        <v>3.1908520000000003E-2</v>
      </c>
      <c r="AC25" s="499">
        <v>4.301849E-2</v>
      </c>
      <c r="AD25" s="499">
        <v>4.4030010000000001E-2</v>
      </c>
      <c r="AE25" s="499">
        <v>3.3008740000000002E-2</v>
      </c>
      <c r="AF25" s="499">
        <v>1.849112E-2</v>
      </c>
      <c r="AG25" s="499">
        <v>1.421876E-2</v>
      </c>
      <c r="AH25" s="499">
        <v>1.3574370000000001E-2</v>
      </c>
      <c r="AI25" s="499">
        <v>1.679932E-2</v>
      </c>
      <c r="AJ25" s="499">
        <v>3.5980959999999999E-2</v>
      </c>
      <c r="AK25" s="499">
        <v>1.249596E-2</v>
      </c>
      <c r="AL25" s="499">
        <v>1.019717E-2</v>
      </c>
      <c r="AM25" s="499">
        <v>1.695031E-2</v>
      </c>
      <c r="AN25" s="499">
        <v>2.623238E-2</v>
      </c>
      <c r="AO25" s="499">
        <v>7.7272599999999997E-3</v>
      </c>
      <c r="AP25" s="499">
        <v>1.1045020299999999</v>
      </c>
      <c r="AQ25" s="499">
        <v>6.4108600000000002E-2</v>
      </c>
      <c r="AR25" s="499">
        <v>6.5558980000000003E-2</v>
      </c>
      <c r="AS25" s="499">
        <v>2.724855E-2</v>
      </c>
      <c r="AT25" s="499">
        <v>7.2398899999999997E-3</v>
      </c>
      <c r="AU25" s="499">
        <v>5.9596900000000001E-3</v>
      </c>
      <c r="AV25" s="499">
        <v>1.062339E-2</v>
      </c>
      <c r="AW25" s="499">
        <v>1.104021E-2</v>
      </c>
      <c r="AX25" s="499">
        <v>1.363604E-2</v>
      </c>
      <c r="AY25" s="499">
        <v>1.567166E-2</v>
      </c>
      <c r="AZ25" s="499">
        <v>1.608938E-2</v>
      </c>
      <c r="BA25" s="499">
        <v>6.9120900000000001E-3</v>
      </c>
      <c r="BB25" s="499">
        <v>7.5391399999999997E-3</v>
      </c>
      <c r="BC25" s="499">
        <v>3.4315520000000002E-2</v>
      </c>
      <c r="BD25" s="499">
        <v>1.4408229999999999E-2</v>
      </c>
      <c r="BE25" s="500">
        <v>6.5461900000000003E-3</v>
      </c>
      <c r="BF25" s="9"/>
      <c r="BG25" s="481" t="s">
        <v>21</v>
      </c>
      <c r="BH25" s="443" t="s">
        <v>46</v>
      </c>
      <c r="BI25" s="513">
        <f t="shared" si="35"/>
        <v>1.3576957178819123E-2</v>
      </c>
      <c r="BJ25" s="514">
        <f t="shared" si="38"/>
        <v>1.7293537102331717E-2</v>
      </c>
      <c r="BK25" s="514">
        <f t="shared" si="0"/>
        <v>1.7503370329335074E-2</v>
      </c>
      <c r="BL25" s="514">
        <f t="shared" si="1"/>
        <v>2.5768148119986612E-2</v>
      </c>
      <c r="BM25" s="514">
        <f t="shared" si="2"/>
        <v>6.566566213723081E-2</v>
      </c>
      <c r="BN25" s="514">
        <f t="shared" si="3"/>
        <v>2.4201198764112229E-2</v>
      </c>
      <c r="BO25" s="514">
        <f t="shared" si="4"/>
        <v>2.0226137747339799E-2</v>
      </c>
      <c r="BP25" s="514">
        <f t="shared" si="5"/>
        <v>2.9354459785408859E-2</v>
      </c>
      <c r="BQ25" s="514">
        <f t="shared" si="6"/>
        <v>4.0164751472763917E-2</v>
      </c>
      <c r="BR25" s="514">
        <f t="shared" si="7"/>
        <v>4.0755280424821176E-2</v>
      </c>
      <c r="BS25" s="514">
        <f t="shared" si="8"/>
        <v>2.8106268672841158E-2</v>
      </c>
      <c r="BT25" s="514">
        <f t="shared" si="9"/>
        <v>1.8090700082558645E-2</v>
      </c>
      <c r="BU25" s="514">
        <f t="shared" si="10"/>
        <v>1.3986020726985347E-2</v>
      </c>
      <c r="BV25" s="514">
        <f t="shared" si="39"/>
        <v>1.2800206351731709E-2</v>
      </c>
      <c r="BW25" s="514">
        <f t="shared" si="40"/>
        <v>1.6774698265632687E-2</v>
      </c>
      <c r="BX25" s="514">
        <f t="shared" si="13"/>
        <v>3.4414106384765462E-2</v>
      </c>
      <c r="BY25" s="514">
        <f t="shared" si="14"/>
        <v>1.2360204536322346E-2</v>
      </c>
      <c r="BZ25" s="514">
        <f t="shared" si="15"/>
        <v>1.0184881838213377E-2</v>
      </c>
      <c r="CA25" s="514">
        <f t="shared" si="16"/>
        <v>1.6471707730741421E-2</v>
      </c>
      <c r="CB25" s="514">
        <f t="shared" si="17"/>
        <v>2.6112337926823083E-2</v>
      </c>
      <c r="CC25" s="514">
        <f t="shared" si="18"/>
        <v>7.7049411739508276E-3</v>
      </c>
      <c r="CD25" s="514">
        <f t="shared" si="19"/>
        <v>1</v>
      </c>
      <c r="CE25" s="514">
        <f t="shared" si="20"/>
        <v>5.9905344498528017E-2</v>
      </c>
      <c r="CF25" s="514">
        <f t="shared" si="21"/>
        <v>6.5427963120968796E-2</v>
      </c>
      <c r="CG25" s="514">
        <f t="shared" si="22"/>
        <v>2.6920865988681847E-2</v>
      </c>
      <c r="CH25" s="514">
        <f t="shared" si="23"/>
        <v>6.7967273373295937E-3</v>
      </c>
      <c r="CI25" s="514">
        <f t="shared" si="24"/>
        <v>5.5134473407029011E-3</v>
      </c>
      <c r="CJ25" s="514">
        <f t="shared" si="25"/>
        <v>9.6686734684739081E-3</v>
      </c>
      <c r="CK25" s="514">
        <f t="shared" si="26"/>
        <v>9.5205450705025639E-3</v>
      </c>
      <c r="CL25" s="514">
        <f t="shared" si="27"/>
        <v>1.3634684712339593E-2</v>
      </c>
      <c r="CM25" s="514">
        <f t="shared" si="28"/>
        <v>1.5668533030863033E-2</v>
      </c>
      <c r="CN25" s="514">
        <f t="shared" si="29"/>
        <v>1.5877268269642444E-2</v>
      </c>
      <c r="CO25" s="514">
        <f t="shared" si="30"/>
        <v>6.909275437557756E-3</v>
      </c>
      <c r="CP25" s="514">
        <f t="shared" si="31"/>
        <v>6.8603829079959752E-3</v>
      </c>
      <c r="CQ25" s="514">
        <f t="shared" si="32"/>
        <v>3.3991915267061815E-2</v>
      </c>
      <c r="CR25" s="514">
        <f t="shared" si="33"/>
        <v>1.4396986817115041E-2</v>
      </c>
      <c r="CS25" s="515">
        <f t="shared" si="34"/>
        <v>6.5399668291640407E-3</v>
      </c>
      <c r="CT25" s="11"/>
      <c r="CU25" s="481" t="s">
        <v>234</v>
      </c>
      <c r="CV25" s="482" t="s">
        <v>46</v>
      </c>
      <c r="CW25" s="483">
        <v>0</v>
      </c>
      <c r="CX25" s="444">
        <v>0</v>
      </c>
      <c r="CY25" s="444">
        <v>0</v>
      </c>
      <c r="CZ25" s="444">
        <v>0</v>
      </c>
      <c r="DA25" s="444">
        <v>0</v>
      </c>
      <c r="DB25" s="444">
        <v>0</v>
      </c>
      <c r="DC25" s="444">
        <v>0</v>
      </c>
      <c r="DD25" s="444">
        <v>0</v>
      </c>
      <c r="DE25" s="444">
        <v>0</v>
      </c>
      <c r="DF25" s="444">
        <v>0</v>
      </c>
      <c r="DG25" s="444">
        <v>0</v>
      </c>
      <c r="DH25" s="444">
        <v>0</v>
      </c>
      <c r="DI25" s="444">
        <v>0</v>
      </c>
      <c r="DJ25" s="444">
        <v>0</v>
      </c>
      <c r="DK25" s="444">
        <v>0</v>
      </c>
      <c r="DL25" s="444">
        <v>0</v>
      </c>
      <c r="DM25" s="444">
        <v>0</v>
      </c>
      <c r="DN25" s="444">
        <v>0</v>
      </c>
      <c r="DO25" s="444">
        <v>0</v>
      </c>
      <c r="DP25" s="444">
        <v>0</v>
      </c>
      <c r="DQ25" s="444">
        <v>0</v>
      </c>
      <c r="DR25" s="444">
        <v>0</v>
      </c>
      <c r="DS25" s="444">
        <v>0</v>
      </c>
      <c r="DT25" s="444">
        <v>0</v>
      </c>
      <c r="DU25" s="444">
        <v>0</v>
      </c>
      <c r="DV25" s="444">
        <v>0</v>
      </c>
      <c r="DW25" s="444">
        <v>0</v>
      </c>
      <c r="DX25" s="444">
        <v>0</v>
      </c>
      <c r="DY25" s="444">
        <v>0</v>
      </c>
      <c r="DZ25" s="444">
        <v>0</v>
      </c>
      <c r="EA25" s="444">
        <v>0</v>
      </c>
      <c r="EB25" s="444">
        <v>0</v>
      </c>
      <c r="EC25" s="444">
        <v>0</v>
      </c>
      <c r="ED25" s="444">
        <v>0</v>
      </c>
      <c r="EE25" s="444">
        <v>0</v>
      </c>
      <c r="EF25" s="444">
        <v>0</v>
      </c>
      <c r="EG25" s="446">
        <v>0</v>
      </c>
      <c r="EH25" s="92"/>
      <c r="EI25" s="481" t="s">
        <v>21</v>
      </c>
      <c r="EJ25" s="443" t="s">
        <v>46</v>
      </c>
      <c r="EK25" s="483">
        <v>1.0260079995450496E-2</v>
      </c>
      <c r="EL25" s="444">
        <v>1.4725934005999454E-2</v>
      </c>
      <c r="EM25" s="444">
        <v>1.2589121058654054E-2</v>
      </c>
      <c r="EN25" s="444">
        <v>2.3202891437240639E-2</v>
      </c>
      <c r="EO25" s="444">
        <v>6.6241691431682584E-2</v>
      </c>
      <c r="EP25" s="444">
        <v>2.1567374670801453E-2</v>
      </c>
      <c r="EQ25" s="444">
        <v>1.8869713635501613E-2</v>
      </c>
      <c r="ER25" s="444">
        <v>2.7668065077253657E-2</v>
      </c>
      <c r="ES25" s="444">
        <v>3.9612456747404844E-2</v>
      </c>
      <c r="ET25" s="444">
        <v>4.2220712413860044E-2</v>
      </c>
      <c r="EU25" s="444">
        <v>2.7521138715680193E-2</v>
      </c>
      <c r="EV25" s="444">
        <v>1.5747095308237501E-2</v>
      </c>
      <c r="EW25" s="444">
        <v>1.1084498412521585E-2</v>
      </c>
      <c r="EX25" s="444">
        <v>1.0729701392954889E-2</v>
      </c>
      <c r="EY25" s="444">
        <v>1.282051282051282E-2</v>
      </c>
      <c r="EZ25" s="444">
        <v>3.3236514169385271E-2</v>
      </c>
      <c r="FA25" s="444">
        <v>8.4014467576111404E-3</v>
      </c>
      <c r="FB25" s="444">
        <v>7.1000855431993153E-3</v>
      </c>
      <c r="FC25" s="444">
        <v>1.4206609932315158E-2</v>
      </c>
      <c r="FD25" s="444">
        <v>2.2261242805579944E-2</v>
      </c>
      <c r="FE25" s="444">
        <v>2.5548211773081396E-3</v>
      </c>
      <c r="FF25" s="444">
        <v>0.10862598503955848</v>
      </c>
      <c r="FG25" s="444">
        <v>6.0078996604531913E-2</v>
      </c>
      <c r="FH25" s="444">
        <v>6.6696387936879459E-2</v>
      </c>
      <c r="FI25" s="444">
        <v>2.6537851127858673E-2</v>
      </c>
      <c r="FJ25" s="444">
        <v>4.9789710126573843E-3</v>
      </c>
      <c r="FK25" s="444">
        <v>4.9828903470879758E-3</v>
      </c>
      <c r="FL25" s="444">
        <v>7.2146460736264807E-3</v>
      </c>
      <c r="FM25" s="444">
        <v>7.2985542635373843E-3</v>
      </c>
      <c r="FN25" s="444">
        <v>1.0484452668057014E-2</v>
      </c>
      <c r="FO25" s="444">
        <v>1.3194001806227531E-2</v>
      </c>
      <c r="FP25" s="444">
        <v>1.2089415656203219E-2</v>
      </c>
      <c r="FQ25" s="444">
        <v>3.8963850205642543E-3</v>
      </c>
      <c r="FR25" s="444">
        <v>5.0764976296509123E-3</v>
      </c>
      <c r="FS25" s="444">
        <v>3.0315637190749561E-2</v>
      </c>
      <c r="FT25" s="444">
        <v>0</v>
      </c>
      <c r="FU25" s="446">
        <v>2.7269544709155567E-3</v>
      </c>
    </row>
    <row r="26" spans="2:177" ht="19.5" customHeight="1">
      <c r="B26" s="442" t="s">
        <v>235</v>
      </c>
      <c r="C26" s="443" t="s">
        <v>236</v>
      </c>
      <c r="D26" s="444">
        <v>0.9998784616720201</v>
      </c>
      <c r="E26" s="444">
        <v>0.40716166585822189</v>
      </c>
      <c r="F26" s="444">
        <v>0.10169080451805142</v>
      </c>
      <c r="G26" s="445">
        <v>6.9253714812712525E-3</v>
      </c>
      <c r="H26" s="444">
        <v>1.4153558311967292E-2</v>
      </c>
      <c r="I26" s="446">
        <v>1.4153558311967292E-2</v>
      </c>
      <c r="J26" s="3"/>
      <c r="K26" s="466"/>
      <c r="L26" s="542"/>
      <c r="M26" s="467"/>
      <c r="N26" s="3"/>
      <c r="S26" s="481" t="s">
        <v>22</v>
      </c>
      <c r="T26" s="443" t="s">
        <v>107</v>
      </c>
      <c r="U26" s="498">
        <v>1.6777300000000001E-3</v>
      </c>
      <c r="V26" s="499">
        <v>2.0274799999999999E-3</v>
      </c>
      <c r="W26" s="499">
        <v>2.5977999999999999E-3</v>
      </c>
      <c r="X26" s="499">
        <v>2.6381600000000001E-3</v>
      </c>
      <c r="Y26" s="499">
        <v>3.03638E-3</v>
      </c>
      <c r="Z26" s="499">
        <v>4.3296100000000002E-3</v>
      </c>
      <c r="AA26" s="499">
        <v>1.15336E-3</v>
      </c>
      <c r="AB26" s="499">
        <v>1.44298E-3</v>
      </c>
      <c r="AC26" s="499">
        <v>1.9522599999999999E-3</v>
      </c>
      <c r="AD26" s="499">
        <v>3.24924E-3</v>
      </c>
      <c r="AE26" s="499">
        <v>1.5495699999999999E-3</v>
      </c>
      <c r="AF26" s="499">
        <v>9.9351999999999991E-4</v>
      </c>
      <c r="AG26" s="499">
        <v>9.4472000000000002E-4</v>
      </c>
      <c r="AH26" s="499">
        <v>8.0898000000000005E-4</v>
      </c>
      <c r="AI26" s="499">
        <v>8.3655999999999997E-4</v>
      </c>
      <c r="AJ26" s="499">
        <v>1.6963200000000001E-3</v>
      </c>
      <c r="AK26" s="499">
        <v>1.02472E-3</v>
      </c>
      <c r="AL26" s="499">
        <v>7.6798000000000003E-4</v>
      </c>
      <c r="AM26" s="499">
        <v>8.5187999999999995E-4</v>
      </c>
      <c r="AN26" s="499">
        <v>1.7956599999999999E-3</v>
      </c>
      <c r="AO26" s="499">
        <v>1.61403E-3</v>
      </c>
      <c r="AP26" s="499">
        <v>1.2332700000000001E-3</v>
      </c>
      <c r="AQ26" s="499">
        <v>1.0701649499999999</v>
      </c>
      <c r="AR26" s="499">
        <v>1.0226509999999999E-2</v>
      </c>
      <c r="AS26" s="499">
        <v>3.60816E-3</v>
      </c>
      <c r="AT26" s="499">
        <v>2.00592E-3</v>
      </c>
      <c r="AU26" s="499">
        <v>8.6218999999999998E-4</v>
      </c>
      <c r="AV26" s="499">
        <v>6.4521400000000003E-3</v>
      </c>
      <c r="AW26" s="499">
        <v>4.6734100000000002E-3</v>
      </c>
      <c r="AX26" s="499">
        <v>4.8326799999999998E-3</v>
      </c>
      <c r="AY26" s="499">
        <v>9.8045800000000002E-3</v>
      </c>
      <c r="AZ26" s="499">
        <v>5.7538399999999996E-3</v>
      </c>
      <c r="BA26" s="499">
        <v>2.98001E-3</v>
      </c>
      <c r="BB26" s="499">
        <v>1.4881899999999999E-3</v>
      </c>
      <c r="BC26" s="499">
        <v>1.003426E-2</v>
      </c>
      <c r="BD26" s="499">
        <v>1.4356900000000001E-3</v>
      </c>
      <c r="BE26" s="500">
        <v>2.0704500000000002E-3</v>
      </c>
      <c r="BF26" s="9"/>
      <c r="BG26" s="481" t="s">
        <v>22</v>
      </c>
      <c r="BH26" s="443" t="s">
        <v>107</v>
      </c>
      <c r="BI26" s="513">
        <f t="shared" si="35"/>
        <v>1.4718243234108953E-3</v>
      </c>
      <c r="BJ26" s="514">
        <f t="shared" si="38"/>
        <v>2.0271596479608327E-3</v>
      </c>
      <c r="BK26" s="514">
        <f t="shared" si="0"/>
        <v>2.410323965522365E-3</v>
      </c>
      <c r="BL26" s="514">
        <f t="shared" si="1"/>
        <v>2.5889974751641585E-3</v>
      </c>
      <c r="BM26" s="514">
        <f t="shared" si="2"/>
        <v>2.8526000440688461E-3</v>
      </c>
      <c r="BN26" s="514">
        <f t="shared" si="3"/>
        <v>3.9518824374646351E-3</v>
      </c>
      <c r="BO26" s="514">
        <f t="shared" si="4"/>
        <v>1.1388159424476532E-3</v>
      </c>
      <c r="BP26" s="514">
        <f t="shared" si="5"/>
        <v>1.327479255733242E-3</v>
      </c>
      <c r="BQ26" s="514">
        <f t="shared" si="6"/>
        <v>1.8227519773524846E-3</v>
      </c>
      <c r="BR26" s="514">
        <f t="shared" si="7"/>
        <v>3.0075779534809543E-3</v>
      </c>
      <c r="BS26" s="514">
        <f t="shared" si="8"/>
        <v>1.3194272410087288E-3</v>
      </c>
      <c r="BT26" s="514">
        <f t="shared" si="9"/>
        <v>9.7200560842305192E-4</v>
      </c>
      <c r="BU26" s="514">
        <f t="shared" si="10"/>
        <v>9.2925638390391261E-4</v>
      </c>
      <c r="BV26" s="514">
        <f t="shared" si="39"/>
        <v>7.6284283796772289E-4</v>
      </c>
      <c r="BW26" s="514">
        <f t="shared" si="40"/>
        <v>8.353339052472172E-4</v>
      </c>
      <c r="BX26" s="514">
        <f t="shared" si="13"/>
        <v>1.6224507890452437E-3</v>
      </c>
      <c r="BY26" s="514">
        <f t="shared" si="14"/>
        <v>1.0135874948751624E-3</v>
      </c>
      <c r="BZ26" s="514">
        <f t="shared" si="15"/>
        <v>7.6705454102570707E-4</v>
      </c>
      <c r="CA26" s="514">
        <f t="shared" si="16"/>
        <v>8.2782665223609493E-4</v>
      </c>
      <c r="CB26" s="514">
        <f t="shared" si="17"/>
        <v>1.7874428748622558E-3</v>
      </c>
      <c r="CC26" s="514">
        <f t="shared" si="18"/>
        <v>1.6093681593465025E-3</v>
      </c>
      <c r="CD26" s="514">
        <f t="shared" si="19"/>
        <v>1.1165846385995327E-3</v>
      </c>
      <c r="CE26" s="514">
        <f t="shared" si="20"/>
        <v>1</v>
      </c>
      <c r="CF26" s="514">
        <f t="shared" si="21"/>
        <v>1.0206072747565909E-2</v>
      </c>
      <c r="CG26" s="514">
        <f t="shared" si="22"/>
        <v>3.5647692015069532E-3</v>
      </c>
      <c r="CH26" s="514">
        <f t="shared" si="23"/>
        <v>1.8831351443870251E-3</v>
      </c>
      <c r="CI26" s="514">
        <f t="shared" si="24"/>
        <v>7.9763195110494581E-4</v>
      </c>
      <c r="CJ26" s="514">
        <f t="shared" si="25"/>
        <v>5.8722907502105496E-3</v>
      </c>
      <c r="CK26" s="514">
        <f t="shared" si="26"/>
        <v>4.0301235699264221E-3</v>
      </c>
      <c r="CL26" s="514">
        <f t="shared" si="27"/>
        <v>4.8321996793518722E-3</v>
      </c>
      <c r="CM26" s="514">
        <f t="shared" si="28"/>
        <v>9.8026236903901096E-3</v>
      </c>
      <c r="CN26" s="514">
        <f t="shared" si="29"/>
        <v>5.6779851840530506E-3</v>
      </c>
      <c r="CO26" s="514">
        <f t="shared" si="30"/>
        <v>2.9787965574343631E-3</v>
      </c>
      <c r="CP26" s="514">
        <f t="shared" si="31"/>
        <v>1.354206612405464E-3</v>
      </c>
      <c r="CQ26" s="514">
        <f t="shared" si="32"/>
        <v>9.9396341855716493E-3</v>
      </c>
      <c r="CR26" s="514">
        <f t="shared" si="33"/>
        <v>1.4345696871485183E-3</v>
      </c>
      <c r="CS26" s="515">
        <f t="shared" si="34"/>
        <v>2.068481715538762E-3</v>
      </c>
      <c r="CT26" s="11"/>
      <c r="CU26" s="481" t="s">
        <v>235</v>
      </c>
      <c r="CV26" s="482" t="s">
        <v>236</v>
      </c>
      <c r="CW26" s="483">
        <v>0</v>
      </c>
      <c r="CX26" s="444">
        <v>0</v>
      </c>
      <c r="CY26" s="444">
        <v>0</v>
      </c>
      <c r="CZ26" s="444">
        <v>0</v>
      </c>
      <c r="DA26" s="444">
        <v>0</v>
      </c>
      <c r="DB26" s="444">
        <v>0</v>
      </c>
      <c r="DC26" s="444">
        <v>0</v>
      </c>
      <c r="DD26" s="444">
        <v>0</v>
      </c>
      <c r="DE26" s="444">
        <v>0</v>
      </c>
      <c r="DF26" s="444">
        <v>0</v>
      </c>
      <c r="DG26" s="444">
        <v>0</v>
      </c>
      <c r="DH26" s="444">
        <v>0</v>
      </c>
      <c r="DI26" s="444">
        <v>0</v>
      </c>
      <c r="DJ26" s="444">
        <v>0</v>
      </c>
      <c r="DK26" s="444">
        <v>0</v>
      </c>
      <c r="DL26" s="444">
        <v>0</v>
      </c>
      <c r="DM26" s="444">
        <v>0</v>
      </c>
      <c r="DN26" s="444">
        <v>0</v>
      </c>
      <c r="DO26" s="444">
        <v>0</v>
      </c>
      <c r="DP26" s="444">
        <v>0</v>
      </c>
      <c r="DQ26" s="444">
        <v>0</v>
      </c>
      <c r="DR26" s="444">
        <v>0</v>
      </c>
      <c r="DS26" s="444">
        <v>0</v>
      </c>
      <c r="DT26" s="444">
        <v>0</v>
      </c>
      <c r="DU26" s="444">
        <v>0</v>
      </c>
      <c r="DV26" s="444">
        <v>0</v>
      </c>
      <c r="DW26" s="444">
        <v>0</v>
      </c>
      <c r="DX26" s="444">
        <v>0</v>
      </c>
      <c r="DY26" s="444">
        <v>0</v>
      </c>
      <c r="DZ26" s="444">
        <v>0</v>
      </c>
      <c r="EA26" s="444">
        <v>0</v>
      </c>
      <c r="EB26" s="444">
        <v>0</v>
      </c>
      <c r="EC26" s="444">
        <v>0</v>
      </c>
      <c r="ED26" s="444">
        <v>0</v>
      </c>
      <c r="EE26" s="444">
        <v>0</v>
      </c>
      <c r="EF26" s="444">
        <v>0</v>
      </c>
      <c r="EG26" s="446">
        <v>0</v>
      </c>
      <c r="EH26" s="92"/>
      <c r="EI26" s="481" t="s">
        <v>22</v>
      </c>
      <c r="EJ26" s="443" t="s">
        <v>107</v>
      </c>
      <c r="EK26" s="483">
        <v>5.4973176880935681E-4</v>
      </c>
      <c r="EL26" s="444">
        <v>2.7270248159258248E-4</v>
      </c>
      <c r="EM26" s="444">
        <v>1.4684445436765644E-3</v>
      </c>
      <c r="EN26" s="444">
        <v>1.7402168577930481E-3</v>
      </c>
      <c r="EO26" s="444">
        <v>2.0114486210990375E-3</v>
      </c>
      <c r="EP26" s="444">
        <v>3.1582282754930835E-3</v>
      </c>
      <c r="EQ26" s="444">
        <v>4.7411340792717616E-4</v>
      </c>
      <c r="ER26" s="444">
        <v>6.7532999079095472E-4</v>
      </c>
      <c r="ES26" s="444">
        <v>8.581314878892734E-4</v>
      </c>
      <c r="ET26" s="444">
        <v>2.5478016111812095E-3</v>
      </c>
      <c r="EU26" s="444">
        <v>7.8351996343573504E-4</v>
      </c>
      <c r="EV26" s="444">
        <v>4.359514640703335E-4</v>
      </c>
      <c r="EW26" s="444">
        <v>3.8990697933493008E-4</v>
      </c>
      <c r="EX26" s="444">
        <v>3.4235450419870569E-4</v>
      </c>
      <c r="EY26" s="444">
        <v>2.6709401709401712E-4</v>
      </c>
      <c r="EZ26" s="444">
        <v>1.059048332921639E-3</v>
      </c>
      <c r="FA26" s="444">
        <v>4.485518184148321E-4</v>
      </c>
      <c r="FB26" s="444">
        <v>3.4217279726261765E-4</v>
      </c>
      <c r="FC26" s="444">
        <v>3.6635096422372635E-4</v>
      </c>
      <c r="FD26" s="444">
        <v>4.4873670861379376E-4</v>
      </c>
      <c r="FE26" s="444">
        <v>8.1150823192767223E-4</v>
      </c>
      <c r="FF26" s="444">
        <v>5.2953843860688245E-4</v>
      </c>
      <c r="FG26" s="444">
        <v>6.4825722403159869E-2</v>
      </c>
      <c r="FH26" s="444">
        <v>8.8142141974792646E-3</v>
      </c>
      <c r="FI26" s="444">
        <v>2.7361738662873892E-3</v>
      </c>
      <c r="FJ26" s="444">
        <v>1.2030846958295286E-3</v>
      </c>
      <c r="FK26" s="444">
        <v>5.436290509951119E-4</v>
      </c>
      <c r="FL26" s="444">
        <v>5.1152506850942929E-3</v>
      </c>
      <c r="FM26" s="444">
        <v>3.243529489640564E-3</v>
      </c>
      <c r="FN26" s="444">
        <v>3.7849089740172172E-3</v>
      </c>
      <c r="FO26" s="444">
        <v>8.5455756124487355E-3</v>
      </c>
      <c r="FP26" s="444">
        <v>4.5138050142026166E-3</v>
      </c>
      <c r="FQ26" s="444">
        <v>2.0780720109676021E-3</v>
      </c>
      <c r="FR26" s="444">
        <v>8.511708087918403E-4</v>
      </c>
      <c r="FS26" s="444">
        <v>8.3644482725459615E-3</v>
      </c>
      <c r="FT26" s="444">
        <v>0</v>
      </c>
      <c r="FU26" s="446">
        <v>7.9229082600924957E-4</v>
      </c>
    </row>
    <row r="27" spans="2:177" ht="19.5" customHeight="1">
      <c r="B27" s="442" t="s">
        <v>237</v>
      </c>
      <c r="C27" s="443" t="s">
        <v>95</v>
      </c>
      <c r="D27" s="444">
        <v>0.960954674924968</v>
      </c>
      <c r="E27" s="444">
        <v>0.63680607799975852</v>
      </c>
      <c r="F27" s="444">
        <v>0.42760548728951303</v>
      </c>
      <c r="G27" s="445">
        <v>2.6293621693462589E-3</v>
      </c>
      <c r="H27" s="444">
        <v>7.1089563190206845E-2</v>
      </c>
      <c r="I27" s="446">
        <v>7.1089563190206845E-2</v>
      </c>
      <c r="J27" s="3"/>
      <c r="K27" s="466"/>
      <c r="L27" s="542"/>
      <c r="M27" s="467"/>
      <c r="N27" s="3"/>
      <c r="S27" s="481" t="s">
        <v>23</v>
      </c>
      <c r="T27" s="443" t="s">
        <v>95</v>
      </c>
      <c r="U27" s="498">
        <v>1.5066000000000001E-3</v>
      </c>
      <c r="V27" s="499">
        <v>2.8213700000000001E-3</v>
      </c>
      <c r="W27" s="499">
        <v>2.4447900000000001E-3</v>
      </c>
      <c r="X27" s="499">
        <v>1.4406499999999999E-3</v>
      </c>
      <c r="Y27" s="499">
        <v>3.37974E-3</v>
      </c>
      <c r="Z27" s="499">
        <v>5.2607499999999998E-3</v>
      </c>
      <c r="AA27" s="499">
        <v>1.18475E-3</v>
      </c>
      <c r="AB27" s="499">
        <v>1.29474E-3</v>
      </c>
      <c r="AC27" s="499">
        <v>5.7213799999999999E-3</v>
      </c>
      <c r="AD27" s="499">
        <v>1.0714100000000001E-3</v>
      </c>
      <c r="AE27" s="499">
        <v>1.2051900000000001E-3</v>
      </c>
      <c r="AF27" s="499">
        <v>9.2226999999999999E-4</v>
      </c>
      <c r="AG27" s="499">
        <v>9.2248999999999999E-4</v>
      </c>
      <c r="AH27" s="499">
        <v>7.0963999999999999E-4</v>
      </c>
      <c r="AI27" s="499">
        <v>1.0973300000000001E-3</v>
      </c>
      <c r="AJ27" s="499">
        <v>2.4462199999999998E-3</v>
      </c>
      <c r="AK27" s="499">
        <v>1.6053899999999999E-3</v>
      </c>
      <c r="AL27" s="499">
        <v>1.06799E-3</v>
      </c>
      <c r="AM27" s="499">
        <v>1.4097700000000001E-3</v>
      </c>
      <c r="AN27" s="499">
        <v>2.15014E-3</v>
      </c>
      <c r="AO27" s="499">
        <v>3.56172E-3</v>
      </c>
      <c r="AP27" s="499">
        <v>1.7872039999999999E-2</v>
      </c>
      <c r="AQ27" s="499">
        <v>4.6105299999999998E-3</v>
      </c>
      <c r="AR27" s="499">
        <v>1.0020024599999999</v>
      </c>
      <c r="AS27" s="499">
        <v>2.8210000000000002E-3</v>
      </c>
      <c r="AT27" s="499">
        <v>5.7848999999999999E-3</v>
      </c>
      <c r="AU27" s="499">
        <v>6.9046000000000005E-4</v>
      </c>
      <c r="AV27" s="499">
        <v>6.0329399999999997E-3</v>
      </c>
      <c r="AW27" s="499">
        <v>1.168771E-2</v>
      </c>
      <c r="AX27" s="499">
        <v>3.2797809999999997E-2</v>
      </c>
      <c r="AY27" s="499">
        <v>8.2172800000000004E-3</v>
      </c>
      <c r="AZ27" s="499">
        <v>6.24407E-3</v>
      </c>
      <c r="BA27" s="499">
        <v>1.3686200000000001E-3</v>
      </c>
      <c r="BB27" s="499">
        <v>3.0612999999999999E-3</v>
      </c>
      <c r="BC27" s="499">
        <v>2.1973510000000002E-2</v>
      </c>
      <c r="BD27" s="499">
        <v>1.31802E-3</v>
      </c>
      <c r="BE27" s="500">
        <v>1.6364940000000001E-2</v>
      </c>
      <c r="BF27" s="9"/>
      <c r="BG27" s="481" t="s">
        <v>23</v>
      </c>
      <c r="BH27" s="443" t="s">
        <v>95</v>
      </c>
      <c r="BI27" s="513">
        <f t="shared" si="35"/>
        <v>1.3216968914252323E-3</v>
      </c>
      <c r="BJ27" s="514">
        <f t="shared" si="38"/>
        <v>2.8209242093471974E-3</v>
      </c>
      <c r="BK27" s="514">
        <f t="shared" si="0"/>
        <v>2.2683562736428606E-3</v>
      </c>
      <c r="BL27" s="514">
        <f t="shared" si="1"/>
        <v>1.4138032615896095E-3</v>
      </c>
      <c r="BM27" s="514">
        <f t="shared" si="2"/>
        <v>3.1751778344414209E-3</v>
      </c>
      <c r="BN27" s="514">
        <f t="shared" si="3"/>
        <v>4.8017871200621027E-3</v>
      </c>
      <c r="BO27" s="514">
        <f t="shared" si="4"/>
        <v>1.169810109432317E-3</v>
      </c>
      <c r="BP27" s="514">
        <f t="shared" si="5"/>
        <v>1.1911048604748907E-3</v>
      </c>
      <c r="BQ27" s="514">
        <f t="shared" si="6"/>
        <v>5.3418380278164581E-3</v>
      </c>
      <c r="BR27" s="514">
        <f t="shared" si="7"/>
        <v>9.9172394010261762E-4</v>
      </c>
      <c r="BS27" s="514">
        <f t="shared" si="8"/>
        <v>1.0261946969748446E-3</v>
      </c>
      <c r="BT27" s="514">
        <f t="shared" si="9"/>
        <v>9.0229850680442086E-4</v>
      </c>
      <c r="BU27" s="514">
        <f t="shared" si="10"/>
        <v>9.0739025487712797E-4</v>
      </c>
      <c r="BV27" s="514">
        <f t="shared" si="39"/>
        <v>6.6916832497146384E-4</v>
      </c>
      <c r="BW27" s="514">
        <f t="shared" si="40"/>
        <v>1.0957217106303541E-3</v>
      </c>
      <c r="BX27" s="514">
        <f t="shared" si="13"/>
        <v>2.3396950865274568E-3</v>
      </c>
      <c r="BY27" s="514">
        <f t="shared" si="14"/>
        <v>1.5879491260028466E-3</v>
      </c>
      <c r="BZ27" s="514">
        <f t="shared" si="15"/>
        <v>1.0667030121488123E-3</v>
      </c>
      <c r="CA27" s="514">
        <f t="shared" si="16"/>
        <v>1.369964290185096E-3</v>
      </c>
      <c r="CB27" s="514">
        <f t="shared" si="17"/>
        <v>2.1403007378659271E-3</v>
      </c>
      <c r="CC27" s="514">
        <f t="shared" si="18"/>
        <v>3.5514326006998785E-3</v>
      </c>
      <c r="CD27" s="514">
        <f t="shared" si="19"/>
        <v>1.6181083886283126E-2</v>
      </c>
      <c r="CE27" s="514">
        <f t="shared" si="20"/>
        <v>4.3082423882411774E-3</v>
      </c>
      <c r="CF27" s="514">
        <f t="shared" si="21"/>
        <v>1</v>
      </c>
      <c r="CG27" s="514">
        <f t="shared" si="22"/>
        <v>2.7870753839771838E-3</v>
      </c>
      <c r="CH27" s="514">
        <f t="shared" si="23"/>
        <v>5.430799083096286E-3</v>
      </c>
      <c r="CI27" s="514">
        <f t="shared" si="24"/>
        <v>6.3876054809255609E-4</v>
      </c>
      <c r="CJ27" s="514">
        <f t="shared" si="25"/>
        <v>5.4907639571638604E-3</v>
      </c>
      <c r="CK27" s="514">
        <f t="shared" si="26"/>
        <v>1.0078917867138715E-2</v>
      </c>
      <c r="CL27" s="514">
        <f t="shared" si="27"/>
        <v>3.2794550221707956E-2</v>
      </c>
      <c r="CM27" s="514">
        <f t="shared" si="28"/>
        <v>8.2156404046444462E-3</v>
      </c>
      <c r="CN27" s="514">
        <f t="shared" si="29"/>
        <v>6.1617523163991581E-3</v>
      </c>
      <c r="CO27" s="514">
        <f t="shared" si="30"/>
        <v>1.3680627059760935E-3</v>
      </c>
      <c r="CP27" s="514">
        <f t="shared" si="31"/>
        <v>2.7856877835201466E-3</v>
      </c>
      <c r="CQ27" s="514">
        <f t="shared" si="32"/>
        <v>2.1766293794759205E-2</v>
      </c>
      <c r="CR27" s="514">
        <f t="shared" si="33"/>
        <v>1.3169915086512338E-3</v>
      </c>
      <c r="CS27" s="515">
        <f t="shared" si="34"/>
        <v>1.6349382581510738E-2</v>
      </c>
      <c r="CT27" s="11"/>
      <c r="CU27" s="481" t="s">
        <v>237</v>
      </c>
      <c r="CV27" s="482" t="s">
        <v>95</v>
      </c>
      <c r="CW27" s="483">
        <v>0</v>
      </c>
      <c r="CX27" s="444">
        <v>0</v>
      </c>
      <c r="CY27" s="444">
        <v>0</v>
      </c>
      <c r="CZ27" s="444">
        <v>0</v>
      </c>
      <c r="DA27" s="444">
        <v>0</v>
      </c>
      <c r="DB27" s="444">
        <v>0</v>
      </c>
      <c r="DC27" s="444">
        <v>0</v>
      </c>
      <c r="DD27" s="444">
        <v>0</v>
      </c>
      <c r="DE27" s="444">
        <v>0</v>
      </c>
      <c r="DF27" s="444">
        <v>0</v>
      </c>
      <c r="DG27" s="444">
        <v>0</v>
      </c>
      <c r="DH27" s="444">
        <v>0</v>
      </c>
      <c r="DI27" s="444">
        <v>0</v>
      </c>
      <c r="DJ27" s="444">
        <v>0</v>
      </c>
      <c r="DK27" s="444">
        <v>0</v>
      </c>
      <c r="DL27" s="444">
        <v>0</v>
      </c>
      <c r="DM27" s="444">
        <v>0</v>
      </c>
      <c r="DN27" s="444">
        <v>0</v>
      </c>
      <c r="DO27" s="444">
        <v>0</v>
      </c>
      <c r="DP27" s="444">
        <v>0</v>
      </c>
      <c r="DQ27" s="444">
        <v>0</v>
      </c>
      <c r="DR27" s="444">
        <v>0</v>
      </c>
      <c r="DS27" s="444">
        <v>0</v>
      </c>
      <c r="DT27" s="444">
        <v>0</v>
      </c>
      <c r="DU27" s="444">
        <v>0</v>
      </c>
      <c r="DV27" s="444">
        <v>0</v>
      </c>
      <c r="DW27" s="444">
        <v>0</v>
      </c>
      <c r="DX27" s="444">
        <v>0</v>
      </c>
      <c r="DY27" s="444">
        <v>0</v>
      </c>
      <c r="DZ27" s="444">
        <v>0</v>
      </c>
      <c r="EA27" s="444">
        <v>0</v>
      </c>
      <c r="EB27" s="444">
        <v>0</v>
      </c>
      <c r="EC27" s="444">
        <v>0</v>
      </c>
      <c r="ED27" s="444">
        <v>0</v>
      </c>
      <c r="EE27" s="444">
        <v>0</v>
      </c>
      <c r="EF27" s="444">
        <v>0</v>
      </c>
      <c r="EG27" s="446">
        <v>0</v>
      </c>
      <c r="EH27" s="92"/>
      <c r="EI27" s="481" t="s">
        <v>23</v>
      </c>
      <c r="EJ27" s="443" t="s">
        <v>95</v>
      </c>
      <c r="EK27" s="483">
        <v>2.2510568119348662E-4</v>
      </c>
      <c r="EL27" s="444">
        <v>8.181074447777475E-4</v>
      </c>
      <c r="EM27" s="444">
        <v>1.2580533663661794E-3</v>
      </c>
      <c r="EN27" s="444">
        <v>2.6772567042969973E-4</v>
      </c>
      <c r="EO27" s="444">
        <v>1.5199292212064155E-3</v>
      </c>
      <c r="EP27" s="444">
        <v>3.9425908899658729E-3</v>
      </c>
      <c r="EQ27" s="444">
        <v>0</v>
      </c>
      <c r="ER27" s="444">
        <v>8.18581807019339E-5</v>
      </c>
      <c r="ES27" s="444">
        <v>3.9031141868512112E-3</v>
      </c>
      <c r="ET27" s="444">
        <v>0</v>
      </c>
      <c r="EU27" s="444">
        <v>6.5293330286311254E-5</v>
      </c>
      <c r="EV27" s="444">
        <v>1.1229052862417681E-4</v>
      </c>
      <c r="EW27" s="444">
        <v>1.6710299114354148E-4</v>
      </c>
      <c r="EX27" s="444">
        <v>1.7506764419251993E-5</v>
      </c>
      <c r="EY27" s="444">
        <v>2.6709401709401712E-4</v>
      </c>
      <c r="EZ27" s="444">
        <v>1.3287791415746034E-3</v>
      </c>
      <c r="FA27" s="444">
        <v>8.4014467576111408E-4</v>
      </c>
      <c r="FB27" s="444">
        <v>4.2771599657827201E-4</v>
      </c>
      <c r="FC27" s="444">
        <v>7.2669617493558824E-4</v>
      </c>
      <c r="FD27" s="444">
        <v>4.8775729197151496E-4</v>
      </c>
      <c r="FE27" s="444">
        <v>2.5380585528333274E-3</v>
      </c>
      <c r="FF27" s="444">
        <v>1.6192108700512672E-2</v>
      </c>
      <c r="FG27" s="444">
        <v>2.2174485482641536E-3</v>
      </c>
      <c r="FH27" s="444">
        <v>0</v>
      </c>
      <c r="FI27" s="444">
        <v>1.5252760023242301E-3</v>
      </c>
      <c r="FJ27" s="444">
        <v>4.5890515960034925E-3</v>
      </c>
      <c r="FK27" s="444">
        <v>2.4812944236291412E-5</v>
      </c>
      <c r="FL27" s="444">
        <v>4.9099924738655884E-3</v>
      </c>
      <c r="FM27" s="444">
        <v>9.6129093944676124E-3</v>
      </c>
      <c r="FN27" s="444">
        <v>3.317038558637668E-2</v>
      </c>
      <c r="FO27" s="444">
        <v>7.3024102540580806E-3</v>
      </c>
      <c r="FP27" s="444">
        <v>4.9625407079973696E-3</v>
      </c>
      <c r="FQ27" s="444">
        <v>4.3293166895158379E-5</v>
      </c>
      <c r="FR27" s="444">
        <v>2.0758511708087917E-3</v>
      </c>
      <c r="FS27" s="444">
        <v>2.1171399064252177E-2</v>
      </c>
      <c r="FT27" s="444">
        <v>0</v>
      </c>
      <c r="FU27" s="446">
        <v>1.2547675639820906E-2</v>
      </c>
    </row>
    <row r="28" spans="2:177" ht="19.5" customHeight="1" thickBot="1">
      <c r="B28" s="447" t="s">
        <v>238</v>
      </c>
      <c r="C28" s="448" t="s">
        <v>47</v>
      </c>
      <c r="D28" s="449">
        <v>0.81176355347310936</v>
      </c>
      <c r="E28" s="449">
        <v>0.67883237791287609</v>
      </c>
      <c r="F28" s="449">
        <v>0.43226777212138029</v>
      </c>
      <c r="G28" s="450">
        <v>0.13834848580048584</v>
      </c>
      <c r="H28" s="449">
        <v>0.16031550556340898</v>
      </c>
      <c r="I28" s="451">
        <v>0.14495542334810549</v>
      </c>
      <c r="J28" s="3"/>
      <c r="K28" s="468"/>
      <c r="L28" s="543"/>
      <c r="M28" s="469"/>
      <c r="N28" s="3"/>
      <c r="S28" s="484" t="s">
        <v>24</v>
      </c>
      <c r="T28" s="448" t="s">
        <v>47</v>
      </c>
      <c r="U28" s="501">
        <v>5.7855450000000003E-2</v>
      </c>
      <c r="V28" s="502">
        <v>1.7977819999999999E-2</v>
      </c>
      <c r="W28" s="502">
        <v>6.8211040000000001E-2</v>
      </c>
      <c r="X28" s="502">
        <v>7.5806529999999997E-2</v>
      </c>
      <c r="Y28" s="502">
        <v>5.3272559999999997E-2</v>
      </c>
      <c r="Z28" s="502">
        <v>4.8240409999999997E-2</v>
      </c>
      <c r="AA28" s="502">
        <v>2.2954160000000001E-2</v>
      </c>
      <c r="AB28" s="502">
        <v>5.2720210000000003E-2</v>
      </c>
      <c r="AC28" s="502">
        <v>3.2965639999999997E-2</v>
      </c>
      <c r="AD28" s="502">
        <v>1.539453E-2</v>
      </c>
      <c r="AE28" s="502">
        <v>4.112238E-2</v>
      </c>
      <c r="AF28" s="502">
        <v>2.7358560000000001E-2</v>
      </c>
      <c r="AG28" s="502">
        <v>5.2014900000000003E-2</v>
      </c>
      <c r="AH28" s="502">
        <v>3.9699400000000003E-2</v>
      </c>
      <c r="AI28" s="502">
        <v>4.6996040000000003E-2</v>
      </c>
      <c r="AJ28" s="502">
        <v>4.9101739999999998E-2</v>
      </c>
      <c r="AK28" s="502">
        <v>4.7542090000000002E-2</v>
      </c>
      <c r="AL28" s="502">
        <v>3.4665799999999997E-2</v>
      </c>
      <c r="AM28" s="502">
        <v>3.8877660000000001E-2</v>
      </c>
      <c r="AN28" s="502">
        <v>5.0195950000000003E-2</v>
      </c>
      <c r="AO28" s="502">
        <v>4.4644049999999998E-2</v>
      </c>
      <c r="AP28" s="502">
        <v>8.6882399999999999E-3</v>
      </c>
      <c r="AQ28" s="502">
        <v>2.85802E-2</v>
      </c>
      <c r="AR28" s="502">
        <v>2.0992549999999999E-2</v>
      </c>
      <c r="AS28" s="502">
        <v>1.01217212</v>
      </c>
      <c r="AT28" s="502">
        <v>9.5347499999999998E-3</v>
      </c>
      <c r="AU28" s="502">
        <v>3.49387E-3</v>
      </c>
      <c r="AV28" s="502">
        <v>3.5414389999999997E-2</v>
      </c>
      <c r="AW28" s="502">
        <v>1.283627E-2</v>
      </c>
      <c r="AX28" s="502">
        <v>1.192475E-2</v>
      </c>
      <c r="AY28" s="502">
        <v>1.9721240000000001E-2</v>
      </c>
      <c r="AZ28" s="502">
        <v>4.1165269999999997E-2</v>
      </c>
      <c r="BA28" s="502">
        <v>3.4969680000000003E-2</v>
      </c>
      <c r="BB28" s="502">
        <v>2.384354E-2</v>
      </c>
      <c r="BC28" s="502">
        <v>5.792609E-2</v>
      </c>
      <c r="BD28" s="502">
        <v>0.20681421999999999</v>
      </c>
      <c r="BE28" s="503">
        <v>8.6491299999999997E-3</v>
      </c>
      <c r="BF28" s="9"/>
      <c r="BG28" s="484" t="s">
        <v>24</v>
      </c>
      <c r="BH28" s="448" t="s">
        <v>47</v>
      </c>
      <c r="BI28" s="516">
        <f t="shared" si="35"/>
        <v>5.0754923945976339E-2</v>
      </c>
      <c r="BJ28" s="517">
        <f t="shared" si="38"/>
        <v>1.7974979414003205E-2</v>
      </c>
      <c r="BK28" s="517">
        <f t="shared" si="0"/>
        <v>6.3288438072678685E-2</v>
      </c>
      <c r="BL28" s="517">
        <f t="shared" si="1"/>
        <v>7.4393863439274344E-2</v>
      </c>
      <c r="BM28" s="517">
        <f t="shared" si="2"/>
        <v>5.0048184681647297E-2</v>
      </c>
      <c r="BN28" s="517">
        <f t="shared" si="3"/>
        <v>4.4031778625579061E-2</v>
      </c>
      <c r="BO28" s="517">
        <f t="shared" si="4"/>
        <v>2.2664704301774141E-2</v>
      </c>
      <c r="BP28" s="517">
        <f t="shared" si="5"/>
        <v>4.8500315411786885E-2</v>
      </c>
      <c r="BQ28" s="517">
        <f t="shared" si="6"/>
        <v>3.0778782280377694E-2</v>
      </c>
      <c r="BR28" s="517">
        <f t="shared" si="7"/>
        <v>1.4249562676872485E-2</v>
      </c>
      <c r="BS28" s="517">
        <f t="shared" si="8"/>
        <v>3.5014867600116503E-2</v>
      </c>
      <c r="BT28" s="517">
        <f t="shared" si="9"/>
        <v>2.6766118204342715E-2</v>
      </c>
      <c r="BU28" s="517">
        <f t="shared" si="10"/>
        <v>5.1163495938609992E-2</v>
      </c>
      <c r="BV28" s="517">
        <f t="shared" si="39"/>
        <v>3.7435292543222108E-2</v>
      </c>
      <c r="BW28" s="517">
        <f t="shared" si="40"/>
        <v>4.6927160782674802E-2</v>
      </c>
      <c r="BX28" s="517">
        <f t="shared" si="13"/>
        <v>4.6963519151159212E-2</v>
      </c>
      <c r="BY28" s="517">
        <f t="shared" si="14"/>
        <v>4.7025595191105385E-2</v>
      </c>
      <c r="BZ28" s="517">
        <f t="shared" si="15"/>
        <v>3.4624025766672249E-2</v>
      </c>
      <c r="CA28" s="517">
        <f t="shared" si="16"/>
        <v>3.7779925722605461E-2</v>
      </c>
      <c r="CB28" s="517">
        <f t="shared" si="17"/>
        <v>4.9966248161924895E-2</v>
      </c>
      <c r="CC28" s="517">
        <f t="shared" si="18"/>
        <v>4.451510354471306E-2</v>
      </c>
      <c r="CD28" s="517">
        <f t="shared" si="19"/>
        <v>7.8662055514737272E-3</v>
      </c>
      <c r="CE28" s="517">
        <f t="shared" si="20"/>
        <v>2.670635026871325E-2</v>
      </c>
      <c r="CF28" s="517">
        <f t="shared" si="21"/>
        <v>2.0950597266996732E-2</v>
      </c>
      <c r="CG28" s="517">
        <f t="shared" si="22"/>
        <v>1</v>
      </c>
      <c r="CH28" s="517">
        <f t="shared" si="23"/>
        <v>8.9511161053004041E-3</v>
      </c>
      <c r="CI28" s="517">
        <f t="shared" si="24"/>
        <v>3.2322601108885941E-3</v>
      </c>
      <c r="CJ28" s="517">
        <f t="shared" si="25"/>
        <v>3.2231723865469276E-2</v>
      </c>
      <c r="CK28" s="517">
        <f t="shared" si="26"/>
        <v>1.1069380661431254E-2</v>
      </c>
      <c r="CL28" s="517">
        <f t="shared" si="27"/>
        <v>1.1923564797659112E-2</v>
      </c>
      <c r="CM28" s="517">
        <f t="shared" si="28"/>
        <v>1.9717305017437674E-2</v>
      </c>
      <c r="CN28" s="517">
        <f t="shared" si="29"/>
        <v>4.0622574342968086E-2</v>
      </c>
      <c r="CO28" s="517">
        <f t="shared" si="30"/>
        <v>3.4955440551736848E-2</v>
      </c>
      <c r="CP28" s="517">
        <f t="shared" si="31"/>
        <v>2.169687978763073E-2</v>
      </c>
      <c r="CQ28" s="517">
        <f t="shared" si="32"/>
        <v>5.7379831138569266E-2</v>
      </c>
      <c r="CR28" s="517">
        <f t="shared" si="33"/>
        <v>0.20665283653383726</v>
      </c>
      <c r="CS28" s="518">
        <f t="shared" si="34"/>
        <v>8.6409076579090395E-3</v>
      </c>
      <c r="CT28" s="11"/>
      <c r="CU28" s="484" t="s">
        <v>238</v>
      </c>
      <c r="CV28" s="485" t="s">
        <v>47</v>
      </c>
      <c r="CW28" s="457">
        <v>0.23399939845485027</v>
      </c>
      <c r="CX28" s="449">
        <v>9.2294689392872234E-2</v>
      </c>
      <c r="CY28" s="449">
        <v>7.8451295965833709E-2</v>
      </c>
      <c r="CZ28" s="449">
        <v>0.14664985650536652</v>
      </c>
      <c r="DA28" s="449">
        <v>9.4380992659201954E-2</v>
      </c>
      <c r="DB28" s="449">
        <v>5.1667924105637496E-2</v>
      </c>
      <c r="DC28" s="449">
        <v>8.0751681688731924E-2</v>
      </c>
      <c r="DD28" s="449">
        <v>8.1116012798219575E-2</v>
      </c>
      <c r="DE28" s="449">
        <v>9.4836920023792487E-2</v>
      </c>
      <c r="DF28" s="449">
        <v>8.287400592127242E-2</v>
      </c>
      <c r="DG28" s="449">
        <v>6.1196576814767888E-2</v>
      </c>
      <c r="DH28" s="449">
        <v>9.8898608577235134E-2</v>
      </c>
      <c r="DI28" s="449">
        <v>0.10344930160372479</v>
      </c>
      <c r="DJ28" s="449">
        <v>8.4879211820480055E-2</v>
      </c>
      <c r="DK28" s="449">
        <v>4.588623205628977E-2</v>
      </c>
      <c r="DL28" s="449">
        <v>0.10522865136077567</v>
      </c>
      <c r="DM28" s="449">
        <v>5.9634520841434446E-2</v>
      </c>
      <c r="DN28" s="449">
        <v>4.7778394103343863E-2</v>
      </c>
      <c r="DO28" s="449">
        <v>5.1615020417669022E-2</v>
      </c>
      <c r="DP28" s="449">
        <v>0.1044254320206508</v>
      </c>
      <c r="DQ28" s="449">
        <v>0.11165977646429309</v>
      </c>
      <c r="DR28" s="449">
        <v>4.0254121232252894E-2</v>
      </c>
      <c r="DS28" s="449">
        <v>9.31940129906806E-2</v>
      </c>
      <c r="DT28" s="449">
        <v>8.6399139041531459E-2</v>
      </c>
      <c r="DU28" s="449">
        <v>7.6129806026413699E-2</v>
      </c>
      <c r="DV28" s="449">
        <v>3.4169670782007319E-2</v>
      </c>
      <c r="DW28" s="449">
        <v>1.5326306232547316E-2</v>
      </c>
      <c r="DX28" s="449">
        <v>6.5522653123270852E-2</v>
      </c>
      <c r="DY28" s="449">
        <v>5.9977795869691819E-2</v>
      </c>
      <c r="DZ28" s="449">
        <v>0</v>
      </c>
      <c r="EA28" s="449">
        <v>4.7323932221175043E-2</v>
      </c>
      <c r="EB28" s="449">
        <v>0.11224890709301001</v>
      </c>
      <c r="EC28" s="449">
        <v>4.0201190872443504E-2</v>
      </c>
      <c r="ED28" s="449">
        <v>0.12630725686391267</v>
      </c>
      <c r="EE28" s="449">
        <v>8.2749440017247308E-2</v>
      </c>
      <c r="EF28" s="449">
        <v>0</v>
      </c>
      <c r="EG28" s="451">
        <v>0.1922167666848518</v>
      </c>
      <c r="EH28" s="92"/>
      <c r="EI28" s="484" t="s">
        <v>24</v>
      </c>
      <c r="EJ28" s="448" t="s">
        <v>47</v>
      </c>
      <c r="EK28" s="457">
        <v>5.3354785509828827E-2</v>
      </c>
      <c r="EL28" s="449">
        <v>9.8172893373329705E-3</v>
      </c>
      <c r="EM28" s="449">
        <v>6.0231988475715918E-2</v>
      </c>
      <c r="EN28" s="449">
        <v>8.4645932800856721E-2</v>
      </c>
      <c r="EO28" s="449">
        <v>5.2343035170103525E-2</v>
      </c>
      <c r="EP28" s="449">
        <v>4.7586396762816015E-2</v>
      </c>
      <c r="EQ28" s="449">
        <v>2.2283330172577279E-2</v>
      </c>
      <c r="ER28" s="449">
        <v>5.3351069272485417E-2</v>
      </c>
      <c r="ES28" s="449">
        <v>3.0422145328719723E-2</v>
      </c>
      <c r="ET28" s="449">
        <v>1.5019897117344463E-2</v>
      </c>
      <c r="EU28" s="449">
        <v>3.8718944859782577E-2</v>
      </c>
      <c r="EV28" s="449">
        <v>2.8317029188932117E-2</v>
      </c>
      <c r="EW28" s="449">
        <v>5.7761933938617505E-2</v>
      </c>
      <c r="EX28" s="449">
        <v>4.1492976869673813E-2</v>
      </c>
      <c r="EY28" s="449">
        <v>4.9679487179487176E-2</v>
      </c>
      <c r="EZ28" s="449">
        <v>5.2500972450546989E-2</v>
      </c>
      <c r="FA28" s="449">
        <v>5.0750434312078145E-2</v>
      </c>
      <c r="FB28" s="449">
        <v>3.6526946107784432E-2</v>
      </c>
      <c r="FC28" s="449">
        <v>4.1463722245911584E-2</v>
      </c>
      <c r="FD28" s="449">
        <v>4.9946346697883136E-2</v>
      </c>
      <c r="FE28" s="449">
        <v>4.6406832840150625E-2</v>
      </c>
      <c r="FF28" s="449">
        <v>4.8482185934674571E-3</v>
      </c>
      <c r="FG28" s="449">
        <v>2.2261104566558103E-2</v>
      </c>
      <c r="FH28" s="449">
        <v>1.8074247448150314E-2</v>
      </c>
      <c r="FI28" s="449">
        <v>9.0161481956862986E-3</v>
      </c>
      <c r="FJ28" s="449">
        <v>5.1522685311702248E-3</v>
      </c>
      <c r="FK28" s="449">
        <v>1.5993070421391465E-3</v>
      </c>
      <c r="FL28" s="449">
        <v>3.413948195708303E-2</v>
      </c>
      <c r="FM28" s="449">
        <v>7.6319783078239419E-3</v>
      </c>
      <c r="FN28" s="449">
        <v>8.7517444686622866E-3</v>
      </c>
      <c r="FO28" s="449">
        <v>1.7176559531962479E-2</v>
      </c>
      <c r="FP28" s="449">
        <v>4.1473228375612049E-2</v>
      </c>
      <c r="FQ28" s="449">
        <v>3.5774586911032545E-2</v>
      </c>
      <c r="FR28" s="449">
        <v>2.3033687688550495E-2</v>
      </c>
      <c r="FS28" s="449">
        <v>6.0769253283270687E-2</v>
      </c>
      <c r="FT28" s="449">
        <v>0.23993355862305973</v>
      </c>
      <c r="FU28" s="451">
        <v>3.998304866139701E-3</v>
      </c>
    </row>
    <row r="29" spans="2:177" ht="19.5" customHeight="1">
      <c r="B29" s="452" t="s">
        <v>239</v>
      </c>
      <c r="C29" s="453" t="s">
        <v>48</v>
      </c>
      <c r="D29" s="454">
        <v>0.72622449160685454</v>
      </c>
      <c r="E29" s="454">
        <v>0.62770360792102964</v>
      </c>
      <c r="F29" s="454">
        <v>0.48717265098546303</v>
      </c>
      <c r="G29" s="455">
        <v>4.8489048584095397E-2</v>
      </c>
      <c r="H29" s="454">
        <v>8.0976598169711589E-2</v>
      </c>
      <c r="I29" s="456">
        <v>7.9623544467476715E-2</v>
      </c>
      <c r="J29" s="3"/>
      <c r="N29" s="3"/>
      <c r="S29" s="486" t="s">
        <v>25</v>
      </c>
      <c r="T29" s="453" t="s">
        <v>48</v>
      </c>
      <c r="U29" s="504">
        <v>1.0207819999999999E-2</v>
      </c>
      <c r="V29" s="505">
        <v>4.4343630000000002E-2</v>
      </c>
      <c r="W29" s="505">
        <v>1.119914E-2</v>
      </c>
      <c r="X29" s="505">
        <v>1.915441E-2</v>
      </c>
      <c r="Y29" s="505">
        <v>1.2087830000000001E-2</v>
      </c>
      <c r="Z29" s="505">
        <v>1.1762750000000001E-2</v>
      </c>
      <c r="AA29" s="505">
        <v>5.1035000000000004E-3</v>
      </c>
      <c r="AB29" s="505">
        <v>7.9187700000000003E-3</v>
      </c>
      <c r="AC29" s="505">
        <v>1.465171E-2</v>
      </c>
      <c r="AD29" s="505">
        <v>7.09948E-3</v>
      </c>
      <c r="AE29" s="505">
        <v>1.115593E-2</v>
      </c>
      <c r="AF29" s="505">
        <v>1.284309E-2</v>
      </c>
      <c r="AG29" s="505">
        <v>6.6779200000000004E-3</v>
      </c>
      <c r="AH29" s="505">
        <v>8.2636299999999992E-3</v>
      </c>
      <c r="AI29" s="505">
        <v>1.538113E-2</v>
      </c>
      <c r="AJ29" s="505">
        <v>9.0761899999999996E-3</v>
      </c>
      <c r="AK29" s="505">
        <v>9.7960200000000008E-3</v>
      </c>
      <c r="AL29" s="505">
        <v>1.421614E-2</v>
      </c>
      <c r="AM29" s="505">
        <v>1.0123679999999999E-2</v>
      </c>
      <c r="AN29" s="505">
        <v>1.7748139999999999E-2</v>
      </c>
      <c r="AO29" s="505">
        <v>1.358328E-2</v>
      </c>
      <c r="AP29" s="505">
        <v>2.1271640000000001E-2</v>
      </c>
      <c r="AQ29" s="505">
        <v>2.31927E-2</v>
      </c>
      <c r="AR29" s="505">
        <v>3.3460829999999997E-2</v>
      </c>
      <c r="AS29" s="505">
        <v>1.9647209999999998E-2</v>
      </c>
      <c r="AT29" s="505">
        <v>1.06520236</v>
      </c>
      <c r="AU29" s="505">
        <v>6.6726469999999996E-2</v>
      </c>
      <c r="AV29" s="505">
        <v>2.7132549999999998E-2</v>
      </c>
      <c r="AW29" s="505">
        <v>1.1980910000000001E-2</v>
      </c>
      <c r="AX29" s="505">
        <v>1.5789359999999999E-2</v>
      </c>
      <c r="AY29" s="505">
        <v>1.006342E-2</v>
      </c>
      <c r="AZ29" s="505">
        <v>1.090811E-2</v>
      </c>
      <c r="BA29" s="505">
        <v>2.335243E-2</v>
      </c>
      <c r="BB29" s="505">
        <v>1.3665679999999999E-2</v>
      </c>
      <c r="BC29" s="505">
        <v>1.770395E-2</v>
      </c>
      <c r="BD29" s="505">
        <v>7.0673000000000003E-3</v>
      </c>
      <c r="BE29" s="506">
        <v>3.2485460000000001E-2</v>
      </c>
      <c r="BF29" s="9"/>
      <c r="BG29" s="486" t="s">
        <v>25</v>
      </c>
      <c r="BH29" s="453" t="s">
        <v>48</v>
      </c>
      <c r="BI29" s="519">
        <f t="shared" si="35"/>
        <v>8.9550271885227087E-3</v>
      </c>
      <c r="BJ29" s="520">
        <f t="shared" si="38"/>
        <v>4.4336623483390923E-2</v>
      </c>
      <c r="BK29" s="520">
        <f t="shared" si="0"/>
        <v>1.039092906891991E-2</v>
      </c>
      <c r="BL29" s="520">
        <f t="shared" si="1"/>
        <v>1.8797464569343447E-2</v>
      </c>
      <c r="BM29" s="520">
        <f t="shared" si="2"/>
        <v>1.1356201921596348E-2</v>
      </c>
      <c r="BN29" s="520">
        <f t="shared" si="3"/>
        <v>1.073653403915991E-2</v>
      </c>
      <c r="BO29" s="520">
        <f t="shared" si="4"/>
        <v>5.0391440333300954E-3</v>
      </c>
      <c r="BP29" s="520">
        <f t="shared" si="5"/>
        <v>7.2849262678087888E-3</v>
      </c>
      <c r="BQ29" s="520">
        <f t="shared" si="6"/>
        <v>1.367975237626913E-2</v>
      </c>
      <c r="BR29" s="520">
        <f t="shared" si="7"/>
        <v>6.5714565649748757E-3</v>
      </c>
      <c r="BS29" s="520">
        <f t="shared" si="8"/>
        <v>9.4990467941341843E-3</v>
      </c>
      <c r="BT29" s="520">
        <f t="shared" si="9"/>
        <v>1.2564976557575101E-2</v>
      </c>
      <c r="BU29" s="520">
        <f t="shared" si="10"/>
        <v>6.5686127013290883E-3</v>
      </c>
      <c r="BV29" s="520">
        <f t="shared" si="39"/>
        <v>7.7923446328898279E-3</v>
      </c>
      <c r="BW29" s="520">
        <f t="shared" si="40"/>
        <v>1.535858681985169E-2</v>
      </c>
      <c r="BX29" s="520">
        <f t="shared" si="13"/>
        <v>8.6809514873517658E-3</v>
      </c>
      <c r="BY29" s="520">
        <f t="shared" si="14"/>
        <v>9.6895965449556847E-3</v>
      </c>
      <c r="BZ29" s="520">
        <f t="shared" si="15"/>
        <v>1.4199008753948273E-2</v>
      </c>
      <c r="CA29" s="520">
        <f t="shared" si="16"/>
        <v>9.8378317635224553E-3</v>
      </c>
      <c r="CB29" s="520">
        <f t="shared" si="17"/>
        <v>1.7666922683056811E-2</v>
      </c>
      <c r="CC29" s="520">
        <f t="shared" si="18"/>
        <v>1.3544047094222635E-2</v>
      </c>
      <c r="CD29" s="520">
        <f t="shared" si="19"/>
        <v>1.925903205447255E-2</v>
      </c>
      <c r="CE29" s="520">
        <f t="shared" si="20"/>
        <v>2.1672079617259005E-2</v>
      </c>
      <c r="CF29" s="520">
        <f t="shared" si="21"/>
        <v>3.3393959930996579E-2</v>
      </c>
      <c r="CG29" s="520">
        <f t="shared" si="22"/>
        <v>1.9410937736558085E-2</v>
      </c>
      <c r="CH29" s="520">
        <f>AT29/$AT$29</f>
        <v>1</v>
      </c>
      <c r="CI29" s="520">
        <f t="shared" si="24"/>
        <v>6.1730203848856552E-2</v>
      </c>
      <c r="CJ29" s="520">
        <f t="shared" si="25"/>
        <v>2.4694166957726464E-2</v>
      </c>
      <c r="CK29" s="520">
        <f t="shared" si="26"/>
        <v>1.0331759417677279E-2</v>
      </c>
      <c r="CL29" s="520">
        <f t="shared" si="27"/>
        <v>1.5787790693605055E-2</v>
      </c>
      <c r="CM29" s="520">
        <f t="shared" si="28"/>
        <v>1.006141204399838E-2</v>
      </c>
      <c r="CN29" s="520">
        <f t="shared" si="29"/>
        <v>1.0764304701907061E-2</v>
      </c>
      <c r="CO29" s="520">
        <f t="shared" si="30"/>
        <v>2.3342921027690158E-2</v>
      </c>
      <c r="CP29" s="520">
        <f t="shared" si="31"/>
        <v>1.2435343752489334E-2</v>
      </c>
      <c r="CQ29" s="520">
        <f t="shared" si="32"/>
        <v>1.7536996912542749E-2</v>
      </c>
      <c r="CR29" s="520">
        <f t="shared" si="33"/>
        <v>7.0617851694897383E-3</v>
      </c>
      <c r="CS29" s="521">
        <f t="shared" si="34"/>
        <v>3.2454577522212959E-2</v>
      </c>
      <c r="CT29" s="11"/>
      <c r="CU29" s="486" t="s">
        <v>239</v>
      </c>
      <c r="CV29" s="487" t="s">
        <v>48</v>
      </c>
      <c r="CW29" s="458">
        <v>0</v>
      </c>
      <c r="CX29" s="454">
        <v>0</v>
      </c>
      <c r="CY29" s="454">
        <v>0</v>
      </c>
      <c r="CZ29" s="454">
        <v>0</v>
      </c>
      <c r="DA29" s="454">
        <v>0</v>
      </c>
      <c r="DB29" s="454">
        <v>0</v>
      </c>
      <c r="DC29" s="454">
        <v>0</v>
      </c>
      <c r="DD29" s="454">
        <v>0</v>
      </c>
      <c r="DE29" s="454">
        <v>0</v>
      </c>
      <c r="DF29" s="454">
        <v>0</v>
      </c>
      <c r="DG29" s="454">
        <v>0</v>
      </c>
      <c r="DH29" s="454">
        <v>0</v>
      </c>
      <c r="DI29" s="454">
        <v>0</v>
      </c>
      <c r="DJ29" s="454">
        <v>0</v>
      </c>
      <c r="DK29" s="454">
        <v>0</v>
      </c>
      <c r="DL29" s="454">
        <v>0</v>
      </c>
      <c r="DM29" s="454">
        <v>0</v>
      </c>
      <c r="DN29" s="454">
        <v>0</v>
      </c>
      <c r="DO29" s="454">
        <v>0</v>
      </c>
      <c r="DP29" s="454">
        <v>0</v>
      </c>
      <c r="DQ29" s="454">
        <v>0</v>
      </c>
      <c r="DR29" s="454">
        <v>0</v>
      </c>
      <c r="DS29" s="454">
        <v>0</v>
      </c>
      <c r="DT29" s="454">
        <v>0</v>
      </c>
      <c r="DU29" s="454">
        <v>0</v>
      </c>
      <c r="DV29" s="454">
        <v>0</v>
      </c>
      <c r="DW29" s="454">
        <v>0</v>
      </c>
      <c r="DX29" s="454">
        <v>0</v>
      </c>
      <c r="DY29" s="454">
        <v>0</v>
      </c>
      <c r="DZ29" s="454">
        <v>0</v>
      </c>
      <c r="EA29" s="454">
        <v>0</v>
      </c>
      <c r="EB29" s="454">
        <v>0</v>
      </c>
      <c r="EC29" s="454">
        <v>0</v>
      </c>
      <c r="ED29" s="454">
        <v>0</v>
      </c>
      <c r="EE29" s="454">
        <v>0</v>
      </c>
      <c r="EF29" s="454">
        <v>0</v>
      </c>
      <c r="EG29" s="456">
        <v>0</v>
      </c>
      <c r="EH29" s="92"/>
      <c r="EI29" s="486" t="s">
        <v>25</v>
      </c>
      <c r="EJ29" s="453" t="s">
        <v>48</v>
      </c>
      <c r="EK29" s="458">
        <v>6.2366121358027032E-3</v>
      </c>
      <c r="EL29" s="454">
        <v>4.7177529315516768E-2</v>
      </c>
      <c r="EM29" s="454">
        <v>6.9064124225255959E-3</v>
      </c>
      <c r="EN29" s="454">
        <v>1.9053143545580294E-2</v>
      </c>
      <c r="EO29" s="454">
        <v>8.8095400134600692E-3</v>
      </c>
      <c r="EP29" s="454">
        <v>9.085100746443097E-3</v>
      </c>
      <c r="EQ29" s="454">
        <v>1.7068082685378343E-3</v>
      </c>
      <c r="ER29" s="454">
        <v>4.9660629625839902E-3</v>
      </c>
      <c r="ES29" s="454">
        <v>1.098961937716263E-2</v>
      </c>
      <c r="ET29" s="454">
        <v>5.6294283218480054E-3</v>
      </c>
      <c r="EU29" s="454">
        <v>8.3575462766478405E-3</v>
      </c>
      <c r="EV29" s="454">
        <v>1.2569933880694616E-2</v>
      </c>
      <c r="EW29" s="454">
        <v>4.4560797638277727E-3</v>
      </c>
      <c r="EX29" s="454">
        <v>6.8393092997877788E-3</v>
      </c>
      <c r="EY29" s="454">
        <v>1.5758547008547008E-2</v>
      </c>
      <c r="EZ29" s="454">
        <v>7.183357325178945E-3</v>
      </c>
      <c r="FA29" s="454">
        <v>8.5153646797482413E-3</v>
      </c>
      <c r="FB29" s="454">
        <v>1.5483319076133447E-2</v>
      </c>
      <c r="FC29" s="454">
        <v>9.5851826049355281E-3</v>
      </c>
      <c r="FD29" s="454">
        <v>1.4496146717393426E-2</v>
      </c>
      <c r="FE29" s="454">
        <v>1.1383794091865098E-2</v>
      </c>
      <c r="FF29" s="454">
        <v>2.060100651528405E-2</v>
      </c>
      <c r="FG29" s="454">
        <v>2.116970410920934E-2</v>
      </c>
      <c r="FH29" s="454">
        <v>3.705870879656719E-2</v>
      </c>
      <c r="FI29" s="454">
        <v>1.7307058548049988E-2</v>
      </c>
      <c r="FJ29" s="454">
        <v>7.8530437043011117E-2</v>
      </c>
      <c r="FK29" s="454">
        <v>7.9025843809283194E-2</v>
      </c>
      <c r="FL29" s="454">
        <v>2.6372079121638897E-2</v>
      </c>
      <c r="FM29" s="454">
        <v>7.6859145502820624E-3</v>
      </c>
      <c r="FN29" s="454">
        <v>1.5570852868768914E-2</v>
      </c>
      <c r="FO29" s="454">
        <v>7.7958804726558978E-3</v>
      </c>
      <c r="FP29" s="454">
        <v>7.7087326258179064E-3</v>
      </c>
      <c r="FQ29" s="454">
        <v>2.3753517569810232E-2</v>
      </c>
      <c r="FR29" s="454">
        <v>1.2460494181870421E-2</v>
      </c>
      <c r="FS29" s="454">
        <v>1.2652247174568398E-2</v>
      </c>
      <c r="FT29" s="454">
        <v>0</v>
      </c>
      <c r="FU29" s="456">
        <v>3.4400162143238815E-2</v>
      </c>
    </row>
    <row r="30" spans="2:177" ht="19.5" customHeight="1" thickBot="1">
      <c r="B30" s="442" t="s">
        <v>240</v>
      </c>
      <c r="C30" s="443" t="s">
        <v>49</v>
      </c>
      <c r="D30" s="444">
        <v>0.99319211010767039</v>
      </c>
      <c r="E30" s="444">
        <v>0.78305817281990087</v>
      </c>
      <c r="F30" s="444">
        <v>6.518924381424579E-2</v>
      </c>
      <c r="G30" s="445">
        <v>0.17491594880145175</v>
      </c>
      <c r="H30" s="444">
        <v>1.2625277171865731E-2</v>
      </c>
      <c r="I30" s="446">
        <v>1.1089130351418963E-2</v>
      </c>
      <c r="J30" s="3"/>
      <c r="K30" s="61" t="s">
        <v>123</v>
      </c>
      <c r="M30" s="5" t="s">
        <v>122</v>
      </c>
      <c r="N30" s="3"/>
      <c r="S30" s="481" t="s">
        <v>26</v>
      </c>
      <c r="T30" s="443" t="s">
        <v>49</v>
      </c>
      <c r="U30" s="498">
        <v>8.1342800000000007E-3</v>
      </c>
      <c r="V30" s="499">
        <v>1.781514E-2</v>
      </c>
      <c r="W30" s="499">
        <v>1.204477E-2</v>
      </c>
      <c r="X30" s="499">
        <v>1.4240849999999999E-2</v>
      </c>
      <c r="Y30" s="499">
        <v>9.69976E-3</v>
      </c>
      <c r="Z30" s="499">
        <v>1.2768389999999999E-2</v>
      </c>
      <c r="AA30" s="499">
        <v>7.5533500000000003E-3</v>
      </c>
      <c r="AB30" s="499">
        <v>1.2076180000000001E-2</v>
      </c>
      <c r="AC30" s="499">
        <v>1.4369399999999999E-2</v>
      </c>
      <c r="AD30" s="499">
        <v>5.8402999999999997E-3</v>
      </c>
      <c r="AE30" s="499">
        <v>9.1981200000000006E-3</v>
      </c>
      <c r="AF30" s="499">
        <v>1.105074E-2</v>
      </c>
      <c r="AG30" s="499">
        <v>9.2331600000000007E-3</v>
      </c>
      <c r="AH30" s="499">
        <v>8.4974300000000003E-3</v>
      </c>
      <c r="AI30" s="499">
        <v>7.7442600000000002E-3</v>
      </c>
      <c r="AJ30" s="499">
        <v>7.3012199999999998E-3</v>
      </c>
      <c r="AK30" s="499">
        <v>9.3790000000000002E-3</v>
      </c>
      <c r="AL30" s="499">
        <v>5.4429999999999999E-3</v>
      </c>
      <c r="AM30" s="499">
        <v>5.8661E-3</v>
      </c>
      <c r="AN30" s="499">
        <v>1.5072520000000001E-2</v>
      </c>
      <c r="AO30" s="499">
        <v>1.4159140000000001E-2</v>
      </c>
      <c r="AP30" s="499">
        <v>1.440235E-2</v>
      </c>
      <c r="AQ30" s="499">
        <v>9.9171099999999998E-3</v>
      </c>
      <c r="AR30" s="499">
        <v>9.3236800000000009E-3</v>
      </c>
      <c r="AS30" s="499">
        <v>5.3316679999999998E-2</v>
      </c>
      <c r="AT30" s="499">
        <v>2.9930180000000001E-2</v>
      </c>
      <c r="AU30" s="499">
        <v>1.0809371400000001</v>
      </c>
      <c r="AV30" s="499">
        <v>3.6612779999999998E-2</v>
      </c>
      <c r="AW30" s="499">
        <v>3.446747E-2</v>
      </c>
      <c r="AX30" s="499">
        <v>8.9699600000000008E-3</v>
      </c>
      <c r="AY30" s="499">
        <v>1.661665E-2</v>
      </c>
      <c r="AZ30" s="499">
        <v>3.1402890000000003E-2</v>
      </c>
      <c r="BA30" s="499">
        <v>3.104722E-2</v>
      </c>
      <c r="BB30" s="499">
        <v>2.3009140000000001E-2</v>
      </c>
      <c r="BC30" s="499">
        <v>5.5360800000000002E-2</v>
      </c>
      <c r="BD30" s="499">
        <v>1.389634E-2</v>
      </c>
      <c r="BE30" s="500">
        <v>3.183747E-2</v>
      </c>
      <c r="BF30" s="9"/>
      <c r="BG30" s="481" t="s">
        <v>26</v>
      </c>
      <c r="BH30" s="443" t="s">
        <v>49</v>
      </c>
      <c r="BI30" s="513">
        <f t="shared" si="35"/>
        <v>7.1359701247726264E-3</v>
      </c>
      <c r="BJ30" s="514">
        <f t="shared" si="38"/>
        <v>1.7812325118261564E-2</v>
      </c>
      <c r="BK30" s="514">
        <f t="shared" si="0"/>
        <v>1.1175532292788058E-2</v>
      </c>
      <c r="BL30" s="514">
        <f t="shared" si="1"/>
        <v>1.3975469529593164E-2</v>
      </c>
      <c r="BM30" s="514">
        <f t="shared" si="2"/>
        <v>9.1126722621862975E-3</v>
      </c>
      <c r="BN30" s="514">
        <f t="shared" si="3"/>
        <v>1.1654439128628E-2</v>
      </c>
      <c r="BO30" s="514">
        <f t="shared" si="4"/>
        <v>7.4581010256008374E-3</v>
      </c>
      <c r="BP30" s="514">
        <f t="shared" si="5"/>
        <v>1.1109563845999712E-2</v>
      </c>
      <c r="BQ30" s="514">
        <f t="shared" si="6"/>
        <v>1.3416170112264141E-2</v>
      </c>
      <c r="BR30" s="514">
        <f t="shared" si="7"/>
        <v>5.40592800830804E-3</v>
      </c>
      <c r="BS30" s="514">
        <f t="shared" si="8"/>
        <v>7.8320115219494505E-3</v>
      </c>
      <c r="BT30" s="514">
        <f t="shared" si="9"/>
        <v>1.0811439384436104E-2</v>
      </c>
      <c r="BU30" s="514">
        <f t="shared" si="10"/>
        <v>9.0820273452517676E-3</v>
      </c>
      <c r="BV30" s="514">
        <f t="shared" si="39"/>
        <v>8.0128107204529998E-3</v>
      </c>
      <c r="BW30" s="514">
        <f t="shared" si="40"/>
        <v>7.7329097124531586E-3</v>
      </c>
      <c r="BX30" s="514">
        <f t="shared" si="13"/>
        <v>6.9832756496373992E-3</v>
      </c>
      <c r="BY30" s="514">
        <f t="shared" si="14"/>
        <v>9.277107028685054E-3</v>
      </c>
      <c r="BZ30" s="514">
        <f t="shared" si="15"/>
        <v>5.4364408797142154E-3</v>
      </c>
      <c r="CA30" s="514">
        <f t="shared" si="16"/>
        <v>5.7004671135396489E-3</v>
      </c>
      <c r="CB30" s="514">
        <f t="shared" si="17"/>
        <v>1.5003546595802573E-2</v>
      </c>
      <c r="CC30" s="514">
        <f t="shared" si="18"/>
        <v>1.4118243824296599E-2</v>
      </c>
      <c r="CD30" s="514">
        <f t="shared" si="19"/>
        <v>1.3039677256183949E-2</v>
      </c>
      <c r="CE30" s="514">
        <f t="shared" si="20"/>
        <v>9.2668985281194275E-3</v>
      </c>
      <c r="CF30" s="514">
        <f t="shared" si="21"/>
        <v>9.3050470155532361E-3</v>
      </c>
      <c r="CG30" s="514">
        <f t="shared" si="22"/>
        <v>5.2675507402831841E-2</v>
      </c>
      <c r="CH30" s="514">
        <f t="shared" ref="CH30:CH40" si="41">AT30/$AT$29</f>
        <v>2.8098116493095265E-2</v>
      </c>
      <c r="CI30" s="514">
        <f>AU30/$AU$30</f>
        <v>1</v>
      </c>
      <c r="CJ30" s="514">
        <f t="shared" si="25"/>
        <v>3.3322415405352919E-2</v>
      </c>
      <c r="CK30" s="514">
        <f t="shared" si="26"/>
        <v>2.9723085122583266E-2</v>
      </c>
      <c r="CL30" s="514">
        <f t="shared" si="27"/>
        <v>8.969068474593625E-3</v>
      </c>
      <c r="CM30" s="514">
        <f t="shared" si="28"/>
        <v>1.6613334476838458E-2</v>
      </c>
      <c r="CN30" s="514">
        <f t="shared" si="29"/>
        <v>3.0988895095527113E-2</v>
      </c>
      <c r="CO30" s="514">
        <f t="shared" si="30"/>
        <v>3.1034577754405962E-2</v>
      </c>
      <c r="CP30" s="514">
        <f t="shared" si="31"/>
        <v>2.0937601740209959E-2</v>
      </c>
      <c r="CQ30" s="514">
        <f t="shared" si="32"/>
        <v>5.4838732524430799E-2</v>
      </c>
      <c r="CR30" s="514">
        <f t="shared" si="33"/>
        <v>1.3885496260550285E-2</v>
      </c>
      <c r="CS30" s="515">
        <f t="shared" si="34"/>
        <v>3.1807203537401949E-2</v>
      </c>
      <c r="CT30" s="11"/>
      <c r="CU30" s="481" t="s">
        <v>240</v>
      </c>
      <c r="CV30" s="482" t="s">
        <v>49</v>
      </c>
      <c r="CW30" s="483">
        <v>0</v>
      </c>
      <c r="CX30" s="444">
        <v>0</v>
      </c>
      <c r="CY30" s="444">
        <v>0</v>
      </c>
      <c r="CZ30" s="444">
        <v>0</v>
      </c>
      <c r="DA30" s="444">
        <v>0</v>
      </c>
      <c r="DB30" s="444">
        <v>0</v>
      </c>
      <c r="DC30" s="444">
        <v>0</v>
      </c>
      <c r="DD30" s="444">
        <v>0</v>
      </c>
      <c r="DE30" s="444">
        <v>0</v>
      </c>
      <c r="DF30" s="444">
        <v>0</v>
      </c>
      <c r="DG30" s="444">
        <v>0</v>
      </c>
      <c r="DH30" s="444">
        <v>0</v>
      </c>
      <c r="DI30" s="444">
        <v>0</v>
      </c>
      <c r="DJ30" s="444">
        <v>0</v>
      </c>
      <c r="DK30" s="444">
        <v>0</v>
      </c>
      <c r="DL30" s="444">
        <v>0</v>
      </c>
      <c r="DM30" s="444">
        <v>0</v>
      </c>
      <c r="DN30" s="444">
        <v>0</v>
      </c>
      <c r="DO30" s="444">
        <v>0</v>
      </c>
      <c r="DP30" s="444">
        <v>0</v>
      </c>
      <c r="DQ30" s="444">
        <v>0</v>
      </c>
      <c r="DR30" s="444">
        <v>0</v>
      </c>
      <c r="DS30" s="444">
        <v>0</v>
      </c>
      <c r="DT30" s="444">
        <v>0</v>
      </c>
      <c r="DU30" s="444">
        <v>0</v>
      </c>
      <c r="DV30" s="444">
        <v>0</v>
      </c>
      <c r="DW30" s="444">
        <v>0.24446542610147479</v>
      </c>
      <c r="DX30" s="444">
        <v>0</v>
      </c>
      <c r="DY30" s="444">
        <v>0</v>
      </c>
      <c r="DZ30" s="444">
        <v>0</v>
      </c>
      <c r="EA30" s="444">
        <v>0</v>
      </c>
      <c r="EB30" s="444">
        <v>0</v>
      </c>
      <c r="EC30" s="444">
        <v>0</v>
      </c>
      <c r="ED30" s="444">
        <v>0</v>
      </c>
      <c r="EE30" s="444">
        <v>0</v>
      </c>
      <c r="EF30" s="444">
        <v>0</v>
      </c>
      <c r="EG30" s="446">
        <v>0</v>
      </c>
      <c r="EH30" s="92"/>
      <c r="EI30" s="481" t="s">
        <v>26</v>
      </c>
      <c r="EJ30" s="443" t="s">
        <v>49</v>
      </c>
      <c r="EK30" s="483">
        <v>4.9523249862567056E-4</v>
      </c>
      <c r="EL30" s="444">
        <v>6.2721570766293977E-3</v>
      </c>
      <c r="EM30" s="444">
        <v>4.2164109411999594E-3</v>
      </c>
      <c r="EN30" s="444">
        <v>6.737762705814109E-3</v>
      </c>
      <c r="EO30" s="444">
        <v>2.9491163993557315E-3</v>
      </c>
      <c r="EP30" s="444">
        <v>5.7346776581321778E-3</v>
      </c>
      <c r="EQ30" s="444">
        <v>2.4653897212213163E-3</v>
      </c>
      <c r="ER30" s="444">
        <v>5.7437156792523618E-3</v>
      </c>
      <c r="ES30" s="444">
        <v>6.2560553633217997E-3</v>
      </c>
      <c r="ET30" s="444">
        <v>2.6205959429292441E-3</v>
      </c>
      <c r="EU30" s="444">
        <v>3.1993731840292516E-3</v>
      </c>
      <c r="EV30" s="444">
        <v>6.4864293593495078E-3</v>
      </c>
      <c r="EW30" s="444">
        <v>3.8433687963014538E-3</v>
      </c>
      <c r="EX30" s="444">
        <v>3.7367216054870092E-3</v>
      </c>
      <c r="EY30" s="444">
        <v>2.403846153846154E-3</v>
      </c>
      <c r="EZ30" s="444">
        <v>1.9307047356212183E-3</v>
      </c>
      <c r="FA30" s="444">
        <v>4.0868054566684702E-3</v>
      </c>
      <c r="FB30" s="444">
        <v>1.5397775876817793E-3</v>
      </c>
      <c r="FC30" s="444">
        <v>1.606539064423718E-3</v>
      </c>
      <c r="FD30" s="444">
        <v>5.2872890449712226E-3</v>
      </c>
      <c r="FE30" s="444">
        <v>6.8608435938672463E-3</v>
      </c>
      <c r="FF30" s="444">
        <v>8.7785705600163175E-3</v>
      </c>
      <c r="FG30" s="444">
        <v>1.2819624419652138E-3</v>
      </c>
      <c r="FH30" s="444">
        <v>2.5170200711452906E-3</v>
      </c>
      <c r="FI30" s="444">
        <v>4.484441534338765E-2</v>
      </c>
      <c r="FJ30" s="444">
        <v>2.188214435683292E-2</v>
      </c>
      <c r="FK30" s="444">
        <v>7.2811329139193845E-2</v>
      </c>
      <c r="FL30" s="444">
        <v>2.6476508737878063E-2</v>
      </c>
      <c r="FM30" s="444">
        <v>2.3871690582486903E-2</v>
      </c>
      <c r="FN30" s="444">
        <v>4.3317704984868208E-3</v>
      </c>
      <c r="FO30" s="444">
        <v>1.0669711841861775E-2</v>
      </c>
      <c r="FP30" s="444">
        <v>2.3568762353455619E-2</v>
      </c>
      <c r="FQ30" s="444">
        <v>2.2714481564326431E-2</v>
      </c>
      <c r="FR30" s="444">
        <v>1.6332064358569171E-2</v>
      </c>
      <c r="FS30" s="444">
        <v>4.4703073584566433E-2</v>
      </c>
      <c r="FT30" s="444">
        <v>0</v>
      </c>
      <c r="FU30" s="446">
        <v>2.4634717078473641E-2</v>
      </c>
    </row>
    <row r="31" spans="2:177" ht="19.5" customHeight="1">
      <c r="B31" s="442" t="s">
        <v>241</v>
      </c>
      <c r="C31" s="443" t="s">
        <v>242</v>
      </c>
      <c r="D31" s="444">
        <v>0.84474676585366715</v>
      </c>
      <c r="E31" s="444">
        <v>0.44951728310148759</v>
      </c>
      <c r="F31" s="444">
        <v>0.2764828105250649</v>
      </c>
      <c r="G31" s="445">
        <v>3.0207047627770069E-2</v>
      </c>
      <c r="H31" s="444">
        <v>6.5954504697532224E-2</v>
      </c>
      <c r="I31" s="446">
        <v>6.2522731446638266E-2</v>
      </c>
      <c r="J31" s="3"/>
      <c r="K31" s="62"/>
      <c r="L31" s="540" t="s">
        <v>69</v>
      </c>
      <c r="M31" s="236" t="s">
        <v>68</v>
      </c>
      <c r="N31" s="3"/>
      <c r="S31" s="481" t="s">
        <v>27</v>
      </c>
      <c r="T31" s="443" t="s">
        <v>108</v>
      </c>
      <c r="U31" s="498">
        <v>9.775462E-2</v>
      </c>
      <c r="V31" s="499">
        <v>0.26860937000000001</v>
      </c>
      <c r="W31" s="499">
        <v>6.5894949999999994E-2</v>
      </c>
      <c r="X31" s="499">
        <v>4.2175450000000003E-2</v>
      </c>
      <c r="Y31" s="499">
        <v>5.5593499999999997E-2</v>
      </c>
      <c r="Z31" s="499">
        <v>3.763524E-2</v>
      </c>
      <c r="AA31" s="499">
        <v>7.1552699999999997E-2</v>
      </c>
      <c r="AB31" s="499">
        <v>2.8207759999999998E-2</v>
      </c>
      <c r="AC31" s="499">
        <v>0.10820096999999999</v>
      </c>
      <c r="AD31" s="499">
        <v>2.8291E-2</v>
      </c>
      <c r="AE31" s="499">
        <v>5.4154170000000001E-2</v>
      </c>
      <c r="AF31" s="499">
        <v>3.6327270000000002E-2</v>
      </c>
      <c r="AG31" s="499">
        <v>3.1281950000000003E-2</v>
      </c>
      <c r="AH31" s="499">
        <v>2.3312619999999999E-2</v>
      </c>
      <c r="AI31" s="499">
        <v>3.3346899999999999E-2</v>
      </c>
      <c r="AJ31" s="499">
        <v>2.8303709999999999E-2</v>
      </c>
      <c r="AK31" s="499">
        <v>2.6937340000000001E-2</v>
      </c>
      <c r="AL31" s="499">
        <v>1.7724790000000001E-2</v>
      </c>
      <c r="AM31" s="499">
        <v>2.6641850000000002E-2</v>
      </c>
      <c r="AN31" s="499">
        <v>0.16263606999999999</v>
      </c>
      <c r="AO31" s="499">
        <v>5.7077740000000002E-2</v>
      </c>
      <c r="AP31" s="499">
        <v>4.0368090000000002E-2</v>
      </c>
      <c r="AQ31" s="499">
        <v>4.529586E-2</v>
      </c>
      <c r="AR31" s="499">
        <v>8.7718489999999996E-2</v>
      </c>
      <c r="AS31" s="499">
        <v>6.2314189999999998E-2</v>
      </c>
      <c r="AT31" s="499">
        <v>4.6189529999999999E-2</v>
      </c>
      <c r="AU31" s="499">
        <v>8.8065699999999997E-3</v>
      </c>
      <c r="AV31" s="499">
        <v>1.0987432800000001</v>
      </c>
      <c r="AW31" s="499">
        <v>3.5157069999999999E-2</v>
      </c>
      <c r="AX31" s="499">
        <v>4.365782E-2</v>
      </c>
      <c r="AY31" s="499">
        <v>4.0057839999999997E-2</v>
      </c>
      <c r="AZ31" s="499">
        <v>2.7225099999999999E-2</v>
      </c>
      <c r="BA31" s="499">
        <v>5.2286989999999998E-2</v>
      </c>
      <c r="BB31" s="499">
        <v>2.5584880000000001E-2</v>
      </c>
      <c r="BC31" s="499">
        <v>5.7753850000000002E-2</v>
      </c>
      <c r="BD31" s="499">
        <v>7.8764470000000003E-2</v>
      </c>
      <c r="BE31" s="500">
        <v>5.9951520000000001E-2</v>
      </c>
      <c r="BF31" s="9"/>
      <c r="BG31" s="481" t="s">
        <v>27</v>
      </c>
      <c r="BH31" s="443" t="s">
        <v>108</v>
      </c>
      <c r="BI31" s="513">
        <f t="shared" si="35"/>
        <v>8.5757319379035468E-2</v>
      </c>
      <c r="BJ31" s="514">
        <f t="shared" si="38"/>
        <v>0.26856692836830998</v>
      </c>
      <c r="BK31" s="514">
        <f t="shared" si="0"/>
        <v>6.113949387631764E-2</v>
      </c>
      <c r="BL31" s="514">
        <f t="shared" si="1"/>
        <v>4.1389503882976089E-2</v>
      </c>
      <c r="BM31" s="514">
        <f t="shared" si="2"/>
        <v>5.2228647451880654E-2</v>
      </c>
      <c r="BN31" s="514">
        <f t="shared" si="3"/>
        <v>3.4351833995617746E-2</v>
      </c>
      <c r="BO31" s="514">
        <f t="shared" si="4"/>
        <v>7.0650408792722302E-2</v>
      </c>
      <c r="BP31" s="514">
        <f t="shared" si="5"/>
        <v>2.5949920477554723E-2</v>
      </c>
      <c r="BQ31" s="514">
        <f t="shared" si="6"/>
        <v>0.10102318954389111</v>
      </c>
      <c r="BR31" s="514">
        <f t="shared" si="7"/>
        <v>2.6186858429026381E-2</v>
      </c>
      <c r="BS31" s="514">
        <f t="shared" si="8"/>
        <v>4.611117091336156E-2</v>
      </c>
      <c r="BT31" s="514">
        <f t="shared" si="9"/>
        <v>3.5540613353227397E-2</v>
      </c>
      <c r="BU31" s="514">
        <f t="shared" si="10"/>
        <v>3.0769912501548608E-2</v>
      </c>
      <c r="BV31" s="514">
        <f t="shared" si="39"/>
        <v>2.1983071523725053E-2</v>
      </c>
      <c r="BW31" s="514">
        <f t="shared" si="40"/>
        <v>3.3298025491164326E-2</v>
      </c>
      <c r="BX31" s="514">
        <f t="shared" si="13"/>
        <v>2.7071175616869312E-2</v>
      </c>
      <c r="BY31" s="514">
        <f t="shared" si="14"/>
        <v>2.6644694130299504E-2</v>
      </c>
      <c r="BZ31" s="514">
        <f t="shared" si="15"/>
        <v>1.7703430633905885E-2</v>
      </c>
      <c r="CA31" s="514">
        <f t="shared" si="16"/>
        <v>2.5889601228901028E-2</v>
      </c>
      <c r="CB31" s="514">
        <f t="shared" si="17"/>
        <v>0.16189183058992185</v>
      </c>
      <c r="CC31" s="514">
        <f t="shared" si="18"/>
        <v>5.6912881026658889E-2</v>
      </c>
      <c r="CD31" s="514">
        <f t="shared" si="19"/>
        <v>3.6548678864809336E-2</v>
      </c>
      <c r="CE31" s="514">
        <f t="shared" si="20"/>
        <v>4.2326054502158761E-2</v>
      </c>
      <c r="CF31" s="514">
        <f t="shared" si="21"/>
        <v>8.7543188267222419E-2</v>
      </c>
      <c r="CG31" s="514">
        <f t="shared" si="22"/>
        <v>6.1564815675816086E-2</v>
      </c>
      <c r="CH31" s="514">
        <f t="shared" si="41"/>
        <v>4.3362211476887826E-2</v>
      </c>
      <c r="CI31" s="514">
        <f t="shared" ref="CI31:CI40" si="42">AU31/$AU$30</f>
        <v>8.1471620079591293E-3</v>
      </c>
      <c r="CJ31" s="514">
        <f t="shared" si="25"/>
        <v>1</v>
      </c>
      <c r="CK31" s="514">
        <f t="shared" si="26"/>
        <v>3.0317762930398385E-2</v>
      </c>
      <c r="CL31" s="514">
        <f t="shared" si="27"/>
        <v>4.3653480844004104E-2</v>
      </c>
      <c r="CM31" s="514">
        <f t="shared" si="28"/>
        <v>4.0049847251983919E-2</v>
      </c>
      <c r="CN31" s="514">
        <f t="shared" si="29"/>
        <v>2.6866182312049465E-2</v>
      </c>
      <c r="CO31" s="514">
        <f t="shared" si="30"/>
        <v>5.2265699044837091E-2</v>
      </c>
      <c r="CP31" s="514">
        <f t="shared" si="31"/>
        <v>2.3281445026240136E-2</v>
      </c>
      <c r="CQ31" s="514">
        <f t="shared" si="32"/>
        <v>5.7209215408847013E-2</v>
      </c>
      <c r="CR31" s="514">
        <f t="shared" si="33"/>
        <v>7.8703007673187705E-2</v>
      </c>
      <c r="CS31" s="515">
        <f t="shared" si="34"/>
        <v>5.9894526764112339E-2</v>
      </c>
      <c r="CT31" s="11"/>
      <c r="CU31" s="481" t="s">
        <v>241</v>
      </c>
      <c r="CV31" s="482" t="s">
        <v>242</v>
      </c>
      <c r="CW31" s="483">
        <v>7.7867910895847228E-3</v>
      </c>
      <c r="CX31" s="444">
        <v>1.2123773301403953E-2</v>
      </c>
      <c r="CY31" s="444">
        <v>1.0134672363549707E-2</v>
      </c>
      <c r="CZ31" s="444">
        <v>1.8072029329307741E-2</v>
      </c>
      <c r="DA31" s="444">
        <v>1.3696810293449102E-2</v>
      </c>
      <c r="DB31" s="444">
        <v>4.484383633389954E-3</v>
      </c>
      <c r="DC31" s="444">
        <v>9.041820204762829E-3</v>
      </c>
      <c r="DD31" s="444">
        <v>9.4534590919187339E-3</v>
      </c>
      <c r="DE31" s="444">
        <v>1.0310535851828706E-2</v>
      </c>
      <c r="DF31" s="444">
        <v>1.0015475180191769E-2</v>
      </c>
      <c r="DG31" s="444">
        <v>6.6372734629905634E-3</v>
      </c>
      <c r="DH31" s="444">
        <v>1.3677212788407063E-2</v>
      </c>
      <c r="DI31" s="444">
        <v>1.1656751163993792E-2</v>
      </c>
      <c r="DJ31" s="444">
        <v>8.9228913929778556E-3</v>
      </c>
      <c r="DK31" s="444">
        <v>5.1286162097681949E-3</v>
      </c>
      <c r="DL31" s="444">
        <v>9.181526736971736E-3</v>
      </c>
      <c r="DM31" s="444">
        <v>5.9223724598169688E-3</v>
      </c>
      <c r="DN31" s="444">
        <v>4.3896936738052035E-3</v>
      </c>
      <c r="DO31" s="444">
        <v>5.8171169669109374E-3</v>
      </c>
      <c r="DP31" s="444">
        <v>1.2737101277836619E-2</v>
      </c>
      <c r="DQ31" s="444">
        <v>1.3865641936697259E-2</v>
      </c>
      <c r="DR31" s="444">
        <v>9.1601774371088893E-3</v>
      </c>
      <c r="DS31" s="444">
        <v>9.6724089240327587E-3</v>
      </c>
      <c r="DT31" s="444">
        <v>1.0771764475679554E-2</v>
      </c>
      <c r="DU31" s="444">
        <v>8.9497961105560256E-3</v>
      </c>
      <c r="DV31" s="444">
        <v>3.6297248977503909E-3</v>
      </c>
      <c r="DW31" s="444">
        <v>2.5118660552449772E-3</v>
      </c>
      <c r="DX31" s="444">
        <v>9.4668844175961678E-3</v>
      </c>
      <c r="DY31" s="444">
        <v>3.3276335764946302E-3</v>
      </c>
      <c r="DZ31" s="444">
        <v>0</v>
      </c>
      <c r="EA31" s="444">
        <v>4.92937514086188E-3</v>
      </c>
      <c r="EB31" s="444">
        <v>8.3413724433080705E-3</v>
      </c>
      <c r="EC31" s="444">
        <v>4.4519028070564744E-3</v>
      </c>
      <c r="ED31" s="444">
        <v>1.595954373757719E-2</v>
      </c>
      <c r="EE31" s="444">
        <v>1.1746163345344098E-2</v>
      </c>
      <c r="EF31" s="444">
        <v>0</v>
      </c>
      <c r="EG31" s="446">
        <v>2.2367703218767049E-2</v>
      </c>
      <c r="EH31" s="92"/>
      <c r="EI31" s="481" t="s">
        <v>27</v>
      </c>
      <c r="EJ31" s="443" t="s">
        <v>108</v>
      </c>
      <c r="EK31" s="483">
        <v>8.451888992095237E-2</v>
      </c>
      <c r="EL31" s="444">
        <v>0.28524679574584128</v>
      </c>
      <c r="EM31" s="444">
        <v>3.9652296376763367E-2</v>
      </c>
      <c r="EN31" s="444">
        <v>3.4313506760073179E-2</v>
      </c>
      <c r="EO31" s="444">
        <v>4.1990880424672763E-2</v>
      </c>
      <c r="EP31" s="444">
        <v>2.8076026034605454E-2</v>
      </c>
      <c r="EQ31" s="444">
        <v>6.9315380238953159E-2</v>
      </c>
      <c r="ER31" s="444">
        <v>1.9598212763054675E-2</v>
      </c>
      <c r="ES31" s="444">
        <v>0.10178546712802768</v>
      </c>
      <c r="ET31" s="444">
        <v>2.4022129476851402E-2</v>
      </c>
      <c r="EU31" s="444">
        <v>4.2538604681531783E-2</v>
      </c>
      <c r="EV31" s="444">
        <v>3.2101880536088194E-2</v>
      </c>
      <c r="EW31" s="444">
        <v>2.5566757644961843E-2</v>
      </c>
      <c r="EX31" s="444">
        <v>1.7590407849255089E-2</v>
      </c>
      <c r="EY31" s="444">
        <v>2.6709401709401708E-2</v>
      </c>
      <c r="EZ31" s="444">
        <v>2.0723843919557755E-2</v>
      </c>
      <c r="FA31" s="444">
        <v>2.0405547802808077E-2</v>
      </c>
      <c r="FB31" s="444">
        <v>1.2660393498716851E-2</v>
      </c>
      <c r="FC31" s="444">
        <v>2.1770856480508326E-2</v>
      </c>
      <c r="FD31" s="444">
        <v>0.16638376743732319</v>
      </c>
      <c r="FE31" s="444">
        <v>4.9574968865890127E-2</v>
      </c>
      <c r="FF31" s="444">
        <v>3.1344753058574794E-2</v>
      </c>
      <c r="FG31" s="444">
        <v>3.2360889751229992E-2</v>
      </c>
      <c r="FH31" s="444">
        <v>8.6544623700855416E-2</v>
      </c>
      <c r="FI31" s="444">
        <v>6.1186658225432976E-2</v>
      </c>
      <c r="FJ31" s="444">
        <v>4.121481560477501E-2</v>
      </c>
      <c r="FK31" s="444">
        <v>3.997139744246217E-3</v>
      </c>
      <c r="FL31" s="444">
        <v>9.7614683524247473E-2</v>
      </c>
      <c r="FM31" s="444">
        <v>2.6306176435255669E-2</v>
      </c>
      <c r="FN31" s="444">
        <v>3.9281906135825509E-2</v>
      </c>
      <c r="FO31" s="444">
        <v>3.5401743278445315E-2</v>
      </c>
      <c r="FP31" s="444">
        <v>1.9530141109302845E-2</v>
      </c>
      <c r="FQ31" s="444">
        <v>4.7622483584674219E-2</v>
      </c>
      <c r="FR31" s="444">
        <v>2.0209021692285591E-2</v>
      </c>
      <c r="FS31" s="444">
        <v>4.776160590716947E-2</v>
      </c>
      <c r="FT31" s="444">
        <v>6.1687381866086258E-2</v>
      </c>
      <c r="FU31" s="446">
        <v>5.3802074696442062E-2</v>
      </c>
    </row>
    <row r="32" spans="2:177" ht="19.5" customHeight="1">
      <c r="B32" s="442" t="s">
        <v>243</v>
      </c>
      <c r="C32" s="443" t="s">
        <v>96</v>
      </c>
      <c r="D32" s="444">
        <v>0.58925741771030937</v>
      </c>
      <c r="E32" s="444">
        <v>0.48334963678844001</v>
      </c>
      <c r="F32" s="444">
        <v>9.7381885758135181E-2</v>
      </c>
      <c r="G32" s="445">
        <v>6.3189888084378143E-2</v>
      </c>
      <c r="H32" s="444">
        <v>2.4072725668012621E-2</v>
      </c>
      <c r="I32" s="446">
        <v>2.2515929578880527E-2</v>
      </c>
      <c r="J32" s="3"/>
      <c r="K32" s="464" t="s">
        <v>334</v>
      </c>
      <c r="L32" s="541">
        <v>486915</v>
      </c>
      <c r="M32" s="465">
        <v>519088</v>
      </c>
      <c r="N32" s="3"/>
      <c r="S32" s="481" t="s">
        <v>28</v>
      </c>
      <c r="T32" s="443" t="s">
        <v>96</v>
      </c>
      <c r="U32" s="498">
        <v>7.8265399999999999E-3</v>
      </c>
      <c r="V32" s="499">
        <v>8.0863500000000008E-3</v>
      </c>
      <c r="W32" s="499">
        <v>8.9422800000000004E-3</v>
      </c>
      <c r="X32" s="499">
        <v>8.6811100000000006E-3</v>
      </c>
      <c r="Y32" s="499">
        <v>8.6721100000000002E-3</v>
      </c>
      <c r="Z32" s="499">
        <v>1.572668E-2</v>
      </c>
      <c r="AA32" s="499">
        <v>5.9807000000000003E-3</v>
      </c>
      <c r="AB32" s="499">
        <v>7.6073299999999998E-3</v>
      </c>
      <c r="AC32" s="499">
        <v>8.7164600000000005E-3</v>
      </c>
      <c r="AD32" s="499">
        <v>4.1117699999999998E-3</v>
      </c>
      <c r="AE32" s="499">
        <v>6.6881600000000003E-3</v>
      </c>
      <c r="AF32" s="499">
        <v>8.8773399999999992E-3</v>
      </c>
      <c r="AG32" s="499">
        <v>8.5045599999999996E-3</v>
      </c>
      <c r="AH32" s="499">
        <v>1.0726690000000001E-2</v>
      </c>
      <c r="AI32" s="499">
        <v>7.54363E-3</v>
      </c>
      <c r="AJ32" s="499">
        <v>8.0737399999999994E-3</v>
      </c>
      <c r="AK32" s="499">
        <v>1.4498219999999999E-2</v>
      </c>
      <c r="AL32" s="499">
        <v>1.120527E-2</v>
      </c>
      <c r="AM32" s="499">
        <v>5.6958900000000003E-3</v>
      </c>
      <c r="AN32" s="499">
        <v>9.2637099999999997E-3</v>
      </c>
      <c r="AO32" s="499">
        <v>1.1709870000000001E-2</v>
      </c>
      <c r="AP32" s="499">
        <v>1.309137E-2</v>
      </c>
      <c r="AQ32" s="499">
        <v>4.0563389999999998E-2</v>
      </c>
      <c r="AR32" s="499">
        <v>1.2167219999999999E-2</v>
      </c>
      <c r="AS32" s="499">
        <v>3.2068270000000003E-2</v>
      </c>
      <c r="AT32" s="499">
        <v>4.383393E-2</v>
      </c>
      <c r="AU32" s="499">
        <v>6.5743499999999996E-3</v>
      </c>
      <c r="AV32" s="499">
        <v>1.411106E-2</v>
      </c>
      <c r="AW32" s="499">
        <v>1.1596195300000001</v>
      </c>
      <c r="AX32" s="499">
        <v>2.2833530000000001E-2</v>
      </c>
      <c r="AY32" s="499">
        <v>2.547435E-2</v>
      </c>
      <c r="AZ32" s="499">
        <v>1.369391E-2</v>
      </c>
      <c r="BA32" s="499">
        <v>4.927993E-2</v>
      </c>
      <c r="BB32" s="499">
        <v>4.2191600000000003E-2</v>
      </c>
      <c r="BC32" s="499">
        <v>2.08174E-2</v>
      </c>
      <c r="BD32" s="499">
        <v>8.2926000000000007E-3</v>
      </c>
      <c r="BE32" s="500">
        <v>3.5165809999999999E-2</v>
      </c>
      <c r="BF32" s="9"/>
      <c r="BG32" s="481" t="s">
        <v>28</v>
      </c>
      <c r="BH32" s="443" t="s">
        <v>96</v>
      </c>
      <c r="BI32" s="513">
        <f t="shared" si="35"/>
        <v>6.8659986649510394E-3</v>
      </c>
      <c r="BJ32" s="514">
        <f t="shared" si="38"/>
        <v>8.0850723160219001E-3</v>
      </c>
      <c r="BK32" s="514">
        <f t="shared" si="0"/>
        <v>8.2969404074260279E-3</v>
      </c>
      <c r="BL32" s="514">
        <f t="shared" si="1"/>
        <v>8.5193361553591619E-3</v>
      </c>
      <c r="BM32" s="514">
        <f t="shared" si="2"/>
        <v>8.1472218128725259E-3</v>
      </c>
      <c r="BN32" s="514">
        <f t="shared" si="3"/>
        <v>1.4354639445960797E-2</v>
      </c>
      <c r="BO32" s="514">
        <f t="shared" si="4"/>
        <v>5.9052823983809736E-3</v>
      </c>
      <c r="BP32" s="514">
        <f t="shared" si="5"/>
        <v>6.9984149236421607E-3</v>
      </c>
      <c r="BQ32" s="514">
        <f t="shared" si="6"/>
        <v>8.1382319468276971E-3</v>
      </c>
      <c r="BR32" s="514">
        <f t="shared" si="7"/>
        <v>3.8059573321097802E-3</v>
      </c>
      <c r="BS32" s="514">
        <f t="shared" si="8"/>
        <v>5.6948317896093371E-3</v>
      </c>
      <c r="BT32" s="514">
        <f t="shared" si="9"/>
        <v>8.6851037401142368E-3</v>
      </c>
      <c r="BU32" s="514">
        <f t="shared" si="10"/>
        <v>8.3653534087283626E-3</v>
      </c>
      <c r="BV32" s="514">
        <f t="shared" si="39"/>
        <v>1.0114933177087188E-2</v>
      </c>
      <c r="BW32" s="514">
        <f t="shared" si="40"/>
        <v>7.532573763555591E-3</v>
      </c>
      <c r="BX32" s="514">
        <f t="shared" si="13"/>
        <v>7.7221549197946989E-3</v>
      </c>
      <c r="BY32" s="514">
        <f t="shared" si="14"/>
        <v>1.4340712087154516E-2</v>
      </c>
      <c r="BZ32" s="514">
        <f t="shared" si="15"/>
        <v>1.1191767021171285E-2</v>
      </c>
      <c r="CA32" s="514">
        <f t="shared" si="16"/>
        <v>5.535063095981888E-3</v>
      </c>
      <c r="CB32" s="514">
        <f t="shared" si="17"/>
        <v>9.2213183087501115E-3</v>
      </c>
      <c r="CC32" s="514">
        <f t="shared" si="18"/>
        <v>1.1676048108205443E-2</v>
      </c>
      <c r="CD32" s="514">
        <f t="shared" si="19"/>
        <v>1.1852735119011054E-2</v>
      </c>
      <c r="CE32" s="514">
        <f t="shared" si="20"/>
        <v>3.7903867062736449E-2</v>
      </c>
      <c r="CF32" s="514">
        <f t="shared" si="21"/>
        <v>1.2142904319815743E-2</v>
      </c>
      <c r="CG32" s="514">
        <f t="shared" si="22"/>
        <v>3.1682625283138609E-2</v>
      </c>
      <c r="CH32" s="514">
        <f t="shared" si="41"/>
        <v>4.1150800679788206E-2</v>
      </c>
      <c r="CI32" s="514">
        <f t="shared" si="42"/>
        <v>6.0820835520555795E-3</v>
      </c>
      <c r="CJ32" s="514">
        <f t="shared" ref="CJ32:CJ39" si="43">AV32/$AV$31</f>
        <v>1.2842909036949922E-2</v>
      </c>
      <c r="CK32" s="514">
        <f t="shared" si="26"/>
        <v>1</v>
      </c>
      <c r="CL32" s="514">
        <f t="shared" si="27"/>
        <v>2.2831260572699075E-2</v>
      </c>
      <c r="CM32" s="514">
        <f t="shared" si="28"/>
        <v>2.5469267098365181E-2</v>
      </c>
      <c r="CN32" s="514">
        <f t="shared" si="29"/>
        <v>1.3513378559667269E-2</v>
      </c>
      <c r="CO32" s="514">
        <f t="shared" si="30"/>
        <v>4.9259863502003821E-2</v>
      </c>
      <c r="CP32" s="514">
        <f t="shared" si="31"/>
        <v>3.8393043702730417E-2</v>
      </c>
      <c r="CQ32" s="514">
        <f t="shared" si="32"/>
        <v>2.062108622805461E-2</v>
      </c>
      <c r="CR32" s="514">
        <f t="shared" si="33"/>
        <v>8.2861290303950039E-3</v>
      </c>
      <c r="CS32" s="515">
        <f t="shared" si="34"/>
        <v>3.5132379433026703E-2</v>
      </c>
      <c r="CT32" s="11"/>
      <c r="CU32" s="481" t="s">
        <v>243</v>
      </c>
      <c r="CV32" s="482" t="s">
        <v>96</v>
      </c>
      <c r="CW32" s="483">
        <v>7.1158795711049674E-3</v>
      </c>
      <c r="CX32" s="444">
        <v>1.2264638211954735E-2</v>
      </c>
      <c r="CY32" s="444">
        <v>5.6217783807416828E-2</v>
      </c>
      <c r="CZ32" s="444">
        <v>1.3561487035716063E-2</v>
      </c>
      <c r="DA32" s="444">
        <v>4.1904585469778169E-2</v>
      </c>
      <c r="DB32" s="444">
        <v>3.9338974915768682E-2</v>
      </c>
      <c r="DC32" s="444">
        <v>0.12351914420161891</v>
      </c>
      <c r="DD32" s="444">
        <v>6.0529885395408482E-2</v>
      </c>
      <c r="DE32" s="444">
        <v>5.2017290671315525E-2</v>
      </c>
      <c r="DF32" s="444">
        <v>6.8168360744498252E-2</v>
      </c>
      <c r="DG32" s="444">
        <v>7.4150703642535676E-2</v>
      </c>
      <c r="DH32" s="444">
        <v>6.6707208682228569E-2</v>
      </c>
      <c r="DI32" s="444">
        <v>8.1643817899637872E-2</v>
      </c>
      <c r="DJ32" s="444">
        <v>0.10894778476636185</v>
      </c>
      <c r="DK32" s="444">
        <v>5.8599863670405268E-2</v>
      </c>
      <c r="DL32" s="444">
        <v>3.910793843435504E-2</v>
      </c>
      <c r="DM32" s="444">
        <v>7.3639363344960573E-2</v>
      </c>
      <c r="DN32" s="444">
        <v>2.4576059375380363E-2</v>
      </c>
      <c r="DO32" s="444">
        <v>5.0808370318028685E-2</v>
      </c>
      <c r="DP32" s="444">
        <v>5.936797445855093E-2</v>
      </c>
      <c r="DQ32" s="444">
        <v>0.1379726381557686</v>
      </c>
      <c r="DR32" s="444">
        <v>0.15296238238585189</v>
      </c>
      <c r="DS32" s="444">
        <v>0</v>
      </c>
      <c r="DT32" s="444">
        <v>0.11916937075024052</v>
      </c>
      <c r="DU32" s="444">
        <v>0.28185654772336688</v>
      </c>
      <c r="DV32" s="444">
        <v>0.75824754394740645</v>
      </c>
      <c r="DW32" s="444">
        <v>2.997330819362095E-2</v>
      </c>
      <c r="DX32" s="444">
        <v>8.0827567609908182E-2</v>
      </c>
      <c r="DY32" s="444">
        <v>0.48938125998505405</v>
      </c>
      <c r="DZ32" s="444">
        <v>0</v>
      </c>
      <c r="EA32" s="444">
        <v>9.0348352053329264E-2</v>
      </c>
      <c r="EB32" s="444">
        <v>4.4259556918713576E-2</v>
      </c>
      <c r="EC32" s="444">
        <v>0.12839786974370354</v>
      </c>
      <c r="ED32" s="444">
        <v>0.1955534741125817</v>
      </c>
      <c r="EE32" s="444">
        <v>4.8687389331080189E-2</v>
      </c>
      <c r="EF32" s="444">
        <v>0</v>
      </c>
      <c r="EG32" s="446">
        <v>0</v>
      </c>
      <c r="EI32" s="481" t="s">
        <v>28</v>
      </c>
      <c r="EJ32" s="443" t="s">
        <v>96</v>
      </c>
      <c r="EK32" s="483">
        <v>3.935795120656645E-3</v>
      </c>
      <c r="EL32" s="444">
        <v>2.7270248159258249E-3</v>
      </c>
      <c r="EM32" s="444">
        <v>4.4203615722661488E-3</v>
      </c>
      <c r="EN32" s="444">
        <v>4.7744411226629778E-3</v>
      </c>
      <c r="EO32" s="444">
        <v>5.4369607465045407E-3</v>
      </c>
      <c r="EP32" s="444">
        <v>1.3905554430090436E-2</v>
      </c>
      <c r="EQ32" s="444">
        <v>3.698084581831974E-3</v>
      </c>
      <c r="ER32" s="444">
        <v>3.9769432791022883E-3</v>
      </c>
      <c r="ES32" s="444">
        <v>4.6228373702422148E-3</v>
      </c>
      <c r="ET32" s="444">
        <v>2.5478016111812095E-3</v>
      </c>
      <c r="EU32" s="444">
        <v>3.7543664914628972E-3</v>
      </c>
      <c r="EV32" s="444">
        <v>8.3623417198945785E-3</v>
      </c>
      <c r="EW32" s="444">
        <v>6.6284186486938118E-3</v>
      </c>
      <c r="EX32" s="444">
        <v>1.0035266404324559E-2</v>
      </c>
      <c r="EY32" s="444">
        <v>5.074786324786325E-3</v>
      </c>
      <c r="EZ32" s="444">
        <v>5.3463485546687561E-3</v>
      </c>
      <c r="FA32" s="444">
        <v>1.5329080397573549E-2</v>
      </c>
      <c r="FB32" s="444">
        <v>1.1719418306244653E-2</v>
      </c>
      <c r="FC32" s="444">
        <v>3.5043571741728576E-3</v>
      </c>
      <c r="FD32" s="444">
        <v>4.9556140864305924E-3</v>
      </c>
      <c r="FE32" s="444">
        <v>8.3152477762406564E-3</v>
      </c>
      <c r="FF32" s="444">
        <v>1.1779288378788652E-2</v>
      </c>
      <c r="FG32" s="444">
        <v>4.3638694477167207E-2</v>
      </c>
      <c r="FH32" s="444">
        <v>9.4829427772669429E-3</v>
      </c>
      <c r="FI32" s="444">
        <v>4.0507081096550948E-2</v>
      </c>
      <c r="FJ32" s="444">
        <v>5.4235458005345565E-2</v>
      </c>
      <c r="FK32" s="444">
        <v>3.5358445536715264E-3</v>
      </c>
      <c r="FL32" s="444">
        <v>8.8171005297102267E-3</v>
      </c>
      <c r="FM32" s="444">
        <v>0.22578691751922705</v>
      </c>
      <c r="FN32" s="444">
        <v>2.7378357612155613E-2</v>
      </c>
      <c r="FO32" s="444">
        <v>3.0251938689488611E-2</v>
      </c>
      <c r="FP32" s="444">
        <v>1.2926938070947845E-2</v>
      </c>
      <c r="FQ32" s="444">
        <v>6.4766577675156936E-2</v>
      </c>
      <c r="FR32" s="444">
        <v>5.3894914523775317E-2</v>
      </c>
      <c r="FS32" s="444">
        <v>2.2153976092019384E-2</v>
      </c>
      <c r="FT32" s="444">
        <v>0</v>
      </c>
      <c r="FU32" s="446">
        <v>4.3336465645901275E-2</v>
      </c>
    </row>
    <row r="33" spans="2:177" ht="19.5" customHeight="1">
      <c r="B33" s="447" t="s">
        <v>244</v>
      </c>
      <c r="C33" s="448" t="s">
        <v>50</v>
      </c>
      <c r="D33" s="449">
        <v>1</v>
      </c>
      <c r="E33" s="449">
        <v>0.72110454267479973</v>
      </c>
      <c r="F33" s="449">
        <v>0.39730175779718691</v>
      </c>
      <c r="G33" s="450">
        <v>5.4533439970351786E-3</v>
      </c>
      <c r="H33" s="449">
        <v>7.3312765590453646E-2</v>
      </c>
      <c r="I33" s="451">
        <v>7.3312765590453646E-2</v>
      </c>
      <c r="J33" s="3"/>
      <c r="K33" s="466" t="s">
        <v>343</v>
      </c>
      <c r="L33" s="542">
        <v>472503</v>
      </c>
      <c r="M33" s="467">
        <v>444231</v>
      </c>
      <c r="N33" s="3"/>
      <c r="S33" s="484" t="s">
        <v>29</v>
      </c>
      <c r="T33" s="448" t="s">
        <v>50</v>
      </c>
      <c r="U33" s="501">
        <v>4.9065999999999997E-4</v>
      </c>
      <c r="V33" s="502">
        <v>3.8816000000000002E-4</v>
      </c>
      <c r="W33" s="502">
        <v>5.4151000000000004E-4</v>
      </c>
      <c r="X33" s="502">
        <v>2.4572E-4</v>
      </c>
      <c r="Y33" s="502">
        <v>4.7529000000000001E-4</v>
      </c>
      <c r="Z33" s="502">
        <v>1.303E-4</v>
      </c>
      <c r="AA33" s="502">
        <v>1.31306E-3</v>
      </c>
      <c r="AB33" s="502">
        <v>2.4755000000000003E-4</v>
      </c>
      <c r="AC33" s="502">
        <v>7.4921999999999999E-4</v>
      </c>
      <c r="AD33" s="502">
        <v>5.4378E-4</v>
      </c>
      <c r="AE33" s="502">
        <v>3.1137999999999999E-4</v>
      </c>
      <c r="AF33" s="502">
        <v>3.3951000000000001E-4</v>
      </c>
      <c r="AG33" s="502">
        <v>4.8040000000000002E-4</v>
      </c>
      <c r="AH33" s="502">
        <v>3.4363999999999998E-4</v>
      </c>
      <c r="AI33" s="502">
        <v>2.0150999999999999E-4</v>
      </c>
      <c r="AJ33" s="502">
        <v>1.2651000000000001E-4</v>
      </c>
      <c r="AK33" s="502">
        <v>1.4243E-4</v>
      </c>
      <c r="AL33" s="502">
        <v>2.6937E-4</v>
      </c>
      <c r="AM33" s="502">
        <v>1.7229999999999999E-4</v>
      </c>
      <c r="AN33" s="502">
        <v>2.2546999999999999E-4</v>
      </c>
      <c r="AO33" s="502">
        <v>1.01084E-3</v>
      </c>
      <c r="AP33" s="502">
        <v>3.1683999999999998E-4</v>
      </c>
      <c r="AQ33" s="502">
        <v>7.0682999999999998E-4</v>
      </c>
      <c r="AR33" s="502">
        <v>5.4458000000000002E-4</v>
      </c>
      <c r="AS33" s="502">
        <v>3.3631999999999998E-4</v>
      </c>
      <c r="AT33" s="502">
        <v>7.2407999999999999E-4</v>
      </c>
      <c r="AU33" s="502">
        <v>3.4622E-4</v>
      </c>
      <c r="AV33" s="502">
        <v>2.4072000000000001E-4</v>
      </c>
      <c r="AW33" s="502">
        <v>4.6771999999999997E-4</v>
      </c>
      <c r="AX33" s="502">
        <v>1.0000994000000001</v>
      </c>
      <c r="AY33" s="502">
        <v>4.2059999999999998E-4</v>
      </c>
      <c r="AZ33" s="502">
        <v>2.5872999999999998E-4</v>
      </c>
      <c r="BA33" s="502">
        <v>9.1200000000000005E-4</v>
      </c>
      <c r="BB33" s="502">
        <v>3.9647E-4</v>
      </c>
      <c r="BC33" s="502">
        <v>4.2471000000000002E-4</v>
      </c>
      <c r="BD33" s="502">
        <v>1.6222E-4</v>
      </c>
      <c r="BE33" s="503">
        <v>0.10038471</v>
      </c>
      <c r="BF33" s="9"/>
      <c r="BG33" s="484" t="s">
        <v>29</v>
      </c>
      <c r="BH33" s="448" t="s">
        <v>50</v>
      </c>
      <c r="BI33" s="516">
        <f t="shared" si="35"/>
        <v>4.3044192004958474E-4</v>
      </c>
      <c r="BJ33" s="517">
        <f t="shared" si="38"/>
        <v>3.8809866876737473E-4</v>
      </c>
      <c r="BK33" s="517">
        <f t="shared" si="0"/>
        <v>5.0243072236893377E-4</v>
      </c>
      <c r="BL33" s="517">
        <f t="shared" si="1"/>
        <v>2.4114096931093527E-4</v>
      </c>
      <c r="BM33" s="517">
        <f t="shared" si="2"/>
        <v>4.4652259432135697E-4</v>
      </c>
      <c r="BN33" s="517">
        <f t="shared" si="3"/>
        <v>1.1893225523814893E-4</v>
      </c>
      <c r="BO33" s="517">
        <f t="shared" si="4"/>
        <v>1.2965020994228304E-3</v>
      </c>
      <c r="BP33" s="517">
        <f t="shared" si="5"/>
        <v>2.2773530454806313E-4</v>
      </c>
      <c r="BQ33" s="517">
        <f t="shared" si="6"/>
        <v>6.995186278835957E-4</v>
      </c>
      <c r="BR33" s="517">
        <f t="shared" si="7"/>
        <v>5.0333639236986908E-4</v>
      </c>
      <c r="BS33" s="517">
        <f t="shared" si="8"/>
        <v>2.6513371729273153E-4</v>
      </c>
      <c r="BT33" s="517">
        <f t="shared" si="9"/>
        <v>3.3215800800759967E-4</v>
      </c>
      <c r="BU33" s="517">
        <f t="shared" si="10"/>
        <v>4.7253658949470708E-4</v>
      </c>
      <c r="BV33" s="517">
        <f t="shared" si="39"/>
        <v>3.2404177215657773E-4</v>
      </c>
      <c r="BW33" s="517">
        <f t="shared" si="40"/>
        <v>2.0121465913546755E-4</v>
      </c>
      <c r="BX33" s="517">
        <f t="shared" si="13"/>
        <v>1.2100090155284014E-4</v>
      </c>
      <c r="BY33" s="517">
        <f t="shared" si="14"/>
        <v>1.4088264784045337E-4</v>
      </c>
      <c r="BZ33" s="517">
        <f t="shared" si="15"/>
        <v>2.6904539404163481E-4</v>
      </c>
      <c r="CA33" s="517">
        <f t="shared" si="16"/>
        <v>1.674350051418969E-4</v>
      </c>
      <c r="CB33" s="517">
        <f t="shared" si="17"/>
        <v>2.2443822605348049E-4</v>
      </c>
      <c r="CC33" s="517">
        <f t="shared" si="18"/>
        <v>1.0079203671516754E-3</v>
      </c>
      <c r="CD33" s="517">
        <f t="shared" si="19"/>
        <v>2.8686230662699645E-4</v>
      </c>
      <c r="CE33" s="517">
        <f t="shared" si="20"/>
        <v>6.604869651169196E-4</v>
      </c>
      <c r="CF33" s="517">
        <f t="shared" si="21"/>
        <v>5.4349167965116576E-4</v>
      </c>
      <c r="CG33" s="517">
        <f t="shared" si="22"/>
        <v>3.3227550270797815E-4</v>
      </c>
      <c r="CH33" s="517">
        <f t="shared" si="41"/>
        <v>6.7975816350988936E-4</v>
      </c>
      <c r="CI33" s="517">
        <f t="shared" si="42"/>
        <v>3.2029614599050595E-4</v>
      </c>
      <c r="CJ33" s="517">
        <f t="shared" si="43"/>
        <v>2.1908666417509284E-4</v>
      </c>
      <c r="CK33" s="517">
        <f t="shared" ref="CK33:CK40" si="44">AW33/$AW$32</f>
        <v>4.0333918832843386E-4</v>
      </c>
      <c r="CL33" s="517">
        <f t="shared" si="27"/>
        <v>1</v>
      </c>
      <c r="CM33" s="517">
        <f t="shared" si="28"/>
        <v>4.2051607760639208E-4</v>
      </c>
      <c r="CN33" s="517">
        <f t="shared" si="29"/>
        <v>2.5531907502990102E-4</v>
      </c>
      <c r="CO33" s="517">
        <f t="shared" si="30"/>
        <v>9.1162863895763425E-4</v>
      </c>
      <c r="CP33" s="517">
        <f t="shared" si="31"/>
        <v>3.607753684814401E-4</v>
      </c>
      <c r="CQ33" s="517">
        <f t="shared" si="32"/>
        <v>4.2070486861553675E-4</v>
      </c>
      <c r="CR33" s="517">
        <f t="shared" si="33"/>
        <v>1.6209341476867053E-4</v>
      </c>
      <c r="CS33" s="518">
        <f t="shared" si="34"/>
        <v>0.10028927873392794</v>
      </c>
      <c r="CT33" s="11"/>
      <c r="CU33" s="484" t="s">
        <v>244</v>
      </c>
      <c r="CV33" s="485" t="s">
        <v>50</v>
      </c>
      <c r="CW33" s="457">
        <v>0</v>
      </c>
      <c r="CX33" s="449">
        <v>0</v>
      </c>
      <c r="CY33" s="449">
        <v>0</v>
      </c>
      <c r="CZ33" s="449">
        <v>0</v>
      </c>
      <c r="DA33" s="449">
        <v>0</v>
      </c>
      <c r="DB33" s="449">
        <v>0</v>
      </c>
      <c r="DC33" s="449">
        <v>0</v>
      </c>
      <c r="DD33" s="449">
        <v>0</v>
      </c>
      <c r="DE33" s="449">
        <v>0</v>
      </c>
      <c r="DF33" s="449">
        <v>0</v>
      </c>
      <c r="DG33" s="449">
        <v>0</v>
      </c>
      <c r="DH33" s="449">
        <v>0</v>
      </c>
      <c r="DI33" s="449">
        <v>0</v>
      </c>
      <c r="DJ33" s="449">
        <v>0</v>
      </c>
      <c r="DK33" s="449">
        <v>0</v>
      </c>
      <c r="DL33" s="449">
        <v>0</v>
      </c>
      <c r="DM33" s="449">
        <v>0</v>
      </c>
      <c r="DN33" s="449">
        <v>0</v>
      </c>
      <c r="DO33" s="449">
        <v>0</v>
      </c>
      <c r="DP33" s="449">
        <v>0</v>
      </c>
      <c r="DQ33" s="449">
        <v>0</v>
      </c>
      <c r="DR33" s="449">
        <v>0</v>
      </c>
      <c r="DS33" s="449">
        <v>0</v>
      </c>
      <c r="DT33" s="449">
        <v>0</v>
      </c>
      <c r="DU33" s="449">
        <v>0</v>
      </c>
      <c r="DV33" s="449">
        <v>0</v>
      </c>
      <c r="DW33" s="449">
        <v>0</v>
      </c>
      <c r="DX33" s="449">
        <v>0</v>
      </c>
      <c r="DY33" s="449">
        <v>0</v>
      </c>
      <c r="DZ33" s="449">
        <v>0</v>
      </c>
      <c r="EA33" s="449">
        <v>0</v>
      </c>
      <c r="EB33" s="449">
        <v>0</v>
      </c>
      <c r="EC33" s="449">
        <v>0</v>
      </c>
      <c r="ED33" s="449">
        <v>0</v>
      </c>
      <c r="EE33" s="449">
        <v>0</v>
      </c>
      <c r="EF33" s="449">
        <v>0</v>
      </c>
      <c r="EG33" s="451">
        <v>0</v>
      </c>
      <c r="EI33" s="484" t="s">
        <v>29</v>
      </c>
      <c r="EJ33" s="448" t="s">
        <v>50</v>
      </c>
      <c r="EK33" s="457">
        <v>0</v>
      </c>
      <c r="EL33" s="449">
        <v>0</v>
      </c>
      <c r="EM33" s="449">
        <v>0</v>
      </c>
      <c r="EN33" s="449">
        <v>0</v>
      </c>
      <c r="EO33" s="449">
        <v>0</v>
      </c>
      <c r="EP33" s="449">
        <v>0</v>
      </c>
      <c r="EQ33" s="449">
        <v>0</v>
      </c>
      <c r="ER33" s="449">
        <v>0</v>
      </c>
      <c r="ES33" s="449">
        <v>0</v>
      </c>
      <c r="ET33" s="449">
        <v>0</v>
      </c>
      <c r="EU33" s="449">
        <v>0</v>
      </c>
      <c r="EV33" s="449">
        <v>0</v>
      </c>
      <c r="EW33" s="449">
        <v>0</v>
      </c>
      <c r="EX33" s="449">
        <v>0</v>
      </c>
      <c r="EY33" s="449">
        <v>0</v>
      </c>
      <c r="EZ33" s="449">
        <v>0</v>
      </c>
      <c r="FA33" s="449">
        <v>0</v>
      </c>
      <c r="FB33" s="449">
        <v>0</v>
      </c>
      <c r="FC33" s="449">
        <v>0</v>
      </c>
      <c r="FD33" s="449">
        <v>0</v>
      </c>
      <c r="FE33" s="449">
        <v>0</v>
      </c>
      <c r="FF33" s="449">
        <v>0</v>
      </c>
      <c r="FG33" s="449">
        <v>0</v>
      </c>
      <c r="FH33" s="449">
        <v>0</v>
      </c>
      <c r="FI33" s="449">
        <v>0</v>
      </c>
      <c r="FJ33" s="449">
        <v>0</v>
      </c>
      <c r="FK33" s="449">
        <v>0</v>
      </c>
      <c r="FL33" s="449">
        <v>0</v>
      </c>
      <c r="FM33" s="449">
        <v>0</v>
      </c>
      <c r="FN33" s="449">
        <v>0</v>
      </c>
      <c r="FO33" s="449">
        <v>0</v>
      </c>
      <c r="FP33" s="449">
        <v>0</v>
      </c>
      <c r="FQ33" s="449">
        <v>0</v>
      </c>
      <c r="FR33" s="449">
        <v>0</v>
      </c>
      <c r="FS33" s="449">
        <v>0</v>
      </c>
      <c r="FT33" s="449">
        <v>0</v>
      </c>
      <c r="FU33" s="451">
        <v>0.10028927827833362</v>
      </c>
    </row>
    <row r="34" spans="2:177" ht="19.5" customHeight="1">
      <c r="B34" s="452" t="s">
        <v>245</v>
      </c>
      <c r="C34" s="453" t="s">
        <v>51</v>
      </c>
      <c r="D34" s="454">
        <v>0.92835247513815544</v>
      </c>
      <c r="E34" s="454">
        <v>0.69198759365258111</v>
      </c>
      <c r="F34" s="454">
        <v>0.42418668357962031</v>
      </c>
      <c r="G34" s="455">
        <v>2.4957109128647056E-2</v>
      </c>
      <c r="H34" s="454">
        <v>7.3272419285195733E-2</v>
      </c>
      <c r="I34" s="456">
        <v>7.3006704552104604E-2</v>
      </c>
      <c r="J34" s="3"/>
      <c r="K34" s="466" t="s">
        <v>349</v>
      </c>
      <c r="L34" s="542">
        <v>476667</v>
      </c>
      <c r="M34" s="467">
        <v>441141</v>
      </c>
      <c r="N34" s="3"/>
      <c r="S34" s="486" t="s">
        <v>30</v>
      </c>
      <c r="T34" s="453" t="s">
        <v>51</v>
      </c>
      <c r="U34" s="504">
        <v>1.7667E-4</v>
      </c>
      <c r="V34" s="505">
        <v>2.0858000000000001E-4</v>
      </c>
      <c r="W34" s="505">
        <v>3.2253000000000002E-4</v>
      </c>
      <c r="X34" s="505">
        <v>2.118E-4</v>
      </c>
      <c r="Y34" s="505">
        <v>3.4038999999999999E-4</v>
      </c>
      <c r="Z34" s="505">
        <v>4.5160000000000003E-4</v>
      </c>
      <c r="AA34" s="505">
        <v>1.2871000000000001E-4</v>
      </c>
      <c r="AB34" s="505">
        <v>2.8810000000000001E-4</v>
      </c>
      <c r="AC34" s="505">
        <v>4.0585000000000003E-4</v>
      </c>
      <c r="AD34" s="505">
        <v>1.8158000000000001E-4</v>
      </c>
      <c r="AE34" s="505">
        <v>1.4519000000000001E-4</v>
      </c>
      <c r="AF34" s="505">
        <v>6.4747000000000003E-4</v>
      </c>
      <c r="AG34" s="505">
        <v>6.4712000000000005E-4</v>
      </c>
      <c r="AH34" s="505">
        <v>4.2591999999999999E-4</v>
      </c>
      <c r="AI34" s="505">
        <v>3.7100000000000002E-4</v>
      </c>
      <c r="AJ34" s="505">
        <v>1.02947E-3</v>
      </c>
      <c r="AK34" s="505">
        <v>1.31072E-3</v>
      </c>
      <c r="AL34" s="505">
        <v>1.1765199999999999E-3</v>
      </c>
      <c r="AM34" s="505">
        <v>4.2205999999999998E-4</v>
      </c>
      <c r="AN34" s="505">
        <v>2.0010000000000001E-4</v>
      </c>
      <c r="AO34" s="505">
        <v>3.4246999999999999E-4</v>
      </c>
      <c r="AP34" s="505">
        <v>7.8910000000000004E-4</v>
      </c>
      <c r="AQ34" s="505">
        <v>4.3179999999999998E-4</v>
      </c>
      <c r="AR34" s="505">
        <v>3.9197E-4</v>
      </c>
      <c r="AS34" s="505">
        <v>4.3721E-4</v>
      </c>
      <c r="AT34" s="505">
        <v>5.1002999999999997E-4</v>
      </c>
      <c r="AU34" s="505">
        <v>7.6279999999999995E-5</v>
      </c>
      <c r="AV34" s="505">
        <v>6.1412000000000001E-4</v>
      </c>
      <c r="AW34" s="505">
        <v>5.4129E-3</v>
      </c>
      <c r="AX34" s="505">
        <v>2.7315E-4</v>
      </c>
      <c r="AY34" s="505">
        <v>1.0001995699999999</v>
      </c>
      <c r="AZ34" s="505">
        <v>2.419E-4</v>
      </c>
      <c r="BA34" s="505">
        <v>3.1665000000000003E-4</v>
      </c>
      <c r="BB34" s="505">
        <v>6.5976999999999995E-4</v>
      </c>
      <c r="BC34" s="505">
        <v>6.7555999999999996E-4</v>
      </c>
      <c r="BD34" s="505">
        <v>1.6904999999999999E-4</v>
      </c>
      <c r="BE34" s="506">
        <v>2.47817E-3</v>
      </c>
      <c r="BF34" s="9"/>
      <c r="BG34" s="486" t="s">
        <v>30</v>
      </c>
      <c r="BH34" s="453" t="s">
        <v>51</v>
      </c>
      <c r="BI34" s="519">
        <f t="shared" si="35"/>
        <v>1.5498751480691342E-4</v>
      </c>
      <c r="BJ34" s="520">
        <f t="shared" si="38"/>
        <v>2.0854704331074562E-4</v>
      </c>
      <c r="BK34" s="520">
        <f t="shared" si="0"/>
        <v>2.992539027638496E-4</v>
      </c>
      <c r="BL34" s="520">
        <f t="shared" si="1"/>
        <v>2.0785307382409281E-4</v>
      </c>
      <c r="BM34" s="520">
        <f t="shared" si="2"/>
        <v>3.1978755261218765E-4</v>
      </c>
      <c r="BN34" s="520">
        <f t="shared" si="3"/>
        <v>4.12201124064068E-4</v>
      </c>
      <c r="BO34" s="520">
        <f t="shared" si="4"/>
        <v>1.27086945925329E-4</v>
      </c>
      <c r="BP34" s="520">
        <f t="shared" si="5"/>
        <v>2.6503955257643698E-4</v>
      </c>
      <c r="BQ34" s="520">
        <f t="shared" si="6"/>
        <v>3.78926930843487E-4</v>
      </c>
      <c r="BR34" s="520">
        <f t="shared" si="7"/>
        <v>1.6807499747420064E-4</v>
      </c>
      <c r="BS34" s="520">
        <f t="shared" si="8"/>
        <v>1.2362632286508991E-4</v>
      </c>
      <c r="BT34" s="520">
        <f t="shared" si="9"/>
        <v>6.3344922224582646E-4</v>
      </c>
      <c r="BU34" s="520">
        <f t="shared" si="10"/>
        <v>6.3652763903791602E-4</v>
      </c>
      <c r="BV34" s="520">
        <f t="shared" si="39"/>
        <v>4.0162923872927948E-4</v>
      </c>
      <c r="BW34" s="520">
        <f t="shared" si="40"/>
        <v>3.7045624802371329E-4</v>
      </c>
      <c r="BX34" s="520">
        <f t="shared" si="13"/>
        <v>9.8463993456329398E-4</v>
      </c>
      <c r="BY34" s="520">
        <f t="shared" si="14"/>
        <v>1.2964804056549816E-3</v>
      </c>
      <c r="BZ34" s="520">
        <f t="shared" si="15"/>
        <v>1.1751022274116055E-3</v>
      </c>
      <c r="CA34" s="520">
        <f t="shared" si="16"/>
        <v>4.1014288026807323E-4</v>
      </c>
      <c r="CB34" s="520">
        <f t="shared" si="17"/>
        <v>1.9918432178694039E-4</v>
      </c>
      <c r="CC34" s="520">
        <f t="shared" si="18"/>
        <v>3.4148083587752195E-4</v>
      </c>
      <c r="CD34" s="520">
        <f t="shared" si="19"/>
        <v>7.1443961040071617E-4</v>
      </c>
      <c r="CE34" s="520">
        <f t="shared" si="20"/>
        <v>4.034892004265324E-4</v>
      </c>
      <c r="CF34" s="520">
        <f t="shared" si="21"/>
        <v>3.9118666435210151E-4</v>
      </c>
      <c r="CG34" s="520">
        <f t="shared" si="22"/>
        <v>4.3195222567481899E-4</v>
      </c>
      <c r="CH34" s="520">
        <f t="shared" si="41"/>
        <v>4.7881042997313672E-4</v>
      </c>
      <c r="CI34" s="520">
        <f t="shared" si="42"/>
        <v>7.0568395864351545E-5</v>
      </c>
      <c r="CJ34" s="520">
        <f t="shared" si="43"/>
        <v>5.5892947076773014E-4</v>
      </c>
      <c r="CK34" s="520">
        <f t="shared" si="44"/>
        <v>4.6678241095163336E-3</v>
      </c>
      <c r="CL34" s="520">
        <f t="shared" ref="CL34:CL40" si="45">AX34/$AX$33</f>
        <v>2.7312285158855205E-4</v>
      </c>
      <c r="CM34" s="520">
        <f t="shared" si="28"/>
        <v>1</v>
      </c>
      <c r="CN34" s="520">
        <f t="shared" si="29"/>
        <v>2.3871095060384593E-4</v>
      </c>
      <c r="CO34" s="520">
        <f t="shared" si="30"/>
        <v>3.1652106198019176E-4</v>
      </c>
      <c r="CP34" s="520">
        <f t="shared" si="31"/>
        <v>6.0037017898706012E-4</v>
      </c>
      <c r="CQ34" s="520">
        <f t="shared" si="32"/>
        <v>6.6918928455160455E-4</v>
      </c>
      <c r="CR34" s="520">
        <f t="shared" si="33"/>
        <v>1.689180851106137E-4</v>
      </c>
      <c r="CS34" s="521">
        <f t="shared" si="34"/>
        <v>2.4758141143213764E-3</v>
      </c>
      <c r="CT34" s="11"/>
      <c r="CU34" s="486" t="s">
        <v>245</v>
      </c>
      <c r="CV34" s="487" t="s">
        <v>51</v>
      </c>
      <c r="CW34" s="458">
        <v>2.6808714191693126E-3</v>
      </c>
      <c r="CX34" s="454">
        <v>3.3638540639526697E-2</v>
      </c>
      <c r="CY34" s="454">
        <v>0.11685975272225069</v>
      </c>
      <c r="CZ34" s="454">
        <v>0.2488196944310811</v>
      </c>
      <c r="DA34" s="454">
        <v>7.9315476371844384E-2</v>
      </c>
      <c r="DB34" s="454">
        <v>0.49233468358484084</v>
      </c>
      <c r="DC34" s="454">
        <v>0.1039227494972797</v>
      </c>
      <c r="DD34" s="454">
        <v>0.27235033940009962</v>
      </c>
      <c r="DE34" s="454">
        <v>0.2545344155078792</v>
      </c>
      <c r="DF34" s="454">
        <v>0.12346889795981061</v>
      </c>
      <c r="DG34" s="454">
        <v>0.28043716287228238</v>
      </c>
      <c r="DH34" s="454">
        <v>9.5621982088745436E-2</v>
      </c>
      <c r="DI34" s="454">
        <v>0.1969943093636834</v>
      </c>
      <c r="DJ34" s="454">
        <v>0.32563408953869816</v>
      </c>
      <c r="DK34" s="454">
        <v>0.58113460753669466</v>
      </c>
      <c r="DL34" s="454">
        <v>0.32058152272123897</v>
      </c>
      <c r="DM34" s="454">
        <v>0.39019635844598155</v>
      </c>
      <c r="DN34" s="454">
        <v>0.62129983991020854</v>
      </c>
      <c r="DO34" s="454">
        <v>0.52123649297753927</v>
      </c>
      <c r="DP34" s="454">
        <v>0.13862181324114448</v>
      </c>
      <c r="DQ34" s="454">
        <v>6.1298371957906488E-2</v>
      </c>
      <c r="DR34" s="454">
        <v>8.5182477139834623E-3</v>
      </c>
      <c r="DS34" s="454">
        <v>0</v>
      </c>
      <c r="DT34" s="454">
        <v>0</v>
      </c>
      <c r="DU34" s="454">
        <v>2.2455663190873137E-2</v>
      </c>
      <c r="DV34" s="454">
        <v>1.2128285465138765E-3</v>
      </c>
      <c r="DW34" s="454">
        <v>0</v>
      </c>
      <c r="DX34" s="454">
        <v>8.7611755068853093E-3</v>
      </c>
      <c r="DY34" s="454">
        <v>4.8594015955873801E-2</v>
      </c>
      <c r="DZ34" s="454">
        <v>0</v>
      </c>
      <c r="EA34" s="454">
        <v>0.39359197877109514</v>
      </c>
      <c r="EB34" s="454">
        <v>4.6055673566213713E-2</v>
      </c>
      <c r="EC34" s="454">
        <v>0</v>
      </c>
      <c r="ED34" s="454">
        <v>1.8063884664207937E-2</v>
      </c>
      <c r="EE34" s="454">
        <v>4.0027075740738688E-5</v>
      </c>
      <c r="EF34" s="454">
        <v>0</v>
      </c>
      <c r="EG34" s="456">
        <v>0</v>
      </c>
      <c r="EI34" s="486" t="s">
        <v>30</v>
      </c>
      <c r="EJ34" s="453" t="s">
        <v>51</v>
      </c>
      <c r="EK34" s="458">
        <v>3.0803935321213963E-5</v>
      </c>
      <c r="EL34" s="454">
        <v>0</v>
      </c>
      <c r="EM34" s="454">
        <v>1.8033529483747282E-4</v>
      </c>
      <c r="EN34" s="454">
        <v>8.9241890143233234E-5</v>
      </c>
      <c r="EO34" s="454">
        <v>1.8904592303562381E-4</v>
      </c>
      <c r="EP34" s="454">
        <v>2.856949920265125E-4</v>
      </c>
      <c r="EQ34" s="454">
        <v>0</v>
      </c>
      <c r="ER34" s="454">
        <v>1.637163614038678E-4</v>
      </c>
      <c r="ES34" s="454">
        <v>2.3529411764705883E-4</v>
      </c>
      <c r="ET34" s="454">
        <v>9.7059108997379407E-5</v>
      </c>
      <c r="EU34" s="454">
        <v>3.2646665143155627E-5</v>
      </c>
      <c r="EV34" s="454">
        <v>5.7466329354725779E-4</v>
      </c>
      <c r="EW34" s="454">
        <v>5.5700997047847158E-4</v>
      </c>
      <c r="EX34" s="454">
        <v>3.1317656349995235E-4</v>
      </c>
      <c r="EY34" s="454">
        <v>2.6709401709401712E-4</v>
      </c>
      <c r="EZ34" s="454">
        <v>9.3979892278032843E-4</v>
      </c>
      <c r="FA34" s="454">
        <v>1.2246176629738274E-3</v>
      </c>
      <c r="FB34" s="454">
        <v>1.1120615911035072E-3</v>
      </c>
      <c r="FC34" s="454">
        <v>3.4232795017626885E-4</v>
      </c>
      <c r="FD34" s="454">
        <v>1.9510291678860601E-5</v>
      </c>
      <c r="FE34" s="454">
        <v>1.755145386186217E-4</v>
      </c>
      <c r="FF34" s="454">
        <v>6.4721364718618962E-4</v>
      </c>
      <c r="FG34" s="454">
        <v>8.6619083916568496E-5</v>
      </c>
      <c r="FH34" s="454">
        <v>2.229095265958929E-4</v>
      </c>
      <c r="FI34" s="454">
        <v>2.1898063430667695E-4</v>
      </c>
      <c r="FJ34" s="454">
        <v>2.2995247648819245E-4</v>
      </c>
      <c r="FK34" s="454">
        <v>1.1278611016496097E-6</v>
      </c>
      <c r="FL34" s="454">
        <v>4.5732969870255206E-4</v>
      </c>
      <c r="FM34" s="454">
        <v>4.9425211270713353E-3</v>
      </c>
      <c r="FN34" s="454">
        <v>1.0388408887773823E-4</v>
      </c>
      <c r="FO34" s="454">
        <v>0</v>
      </c>
      <c r="FP34" s="454">
        <v>1.0050268976935514E-4</v>
      </c>
      <c r="FQ34" s="454">
        <v>0</v>
      </c>
      <c r="FR34" s="454">
        <v>4.1301537135469041E-4</v>
      </c>
      <c r="FS34" s="454">
        <v>5.0801322924985475E-4</v>
      </c>
      <c r="FT34" s="454">
        <v>0</v>
      </c>
      <c r="FU34" s="456">
        <v>2.4137232141212021E-3</v>
      </c>
    </row>
    <row r="35" spans="2:177" ht="19.5" customHeight="1">
      <c r="B35" s="442" t="s">
        <v>246</v>
      </c>
      <c r="C35" s="443" t="s">
        <v>247</v>
      </c>
      <c r="D35" s="444">
        <v>0.9687873648395674</v>
      </c>
      <c r="E35" s="444">
        <v>0.59139926192235193</v>
      </c>
      <c r="F35" s="444">
        <v>0.51428813239554327</v>
      </c>
      <c r="G35" s="445">
        <v>5.6226977106764456E-2</v>
      </c>
      <c r="H35" s="444">
        <v>0.12640064603834267</v>
      </c>
      <c r="I35" s="446">
        <v>0.12447258127934635</v>
      </c>
      <c r="J35" s="3"/>
      <c r="K35" s="466" t="s">
        <v>346</v>
      </c>
      <c r="L35" s="542">
        <v>476691</v>
      </c>
      <c r="M35" s="467">
        <v>429369</v>
      </c>
      <c r="S35" s="481" t="s">
        <v>31</v>
      </c>
      <c r="T35" s="443" t="s">
        <v>109</v>
      </c>
      <c r="U35" s="498">
        <v>6.9759999999999996E-5</v>
      </c>
      <c r="V35" s="499">
        <v>1.8085E-4</v>
      </c>
      <c r="W35" s="499">
        <v>5.0349999999999997E-5</v>
      </c>
      <c r="X35" s="499">
        <v>3.5960000000000001E-5</v>
      </c>
      <c r="Y35" s="499">
        <v>4.3139999999999997E-5</v>
      </c>
      <c r="Z35" s="499">
        <v>4.6199999999999998E-5</v>
      </c>
      <c r="AA35" s="499">
        <v>5.1589999999999999E-5</v>
      </c>
      <c r="AB35" s="499">
        <v>2.5150000000000001E-5</v>
      </c>
      <c r="AC35" s="499">
        <v>7.7239999999999999E-5</v>
      </c>
      <c r="AD35" s="499">
        <v>2.2189999999999999E-5</v>
      </c>
      <c r="AE35" s="499">
        <v>4.0509999999999997E-5</v>
      </c>
      <c r="AF35" s="499">
        <v>3.0110000000000001E-5</v>
      </c>
      <c r="AG35" s="499">
        <v>2.6820000000000001E-5</v>
      </c>
      <c r="AH35" s="499">
        <v>2.251E-5</v>
      </c>
      <c r="AI35" s="499">
        <v>2.8240000000000001E-5</v>
      </c>
      <c r="AJ35" s="499">
        <v>2.4839999999999999E-5</v>
      </c>
      <c r="AK35" s="499">
        <v>2.6599999999999999E-5</v>
      </c>
      <c r="AL35" s="499">
        <v>1.942E-5</v>
      </c>
      <c r="AM35" s="499">
        <v>2.2269999999999999E-5</v>
      </c>
      <c r="AN35" s="499">
        <v>1.1186E-4</v>
      </c>
      <c r="AO35" s="499">
        <v>4.693E-5</v>
      </c>
      <c r="AP35" s="499">
        <v>3.5819999999999999E-5</v>
      </c>
      <c r="AQ35" s="499">
        <v>1.4441000000000001E-4</v>
      </c>
      <c r="AR35" s="499">
        <v>6.7890000000000002E-5</v>
      </c>
      <c r="AS35" s="499">
        <v>7.7700000000000005E-5</v>
      </c>
      <c r="AT35" s="499">
        <v>1.7359999999999999E-4</v>
      </c>
      <c r="AU35" s="499">
        <v>3.0549999999999997E-5</v>
      </c>
      <c r="AV35" s="499">
        <v>7.0916000000000002E-4</v>
      </c>
      <c r="AW35" s="499">
        <v>5.2667999999999997E-4</v>
      </c>
      <c r="AX35" s="499">
        <v>5.694E-5</v>
      </c>
      <c r="AY35" s="499">
        <v>5.3860000000000003E-5</v>
      </c>
      <c r="AZ35" s="499">
        <v>1.01335946</v>
      </c>
      <c r="BA35" s="499">
        <v>6.1290000000000004E-5</v>
      </c>
      <c r="BB35" s="499">
        <v>5.9089999999999998E-5</v>
      </c>
      <c r="BC35" s="499">
        <v>3.1053999999999999E-4</v>
      </c>
      <c r="BD35" s="499">
        <v>5.9290000000000003E-5</v>
      </c>
      <c r="BE35" s="500">
        <v>1.8738000000000001E-4</v>
      </c>
      <c r="BF35" s="9"/>
      <c r="BG35" s="481" t="s">
        <v>31</v>
      </c>
      <c r="BH35" s="443" t="s">
        <v>109</v>
      </c>
      <c r="BI35" s="513">
        <f t="shared" si="35"/>
        <v>6.1198443611990043E-5</v>
      </c>
      <c r="BJ35" s="514">
        <f t="shared" si="38"/>
        <v>1.8082142479024043E-4</v>
      </c>
      <c r="BK35" s="514">
        <f t="shared" si="0"/>
        <v>4.6716379884537331E-5</v>
      </c>
      <c r="BL35" s="514">
        <f t="shared" si="1"/>
        <v>3.5289879767301124E-5</v>
      </c>
      <c r="BM35" s="514">
        <f t="shared" si="2"/>
        <v>4.0528908075119055E-5</v>
      </c>
      <c r="BN35" s="514">
        <f t="shared" si="3"/>
        <v>4.2169379831177899E-5</v>
      </c>
      <c r="BO35" s="514">
        <f t="shared" si="4"/>
        <v>5.093944169285776E-5</v>
      </c>
      <c r="BP35" s="514">
        <f t="shared" si="5"/>
        <v>2.3136913388744847E-5</v>
      </c>
      <c r="BQ35" s="514">
        <f t="shared" si="6"/>
        <v>7.2116092493164805E-5</v>
      </c>
      <c r="BR35" s="514">
        <f t="shared" si="7"/>
        <v>2.0539619968898072E-5</v>
      </c>
      <c r="BS35" s="514">
        <f t="shared" si="8"/>
        <v>3.4493438523760527E-5</v>
      </c>
      <c r="BT35" s="514">
        <f t="shared" si="9"/>
        <v>2.9457976557712072E-5</v>
      </c>
      <c r="BU35" s="514">
        <f t="shared" si="10"/>
        <v>2.6380997773205751E-5</v>
      </c>
      <c r="BV35" s="514">
        <f t="shared" si="39"/>
        <v>2.1226225966839034E-5</v>
      </c>
      <c r="BW35" s="514">
        <f t="shared" si="40"/>
        <v>2.8198610361697206E-5</v>
      </c>
      <c r="BX35" s="514">
        <f t="shared" si="13"/>
        <v>2.3758298905798345E-5</v>
      </c>
      <c r="BY35" s="514">
        <f t="shared" si="14"/>
        <v>2.631101897462655E-5</v>
      </c>
      <c r="BZ35" s="514">
        <f t="shared" si="15"/>
        <v>1.9396597810775321E-5</v>
      </c>
      <c r="CA35" s="514">
        <f t="shared" si="16"/>
        <v>2.1641193061578898E-5</v>
      </c>
      <c r="CB35" s="514">
        <f t="shared" si="17"/>
        <v>1.1134811711687732E-4</v>
      </c>
      <c r="CC35" s="514">
        <f t="shared" si="18"/>
        <v>4.6794450981785573E-5</v>
      </c>
      <c r="CD35" s="514">
        <f t="shared" si="19"/>
        <v>3.2430904631293438E-5</v>
      </c>
      <c r="CE35" s="514">
        <f t="shared" si="20"/>
        <v>1.3494181434366731E-4</v>
      </c>
      <c r="CF35" s="514">
        <f t="shared" si="21"/>
        <v>6.7754324675011284E-5</v>
      </c>
      <c r="CG35" s="514">
        <f t="shared" si="22"/>
        <v>7.6765599906071313E-5</v>
      </c>
      <c r="CH35" s="514">
        <f t="shared" si="41"/>
        <v>1.6297372829703456E-4</v>
      </c>
      <c r="CI35" s="514">
        <f t="shared" si="42"/>
        <v>2.8262513026428154E-5</v>
      </c>
      <c r="CJ35" s="514">
        <f t="shared" si="43"/>
        <v>6.4542829331342983E-4</v>
      </c>
      <c r="CK35" s="514">
        <f t="shared" si="44"/>
        <v>4.5418345101517902E-4</v>
      </c>
      <c r="CL35" s="514">
        <f t="shared" si="45"/>
        <v>5.6934340726531781E-5</v>
      </c>
      <c r="CM35" s="514">
        <f t="shared" ref="CM35:CM40" si="46">AY35/$AY$34</f>
        <v>5.3849253304518025E-5</v>
      </c>
      <c r="CN35" s="514">
        <f t="shared" si="29"/>
        <v>1</v>
      </c>
      <c r="CO35" s="514">
        <f t="shared" si="30"/>
        <v>6.1265043072054174E-5</v>
      </c>
      <c r="CP35" s="514">
        <f t="shared" si="31"/>
        <v>5.3770062107015144E-5</v>
      </c>
      <c r="CQ35" s="514">
        <f t="shared" si="32"/>
        <v>3.0761152292121393E-4</v>
      </c>
      <c r="CR35" s="514">
        <f t="shared" si="33"/>
        <v>5.9243734198215247E-5</v>
      </c>
      <c r="CS35" s="515">
        <f t="shared" si="34"/>
        <v>1.8720186619220614E-4</v>
      </c>
      <c r="CT35" s="11"/>
      <c r="CU35" s="481" t="s">
        <v>246</v>
      </c>
      <c r="CV35" s="482" t="s">
        <v>247</v>
      </c>
      <c r="CW35" s="483">
        <v>0</v>
      </c>
      <c r="CX35" s="444">
        <v>0</v>
      </c>
      <c r="CY35" s="444">
        <v>0</v>
      </c>
      <c r="CZ35" s="444">
        <v>0</v>
      </c>
      <c r="DA35" s="444">
        <v>0</v>
      </c>
      <c r="DB35" s="444">
        <v>0</v>
      </c>
      <c r="DC35" s="444">
        <v>0</v>
      </c>
      <c r="DD35" s="444">
        <v>0</v>
      </c>
      <c r="DE35" s="444">
        <v>0</v>
      </c>
      <c r="DF35" s="444">
        <v>0</v>
      </c>
      <c r="DG35" s="444">
        <v>0</v>
      </c>
      <c r="DH35" s="444">
        <v>0</v>
      </c>
      <c r="DI35" s="444">
        <v>0</v>
      </c>
      <c r="DJ35" s="444">
        <v>0</v>
      </c>
      <c r="DK35" s="444">
        <v>0</v>
      </c>
      <c r="DL35" s="444">
        <v>0</v>
      </c>
      <c r="DM35" s="444">
        <v>0</v>
      </c>
      <c r="DN35" s="444">
        <v>0</v>
      </c>
      <c r="DO35" s="444">
        <v>0</v>
      </c>
      <c r="DP35" s="444">
        <v>0</v>
      </c>
      <c r="DQ35" s="444">
        <v>0</v>
      </c>
      <c r="DR35" s="444">
        <v>0</v>
      </c>
      <c r="DS35" s="444">
        <v>0</v>
      </c>
      <c r="DT35" s="444">
        <v>0</v>
      </c>
      <c r="DU35" s="444">
        <v>0</v>
      </c>
      <c r="DV35" s="444">
        <v>0</v>
      </c>
      <c r="DW35" s="444">
        <v>0</v>
      </c>
      <c r="DX35" s="444">
        <v>0</v>
      </c>
      <c r="DY35" s="444">
        <v>0</v>
      </c>
      <c r="DZ35" s="444">
        <v>0</v>
      </c>
      <c r="EA35" s="444">
        <v>0</v>
      </c>
      <c r="EB35" s="444">
        <v>0</v>
      </c>
      <c r="EC35" s="444">
        <v>0</v>
      </c>
      <c r="ED35" s="444">
        <v>0</v>
      </c>
      <c r="EE35" s="444">
        <v>0</v>
      </c>
      <c r="EF35" s="444">
        <v>0</v>
      </c>
      <c r="EG35" s="446">
        <v>0</v>
      </c>
      <c r="EI35" s="481" t="s">
        <v>31</v>
      </c>
      <c r="EJ35" s="443" t="s">
        <v>109</v>
      </c>
      <c r="EK35" s="483">
        <v>0</v>
      </c>
      <c r="EL35" s="444">
        <v>0</v>
      </c>
      <c r="EM35" s="444">
        <v>0</v>
      </c>
      <c r="EN35" s="444">
        <v>0</v>
      </c>
      <c r="EO35" s="444">
        <v>0</v>
      </c>
      <c r="EP35" s="444">
        <v>1.0388908800964091E-5</v>
      </c>
      <c r="EQ35" s="444">
        <v>0</v>
      </c>
      <c r="ER35" s="444">
        <v>0</v>
      </c>
      <c r="ES35" s="444">
        <v>0</v>
      </c>
      <c r="ET35" s="444">
        <v>0</v>
      </c>
      <c r="EU35" s="444">
        <v>0</v>
      </c>
      <c r="EV35" s="444">
        <v>0</v>
      </c>
      <c r="EW35" s="444">
        <v>0</v>
      </c>
      <c r="EX35" s="444">
        <v>0</v>
      </c>
      <c r="EY35" s="444">
        <v>0</v>
      </c>
      <c r="EZ35" s="444">
        <v>0</v>
      </c>
      <c r="FA35" s="444">
        <v>0</v>
      </c>
      <c r="FB35" s="444">
        <v>0</v>
      </c>
      <c r="FC35" s="444">
        <v>0</v>
      </c>
      <c r="FD35" s="444">
        <v>0</v>
      </c>
      <c r="FE35" s="444">
        <v>0</v>
      </c>
      <c r="FF35" s="444">
        <v>0</v>
      </c>
      <c r="FG35" s="444">
        <v>8.6619083916568496E-5</v>
      </c>
      <c r="FH35" s="444">
        <v>0</v>
      </c>
      <c r="FI35" s="444">
        <v>1.9513125829307847E-5</v>
      </c>
      <c r="FJ35" s="444">
        <v>1.1664256053748891E-4</v>
      </c>
      <c r="FK35" s="444">
        <v>1.2406472118145706E-5</v>
      </c>
      <c r="FL35" s="444">
        <v>6.4458280368312449E-4</v>
      </c>
      <c r="FM35" s="444">
        <v>4.3639323443387784E-4</v>
      </c>
      <c r="FN35" s="444">
        <v>1.5680617189092564E-5</v>
      </c>
      <c r="FO35" s="444">
        <v>1.107144721213051E-5</v>
      </c>
      <c r="FP35" s="444">
        <v>1.3574915939197636E-2</v>
      </c>
      <c r="FQ35" s="444">
        <v>0</v>
      </c>
      <c r="FR35" s="444">
        <v>1.9752909064789543E-5</v>
      </c>
      <c r="FS35" s="444">
        <v>2.6132367759766189E-4</v>
      </c>
      <c r="FT35" s="444">
        <v>0</v>
      </c>
      <c r="FU35" s="446">
        <v>1.2897757632708714E-4</v>
      </c>
    </row>
    <row r="36" spans="2:177" ht="19.5" customHeight="1">
      <c r="B36" s="442" t="s">
        <v>248</v>
      </c>
      <c r="C36" s="443" t="s">
        <v>249</v>
      </c>
      <c r="D36" s="444">
        <v>0.92870726511002766</v>
      </c>
      <c r="E36" s="444">
        <v>0.59901868821704307</v>
      </c>
      <c r="F36" s="444">
        <v>0.47079875892921569</v>
      </c>
      <c r="G36" s="445">
        <v>1.5198437504991955E-2</v>
      </c>
      <c r="H36" s="444">
        <v>0.10901219424200881</v>
      </c>
      <c r="I36" s="446">
        <v>0.10188325275993938</v>
      </c>
      <c r="J36" s="3"/>
      <c r="K36" s="466" t="s">
        <v>356</v>
      </c>
      <c r="L36" s="542">
        <v>470781</v>
      </c>
      <c r="M36" s="467">
        <v>501114</v>
      </c>
      <c r="S36" s="481" t="s">
        <v>88</v>
      </c>
      <c r="T36" s="443" t="s">
        <v>110</v>
      </c>
      <c r="U36" s="498">
        <v>3.5557900000000001E-3</v>
      </c>
      <c r="V36" s="499">
        <v>2.1171599999999999E-3</v>
      </c>
      <c r="W36" s="499">
        <v>2.2028299999999998E-3</v>
      </c>
      <c r="X36" s="499">
        <v>1.42775E-3</v>
      </c>
      <c r="Y36" s="499">
        <v>1.50505E-3</v>
      </c>
      <c r="Z36" s="499">
        <v>1.6767900000000001E-3</v>
      </c>
      <c r="AA36" s="499">
        <v>7.1371E-4</v>
      </c>
      <c r="AB36" s="499">
        <v>7.8994000000000004E-4</v>
      </c>
      <c r="AC36" s="499">
        <v>1.5016599999999999E-3</v>
      </c>
      <c r="AD36" s="499">
        <v>8.5389000000000005E-4</v>
      </c>
      <c r="AE36" s="499">
        <v>1.7355000000000001E-3</v>
      </c>
      <c r="AF36" s="499">
        <v>4.9790000000000001E-4</v>
      </c>
      <c r="AG36" s="499">
        <v>1.1403299999999999E-3</v>
      </c>
      <c r="AH36" s="499">
        <v>6.5107000000000001E-4</v>
      </c>
      <c r="AI36" s="499">
        <v>7.9608999999999995E-4</v>
      </c>
      <c r="AJ36" s="499">
        <v>6.6063999999999999E-4</v>
      </c>
      <c r="AK36" s="499">
        <v>9.1401000000000004E-4</v>
      </c>
      <c r="AL36" s="499">
        <v>6.8921E-4</v>
      </c>
      <c r="AM36" s="499">
        <v>4.6422E-4</v>
      </c>
      <c r="AN36" s="499">
        <v>1.3741000000000001E-3</v>
      </c>
      <c r="AO36" s="499">
        <v>1.23291E-3</v>
      </c>
      <c r="AP36" s="499">
        <v>1.8423199999999999E-3</v>
      </c>
      <c r="AQ36" s="499">
        <v>7.0783199999999999E-3</v>
      </c>
      <c r="AR36" s="499">
        <v>2.2876099999999998E-3</v>
      </c>
      <c r="AS36" s="499">
        <v>9.6082999999999997E-4</v>
      </c>
      <c r="AT36" s="499">
        <v>3.3938800000000002E-3</v>
      </c>
      <c r="AU36" s="499">
        <v>5.5917E-4</v>
      </c>
      <c r="AV36" s="499">
        <v>1.64959E-3</v>
      </c>
      <c r="AW36" s="499">
        <v>1.8491099999999999E-3</v>
      </c>
      <c r="AX36" s="499">
        <v>3.8214E-4</v>
      </c>
      <c r="AY36" s="499">
        <v>2.1765500000000002E-3</v>
      </c>
      <c r="AZ36" s="499">
        <v>1.4309800000000001E-3</v>
      </c>
      <c r="BA36" s="499">
        <v>1.0004073600000001</v>
      </c>
      <c r="BB36" s="499">
        <v>2.32074E-3</v>
      </c>
      <c r="BC36" s="499">
        <v>3.2610199999999999E-3</v>
      </c>
      <c r="BD36" s="499">
        <v>4.7843000000000001E-4</v>
      </c>
      <c r="BE36" s="500">
        <v>6.0227000000000002E-4</v>
      </c>
      <c r="BF36" s="9"/>
      <c r="BG36" s="481" t="s">
        <v>88</v>
      </c>
      <c r="BH36" s="443" t="s">
        <v>110</v>
      </c>
      <c r="BI36" s="513">
        <f t="shared" si="35"/>
        <v>3.1193923998147658E-3</v>
      </c>
      <c r="BJ36" s="514">
        <f t="shared" si="38"/>
        <v>2.1168254780697007E-3</v>
      </c>
      <c r="BK36" s="514">
        <f t="shared" si="0"/>
        <v>2.0438578570219539E-3</v>
      </c>
      <c r="BL36" s="514">
        <f t="shared" si="1"/>
        <v>1.4011436551102385E-3</v>
      </c>
      <c r="BM36" s="514">
        <f t="shared" si="2"/>
        <v>1.4139553337611946E-3</v>
      </c>
      <c r="BN36" s="514">
        <f t="shared" si="3"/>
        <v>1.5305020434441729E-3</v>
      </c>
      <c r="BO36" s="514">
        <f t="shared" si="4"/>
        <v>7.0471000059332259E-4</v>
      </c>
      <c r="BP36" s="514">
        <f t="shared" si="5"/>
        <v>7.2671067046938789E-4</v>
      </c>
      <c r="BQ36" s="514">
        <f t="shared" si="6"/>
        <v>1.4020436490585946E-3</v>
      </c>
      <c r="BR36" s="514">
        <f t="shared" si="7"/>
        <v>7.9038197815423062E-4</v>
      </c>
      <c r="BS36" s="514">
        <f t="shared" si="8"/>
        <v>1.4777428427051693E-3</v>
      </c>
      <c r="BT36" s="514">
        <f t="shared" si="9"/>
        <v>4.871181178374241E-4</v>
      </c>
      <c r="BU36" s="514">
        <f t="shared" si="10"/>
        <v>1.121664548498125E-3</v>
      </c>
      <c r="BV36" s="514">
        <f t="shared" si="39"/>
        <v>6.1393864683384675E-4</v>
      </c>
      <c r="BW36" s="514">
        <f t="shared" si="40"/>
        <v>7.9492321964743371E-4</v>
      </c>
      <c r="BX36" s="514">
        <f t="shared" si="13"/>
        <v>6.3187127975550001E-4</v>
      </c>
      <c r="BY36" s="514">
        <f t="shared" si="14"/>
        <v>9.0408024259392534E-4</v>
      </c>
      <c r="BZ36" s="514">
        <f t="shared" si="15"/>
        <v>6.883794632937414E-4</v>
      </c>
      <c r="CA36" s="514">
        <f t="shared" si="16"/>
        <v>4.5111246713274165E-4</v>
      </c>
      <c r="CB36" s="514">
        <f t="shared" si="17"/>
        <v>1.3678119768487497E-3</v>
      </c>
      <c r="CC36" s="514">
        <f t="shared" si="18"/>
        <v>1.2293489571692574E-3</v>
      </c>
      <c r="CD36" s="514">
        <f t="shared" si="19"/>
        <v>1.6680096097243028E-3</v>
      </c>
      <c r="CE36" s="514">
        <f t="shared" si="20"/>
        <v>6.6142326937543607E-3</v>
      </c>
      <c r="CF36" s="514">
        <f t="shared" si="21"/>
        <v>2.2830383071115413E-3</v>
      </c>
      <c r="CG36" s="514">
        <f t="shared" si="22"/>
        <v>9.4927530704955589E-4</v>
      </c>
      <c r="CH36" s="514">
        <f t="shared" si="41"/>
        <v>3.186136388207026E-3</v>
      </c>
      <c r="CI36" s="514">
        <f t="shared" si="42"/>
        <v>5.1730112631711406E-4</v>
      </c>
      <c r="CJ36" s="514">
        <f t="shared" si="43"/>
        <v>1.5013425156056471E-3</v>
      </c>
      <c r="CK36" s="514">
        <f t="shared" si="44"/>
        <v>1.5945833544214281E-3</v>
      </c>
      <c r="CL36" s="514">
        <f t="shared" si="45"/>
        <v>3.8210201905930545E-4</v>
      </c>
      <c r="CM36" s="514">
        <f t="shared" si="46"/>
        <v>2.1761157125872394E-3</v>
      </c>
      <c r="CN36" s="514">
        <f t="shared" ref="CN36:CN40" si="47">AZ36/$AZ$35</f>
        <v>1.4121149073794605E-3</v>
      </c>
      <c r="CO36" s="514">
        <f t="shared" si="30"/>
        <v>1</v>
      </c>
      <c r="CP36" s="514">
        <f t="shared" si="31"/>
        <v>2.1118012173673099E-3</v>
      </c>
      <c r="CQ36" s="514">
        <f t="shared" si="32"/>
        <v>3.2302676900770821E-3</v>
      </c>
      <c r="CR36" s="514">
        <f t="shared" si="33"/>
        <v>4.7805666642692052E-4</v>
      </c>
      <c r="CS36" s="515">
        <f t="shared" si="34"/>
        <v>6.0169744877564305E-4</v>
      </c>
      <c r="CT36" s="11"/>
      <c r="CU36" s="481" t="s">
        <v>248</v>
      </c>
      <c r="CV36" s="482" t="s">
        <v>249</v>
      </c>
      <c r="CW36" s="483">
        <v>0</v>
      </c>
      <c r="CX36" s="444">
        <v>0</v>
      </c>
      <c r="CY36" s="444">
        <v>0</v>
      </c>
      <c r="CZ36" s="444">
        <v>0</v>
      </c>
      <c r="DA36" s="444">
        <v>0</v>
      </c>
      <c r="DB36" s="444">
        <v>0</v>
      </c>
      <c r="DC36" s="444">
        <v>0</v>
      </c>
      <c r="DD36" s="444">
        <v>0</v>
      </c>
      <c r="DE36" s="444">
        <v>0</v>
      </c>
      <c r="DF36" s="444">
        <v>0</v>
      </c>
      <c r="DG36" s="444">
        <v>0</v>
      </c>
      <c r="DH36" s="444">
        <v>0</v>
      </c>
      <c r="DI36" s="444">
        <v>0</v>
      </c>
      <c r="DJ36" s="444">
        <v>0</v>
      </c>
      <c r="DK36" s="444">
        <v>0</v>
      </c>
      <c r="DL36" s="444">
        <v>0</v>
      </c>
      <c r="DM36" s="444">
        <v>0</v>
      </c>
      <c r="DN36" s="444">
        <v>0</v>
      </c>
      <c r="DO36" s="444">
        <v>0</v>
      </c>
      <c r="DP36" s="444">
        <v>0</v>
      </c>
      <c r="DQ36" s="444">
        <v>0</v>
      </c>
      <c r="DR36" s="444">
        <v>0</v>
      </c>
      <c r="DS36" s="444">
        <v>0</v>
      </c>
      <c r="DT36" s="444">
        <v>0</v>
      </c>
      <c r="DU36" s="444">
        <v>0</v>
      </c>
      <c r="DV36" s="444">
        <v>0</v>
      </c>
      <c r="DW36" s="444">
        <v>0</v>
      </c>
      <c r="DX36" s="444">
        <v>0</v>
      </c>
      <c r="DY36" s="444">
        <v>0</v>
      </c>
      <c r="DZ36" s="444">
        <v>0</v>
      </c>
      <c r="EA36" s="444">
        <v>0</v>
      </c>
      <c r="EB36" s="444">
        <v>0</v>
      </c>
      <c r="EC36" s="444">
        <v>0</v>
      </c>
      <c r="ED36" s="444">
        <v>0</v>
      </c>
      <c r="EE36" s="444">
        <v>0</v>
      </c>
      <c r="EF36" s="444">
        <v>0</v>
      </c>
      <c r="EG36" s="446">
        <v>0</v>
      </c>
      <c r="EI36" s="481" t="s">
        <v>88</v>
      </c>
      <c r="EJ36" s="443" t="s">
        <v>110</v>
      </c>
      <c r="EK36" s="483">
        <v>2.9998293935889903E-3</v>
      </c>
      <c r="EL36" s="444">
        <v>1.636214889555495E-3</v>
      </c>
      <c r="EM36" s="444">
        <v>1.2194100889010068E-3</v>
      </c>
      <c r="EN36" s="444">
        <v>1.1155236267904154E-3</v>
      </c>
      <c r="EO36" s="444">
        <v>9.6035328902096899E-4</v>
      </c>
      <c r="EP36" s="444">
        <v>1.2674468737176191E-3</v>
      </c>
      <c r="EQ36" s="444">
        <v>4.7411340792717616E-4</v>
      </c>
      <c r="ER36" s="444">
        <v>4.5021999386063644E-4</v>
      </c>
      <c r="ES36" s="444">
        <v>1.0795847750865051E-3</v>
      </c>
      <c r="ET36" s="444">
        <v>6.5514898573231103E-4</v>
      </c>
      <c r="EU36" s="444">
        <v>1.3385132708693807E-3</v>
      </c>
      <c r="EV36" s="444">
        <v>2.5760768331428799E-4</v>
      </c>
      <c r="EW36" s="444">
        <v>9.4691694981340166E-4</v>
      </c>
      <c r="EX36" s="444">
        <v>4.318335223415492E-4</v>
      </c>
      <c r="EY36" s="444">
        <v>5.3418803418803424E-4</v>
      </c>
      <c r="EZ36" s="444">
        <v>3.7194458877408767E-4</v>
      </c>
      <c r="FA36" s="444">
        <v>6.8350753282260133E-4</v>
      </c>
      <c r="FB36" s="444">
        <v>5.1325919589392647E-4</v>
      </c>
      <c r="FC36" s="444">
        <v>2.522416474983034E-4</v>
      </c>
      <c r="FD36" s="444">
        <v>9.3649400058530877E-4</v>
      </c>
      <c r="FE36" s="444">
        <v>8.8940513389885827E-4</v>
      </c>
      <c r="FF36" s="444">
        <v>1.4670176002886965E-3</v>
      </c>
      <c r="FG36" s="444">
        <v>6.479107476959324E-3</v>
      </c>
      <c r="FH36" s="444">
        <v>1.9133067699480806E-3</v>
      </c>
      <c r="FI36" s="444">
        <v>6.1466346362319723E-4</v>
      </c>
      <c r="FJ36" s="444">
        <v>3.0860288873632781E-3</v>
      </c>
      <c r="FK36" s="444">
        <v>2.5940805337941019E-4</v>
      </c>
      <c r="FL36" s="444">
        <v>1.1559278211300725E-3</v>
      </c>
      <c r="FM36" s="444">
        <v>1.3214379402239334E-3</v>
      </c>
      <c r="FN36" s="444">
        <v>1.9600771486365704E-6</v>
      </c>
      <c r="FO36" s="444">
        <v>1.8995440145383917E-3</v>
      </c>
      <c r="FP36" s="444">
        <v>1.0861343315425047E-3</v>
      </c>
      <c r="FQ36" s="444">
        <v>0</v>
      </c>
      <c r="FR36" s="444">
        <v>2.0866254848441318E-3</v>
      </c>
      <c r="FS36" s="444">
        <v>2.8933757583613122E-3</v>
      </c>
      <c r="FT36" s="444">
        <v>0</v>
      </c>
      <c r="FU36" s="446">
        <v>2.3952978460744752E-4</v>
      </c>
    </row>
    <row r="37" spans="2:177" ht="19.5" customHeight="1">
      <c r="B37" s="442" t="s">
        <v>250</v>
      </c>
      <c r="C37" s="443" t="s">
        <v>52</v>
      </c>
      <c r="D37" s="444">
        <v>0.57738274795481459</v>
      </c>
      <c r="E37" s="444">
        <v>0.5825114926016377</v>
      </c>
      <c r="F37" s="444">
        <v>0.36373186323804052</v>
      </c>
      <c r="G37" s="445">
        <v>1.4046693808698727E-2</v>
      </c>
      <c r="H37" s="444">
        <v>0.10639275966096826</v>
      </c>
      <c r="I37" s="446">
        <v>9.3242709380836092E-2</v>
      </c>
      <c r="J37" s="3"/>
      <c r="K37" s="466"/>
      <c r="L37" s="542"/>
      <c r="M37" s="467"/>
      <c r="S37" s="481" t="s">
        <v>89</v>
      </c>
      <c r="T37" s="443" t="s">
        <v>52</v>
      </c>
      <c r="U37" s="498">
        <v>3.4077360000000001E-2</v>
      </c>
      <c r="V37" s="499">
        <v>5.2222589999999999E-2</v>
      </c>
      <c r="W37" s="499">
        <v>4.4694739999999997E-2</v>
      </c>
      <c r="X37" s="499">
        <v>3.7805930000000001E-2</v>
      </c>
      <c r="Y37" s="499">
        <v>3.0438199999999999E-2</v>
      </c>
      <c r="Z37" s="499">
        <v>7.1550740000000002E-2</v>
      </c>
      <c r="AA37" s="499">
        <v>3.4450599999999998E-2</v>
      </c>
      <c r="AB37" s="499">
        <v>4.4143729999999999E-2</v>
      </c>
      <c r="AC37" s="499">
        <v>6.0795960000000003E-2</v>
      </c>
      <c r="AD37" s="499">
        <v>1.6942180000000001E-2</v>
      </c>
      <c r="AE37" s="499">
        <v>3.1139380000000001E-2</v>
      </c>
      <c r="AF37" s="499">
        <v>2.8980329999999999E-2</v>
      </c>
      <c r="AG37" s="499">
        <v>3.708881E-2</v>
      </c>
      <c r="AH37" s="499">
        <v>3.8601530000000002E-2</v>
      </c>
      <c r="AI37" s="499">
        <v>3.5923749999999997E-2</v>
      </c>
      <c r="AJ37" s="499">
        <v>4.5911550000000002E-2</v>
      </c>
      <c r="AK37" s="499">
        <v>4.0391499999999997E-2</v>
      </c>
      <c r="AL37" s="499">
        <v>2.8402070000000001E-2</v>
      </c>
      <c r="AM37" s="499">
        <v>2.8581189999999999E-2</v>
      </c>
      <c r="AN37" s="499">
        <v>5.7046909999999999E-2</v>
      </c>
      <c r="AO37" s="499">
        <v>8.2355960000000006E-2</v>
      </c>
      <c r="AP37" s="499">
        <v>6.5739080000000005E-2</v>
      </c>
      <c r="AQ37" s="499">
        <v>0.14488253000000001</v>
      </c>
      <c r="AR37" s="499">
        <v>5.6790800000000002E-2</v>
      </c>
      <c r="AS37" s="499">
        <v>6.4986959999999996E-2</v>
      </c>
      <c r="AT37" s="499">
        <v>9.1018870000000002E-2</v>
      </c>
      <c r="AU37" s="499">
        <v>2.8460760000000002E-2</v>
      </c>
      <c r="AV37" s="499">
        <v>0.13172420000000001</v>
      </c>
      <c r="AW37" s="499">
        <v>0.11429263000000001</v>
      </c>
      <c r="AX37" s="499">
        <v>6.550446E-2</v>
      </c>
      <c r="AY37" s="499">
        <v>7.4992600000000006E-2</v>
      </c>
      <c r="AZ37" s="499">
        <v>4.3636189999999998E-2</v>
      </c>
      <c r="BA37" s="499">
        <v>6.6290779999999994E-2</v>
      </c>
      <c r="BB37" s="499">
        <v>1.09893866</v>
      </c>
      <c r="BC37" s="499">
        <v>4.322873E-2</v>
      </c>
      <c r="BD37" s="499">
        <v>2.506253E-2</v>
      </c>
      <c r="BE37" s="500">
        <v>3.9275770000000002E-2</v>
      </c>
      <c r="BF37" s="9"/>
      <c r="BG37" s="481" t="s">
        <v>89</v>
      </c>
      <c r="BH37" s="443" t="s">
        <v>52</v>
      </c>
      <c r="BI37" s="513">
        <f t="shared" si="35"/>
        <v>2.9895088795950188E-2</v>
      </c>
      <c r="BJ37" s="514">
        <f t="shared" si="38"/>
        <v>5.2214338568076092E-2</v>
      </c>
      <c r="BK37" s="514">
        <f t="shared" si="0"/>
        <v>4.1469244343210053E-2</v>
      </c>
      <c r="BL37" s="514">
        <f t="shared" si="1"/>
        <v>3.7101410572608524E-2</v>
      </c>
      <c r="BM37" s="514">
        <f t="shared" si="2"/>
        <v>2.8595897305797147E-2</v>
      </c>
      <c r="BN37" s="514">
        <f t="shared" si="3"/>
        <v>6.5308448750256584E-2</v>
      </c>
      <c r="BO37" s="514">
        <f t="shared" si="4"/>
        <v>3.4016172319906293E-2</v>
      </c>
      <c r="BP37" s="514">
        <f t="shared" si="5"/>
        <v>4.0610324360482605E-2</v>
      </c>
      <c r="BQ37" s="514">
        <f t="shared" si="6"/>
        <v>5.6762908785224594E-2</v>
      </c>
      <c r="BR37" s="514">
        <f t="shared" si="7"/>
        <v>1.5682106293134997E-2</v>
      </c>
      <c r="BS37" s="514">
        <f t="shared" si="8"/>
        <v>2.6514546771118693E-2</v>
      </c>
      <c r="BT37" s="514">
        <f t="shared" si="9"/>
        <v>2.8352769238617063E-2</v>
      </c>
      <c r="BU37" s="514">
        <f t="shared" si="10"/>
        <v>3.6481723117854255E-2</v>
      </c>
      <c r="BV37" s="514">
        <f t="shared" si="39"/>
        <v>3.6400035470711509E-2</v>
      </c>
      <c r="BW37" s="514">
        <f t="shared" si="40"/>
        <v>3.5871098759951127E-2</v>
      </c>
      <c r="BX37" s="514">
        <f t="shared" si="13"/>
        <v>4.3912251534964017E-2</v>
      </c>
      <c r="BY37" s="514">
        <f t="shared" si="14"/>
        <v>3.9952688831339407E-2</v>
      </c>
      <c r="BZ37" s="514">
        <f t="shared" si="15"/>
        <v>2.836784391264096E-2</v>
      </c>
      <c r="CA37" s="514">
        <f t="shared" si="16"/>
        <v>2.7774182789387886E-2</v>
      </c>
      <c r="CB37" s="514">
        <f t="shared" si="17"/>
        <v>5.6785857463221526E-2</v>
      </c>
      <c r="CC37" s="514">
        <f t="shared" si="18"/>
        <v>8.2118089351755671E-2</v>
      </c>
      <c r="CD37" s="514">
        <f t="shared" si="19"/>
        <v>5.9519202513371582E-2</v>
      </c>
      <c r="CE37" s="514">
        <f t="shared" si="20"/>
        <v>0.13538336309743654</v>
      </c>
      <c r="CF37" s="514">
        <f t="shared" si="21"/>
        <v>5.6677305961903533E-2</v>
      </c>
      <c r="CG37" s="514">
        <f t="shared" si="22"/>
        <v>6.420544363541647E-2</v>
      </c>
      <c r="CH37" s="514">
        <f t="shared" si="41"/>
        <v>8.5447491873750642E-2</v>
      </c>
      <c r="CI37" s="514">
        <f t="shared" si="42"/>
        <v>2.6329708682227348E-2</v>
      </c>
      <c r="CJ37" s="514">
        <f t="shared" si="43"/>
        <v>0.11988623948626106</v>
      </c>
      <c r="CK37" s="514">
        <f t="shared" si="44"/>
        <v>9.8560456290348958E-2</v>
      </c>
      <c r="CL37" s="514">
        <f t="shared" si="45"/>
        <v>6.5497949503819319E-2</v>
      </c>
      <c r="CM37" s="514">
        <f t="shared" si="46"/>
        <v>7.4977636713041196E-2</v>
      </c>
      <c r="CN37" s="514">
        <f t="shared" si="47"/>
        <v>4.3060919370111764E-2</v>
      </c>
      <c r="CO37" s="514">
        <f t="shared" ref="CO37:CO40" si="48">BA37/$BA$36</f>
        <v>6.626378678381574E-2</v>
      </c>
      <c r="CP37" s="514">
        <f t="shared" si="31"/>
        <v>1</v>
      </c>
      <c r="CQ37" s="514">
        <f t="shared" si="32"/>
        <v>4.2821071260546045E-2</v>
      </c>
      <c r="CR37" s="514">
        <f t="shared" si="33"/>
        <v>2.5042972940711679E-2</v>
      </c>
      <c r="CS37" s="515">
        <f t="shared" si="34"/>
        <v>3.9238432277382135E-2</v>
      </c>
      <c r="CT37" s="11"/>
      <c r="CU37" s="481" t="s">
        <v>250</v>
      </c>
      <c r="CV37" s="482" t="s">
        <v>52</v>
      </c>
      <c r="CW37" s="483">
        <v>0</v>
      </c>
      <c r="CX37" s="444">
        <v>6.057191153683617E-3</v>
      </c>
      <c r="CY37" s="444">
        <v>0.10614056814962011</v>
      </c>
      <c r="CZ37" s="444">
        <v>0</v>
      </c>
      <c r="DA37" s="444">
        <v>0.10182295062786188</v>
      </c>
      <c r="DB37" s="444">
        <v>5.979092727217513E-2</v>
      </c>
      <c r="DC37" s="444">
        <v>4.5256055610562743E-2</v>
      </c>
      <c r="DD37" s="444">
        <v>1.807306429085399E-2</v>
      </c>
      <c r="DE37" s="444">
        <v>4.5711458496084378E-2</v>
      </c>
      <c r="DF37" s="444">
        <v>0.12091837322448228</v>
      </c>
      <c r="DG37" s="444">
        <v>1.6674661911022085E-2</v>
      </c>
      <c r="DH37" s="444">
        <v>2.1861502237607397E-2</v>
      </c>
      <c r="DI37" s="444">
        <v>2.1290739782721158E-2</v>
      </c>
      <c r="DJ37" s="444">
        <v>1.6945195855529924E-2</v>
      </c>
      <c r="DK37" s="444">
        <v>1.0378875191152926E-2</v>
      </c>
      <c r="DL37" s="444">
        <v>1.0600976715442946E-2</v>
      </c>
      <c r="DM37" s="444">
        <v>1.5257375357333378E-2</v>
      </c>
      <c r="DN37" s="444">
        <v>1.9718546722897856E-2</v>
      </c>
      <c r="DO37" s="444">
        <v>1.425796394951556E-2</v>
      </c>
      <c r="DP37" s="444">
        <v>1.7931894563577758E-2</v>
      </c>
      <c r="DQ37" s="444">
        <v>0</v>
      </c>
      <c r="DR37" s="444">
        <v>8.9976775929680813E-2</v>
      </c>
      <c r="DS37" s="444">
        <v>0.25847218299915276</v>
      </c>
      <c r="DT37" s="444">
        <v>3.2246808094314086E-2</v>
      </c>
      <c r="DU37" s="444">
        <v>6.5379069348825538E-3</v>
      </c>
      <c r="DV37" s="444">
        <v>0</v>
      </c>
      <c r="DW37" s="444">
        <v>0</v>
      </c>
      <c r="DX37" s="444">
        <v>1.4508779246021427E-2</v>
      </c>
      <c r="DY37" s="444">
        <v>7.4565406461110217E-3</v>
      </c>
      <c r="DZ37" s="444">
        <v>0</v>
      </c>
      <c r="EA37" s="444">
        <v>0</v>
      </c>
      <c r="EB37" s="444">
        <v>0</v>
      </c>
      <c r="EC37" s="444">
        <v>0</v>
      </c>
      <c r="ED37" s="444">
        <v>1.7160464224878212E-5</v>
      </c>
      <c r="EE37" s="444">
        <v>0</v>
      </c>
      <c r="EF37" s="444">
        <v>0</v>
      </c>
      <c r="EG37" s="446">
        <v>0</v>
      </c>
      <c r="EI37" s="481" t="s">
        <v>89</v>
      </c>
      <c r="EJ37" s="443" t="s">
        <v>52</v>
      </c>
      <c r="EK37" s="483">
        <v>1.9998862623926601E-2</v>
      </c>
      <c r="EL37" s="444">
        <v>2.3452413416962095E-2</v>
      </c>
      <c r="EM37" s="444">
        <v>3.8823612760010222E-2</v>
      </c>
      <c r="EN37" s="444">
        <v>3.4715095265717727E-2</v>
      </c>
      <c r="EO37" s="444">
        <v>1.8995334346619482E-2</v>
      </c>
      <c r="EP37" s="444">
        <v>8.4934523902281928E-2</v>
      </c>
      <c r="EQ37" s="444">
        <v>3.242935710221885E-2</v>
      </c>
      <c r="ER37" s="444">
        <v>4.5288038473344928E-2</v>
      </c>
      <c r="ES37" s="444">
        <v>6.0083044982698959E-2</v>
      </c>
      <c r="ET37" s="444">
        <v>1.2472095506163253E-2</v>
      </c>
      <c r="EU37" s="444">
        <v>2.4256472201364631E-2</v>
      </c>
      <c r="EV37" s="444">
        <v>2.9433329149960698E-2</v>
      </c>
      <c r="EW37" s="444">
        <v>4.2165654765220301E-2</v>
      </c>
      <c r="EX37" s="444">
        <v>4.4922357499800621E-2</v>
      </c>
      <c r="EY37" s="444">
        <v>3.7660256410256408E-2</v>
      </c>
      <c r="EZ37" s="444">
        <v>5.272811418414948E-2</v>
      </c>
      <c r="FA37" s="444">
        <v>4.5723805997778602E-2</v>
      </c>
      <c r="FB37" s="444">
        <v>3.0538922155688621E-2</v>
      </c>
      <c r="FC37" s="444">
        <v>2.9944687010155728E-2</v>
      </c>
      <c r="FD37" s="444">
        <v>4.7741683738171885E-2</v>
      </c>
      <c r="FE37" s="444">
        <v>0.10784875379747397</v>
      </c>
      <c r="FF37" s="444">
        <v>7.9030670081862722E-2</v>
      </c>
      <c r="FG37" s="444">
        <v>0.18453329637585753</v>
      </c>
      <c r="FH37" s="444">
        <v>5.7547809449506347E-2</v>
      </c>
      <c r="FI37" s="444">
        <v>7.8518650212042629E-2</v>
      </c>
      <c r="FJ37" s="444">
        <v>0.11819224027034413</v>
      </c>
      <c r="FK37" s="444">
        <v>2.9598458890590706E-2</v>
      </c>
      <c r="FL37" s="444">
        <v>0.17816592785714028</v>
      </c>
      <c r="FM37" s="444">
        <v>0.14430641669669936</v>
      </c>
      <c r="FN37" s="444">
        <v>8.4657692126762107E-2</v>
      </c>
      <c r="FO37" s="444">
        <v>9.9282412057122335E-2</v>
      </c>
      <c r="FP37" s="444">
        <v>4.693299291720518E-2</v>
      </c>
      <c r="FQ37" s="444">
        <v>7.9659427087091422E-2</v>
      </c>
      <c r="FR37" s="444">
        <v>0.13941962361729637</v>
      </c>
      <c r="FS37" s="444">
        <v>3.7120505755392677E-2</v>
      </c>
      <c r="FT37" s="444">
        <v>0</v>
      </c>
      <c r="FU37" s="446">
        <v>2.8061835535164815E-2</v>
      </c>
    </row>
    <row r="38" spans="2:177" ht="19.5" customHeight="1">
      <c r="B38" s="447" t="s">
        <v>251</v>
      </c>
      <c r="C38" s="448" t="s">
        <v>53</v>
      </c>
      <c r="D38" s="457">
        <v>0.81756018762736316</v>
      </c>
      <c r="E38" s="449">
        <v>0.53756998248086063</v>
      </c>
      <c r="F38" s="449">
        <v>0.31884833609988</v>
      </c>
      <c r="G38" s="449">
        <v>9.5286689932279817E-2</v>
      </c>
      <c r="H38" s="449">
        <v>0.222886100507177</v>
      </c>
      <c r="I38" s="451">
        <v>0.16471963105277901</v>
      </c>
      <c r="K38" s="466"/>
      <c r="L38" s="542"/>
      <c r="M38" s="467"/>
      <c r="S38" s="484" t="s">
        <v>97</v>
      </c>
      <c r="T38" s="488" t="s">
        <v>53</v>
      </c>
      <c r="U38" s="501">
        <v>2.1417200000000002E-3</v>
      </c>
      <c r="V38" s="502">
        <v>2.8423000000000001E-4</v>
      </c>
      <c r="W38" s="502">
        <v>8.3549999999999998E-4</v>
      </c>
      <c r="X38" s="502">
        <v>2.6811000000000001E-4</v>
      </c>
      <c r="Y38" s="502">
        <v>4.0001000000000001E-4</v>
      </c>
      <c r="Z38" s="502">
        <v>4.7661999999999997E-4</v>
      </c>
      <c r="AA38" s="502">
        <v>1.9045999999999999E-4</v>
      </c>
      <c r="AB38" s="502">
        <v>2.8646999999999999E-4</v>
      </c>
      <c r="AC38" s="502">
        <v>4.1215000000000002E-4</v>
      </c>
      <c r="AD38" s="502">
        <v>1.0703E-4</v>
      </c>
      <c r="AE38" s="502">
        <v>1.7023E-4</v>
      </c>
      <c r="AF38" s="502">
        <v>2.3194000000000001E-4</v>
      </c>
      <c r="AG38" s="502">
        <v>2.8800000000000001E-4</v>
      </c>
      <c r="AH38" s="502">
        <v>2.6441000000000002E-4</v>
      </c>
      <c r="AI38" s="502">
        <v>1.7984000000000001E-4</v>
      </c>
      <c r="AJ38" s="502">
        <v>3.9651999999999998E-4</v>
      </c>
      <c r="AK38" s="502">
        <v>3.5719000000000001E-4</v>
      </c>
      <c r="AL38" s="502">
        <v>1.9122E-4</v>
      </c>
      <c r="AM38" s="502">
        <v>2.4918999999999999E-4</v>
      </c>
      <c r="AN38" s="502">
        <v>4.4480000000000002E-4</v>
      </c>
      <c r="AO38" s="502">
        <v>5.8520000000000002E-4</v>
      </c>
      <c r="AP38" s="502">
        <v>3.5963999999999999E-4</v>
      </c>
      <c r="AQ38" s="502">
        <v>1.0547499999999999E-3</v>
      </c>
      <c r="AR38" s="502">
        <v>3.3362000000000002E-4</v>
      </c>
      <c r="AS38" s="502">
        <v>9.3336000000000005E-4</v>
      </c>
      <c r="AT38" s="502">
        <v>7.8021999999999998E-4</v>
      </c>
      <c r="AU38" s="502">
        <v>8.6235999999999995E-4</v>
      </c>
      <c r="AV38" s="502">
        <v>7.4527999999999997E-4</v>
      </c>
      <c r="AW38" s="502">
        <v>9.0613699999999991E-3</v>
      </c>
      <c r="AX38" s="502">
        <v>6.5972000000000003E-4</v>
      </c>
      <c r="AY38" s="502">
        <v>8.29475E-3</v>
      </c>
      <c r="AZ38" s="502">
        <v>2.0381300000000001E-2</v>
      </c>
      <c r="BA38" s="502">
        <v>2.5183499999999999E-3</v>
      </c>
      <c r="BB38" s="502">
        <v>2.1367199999999999E-3</v>
      </c>
      <c r="BC38" s="502">
        <v>1.0095200499999999</v>
      </c>
      <c r="BD38" s="502">
        <v>2.7952000000000001E-4</v>
      </c>
      <c r="BE38" s="503">
        <v>3.2772500000000002E-3</v>
      </c>
      <c r="BG38" s="484" t="s">
        <v>97</v>
      </c>
      <c r="BH38" s="488" t="s">
        <v>53</v>
      </c>
      <c r="BI38" s="516">
        <f t="shared" si="35"/>
        <v>1.8788694187596234E-3</v>
      </c>
      <c r="BJ38" s="517">
        <f t="shared" si="38"/>
        <v>2.8418509023019094E-4</v>
      </c>
      <c r="BK38" s="517">
        <f t="shared" si="0"/>
        <v>7.752042779251429E-4</v>
      </c>
      <c r="BL38" s="517">
        <f t="shared" si="1"/>
        <v>2.6311372815381268E-4</v>
      </c>
      <c r="BM38" s="517">
        <f t="shared" si="2"/>
        <v>3.7579899209847883E-4</v>
      </c>
      <c r="BN38" s="517">
        <f t="shared" si="3"/>
        <v>4.3503830768692661E-4</v>
      </c>
      <c r="BO38" s="517">
        <f t="shared" si="4"/>
        <v>1.8805826836250608E-4</v>
      </c>
      <c r="BP38" s="517">
        <f t="shared" si="5"/>
        <v>2.635400230009438E-4</v>
      </c>
      <c r="BQ38" s="517">
        <f t="shared" si="6"/>
        <v>3.8480900467449344E-4</v>
      </c>
      <c r="BR38" s="517">
        <f t="shared" si="7"/>
        <v>9.9069649629164518E-5</v>
      </c>
      <c r="BS38" s="517">
        <f t="shared" si="8"/>
        <v>1.449473720044373E-4</v>
      </c>
      <c r="BT38" s="517">
        <f t="shared" si="9"/>
        <v>2.2691740560596937E-4</v>
      </c>
      <c r="BU38" s="517">
        <f t="shared" si="10"/>
        <v>2.8328588212838388E-4</v>
      </c>
      <c r="BV38" s="517">
        <f t="shared" si="39"/>
        <v>2.4933036019066676E-4</v>
      </c>
      <c r="BW38" s="517">
        <f t="shared" si="40"/>
        <v>1.795764195271822E-4</v>
      </c>
      <c r="BX38" s="517">
        <f t="shared" si="13"/>
        <v>3.7925284549626247E-4</v>
      </c>
      <c r="BY38" s="517">
        <f t="shared" si="14"/>
        <v>3.5330950629875406E-4</v>
      </c>
      <c r="BZ38" s="517">
        <f t="shared" si="15"/>
        <v>1.9098956917489479E-4</v>
      </c>
      <c r="CA38" s="517">
        <f t="shared" si="16"/>
        <v>2.4215396942141204E-4</v>
      </c>
      <c r="CB38" s="517">
        <f t="shared" si="17"/>
        <v>4.427645493794657E-4</v>
      </c>
      <c r="CC38" s="517">
        <f t="shared" si="18"/>
        <v>5.8350975313319661E-4</v>
      </c>
      <c r="CD38" s="517">
        <f t="shared" si="19"/>
        <v>3.2561280127298636E-4</v>
      </c>
      <c r="CE38" s="517">
        <f t="shared" si="20"/>
        <v>9.8559572521974312E-4</v>
      </c>
      <c r="CF38" s="517">
        <f t="shared" si="21"/>
        <v>3.3295327438617273E-4</v>
      </c>
      <c r="CG38" s="517">
        <f t="shared" si="22"/>
        <v>9.2213565416127054E-4</v>
      </c>
      <c r="CH38" s="517">
        <f t="shared" si="41"/>
        <v>7.3246176435433352E-4</v>
      </c>
      <c r="CI38" s="517">
        <f t="shared" si="42"/>
        <v>7.9778922204486364E-4</v>
      </c>
      <c r="CJ38" s="517">
        <f t="shared" si="43"/>
        <v>6.78302214508197E-4</v>
      </c>
      <c r="CK38" s="517">
        <f t="shared" si="44"/>
        <v>7.8140888158377241E-3</v>
      </c>
      <c r="CL38" s="517">
        <f t="shared" si="45"/>
        <v>6.596544303496232E-4</v>
      </c>
      <c r="CM38" s="517">
        <f t="shared" si="46"/>
        <v>8.2930949470414201E-3</v>
      </c>
      <c r="CN38" s="517">
        <f t="shared" si="47"/>
        <v>2.0112606438785308E-2</v>
      </c>
      <c r="CO38" s="517">
        <f t="shared" si="48"/>
        <v>2.5173245426742957E-3</v>
      </c>
      <c r="CP38" s="517">
        <f t="shared" ref="CP38:CP40" si="49">BB38/$BB$37</f>
        <v>1.9443487409934236E-3</v>
      </c>
      <c r="CQ38" s="517">
        <f t="shared" si="32"/>
        <v>1</v>
      </c>
      <c r="CR38" s="517">
        <f t="shared" si="33"/>
        <v>2.7930188198828007E-4</v>
      </c>
      <c r="CS38" s="518">
        <f t="shared" si="34"/>
        <v>3.2741344646088568E-3</v>
      </c>
      <c r="CU38" s="484" t="s">
        <v>251</v>
      </c>
      <c r="CV38" s="489" t="s">
        <v>53</v>
      </c>
      <c r="CW38" s="457">
        <v>0</v>
      </c>
      <c r="CX38" s="449">
        <v>0</v>
      </c>
      <c r="CY38" s="449">
        <v>0</v>
      </c>
      <c r="CZ38" s="449">
        <v>0</v>
      </c>
      <c r="DA38" s="449">
        <v>0</v>
      </c>
      <c r="DB38" s="449">
        <v>0</v>
      </c>
      <c r="DC38" s="449">
        <v>0</v>
      </c>
      <c r="DD38" s="449">
        <v>0</v>
      </c>
      <c r="DE38" s="449">
        <v>0</v>
      </c>
      <c r="DF38" s="449">
        <v>0</v>
      </c>
      <c r="DG38" s="449">
        <v>0</v>
      </c>
      <c r="DH38" s="449">
        <v>0</v>
      </c>
      <c r="DI38" s="449">
        <v>0</v>
      </c>
      <c r="DJ38" s="449">
        <v>0</v>
      </c>
      <c r="DK38" s="449">
        <v>0</v>
      </c>
      <c r="DL38" s="449">
        <v>0</v>
      </c>
      <c r="DM38" s="449">
        <v>0</v>
      </c>
      <c r="DN38" s="449">
        <v>0</v>
      </c>
      <c r="DO38" s="449">
        <v>0</v>
      </c>
      <c r="DP38" s="449">
        <v>0</v>
      </c>
      <c r="DQ38" s="449">
        <v>0</v>
      </c>
      <c r="DR38" s="449">
        <v>0</v>
      </c>
      <c r="DS38" s="449">
        <v>0</v>
      </c>
      <c r="DT38" s="449">
        <v>0</v>
      </c>
      <c r="DU38" s="449">
        <v>0</v>
      </c>
      <c r="DV38" s="449">
        <v>0</v>
      </c>
      <c r="DW38" s="449">
        <v>0</v>
      </c>
      <c r="DX38" s="449">
        <v>0</v>
      </c>
      <c r="DY38" s="449">
        <v>0</v>
      </c>
      <c r="DZ38" s="449">
        <v>0</v>
      </c>
      <c r="EA38" s="449">
        <v>0</v>
      </c>
      <c r="EB38" s="449">
        <v>0</v>
      </c>
      <c r="EC38" s="449">
        <v>0</v>
      </c>
      <c r="ED38" s="449">
        <v>0</v>
      </c>
      <c r="EE38" s="449">
        <v>4.294885411597231E-2</v>
      </c>
      <c r="EF38" s="449">
        <v>0</v>
      </c>
      <c r="EG38" s="451">
        <v>0</v>
      </c>
      <c r="EI38" s="484" t="s">
        <v>97</v>
      </c>
      <c r="EJ38" s="488" t="s">
        <v>53</v>
      </c>
      <c r="EK38" s="457">
        <v>2.0425378651451102E-3</v>
      </c>
      <c r="EL38" s="449">
        <v>0</v>
      </c>
      <c r="EM38" s="449">
        <v>2.2541911854684102E-4</v>
      </c>
      <c r="EN38" s="449">
        <v>4.4620945071616617E-5</v>
      </c>
      <c r="EO38" s="449">
        <v>9.0742043057099437E-5</v>
      </c>
      <c r="EP38" s="449">
        <v>1.8700035841735362E-4</v>
      </c>
      <c r="EQ38" s="449">
        <v>0</v>
      </c>
      <c r="ER38" s="449">
        <v>8.8679695760428393E-5</v>
      </c>
      <c r="ES38" s="449">
        <v>1.6608996539792386E-4</v>
      </c>
      <c r="ET38" s="449">
        <v>0</v>
      </c>
      <c r="EU38" s="449">
        <v>0</v>
      </c>
      <c r="EV38" s="449">
        <v>7.2658577345055588E-5</v>
      </c>
      <c r="EW38" s="449">
        <v>1.1140199409569431E-4</v>
      </c>
      <c r="EX38" s="449">
        <v>7.5862645816758645E-5</v>
      </c>
      <c r="EY38" s="449">
        <v>0</v>
      </c>
      <c r="EZ38" s="449">
        <v>2.2998100527252748E-4</v>
      </c>
      <c r="FA38" s="449">
        <v>1.3527753253780652E-4</v>
      </c>
      <c r="FB38" s="449">
        <v>0</v>
      </c>
      <c r="FC38" s="449">
        <v>1.2912370050508387E-4</v>
      </c>
      <c r="FD38" s="449">
        <v>1.95102916788606E-4</v>
      </c>
      <c r="FE38" s="449">
        <v>3.2046193848905645E-4</v>
      </c>
      <c r="FF38" s="449">
        <v>1.0590768772137648E-4</v>
      </c>
      <c r="FG38" s="449">
        <v>4.6774305314946992E-4</v>
      </c>
      <c r="FH38" s="449">
        <v>7.4303175531964299E-5</v>
      </c>
      <c r="FI38" s="449">
        <v>6.0382283816247059E-4</v>
      </c>
      <c r="FJ38" s="449">
        <v>2.5661363318247563E-4</v>
      </c>
      <c r="FK38" s="449">
        <v>8.1995502089926618E-4</v>
      </c>
      <c r="FL38" s="449">
        <v>3.7810723121077137E-4</v>
      </c>
      <c r="FM38" s="449">
        <v>9.154451333573595E-3</v>
      </c>
      <c r="FN38" s="449">
        <v>4.0965612406504317E-4</v>
      </c>
      <c r="FO38" s="449">
        <v>9.5926181916530778E-3</v>
      </c>
      <c r="FP38" s="449">
        <v>2.4068630994676883E-2</v>
      </c>
      <c r="FQ38" s="449">
        <v>2.3522620679702721E-3</v>
      </c>
      <c r="FR38" s="449">
        <v>1.9321936503375952E-3</v>
      </c>
      <c r="FS38" s="449">
        <v>1.1048765088829144E-2</v>
      </c>
      <c r="FT38" s="449">
        <v>0</v>
      </c>
      <c r="FU38" s="451">
        <v>3.4271184566911726E-3</v>
      </c>
    </row>
    <row r="39" spans="2:177" ht="19.5" customHeight="1">
      <c r="B39" s="452" t="s">
        <v>252</v>
      </c>
      <c r="C39" s="453" t="s">
        <v>54</v>
      </c>
      <c r="D39" s="458">
        <v>1</v>
      </c>
      <c r="E39" s="454">
        <v>0</v>
      </c>
      <c r="F39" s="454">
        <v>0</v>
      </c>
      <c r="G39" s="454">
        <v>0</v>
      </c>
      <c r="H39" s="454">
        <v>0</v>
      </c>
      <c r="I39" s="456">
        <v>0</v>
      </c>
      <c r="K39" s="466"/>
      <c r="L39" s="542"/>
      <c r="M39" s="467"/>
      <c r="S39" s="486" t="s">
        <v>98</v>
      </c>
      <c r="T39" s="490" t="s">
        <v>54</v>
      </c>
      <c r="U39" s="504">
        <v>1.16541E-3</v>
      </c>
      <c r="V39" s="505">
        <v>1.4018500000000001E-3</v>
      </c>
      <c r="W39" s="505">
        <v>1.39825E-3</v>
      </c>
      <c r="X39" s="505">
        <v>1.6710099999999999E-3</v>
      </c>
      <c r="Y39" s="505">
        <v>1.2047200000000001E-3</v>
      </c>
      <c r="Z39" s="505">
        <v>1.1527200000000001E-3</v>
      </c>
      <c r="AA39" s="505">
        <v>6.0986999999999999E-4</v>
      </c>
      <c r="AB39" s="505">
        <v>5.5780000000000001E-4</v>
      </c>
      <c r="AC39" s="505">
        <v>1.30689E-3</v>
      </c>
      <c r="AD39" s="505">
        <v>3.8651000000000001E-4</v>
      </c>
      <c r="AE39" s="505">
        <v>6.8526999999999998E-4</v>
      </c>
      <c r="AF39" s="505">
        <v>9.8594999999999998E-4</v>
      </c>
      <c r="AG39" s="505">
        <v>8.2908000000000005E-4</v>
      </c>
      <c r="AH39" s="505">
        <v>1.28225E-3</v>
      </c>
      <c r="AI39" s="505">
        <v>1.9597999999999998E-3</v>
      </c>
      <c r="AJ39" s="505">
        <v>1.29123E-3</v>
      </c>
      <c r="AK39" s="505">
        <v>1.22584E-3</v>
      </c>
      <c r="AL39" s="505">
        <v>1.4975399999999999E-3</v>
      </c>
      <c r="AM39" s="505">
        <v>6.4785000000000005E-4</v>
      </c>
      <c r="AN39" s="505">
        <v>1.63185E-3</v>
      </c>
      <c r="AO39" s="505">
        <v>1.39854E-3</v>
      </c>
      <c r="AP39" s="505">
        <v>4.4955E-4</v>
      </c>
      <c r="AQ39" s="505">
        <v>1.9732299999999999E-3</v>
      </c>
      <c r="AR39" s="505">
        <v>3.2894299999999999E-3</v>
      </c>
      <c r="AS39" s="505">
        <v>2.4072500000000001E-3</v>
      </c>
      <c r="AT39" s="505">
        <v>4.1118700000000001E-3</v>
      </c>
      <c r="AU39" s="505">
        <v>7.6610999999999997E-4</v>
      </c>
      <c r="AV39" s="505">
        <v>2.6125800000000002E-3</v>
      </c>
      <c r="AW39" s="505">
        <v>3.1539799999999998E-3</v>
      </c>
      <c r="AX39" s="505">
        <v>3.1939300000000002E-3</v>
      </c>
      <c r="AY39" s="505">
        <v>4.4676899999999999E-3</v>
      </c>
      <c r="AZ39" s="505">
        <v>2.87792E-3</v>
      </c>
      <c r="BA39" s="505">
        <v>5.2288600000000001E-3</v>
      </c>
      <c r="BB39" s="505">
        <v>2.0445900000000002E-3</v>
      </c>
      <c r="BC39" s="505">
        <v>2.26691E-3</v>
      </c>
      <c r="BD39" s="505">
        <v>1.0007809400000001</v>
      </c>
      <c r="BE39" s="506">
        <v>9.3627999999999995E-4</v>
      </c>
      <c r="BG39" s="486" t="s">
        <v>98</v>
      </c>
      <c r="BH39" s="490" t="s">
        <v>54</v>
      </c>
      <c r="BI39" s="519">
        <f t="shared" si="35"/>
        <v>1.0223807077099959E-3</v>
      </c>
      <c r="BJ39" s="520">
        <f t="shared" si="38"/>
        <v>1.4016285006480428E-3</v>
      </c>
      <c r="BK39" s="520">
        <f t="shared" si="0"/>
        <v>1.2973421682930353E-3</v>
      </c>
      <c r="BL39" s="520">
        <f t="shared" si="1"/>
        <v>1.6398704669065029E-3</v>
      </c>
      <c r="BM39" s="520">
        <f t="shared" si="2"/>
        <v>1.1318031093244653E-3</v>
      </c>
      <c r="BN39" s="520">
        <f t="shared" si="3"/>
        <v>1.0521534095020648E-3</v>
      </c>
      <c r="BO39" s="520">
        <f t="shared" si="4"/>
        <v>6.0217943991516115E-4</v>
      </c>
      <c r="BP39" s="520">
        <f t="shared" si="5"/>
        <v>5.1315190012890164E-4</v>
      </c>
      <c r="BQ39" s="520">
        <f t="shared" si="6"/>
        <v>1.2201942014292096E-3</v>
      </c>
      <c r="BR39" s="520">
        <f t="shared" si="7"/>
        <v>3.577633399810182E-4</v>
      </c>
      <c r="BS39" s="520">
        <f t="shared" si="8"/>
        <v>5.8349342426999211E-4</v>
      </c>
      <c r="BT39" s="520">
        <f t="shared" si="9"/>
        <v>9.6459953460897429E-4</v>
      </c>
      <c r="BU39" s="520">
        <f t="shared" si="10"/>
        <v>8.1550923317708524E-4</v>
      </c>
      <c r="BV39" s="520">
        <f t="shared" si="39"/>
        <v>1.2091216457565238E-3</v>
      </c>
      <c r="BW39" s="520">
        <f t="shared" si="40"/>
        <v>1.9569276411775557E-3</v>
      </c>
      <c r="BX39" s="520">
        <f t="shared" si="13"/>
        <v>1.2350011391358293E-3</v>
      </c>
      <c r="BY39" s="520">
        <f t="shared" si="14"/>
        <v>1.2125225375885793E-3</v>
      </c>
      <c r="BZ39" s="520">
        <f t="shared" si="15"/>
        <v>1.4957353803063064E-3</v>
      </c>
      <c r="CA39" s="520">
        <f t="shared" si="16"/>
        <v>6.2955756286232119E-4</v>
      </c>
      <c r="CB39" s="520">
        <f t="shared" si="17"/>
        <v>1.6243824862969449E-3</v>
      </c>
      <c r="CC39" s="520">
        <f t="shared" si="18"/>
        <v>1.3945005641608009E-3</v>
      </c>
      <c r="CD39" s="520">
        <f t="shared" si="19"/>
        <v>4.0701600159123296E-4</v>
      </c>
      <c r="CE39" s="520">
        <f t="shared" si="20"/>
        <v>1.8438559401520299E-3</v>
      </c>
      <c r="CF39" s="520">
        <f t="shared" si="21"/>
        <v>3.2828562117502187E-3</v>
      </c>
      <c r="CG39" s="520">
        <f t="shared" si="22"/>
        <v>2.3783010344130009E-3</v>
      </c>
      <c r="CH39" s="520">
        <f t="shared" si="41"/>
        <v>3.8601773281839143E-3</v>
      </c>
      <c r="CI39" s="520">
        <f t="shared" si="42"/>
        <v>7.0874611635603517E-4</v>
      </c>
      <c r="CJ39" s="520">
        <f t="shared" si="43"/>
        <v>2.3777892866839651E-3</v>
      </c>
      <c r="CK39" s="520">
        <f t="shared" si="44"/>
        <v>2.7198403600532666E-3</v>
      </c>
      <c r="CL39" s="520">
        <f t="shared" si="45"/>
        <v>3.1936125549120419E-3</v>
      </c>
      <c r="CM39" s="520">
        <f t="shared" si="46"/>
        <v>4.4667985610111795E-3</v>
      </c>
      <c r="CN39" s="520">
        <f t="shared" si="47"/>
        <v>2.8399794086887984E-3</v>
      </c>
      <c r="CO39" s="520">
        <f t="shared" si="48"/>
        <v>5.2267308389254549E-3</v>
      </c>
      <c r="CP39" s="520">
        <f t="shared" si="49"/>
        <v>1.8605133065388748E-3</v>
      </c>
      <c r="CQ39" s="520">
        <f t="shared" ref="CQ39:CQ40" si="50">BC39/$BC$38</f>
        <v>2.2455324190936081E-3</v>
      </c>
      <c r="CR39" s="520">
        <f t="shared" si="33"/>
        <v>1</v>
      </c>
      <c r="CS39" s="521">
        <f t="shared" si="34"/>
        <v>9.353899203673751E-4</v>
      </c>
      <c r="CU39" s="486" t="s">
        <v>252</v>
      </c>
      <c r="CV39" s="491" t="s">
        <v>54</v>
      </c>
      <c r="CW39" s="458">
        <v>0</v>
      </c>
      <c r="CX39" s="454">
        <v>0</v>
      </c>
      <c r="CY39" s="454">
        <v>0</v>
      </c>
      <c r="CZ39" s="454">
        <v>0</v>
      </c>
      <c r="DA39" s="454">
        <v>0</v>
      </c>
      <c r="DB39" s="454">
        <v>0</v>
      </c>
      <c r="DC39" s="454">
        <v>0</v>
      </c>
      <c r="DD39" s="454">
        <v>0</v>
      </c>
      <c r="DE39" s="454">
        <v>0</v>
      </c>
      <c r="DF39" s="454">
        <v>0</v>
      </c>
      <c r="DG39" s="454">
        <v>0</v>
      </c>
      <c r="DH39" s="454">
        <v>0</v>
      </c>
      <c r="DI39" s="454">
        <v>0</v>
      </c>
      <c r="DJ39" s="454">
        <v>0</v>
      </c>
      <c r="DK39" s="454">
        <v>0</v>
      </c>
      <c r="DL39" s="454">
        <v>0</v>
      </c>
      <c r="DM39" s="454">
        <v>0</v>
      </c>
      <c r="DN39" s="454">
        <v>0</v>
      </c>
      <c r="DO39" s="454">
        <v>0</v>
      </c>
      <c r="DP39" s="454">
        <v>0</v>
      </c>
      <c r="DQ39" s="454">
        <v>0</v>
      </c>
      <c r="DR39" s="454">
        <v>0</v>
      </c>
      <c r="DS39" s="454">
        <v>0</v>
      </c>
      <c r="DT39" s="454">
        <v>0</v>
      </c>
      <c r="DU39" s="454">
        <v>0</v>
      </c>
      <c r="DV39" s="454">
        <v>0</v>
      </c>
      <c r="DW39" s="454">
        <v>0</v>
      </c>
      <c r="DX39" s="454">
        <v>0</v>
      </c>
      <c r="DY39" s="454">
        <v>0</v>
      </c>
      <c r="DZ39" s="454">
        <v>0</v>
      </c>
      <c r="EA39" s="454">
        <v>0</v>
      </c>
      <c r="EB39" s="454">
        <v>0</v>
      </c>
      <c r="EC39" s="454">
        <v>0</v>
      </c>
      <c r="ED39" s="454">
        <v>0</v>
      </c>
      <c r="EE39" s="454">
        <v>0</v>
      </c>
      <c r="EF39" s="454">
        <v>0</v>
      </c>
      <c r="EG39" s="456">
        <v>0</v>
      </c>
      <c r="EI39" s="486" t="s">
        <v>98</v>
      </c>
      <c r="EJ39" s="490" t="s">
        <v>54</v>
      </c>
      <c r="EK39" s="458">
        <v>5.7579663715807635E-4</v>
      </c>
      <c r="EL39" s="454">
        <v>5.4540496318516497E-4</v>
      </c>
      <c r="EM39" s="454">
        <v>7.5783760806699891E-4</v>
      </c>
      <c r="EN39" s="454">
        <v>1.2047655169336487E-3</v>
      </c>
      <c r="EO39" s="454">
        <v>7.3349818137822035E-4</v>
      </c>
      <c r="EP39" s="454">
        <v>6.596957088612198E-4</v>
      </c>
      <c r="EQ39" s="454">
        <v>2.8446804475630572E-4</v>
      </c>
      <c r="ER39" s="454">
        <v>1.9100242163784577E-4</v>
      </c>
      <c r="ES39" s="454">
        <v>7.4740484429065748E-4</v>
      </c>
      <c r="ET39" s="454">
        <v>1.9411821799475881E-4</v>
      </c>
      <c r="EU39" s="454">
        <v>2.9381998628840063E-4</v>
      </c>
      <c r="EV39" s="454">
        <v>6.9355914738462149E-4</v>
      </c>
      <c r="EW39" s="454">
        <v>5.0130897343062442E-4</v>
      </c>
      <c r="EX39" s="454">
        <v>9.4536527863960768E-4</v>
      </c>
      <c r="EY39" s="454">
        <v>1.6025641025641025E-3</v>
      </c>
      <c r="EZ39" s="454">
        <v>9.1992402109010993E-4</v>
      </c>
      <c r="FA39" s="454">
        <v>8.543844160282517E-4</v>
      </c>
      <c r="FB39" s="454">
        <v>1.1976047904191617E-3</v>
      </c>
      <c r="FC39" s="454">
        <v>3.6935384097965852E-4</v>
      </c>
      <c r="FD39" s="454">
        <v>9.7551458394302991E-4</v>
      </c>
      <c r="FE39" s="454">
        <v>9.0025153797079554E-4</v>
      </c>
      <c r="FF39" s="454">
        <v>3.9225069526435734E-5</v>
      </c>
      <c r="FG39" s="454">
        <v>1.212667174831959E-3</v>
      </c>
      <c r="FH39" s="454">
        <v>2.7863690824486611E-3</v>
      </c>
      <c r="FI39" s="454">
        <v>1.9599850832993661E-3</v>
      </c>
      <c r="FJ39" s="454">
        <v>3.4659503702568137E-3</v>
      </c>
      <c r="FK39" s="454">
        <v>3.9362352447571379E-4</v>
      </c>
      <c r="FL39" s="454">
        <v>1.9409504535486265E-3</v>
      </c>
      <c r="FM39" s="454">
        <v>2.3462265469282083E-3</v>
      </c>
      <c r="FN39" s="454">
        <v>2.7519483166857446E-3</v>
      </c>
      <c r="FO39" s="454">
        <v>4.0474047736917106E-3</v>
      </c>
      <c r="FP39" s="454">
        <v>2.4393942332614532E-3</v>
      </c>
      <c r="FQ39" s="454">
        <v>4.7045241359405443E-3</v>
      </c>
      <c r="FR39" s="454">
        <v>1.5838241631949432E-3</v>
      </c>
      <c r="FS39" s="454">
        <v>1.6703809472042549E-3</v>
      </c>
      <c r="FT39" s="454">
        <v>0</v>
      </c>
      <c r="FU39" s="456">
        <v>1.6582831242054061E-4</v>
      </c>
    </row>
    <row r="40" spans="2:177" ht="19.5" customHeight="1" thickBot="1">
      <c r="B40" s="459" t="s">
        <v>253</v>
      </c>
      <c r="C40" s="460" t="s">
        <v>55</v>
      </c>
      <c r="D40" s="461">
        <v>0.6893680357214691</v>
      </c>
      <c r="E40" s="462">
        <v>0.64444567280231424</v>
      </c>
      <c r="F40" s="462">
        <v>1.105522082803604E-2</v>
      </c>
      <c r="G40" s="462">
        <v>0</v>
      </c>
      <c r="H40" s="462">
        <v>2.2110441656072082E-3</v>
      </c>
      <c r="I40" s="463">
        <v>2.2110441656072082E-3</v>
      </c>
      <c r="K40" s="468"/>
      <c r="L40" s="543"/>
      <c r="M40" s="469"/>
      <c r="S40" s="492" t="s">
        <v>99</v>
      </c>
      <c r="T40" s="493" t="s">
        <v>55</v>
      </c>
      <c r="U40" s="507">
        <v>4.8924700000000003E-3</v>
      </c>
      <c r="V40" s="508">
        <v>3.8704299999999998E-3</v>
      </c>
      <c r="W40" s="508">
        <v>5.3994500000000001E-3</v>
      </c>
      <c r="X40" s="508">
        <v>2.4501599999999998E-3</v>
      </c>
      <c r="Y40" s="508">
        <v>4.7391999999999998E-3</v>
      </c>
      <c r="Z40" s="508">
        <v>1.2992500000000001E-3</v>
      </c>
      <c r="AA40" s="508">
        <v>1.3092700000000001E-2</v>
      </c>
      <c r="AB40" s="508">
        <v>2.4683700000000001E-3</v>
      </c>
      <c r="AC40" s="508">
        <v>7.4705500000000003E-3</v>
      </c>
      <c r="AD40" s="508">
        <v>5.4220900000000001E-3</v>
      </c>
      <c r="AE40" s="508">
        <v>3.1048299999999998E-3</v>
      </c>
      <c r="AF40" s="508">
        <v>3.38536E-3</v>
      </c>
      <c r="AG40" s="508">
        <v>4.7901699999999998E-3</v>
      </c>
      <c r="AH40" s="508">
        <v>3.4264899999999999E-3</v>
      </c>
      <c r="AI40" s="508">
        <v>2.0092899999999999E-3</v>
      </c>
      <c r="AJ40" s="508">
        <v>1.2615E-3</v>
      </c>
      <c r="AK40" s="508">
        <v>1.42016E-3</v>
      </c>
      <c r="AL40" s="508">
        <v>2.68593E-3</v>
      </c>
      <c r="AM40" s="508">
        <v>1.7180699999999999E-3</v>
      </c>
      <c r="AN40" s="508">
        <v>2.2482000000000001E-3</v>
      </c>
      <c r="AO40" s="508">
        <v>1.007921E-2</v>
      </c>
      <c r="AP40" s="508">
        <v>3.1592500000000002E-3</v>
      </c>
      <c r="AQ40" s="508">
        <v>7.0479399999999999E-3</v>
      </c>
      <c r="AR40" s="508">
        <v>5.4300700000000004E-3</v>
      </c>
      <c r="AS40" s="508">
        <v>3.3534699999999999E-3</v>
      </c>
      <c r="AT40" s="508">
        <v>7.2199500000000002E-3</v>
      </c>
      <c r="AU40" s="508">
        <v>3.45226E-3</v>
      </c>
      <c r="AV40" s="508">
        <v>2.4002400000000001E-3</v>
      </c>
      <c r="AW40" s="508">
        <v>4.6636899999999998E-3</v>
      </c>
      <c r="AX40" s="508">
        <v>9.9113000000000001E-4</v>
      </c>
      <c r="AY40" s="508">
        <v>4.1938699999999997E-3</v>
      </c>
      <c r="AZ40" s="508">
        <v>2.5798000000000001E-3</v>
      </c>
      <c r="BA40" s="508">
        <v>9.0937099999999996E-3</v>
      </c>
      <c r="BB40" s="508">
        <v>3.95327E-3</v>
      </c>
      <c r="BC40" s="508">
        <v>4.2348200000000003E-3</v>
      </c>
      <c r="BD40" s="508">
        <v>1.6175199999999999E-3</v>
      </c>
      <c r="BE40" s="509">
        <v>1.0009515600000001</v>
      </c>
      <c r="BG40" s="492" t="s">
        <v>99</v>
      </c>
      <c r="BH40" s="493" t="s">
        <v>55</v>
      </c>
      <c r="BI40" s="522">
        <f t="shared" si="35"/>
        <v>4.2920233574878577E-3</v>
      </c>
      <c r="BJ40" s="523">
        <f>V40/$V$5</f>
        <v>3.8698184525899374E-3</v>
      </c>
      <c r="BK40" s="523">
        <f t="shared" si="0"/>
        <v>5.0097866408652459E-3</v>
      </c>
      <c r="BL40" s="523">
        <f t="shared" si="1"/>
        <v>2.4045008846120832E-3</v>
      </c>
      <c r="BM40" s="523">
        <f t="shared" si="2"/>
        <v>4.4523551495040392E-3</v>
      </c>
      <c r="BN40" s="523">
        <f t="shared" si="3"/>
        <v>1.1858997131094782E-3</v>
      </c>
      <c r="BO40" s="523">
        <f t="shared" si="4"/>
        <v>1.2927598919404513E-2</v>
      </c>
      <c r="BP40" s="523">
        <f t="shared" si="5"/>
        <v>2.2707937535338418E-3</v>
      </c>
      <c r="BQ40" s="523">
        <f t="shared" si="6"/>
        <v>6.9749724854325781E-3</v>
      </c>
      <c r="BR40" s="523">
        <f t="shared" si="7"/>
        <v>5.0188223540857391E-3</v>
      </c>
      <c r="BS40" s="523">
        <f t="shared" si="8"/>
        <v>2.6436994009313109E-3</v>
      </c>
      <c r="BT40" s="523">
        <f t="shared" si="9"/>
        <v>3.3120509969915687E-3</v>
      </c>
      <c r="BU40" s="523">
        <f t="shared" si="10"/>
        <v>4.7117622708156967E-3</v>
      </c>
      <c r="BV40" s="523">
        <f t="shared" si="39"/>
        <v>3.2310729015155165E-3</v>
      </c>
      <c r="BW40" s="523">
        <f t="shared" si="40"/>
        <v>2.0063451067158138E-3</v>
      </c>
      <c r="BX40" s="523">
        <f t="shared" si="13"/>
        <v>1.2065657838029233E-3</v>
      </c>
      <c r="BY40" s="523">
        <f t="shared" si="14"/>
        <v>1.404731455150588E-3</v>
      </c>
      <c r="BZ40" s="523">
        <f t="shared" si="15"/>
        <v>2.6826933037021501E-3</v>
      </c>
      <c r="CA40" s="523">
        <f t="shared" si="16"/>
        <v>1.6695592529549555E-3</v>
      </c>
      <c r="CB40" s="523">
        <f t="shared" si="17"/>
        <v>2.237912005204395E-3</v>
      </c>
      <c r="CC40" s="523">
        <f t="shared" si="18"/>
        <v>1.0050097981677454E-2</v>
      </c>
      <c r="CD40" s="523">
        <f t="shared" si="19"/>
        <v>2.8603387899613008E-3</v>
      </c>
      <c r="CE40" s="523">
        <f t="shared" si="20"/>
        <v>6.5858445466747909E-3</v>
      </c>
      <c r="CF40" s="523">
        <f t="shared" si="21"/>
        <v>5.4192182322586324E-3</v>
      </c>
      <c r="CG40" s="523">
        <f t="shared" si="22"/>
        <v>3.3131420375419941E-3</v>
      </c>
      <c r="CH40" s="523">
        <f t="shared" si="41"/>
        <v>6.778007889505615E-3</v>
      </c>
      <c r="CI40" s="523">
        <f t="shared" si="42"/>
        <v>3.1937657355357407E-3</v>
      </c>
      <c r="CJ40" s="523">
        <f>AV40/$AV$31</f>
        <v>2.1845321320190462E-3</v>
      </c>
      <c r="CK40" s="523">
        <f t="shared" si="44"/>
        <v>4.0217415103383086E-3</v>
      </c>
      <c r="CL40" s="523">
        <f t="shared" si="45"/>
        <v>9.9103149146974778E-4</v>
      </c>
      <c r="CM40" s="523">
        <f t="shared" si="46"/>
        <v>4.1930331963650012E-3</v>
      </c>
      <c r="CN40" s="523">
        <f t="shared" si="47"/>
        <v>2.545789625331963E-3</v>
      </c>
      <c r="CO40" s="523">
        <f t="shared" si="48"/>
        <v>9.0900070947098986E-3</v>
      </c>
      <c r="CP40" s="523">
        <f t="shared" si="49"/>
        <v>3.597352740324924E-3</v>
      </c>
      <c r="CQ40" s="523">
        <f t="shared" si="50"/>
        <v>4.1948844899118154E-3</v>
      </c>
      <c r="CR40" s="523">
        <f t="shared" si="33"/>
        <v>1.6162577996339537E-3</v>
      </c>
      <c r="CS40" s="524">
        <f t="shared" si="34"/>
        <v>1</v>
      </c>
      <c r="CU40" s="492" t="s">
        <v>253</v>
      </c>
      <c r="CV40" s="494" t="s">
        <v>55</v>
      </c>
      <c r="CW40" s="461">
        <v>0</v>
      </c>
      <c r="CX40" s="462">
        <v>0</v>
      </c>
      <c r="CY40" s="462">
        <v>0</v>
      </c>
      <c r="CZ40" s="462">
        <v>0</v>
      </c>
      <c r="DA40" s="462">
        <v>0</v>
      </c>
      <c r="DB40" s="462">
        <v>0</v>
      </c>
      <c r="DC40" s="462">
        <v>0</v>
      </c>
      <c r="DD40" s="462">
        <v>0</v>
      </c>
      <c r="DE40" s="462">
        <v>0</v>
      </c>
      <c r="DF40" s="462">
        <v>0</v>
      </c>
      <c r="DG40" s="462">
        <v>0</v>
      </c>
      <c r="DH40" s="462">
        <v>0</v>
      </c>
      <c r="DI40" s="462">
        <v>0</v>
      </c>
      <c r="DJ40" s="462">
        <v>0</v>
      </c>
      <c r="DK40" s="462">
        <v>0</v>
      </c>
      <c r="DL40" s="462">
        <v>0</v>
      </c>
      <c r="DM40" s="462">
        <v>0</v>
      </c>
      <c r="DN40" s="462">
        <v>0</v>
      </c>
      <c r="DO40" s="462">
        <v>0</v>
      </c>
      <c r="DP40" s="462">
        <v>0</v>
      </c>
      <c r="DQ40" s="462">
        <v>0</v>
      </c>
      <c r="DR40" s="462">
        <v>0</v>
      </c>
      <c r="DS40" s="462">
        <v>0</v>
      </c>
      <c r="DT40" s="462">
        <v>0</v>
      </c>
      <c r="DU40" s="462">
        <v>0</v>
      </c>
      <c r="DV40" s="462">
        <v>0</v>
      </c>
      <c r="DW40" s="462">
        <v>0</v>
      </c>
      <c r="DX40" s="462">
        <v>0</v>
      </c>
      <c r="DY40" s="462">
        <v>0</v>
      </c>
      <c r="DZ40" s="462">
        <v>0</v>
      </c>
      <c r="EA40" s="462">
        <v>0</v>
      </c>
      <c r="EB40" s="462">
        <v>0</v>
      </c>
      <c r="EC40" s="462">
        <v>0</v>
      </c>
      <c r="ED40" s="462">
        <v>0</v>
      </c>
      <c r="EE40" s="462">
        <v>0</v>
      </c>
      <c r="EF40" s="462">
        <v>0</v>
      </c>
      <c r="EG40" s="463">
        <v>0</v>
      </c>
      <c r="EI40" s="492" t="s">
        <v>99</v>
      </c>
      <c r="EJ40" s="493" t="s">
        <v>55</v>
      </c>
      <c r="EK40" s="461">
        <v>5.1347790646977427E-3</v>
      </c>
      <c r="EL40" s="462">
        <v>4.0905372238887374E-3</v>
      </c>
      <c r="EM40" s="462">
        <v>5.1846397265773439E-3</v>
      </c>
      <c r="EN40" s="462">
        <v>2.4095310338672973E-3</v>
      </c>
      <c r="EO40" s="462">
        <v>5.0815544111975685E-3</v>
      </c>
      <c r="EP40" s="462">
        <v>5.4022325765013272E-4</v>
      </c>
      <c r="EQ40" s="462">
        <v>1.792148681964726E-2</v>
      </c>
      <c r="ER40" s="462">
        <v>2.428459360824039E-3</v>
      </c>
      <c r="ES40" s="462">
        <v>8.982698961937716E-3</v>
      </c>
      <c r="ET40" s="462">
        <v>6.7213432980685241E-3</v>
      </c>
      <c r="EU40" s="462">
        <v>3.0361398583134734E-3</v>
      </c>
      <c r="EV40" s="462">
        <v>3.8442992740747592E-3</v>
      </c>
      <c r="EW40" s="462">
        <v>5.9043056870717982E-3</v>
      </c>
      <c r="EX40" s="462">
        <v>3.9098440536329453E-3</v>
      </c>
      <c r="EY40" s="462">
        <v>1.8696581196581197E-3</v>
      </c>
      <c r="EZ40" s="462">
        <v>7.8363898092861223E-4</v>
      </c>
      <c r="FA40" s="462">
        <v>1.0893401304360208E-3</v>
      </c>
      <c r="FB40" s="462">
        <v>3.1650983746792129E-3</v>
      </c>
      <c r="FC40" s="462">
        <v>1.6515822157627006E-3</v>
      </c>
      <c r="FD40" s="462">
        <v>1.8534777094917569E-3</v>
      </c>
      <c r="FE40" s="462">
        <v>1.3099498008698815E-2</v>
      </c>
      <c r="FF40" s="462">
        <v>3.0085628326776211E-3</v>
      </c>
      <c r="FG40" s="462">
        <v>7.2760030489917539E-3</v>
      </c>
      <c r="FH40" s="462">
        <v>6.5293915498713627E-3</v>
      </c>
      <c r="FI40" s="462">
        <v>3.6240210915208966E-3</v>
      </c>
      <c r="FJ40" s="462">
        <v>8.8281755103945189E-3</v>
      </c>
      <c r="FK40" s="462">
        <v>3.6802107746826762E-3</v>
      </c>
      <c r="FL40" s="462">
        <v>1.6618713067025807E-3</v>
      </c>
      <c r="FM40" s="462">
        <v>4.7684541627746766E-3</v>
      </c>
      <c r="FN40" s="462">
        <v>2.6657049221457356E-4</v>
      </c>
      <c r="FO40" s="462">
        <v>4.9014878443417792E-3</v>
      </c>
      <c r="FP40" s="462">
        <v>2.6192411517960887E-3</v>
      </c>
      <c r="FQ40" s="462">
        <v>1.1905620896168555E-2</v>
      </c>
      <c r="FR40" s="462">
        <v>4.5162332998132451E-3</v>
      </c>
      <c r="FS40" s="462">
        <v>4.3087047962302493E-3</v>
      </c>
      <c r="FT40" s="462">
        <v>3.4366229451858639E-4</v>
      </c>
      <c r="FU40" s="463">
        <v>0</v>
      </c>
    </row>
    <row r="41" spans="2:177" ht="19.5" customHeight="1">
      <c r="D41" s="92"/>
      <c r="CW41" s="54"/>
      <c r="EG41" s="92"/>
    </row>
    <row r="42" spans="2:177" ht="19.5" customHeight="1"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</row>
    <row r="43" spans="2:177" ht="19.5" customHeight="1"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</row>
    <row r="44" spans="2:177" ht="19.5" customHeight="1"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</row>
    <row r="45" spans="2:177" ht="19.5" customHeight="1"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</row>
    <row r="46" spans="2:177" ht="19.5" customHeight="1"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</row>
    <row r="47" spans="2:177" ht="19.5" customHeight="1"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</row>
    <row r="48" spans="2:177" ht="19.5" customHeight="1"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</row>
    <row r="49" spans="61:97" ht="19.5" customHeight="1"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</row>
    <row r="50" spans="61:97" ht="19.5" customHeight="1"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</row>
    <row r="51" spans="61:97" ht="19.5" customHeight="1"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</row>
    <row r="52" spans="61:97" ht="19.5" customHeight="1"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</row>
    <row r="53" spans="61:97" ht="19.5" customHeight="1"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</row>
    <row r="54" spans="61:97" ht="19.5" customHeight="1"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</row>
    <row r="55" spans="61:97" ht="19.5" customHeight="1"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</row>
    <row r="56" spans="61:97" ht="19.5" customHeight="1"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</row>
    <row r="57" spans="61:97" ht="19.5" customHeight="1"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</row>
    <row r="58" spans="61:97" ht="19.5" customHeight="1"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</row>
    <row r="59" spans="61:97" ht="19.5" customHeight="1"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</row>
    <row r="60" spans="61:97" ht="19.5" customHeight="1"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/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5"/>
      <c r="CL60" s="45"/>
      <c r="CM60" s="45"/>
      <c r="CN60" s="45"/>
      <c r="CO60" s="45"/>
      <c r="CP60" s="45"/>
      <c r="CQ60" s="45"/>
      <c r="CR60" s="45"/>
      <c r="CS60" s="45"/>
    </row>
    <row r="61" spans="61:97" ht="19.5" customHeight="1"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</row>
    <row r="62" spans="61:97" ht="19.5" customHeight="1"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5"/>
      <c r="CO62" s="45"/>
      <c r="CP62" s="45"/>
      <c r="CQ62" s="45"/>
      <c r="CR62" s="45"/>
      <c r="CS62" s="45"/>
    </row>
    <row r="63" spans="61:97" ht="19.5" customHeight="1">
      <c r="BI63" s="45"/>
      <c r="BJ63" s="45"/>
      <c r="BK63" s="45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  <c r="BW63" s="45"/>
      <c r="BX63" s="45"/>
      <c r="BY63" s="45"/>
      <c r="BZ63" s="45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5"/>
      <c r="CL63" s="45"/>
      <c r="CM63" s="45"/>
      <c r="CN63" s="45"/>
      <c r="CO63" s="45"/>
      <c r="CP63" s="45"/>
      <c r="CQ63" s="45"/>
      <c r="CR63" s="45"/>
      <c r="CS63" s="45"/>
    </row>
    <row r="64" spans="61:97" ht="19.5" customHeight="1">
      <c r="BI64" s="45"/>
      <c r="BJ64" s="45"/>
      <c r="BK64" s="45"/>
      <c r="BL64" s="45"/>
      <c r="BM64" s="45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5"/>
      <c r="BZ64" s="45"/>
      <c r="CA64" s="45"/>
      <c r="CB64" s="45"/>
      <c r="CC64" s="45"/>
      <c r="CD64" s="45"/>
      <c r="CE64" s="45"/>
      <c r="CF64" s="45"/>
      <c r="CG64" s="45"/>
      <c r="CH64" s="45"/>
      <c r="CI64" s="45"/>
      <c r="CJ64" s="45"/>
      <c r="CK64" s="45"/>
      <c r="CL64" s="45"/>
      <c r="CM64" s="45"/>
      <c r="CN64" s="45"/>
      <c r="CO64" s="45"/>
      <c r="CP64" s="45"/>
      <c r="CQ64" s="45"/>
      <c r="CR64" s="45"/>
      <c r="CS64" s="45"/>
    </row>
    <row r="65" spans="61:98" ht="19.5" customHeight="1">
      <c r="BI65" s="45"/>
      <c r="BJ65" s="45"/>
      <c r="BK65" s="45"/>
      <c r="BL65" s="45"/>
      <c r="BM65" s="45"/>
      <c r="BN65" s="45"/>
      <c r="BO65" s="45"/>
      <c r="BP65" s="45"/>
      <c r="BQ65" s="45"/>
      <c r="BR65" s="45"/>
      <c r="BS65" s="45"/>
      <c r="BT65" s="45"/>
      <c r="BU65" s="45"/>
      <c r="BV65" s="45"/>
      <c r="BW65" s="45"/>
      <c r="BX65" s="45"/>
      <c r="BY65" s="45"/>
      <c r="BZ65" s="45"/>
      <c r="CA65" s="45"/>
      <c r="CB65" s="45"/>
      <c r="CC65" s="45"/>
      <c r="CD65" s="45"/>
      <c r="CE65" s="45"/>
      <c r="CF65" s="45"/>
      <c r="CG65" s="45"/>
      <c r="CH65" s="45"/>
      <c r="CI65" s="45"/>
      <c r="CJ65" s="45"/>
      <c r="CK65" s="45"/>
      <c r="CL65" s="45"/>
      <c r="CM65" s="45"/>
      <c r="CN65" s="45"/>
      <c r="CO65" s="45"/>
      <c r="CP65" s="45"/>
      <c r="CQ65" s="45"/>
      <c r="CR65" s="45"/>
      <c r="CS65" s="45"/>
    </row>
    <row r="66" spans="61:98" ht="19.5" customHeight="1">
      <c r="BI66" s="45"/>
      <c r="BJ66" s="45"/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/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5"/>
      <c r="CL66" s="45"/>
      <c r="CM66" s="45"/>
      <c r="CN66" s="45"/>
      <c r="CO66" s="45"/>
      <c r="CP66" s="45"/>
      <c r="CQ66" s="45"/>
      <c r="CR66" s="45"/>
      <c r="CS66" s="45"/>
    </row>
    <row r="67" spans="61:98" ht="19.5" customHeight="1">
      <c r="BI67" s="45"/>
      <c r="BJ67" s="45"/>
      <c r="BK67" s="45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5"/>
      <c r="CL67" s="45"/>
      <c r="CM67" s="45"/>
      <c r="CN67" s="45"/>
      <c r="CO67" s="45"/>
      <c r="CP67" s="45"/>
      <c r="CQ67" s="45"/>
      <c r="CR67" s="45"/>
      <c r="CS67" s="45"/>
    </row>
    <row r="68" spans="61:98" ht="19.5" customHeight="1"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5"/>
      <c r="CR68" s="45"/>
      <c r="CS68" s="45"/>
    </row>
    <row r="69" spans="61:98" ht="19.5" customHeight="1"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  <c r="BW69" s="45"/>
      <c r="BX69" s="45"/>
      <c r="BY69" s="45"/>
      <c r="BZ69" s="45"/>
      <c r="CA69" s="45"/>
      <c r="CB69" s="45"/>
      <c r="CC69" s="45"/>
      <c r="CD69" s="45"/>
      <c r="CE69" s="45"/>
      <c r="CF69" s="45"/>
      <c r="CG69" s="45"/>
      <c r="CH69" s="45"/>
      <c r="CI69" s="45"/>
      <c r="CJ69" s="45"/>
      <c r="CK69" s="45"/>
      <c r="CL69" s="45"/>
      <c r="CM69" s="45"/>
      <c r="CN69" s="45"/>
      <c r="CO69" s="45"/>
      <c r="CP69" s="45"/>
      <c r="CQ69" s="45"/>
      <c r="CR69" s="45"/>
      <c r="CS69" s="45"/>
    </row>
    <row r="70" spans="61:98" ht="19.5" customHeight="1"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/>
      <c r="BZ70" s="45"/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5"/>
      <c r="CL70" s="45"/>
      <c r="CM70" s="45"/>
      <c r="CN70" s="45"/>
      <c r="CO70" s="45"/>
      <c r="CP70" s="45"/>
      <c r="CQ70" s="45"/>
      <c r="CR70" s="45"/>
      <c r="CS70" s="45"/>
    </row>
    <row r="71" spans="61:98" ht="19.5" customHeight="1"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5"/>
      <c r="CO71" s="45"/>
      <c r="CP71" s="45"/>
      <c r="CQ71" s="45"/>
      <c r="CR71" s="45"/>
      <c r="CS71" s="45"/>
    </row>
    <row r="72" spans="61:98" ht="19.5" customHeight="1"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  <c r="BZ72" s="45"/>
      <c r="CA72" s="45"/>
      <c r="CB72" s="45"/>
      <c r="CC72" s="45"/>
      <c r="CD72" s="45"/>
      <c r="CE72" s="45"/>
      <c r="CF72" s="45"/>
      <c r="CG72" s="45"/>
      <c r="CH72" s="45"/>
      <c r="CI72" s="45"/>
      <c r="CJ72" s="45"/>
      <c r="CK72" s="45"/>
      <c r="CL72" s="45"/>
      <c r="CM72" s="45"/>
      <c r="CN72" s="45"/>
      <c r="CO72" s="45"/>
      <c r="CP72" s="45"/>
      <c r="CQ72" s="45"/>
      <c r="CR72" s="45"/>
      <c r="CS72" s="45"/>
    </row>
    <row r="73" spans="61:98" ht="19.5" customHeight="1"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</row>
    <row r="74" spans="61:98" ht="19.5" customHeight="1"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5"/>
      <c r="CO74" s="45"/>
      <c r="CP74" s="45"/>
      <c r="CQ74" s="45"/>
      <c r="CR74" s="45"/>
      <c r="CS74" s="45"/>
    </row>
    <row r="75" spans="61:98" ht="19.5" customHeight="1"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</row>
    <row r="76" spans="61:98" ht="19.5" customHeight="1"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5"/>
      <c r="CO76" s="45"/>
      <c r="CP76" s="45"/>
      <c r="CQ76" s="45"/>
      <c r="CR76" s="45"/>
      <c r="CS76" s="45"/>
    </row>
    <row r="77" spans="61:98" ht="19.5" customHeight="1"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</row>
    <row r="78" spans="61:98" ht="19.5" customHeight="1"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12"/>
    </row>
    <row r="79" spans="61:98" ht="19.5" customHeight="1"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</row>
    <row r="80" spans="61:98" ht="19.5" customHeight="1"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</row>
    <row r="81" spans="63:98" ht="19.5" customHeight="1"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</row>
    <row r="82" spans="63:98" ht="19.5" customHeight="1"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</row>
    <row r="83" spans="63:98" ht="19.5" customHeight="1"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</row>
    <row r="84" spans="63:98" ht="19.5" customHeight="1"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</row>
    <row r="85" spans="63:98" ht="19.5" customHeight="1"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</row>
    <row r="86" spans="63:98" ht="19.5" customHeight="1"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</row>
    <row r="87" spans="63:98" ht="19.5" customHeight="1"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</row>
    <row r="88" spans="63:98" ht="19.5" customHeight="1"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</row>
    <row r="89" spans="63:98" ht="19.5" customHeight="1"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</row>
    <row r="90" spans="63:98" ht="19.5" customHeight="1"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</row>
    <row r="91" spans="63:98" ht="19.5" customHeight="1"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</row>
    <row r="92" spans="63:98" ht="19.5" customHeight="1"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</row>
    <row r="93" spans="63:98" ht="19.5" customHeight="1"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</row>
    <row r="94" spans="63:98" ht="19.5" customHeight="1"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</row>
    <row r="95" spans="63:98" ht="19.5" customHeight="1"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</row>
    <row r="96" spans="63:98" ht="19.5" customHeight="1"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</row>
    <row r="97" spans="63:98" ht="19.5" customHeight="1"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</row>
    <row r="98" spans="63:98" ht="19.5" customHeight="1"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</row>
    <row r="99" spans="63:98" ht="19.5" customHeight="1"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</row>
    <row r="100" spans="63:98" ht="19.5" customHeight="1"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</row>
    <row r="101" spans="63:98" ht="19.5" customHeight="1"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</row>
    <row r="102" spans="63:98" ht="19.5" customHeight="1"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</row>
    <row r="103" spans="63:98" ht="19.5" customHeight="1"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</row>
    <row r="104" spans="63:98" ht="19.5" customHeight="1"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</row>
    <row r="105" spans="63:98" ht="19.5" customHeight="1"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</row>
    <row r="106" spans="63:98" ht="19.5" customHeight="1"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</row>
    <row r="107" spans="63:98" ht="19.5" customHeight="1"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</row>
    <row r="108" spans="63:98" ht="19.5" customHeight="1"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</row>
    <row r="109" spans="63:98" ht="19.5" customHeight="1"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</row>
    <row r="110" spans="63:98" ht="19.5" customHeight="1"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</row>
    <row r="111" spans="63:98" ht="19.5" customHeight="1"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</row>
    <row r="112" spans="63:98" ht="19.5" customHeight="1"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</row>
    <row r="113" spans="64:98" ht="19.5" customHeight="1"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</row>
    <row r="114" spans="64:98" ht="19.5" customHeight="1"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</row>
    <row r="115" spans="64:98" ht="19.5" customHeight="1"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</row>
    <row r="116" spans="64:98" ht="19.5" customHeight="1"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</row>
    <row r="117" spans="64:98" ht="19.5" customHeight="1"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</row>
    <row r="118" spans="64:98" ht="19.5" customHeight="1"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</row>
    <row r="119" spans="64:98" ht="19.5" customHeight="1"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</row>
    <row r="120" spans="64:98" ht="19.5" customHeight="1"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</row>
    <row r="121" spans="64:98" ht="19.5" customHeight="1"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</row>
    <row r="122" spans="64:98" ht="19.5" customHeight="1"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</row>
    <row r="123" spans="64:98" ht="19.5" customHeight="1"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</row>
    <row r="124" spans="64:98" ht="19.5" customHeight="1"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</row>
    <row r="125" spans="64:98" ht="19.5" customHeight="1"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</row>
    <row r="126" spans="64:98" ht="19.5" customHeight="1"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</row>
    <row r="127" spans="64:98" ht="19.5" customHeight="1"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</row>
    <row r="128" spans="64:98" ht="19.5" customHeight="1"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</row>
    <row r="129" spans="64:98" ht="19.5" customHeight="1"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</row>
  </sheetData>
  <mergeCells count="12">
    <mergeCell ref="EI2:EJ3"/>
    <mergeCell ref="C2:C3"/>
    <mergeCell ref="B2:B3"/>
    <mergeCell ref="H2:H3"/>
    <mergeCell ref="I2:I3"/>
    <mergeCell ref="CU2:CV3"/>
    <mergeCell ref="S2:T3"/>
    <mergeCell ref="BG2:BH3"/>
    <mergeCell ref="D2:D3"/>
    <mergeCell ref="F2:F3"/>
    <mergeCell ref="E2:E3"/>
    <mergeCell ref="G2:G3"/>
  </mergeCells>
  <phoneticPr fontId="2"/>
  <conditionalFormatting sqref="BI42:CS78">
    <cfRule type="expression" dxfId="0" priority="1">
      <formula>$BI$42=$BI$4</formula>
    </cfRule>
  </conditionalFormatting>
  <pageMargins left="0.78740157480314965" right="0.78740157480314965" top="0.98425196850393704" bottom="0.98425196850393704" header="0.51181102362204722" footer="0.51181102362204722"/>
  <pageSetup paperSize="8" scale="98" fitToWidth="0" orientation="landscape" r:id="rId1"/>
  <headerFooter alignWithMargins="0"/>
  <colBreaks count="6" manualBreakCount="6">
    <brk id="16" min="1" max="39" man="1"/>
    <brk id="18" min="1" max="39" man="1"/>
    <brk id="32" min="1" max="39" man="1"/>
    <brk id="58" max="1048575" man="1"/>
    <brk id="98" max="1048575" man="1"/>
    <brk id="138" max="1048575" man="1"/>
  </colBreaks>
  <ignoredErrors>
    <ignoredError sqref="S6:T16 S4:T5 S17:T40" numberStoredAsText="1"/>
    <ignoredError sqref="M16" evalError="1"/>
  </ignoredErrors>
  <drawing r:id="rId2"/>
  <legacyDrawing r:id="rId3"/>
  <oleObjects>
    <mc:AlternateContent xmlns:mc="http://schemas.openxmlformats.org/markup-compatibility/2006">
      <mc:Choice Requires="x14">
        <oleObject progId="Equation.3" shapeId="14339" r:id="rId4">
          <objectPr defaultSize="0" autoPict="0" r:id="rId5">
            <anchor moveWithCells="1" sizeWithCells="1">
              <from>
                <xdr:col>18</xdr:col>
                <xdr:colOff>285750</xdr:colOff>
                <xdr:row>1</xdr:row>
                <xdr:rowOff>228600</xdr:rowOff>
              </from>
              <to>
                <xdr:col>19</xdr:col>
                <xdr:colOff>1009650</xdr:colOff>
                <xdr:row>2</xdr:row>
                <xdr:rowOff>247650</xdr:rowOff>
              </to>
            </anchor>
          </objectPr>
        </oleObject>
      </mc:Choice>
      <mc:Fallback>
        <oleObject progId="Equation.3" shapeId="14339" r:id="rId4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C22"/>
  <sheetViews>
    <sheetView showGridLines="0" workbookViewId="0">
      <selection activeCell="B9" sqref="B9"/>
    </sheetView>
  </sheetViews>
  <sheetFormatPr defaultColWidth="9" defaultRowHeight="15" customHeight="1"/>
  <cols>
    <col min="1" max="1" width="2.625" style="138" customWidth="1"/>
    <col min="2" max="2" width="25.5" style="138" bestFit="1" customWidth="1"/>
    <col min="3" max="3" width="84.5" style="138" bestFit="1" customWidth="1"/>
    <col min="4" max="16384" width="9" style="138"/>
  </cols>
  <sheetData>
    <row r="1" spans="2:3" ht="15" customHeight="1" thickBot="1"/>
    <row r="2" spans="2:3" ht="15" customHeight="1" thickBot="1">
      <c r="B2" s="548" t="s">
        <v>335</v>
      </c>
      <c r="C2" s="549" t="s">
        <v>336</v>
      </c>
    </row>
    <row r="3" spans="2:3" ht="15" customHeight="1">
      <c r="B3" s="550" t="s">
        <v>337</v>
      </c>
      <c r="C3" s="551" t="s">
        <v>338</v>
      </c>
    </row>
    <row r="4" spans="2:3" ht="15" customHeight="1">
      <c r="B4" s="552" t="s">
        <v>339</v>
      </c>
      <c r="C4" s="553" t="s">
        <v>340</v>
      </c>
    </row>
    <row r="5" spans="2:3" ht="15" customHeight="1">
      <c r="B5" s="552" t="s">
        <v>341</v>
      </c>
      <c r="C5" s="553" t="s">
        <v>342</v>
      </c>
    </row>
    <row r="6" spans="2:3" ht="15" customHeight="1">
      <c r="B6" s="552" t="s">
        <v>345</v>
      </c>
      <c r="C6" s="553" t="s">
        <v>344</v>
      </c>
    </row>
    <row r="7" spans="2:3" ht="15" customHeight="1">
      <c r="B7" s="552" t="s">
        <v>347</v>
      </c>
      <c r="C7" s="553" t="s">
        <v>348</v>
      </c>
    </row>
    <row r="8" spans="2:3" ht="15" customHeight="1">
      <c r="B8" s="552" t="s">
        <v>355</v>
      </c>
      <c r="C8" s="553" t="s">
        <v>350</v>
      </c>
    </row>
    <row r="9" spans="2:3" ht="15" customHeight="1">
      <c r="B9" s="552" t="s">
        <v>358</v>
      </c>
      <c r="C9" s="553" t="s">
        <v>357</v>
      </c>
    </row>
    <row r="10" spans="2:3" ht="15" customHeight="1">
      <c r="B10" s="552"/>
      <c r="C10" s="553"/>
    </row>
    <row r="11" spans="2:3" ht="15" customHeight="1">
      <c r="B11" s="552"/>
      <c r="C11" s="553"/>
    </row>
    <row r="12" spans="2:3" ht="15" customHeight="1">
      <c r="B12" s="552"/>
      <c r="C12" s="553"/>
    </row>
    <row r="13" spans="2:3" ht="15" customHeight="1">
      <c r="B13" s="552"/>
      <c r="C13" s="553"/>
    </row>
    <row r="14" spans="2:3" ht="15" customHeight="1">
      <c r="B14" s="552"/>
      <c r="C14" s="553"/>
    </row>
    <row r="15" spans="2:3" ht="15" customHeight="1">
      <c r="B15" s="552"/>
      <c r="C15" s="553"/>
    </row>
    <row r="16" spans="2:3" ht="15" customHeight="1">
      <c r="B16" s="552"/>
      <c r="C16" s="553"/>
    </row>
    <row r="17" spans="2:3" ht="15" customHeight="1">
      <c r="B17" s="552"/>
      <c r="C17" s="553"/>
    </row>
    <row r="18" spans="2:3" ht="15" customHeight="1">
      <c r="B18" s="552"/>
      <c r="C18" s="553"/>
    </row>
    <row r="19" spans="2:3" ht="15" customHeight="1">
      <c r="B19" s="552"/>
      <c r="C19" s="553"/>
    </row>
    <row r="20" spans="2:3" ht="15" customHeight="1">
      <c r="B20" s="552"/>
      <c r="C20" s="553"/>
    </row>
    <row r="21" spans="2:3" ht="15" customHeight="1">
      <c r="B21" s="552"/>
      <c r="C21" s="553"/>
    </row>
    <row r="22" spans="2:3" ht="15" customHeight="1" thickBot="1">
      <c r="B22" s="554"/>
      <c r="C22" s="555"/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K46"/>
  <sheetViews>
    <sheetView showGridLines="0" zoomScaleNormal="100" workbookViewId="0">
      <pane ySplit="5" topLeftCell="A6" activePane="bottomLeft" state="frozen"/>
      <selection pane="bottomLeft" activeCell="G5" sqref="G5"/>
    </sheetView>
  </sheetViews>
  <sheetFormatPr defaultColWidth="9" defaultRowHeight="19.5" customHeight="1"/>
  <cols>
    <col min="1" max="1" width="2.625" style="6" customWidth="1"/>
    <col min="2" max="2" width="4.625" style="6" customWidth="1"/>
    <col min="3" max="3" width="25.625" style="6" customWidth="1"/>
    <col min="4" max="4" width="18.125" style="6" customWidth="1"/>
    <col min="5" max="5" width="54.5" style="6" customWidth="1"/>
    <col min="6" max="6" width="11.25" style="6" customWidth="1"/>
    <col min="7" max="7" width="20" style="6" bestFit="1" customWidth="1"/>
    <col min="8" max="9" width="12.625" style="6" customWidth="1"/>
    <col min="10" max="10" width="15.375" style="6" customWidth="1"/>
    <col min="11" max="12" width="12.625" style="6" customWidth="1"/>
    <col min="13" max="16384" width="9" style="6"/>
  </cols>
  <sheetData>
    <row r="1" spans="2:11" ht="15" customHeight="1" thickBot="1"/>
    <row r="2" spans="2:11" ht="42" customHeight="1" thickBot="1">
      <c r="B2" s="557" t="s">
        <v>329</v>
      </c>
      <c r="C2" s="558"/>
      <c r="D2" s="558"/>
      <c r="E2" s="559"/>
      <c r="F2" s="10"/>
      <c r="G2" s="560" t="s">
        <v>135</v>
      </c>
      <c r="H2" s="561"/>
      <c r="I2" s="561"/>
      <c r="J2" s="562"/>
      <c r="K2" s="27"/>
    </row>
    <row r="3" spans="2:11" s="13" customFormat="1" ht="19.5" customHeight="1" thickBot="1">
      <c r="B3" s="15"/>
      <c r="C3" s="16"/>
      <c r="D3" s="16"/>
      <c r="E3" s="16"/>
    </row>
    <row r="4" spans="2:11" ht="18" customHeight="1" thickBot="1">
      <c r="D4" s="14" t="s">
        <v>90</v>
      </c>
      <c r="G4" s="23" t="s">
        <v>71</v>
      </c>
      <c r="H4" s="24" t="s">
        <v>72</v>
      </c>
    </row>
    <row r="5" spans="2:11" ht="26.25" customHeight="1" thickBot="1">
      <c r="B5" s="20"/>
      <c r="C5" s="21" t="s">
        <v>328</v>
      </c>
      <c r="D5" s="22" t="s">
        <v>80</v>
      </c>
      <c r="E5" s="93" t="s">
        <v>139</v>
      </c>
      <c r="G5" s="25" t="s">
        <v>356</v>
      </c>
      <c r="H5" s="26" t="s">
        <v>68</v>
      </c>
    </row>
    <row r="6" spans="2:11" ht="25.15" customHeight="1">
      <c r="B6" s="101" t="s">
        <v>0</v>
      </c>
      <c r="C6" s="98" t="s">
        <v>225</v>
      </c>
      <c r="D6" s="19"/>
      <c r="E6" s="94" t="s">
        <v>351</v>
      </c>
    </row>
    <row r="7" spans="2:11" ht="19.5" customHeight="1">
      <c r="B7" s="102" t="s">
        <v>5</v>
      </c>
      <c r="C7" s="99" t="s">
        <v>33</v>
      </c>
      <c r="D7" s="17"/>
      <c r="E7" s="95" t="s">
        <v>353</v>
      </c>
    </row>
    <row r="8" spans="2:11" ht="19.5" customHeight="1">
      <c r="B8" s="102" t="s">
        <v>10</v>
      </c>
      <c r="C8" s="99" t="s">
        <v>91</v>
      </c>
      <c r="D8" s="17"/>
      <c r="E8" s="95" t="s">
        <v>294</v>
      </c>
    </row>
    <row r="9" spans="2:11" ht="19.5" customHeight="1">
      <c r="B9" s="102" t="s">
        <v>14</v>
      </c>
      <c r="C9" s="99" t="s">
        <v>34</v>
      </c>
      <c r="D9" s="17"/>
      <c r="E9" s="95" t="s">
        <v>295</v>
      </c>
      <c r="G9" s="6" t="s">
        <v>101</v>
      </c>
    </row>
    <row r="10" spans="2:11" ht="19.5" customHeight="1">
      <c r="B10" s="103" t="s">
        <v>15</v>
      </c>
      <c r="C10" s="100" t="s">
        <v>35</v>
      </c>
      <c r="D10" s="18"/>
      <c r="E10" s="96" t="s">
        <v>296</v>
      </c>
      <c r="G10" s="8"/>
      <c r="H10" s="29" t="s">
        <v>69</v>
      </c>
      <c r="I10" s="29" t="s">
        <v>68</v>
      </c>
    </row>
    <row r="11" spans="2:11" ht="19.5" customHeight="1">
      <c r="B11" s="240" t="s">
        <v>19</v>
      </c>
      <c r="C11" s="241" t="s">
        <v>36</v>
      </c>
      <c r="D11" s="242"/>
      <c r="E11" s="243" t="s">
        <v>297</v>
      </c>
      <c r="G11" s="248" t="str">
        <f>IF(ISBLANK(関係係数シート!K7),"",関係係数シート!K7)</f>
        <v>令和２年（2020年）</v>
      </c>
      <c r="H11" s="249">
        <f>IF(ISBLANK(関係係数シート!L7),"",関係係数シート!L7)</f>
        <v>0.53516732899992814</v>
      </c>
      <c r="I11" s="249">
        <f>IF(ISBLANK(関係係数シート!M7),"",関係係数シート!M7)</f>
        <v>0.56758391640723727</v>
      </c>
    </row>
    <row r="12" spans="2:11" ht="19.5" customHeight="1">
      <c r="B12" s="102" t="s">
        <v>20</v>
      </c>
      <c r="C12" s="99" t="s">
        <v>37</v>
      </c>
      <c r="D12" s="17"/>
      <c r="E12" s="95" t="s">
        <v>298</v>
      </c>
      <c r="G12" s="250" t="str">
        <f>IF(ISBLANK(関係係数シート!K8),"",関係係数シート!K8)</f>
        <v>令和３年（2021年）</v>
      </c>
      <c r="H12" s="251">
        <f>IF(ISBLANK(関係係数シート!L8),"",関係係数シート!L8)</f>
        <v>0.51510149141910211</v>
      </c>
      <c r="I12" s="251">
        <f>IF(ISBLANK(関係係数シート!M8),"",関係係数シート!M8)</f>
        <v>0.55742170177227612</v>
      </c>
    </row>
    <row r="13" spans="2:11" ht="19.5" customHeight="1">
      <c r="B13" s="102" t="s">
        <v>21</v>
      </c>
      <c r="C13" s="99" t="s">
        <v>226</v>
      </c>
      <c r="D13" s="17"/>
      <c r="E13" s="95" t="s">
        <v>299</v>
      </c>
      <c r="G13" s="252" t="str">
        <f>IF(ISBLANK(関係係数シート!K9),"",関係係数シート!K9)</f>
        <v>令和４年（2022年）</v>
      </c>
      <c r="H13" s="251">
        <f>IF(ISBLANK(関係係数シート!L9),"",関係係数シート!L9)</f>
        <v>0.52065488066092258</v>
      </c>
      <c r="I13" s="251">
        <f>IF(ISBLANK(関係係数シート!M9),"",関係係数シート!M9)</f>
        <v>0.53412627708601101</v>
      </c>
    </row>
    <row r="14" spans="2:11" ht="19.5" customHeight="1">
      <c r="B14" s="102" t="s">
        <v>24</v>
      </c>
      <c r="C14" s="99" t="s">
        <v>38</v>
      </c>
      <c r="D14" s="17"/>
      <c r="E14" s="95" t="s">
        <v>354</v>
      </c>
      <c r="G14" s="250" t="str">
        <f>IF(ISBLANK(関係係数シート!K10),"",関係係数シート!K10)</f>
        <v>令和５年（2023年）</v>
      </c>
      <c r="H14" s="251">
        <f>IF(ISBLANK(関係係数シート!L10),"",関係係数シート!L10)</f>
        <v>0.54715948066986786</v>
      </c>
      <c r="I14" s="251">
        <f>IF(ISBLANK(関係係数シート!M10),"",関係係数シート!M10)</f>
        <v>0.5960677179768451</v>
      </c>
    </row>
    <row r="15" spans="2:11" ht="19.5" customHeight="1">
      <c r="B15" s="244" t="s">
        <v>25</v>
      </c>
      <c r="C15" s="245" t="s">
        <v>39</v>
      </c>
      <c r="D15" s="246"/>
      <c r="E15" s="247" t="s">
        <v>300</v>
      </c>
      <c r="G15" s="252" t="str">
        <f>IF(ISBLANK(関係係数シート!K11),"",関係係数シート!K11)</f>
        <v>令和６年（2024年）</v>
      </c>
      <c r="H15" s="251">
        <f>IF(ISBLANK(関係係数シート!L11),"",関係係数シート!L11)</f>
        <v>0.54435289444561274</v>
      </c>
      <c r="I15" s="251">
        <f>IF(ISBLANK(関係係数シート!M11),"",関係係数シート!M11)</f>
        <v>0.57137298099833567</v>
      </c>
    </row>
    <row r="16" spans="2:11" ht="19.5" customHeight="1">
      <c r="B16" s="237" t="s">
        <v>26</v>
      </c>
      <c r="C16" s="238" t="s">
        <v>40</v>
      </c>
      <c r="D16" s="19"/>
      <c r="E16" s="239" t="s">
        <v>301</v>
      </c>
      <c r="G16" s="250" t="str">
        <f>IF(ISBLANK(関係係数シート!K12),"",関係係数シート!K12)</f>
        <v/>
      </c>
      <c r="H16" s="251" t="str">
        <f>IF(ISBLANK(関係係数シート!L12),"",関係係数シート!L12)</f>
        <v/>
      </c>
      <c r="I16" s="251" t="str">
        <f>IF(ISBLANK(関係係数シート!M12),"",関係係数シート!M12)</f>
        <v/>
      </c>
    </row>
    <row r="17" spans="2:9" ht="19.5" customHeight="1">
      <c r="B17" s="102" t="s">
        <v>27</v>
      </c>
      <c r="C17" s="99" t="s">
        <v>41</v>
      </c>
      <c r="D17" s="17"/>
      <c r="E17" s="95" t="s">
        <v>302</v>
      </c>
      <c r="G17" s="252" t="str">
        <f>IF(ISBLANK(関係係数シート!K13),"",関係係数シート!K13)</f>
        <v/>
      </c>
      <c r="H17" s="251" t="str">
        <f>IF(ISBLANK(関係係数シート!L13),"",関係係数シート!L13)</f>
        <v/>
      </c>
      <c r="I17" s="251" t="str">
        <f>IF(ISBLANK(関係係数シート!M13),"",関係係数シート!M13)</f>
        <v/>
      </c>
    </row>
    <row r="18" spans="2:9" ht="19.5" customHeight="1">
      <c r="B18" s="102" t="s">
        <v>28</v>
      </c>
      <c r="C18" s="99" t="s">
        <v>227</v>
      </c>
      <c r="D18" s="17"/>
      <c r="E18" s="95" t="s">
        <v>303</v>
      </c>
      <c r="G18" s="250" t="str">
        <f>IF(ISBLANK(関係係数シート!K14),"",関係係数シート!K14)</f>
        <v/>
      </c>
      <c r="H18" s="251" t="str">
        <f>IF(ISBLANK(関係係数シート!L14),"",関係係数シート!L14)</f>
        <v/>
      </c>
      <c r="I18" s="251" t="str">
        <f>IF(ISBLANK(関係係数シート!M14),"",関係係数シート!M14)</f>
        <v/>
      </c>
    </row>
    <row r="19" spans="2:9" ht="19.5" customHeight="1">
      <c r="B19" s="102" t="s">
        <v>29</v>
      </c>
      <c r="C19" s="99" t="s">
        <v>228</v>
      </c>
      <c r="D19" s="17"/>
      <c r="E19" s="95" t="s">
        <v>304</v>
      </c>
      <c r="G19" s="253" t="str">
        <f>IF(ISBLANK(関係係数シート!K15),"",関係係数シート!K15)</f>
        <v/>
      </c>
      <c r="H19" s="254" t="str">
        <f>IF(ISBLANK(関係係数シート!L15),"",関係係数シート!L15)</f>
        <v/>
      </c>
      <c r="I19" s="254" t="str">
        <f>IF(ISBLANK(関係係数シート!M15),"",関係係数シート!M15)</f>
        <v/>
      </c>
    </row>
    <row r="20" spans="2:9" ht="19.5" customHeight="1">
      <c r="B20" s="103" t="s">
        <v>30</v>
      </c>
      <c r="C20" s="100" t="s">
        <v>229</v>
      </c>
      <c r="D20" s="18"/>
      <c r="E20" s="96" t="s">
        <v>305</v>
      </c>
      <c r="G20" s="7" t="s">
        <v>102</v>
      </c>
      <c r="H20" s="63">
        <f>AVERAGE(H11:H19)</f>
        <v>0.53248721523908671</v>
      </c>
      <c r="I20" s="63">
        <f>AVERAGE(I11:I19)</f>
        <v>0.56531451884814099</v>
      </c>
    </row>
    <row r="21" spans="2:9" ht="19.5" customHeight="1">
      <c r="B21" s="240" t="s">
        <v>31</v>
      </c>
      <c r="C21" s="241" t="s">
        <v>93</v>
      </c>
      <c r="D21" s="242"/>
      <c r="E21" s="243" t="s">
        <v>306</v>
      </c>
    </row>
    <row r="22" spans="2:9" ht="40.15" customHeight="1">
      <c r="B22" s="102" t="s">
        <v>88</v>
      </c>
      <c r="C22" s="99" t="s">
        <v>230</v>
      </c>
      <c r="D22" s="17"/>
      <c r="E22" s="95" t="s">
        <v>307</v>
      </c>
    </row>
    <row r="23" spans="2:9" ht="19.5" customHeight="1">
      <c r="B23" s="102" t="s">
        <v>89</v>
      </c>
      <c r="C23" s="99" t="s">
        <v>231</v>
      </c>
      <c r="D23" s="17"/>
      <c r="E23" s="95" t="s">
        <v>308</v>
      </c>
    </row>
    <row r="24" spans="2:9" ht="19.5" customHeight="1">
      <c r="B24" s="102" t="s">
        <v>97</v>
      </c>
      <c r="C24" s="99" t="s">
        <v>43</v>
      </c>
      <c r="D24" s="17"/>
      <c r="E24" s="95" t="s">
        <v>309</v>
      </c>
    </row>
    <row r="25" spans="2:9" ht="50.1" customHeight="1">
      <c r="B25" s="244" t="s">
        <v>232</v>
      </c>
      <c r="C25" s="245" t="s">
        <v>44</v>
      </c>
      <c r="D25" s="246"/>
      <c r="E25" s="247" t="s">
        <v>310</v>
      </c>
    </row>
    <row r="26" spans="2:9" ht="25.15" customHeight="1">
      <c r="B26" s="237" t="s">
        <v>233</v>
      </c>
      <c r="C26" s="238" t="s">
        <v>45</v>
      </c>
      <c r="D26" s="19"/>
      <c r="E26" s="239" t="s">
        <v>311</v>
      </c>
    </row>
    <row r="27" spans="2:9" ht="19.5" customHeight="1">
      <c r="B27" s="102" t="s">
        <v>234</v>
      </c>
      <c r="C27" s="99" t="s">
        <v>46</v>
      </c>
      <c r="D27" s="17"/>
      <c r="E27" s="95" t="s">
        <v>312</v>
      </c>
    </row>
    <row r="28" spans="2:9" ht="19.5" customHeight="1">
      <c r="B28" s="102" t="s">
        <v>235</v>
      </c>
      <c r="C28" s="99" t="s">
        <v>236</v>
      </c>
      <c r="D28" s="17"/>
      <c r="E28" s="95" t="s">
        <v>313</v>
      </c>
    </row>
    <row r="29" spans="2:9" ht="19.5" customHeight="1">
      <c r="B29" s="102" t="s">
        <v>237</v>
      </c>
      <c r="C29" s="99" t="s">
        <v>95</v>
      </c>
      <c r="D29" s="17"/>
      <c r="E29" s="95" t="s">
        <v>314</v>
      </c>
    </row>
    <row r="30" spans="2:9" ht="25.15" customHeight="1">
      <c r="B30" s="103" t="s">
        <v>238</v>
      </c>
      <c r="C30" s="100" t="s">
        <v>47</v>
      </c>
      <c r="D30" s="18"/>
      <c r="E30" s="96" t="s">
        <v>315</v>
      </c>
    </row>
    <row r="31" spans="2:9" ht="25.15" customHeight="1">
      <c r="B31" s="240" t="s">
        <v>239</v>
      </c>
      <c r="C31" s="241" t="s">
        <v>48</v>
      </c>
      <c r="D31" s="242"/>
      <c r="E31" s="243" t="s">
        <v>316</v>
      </c>
    </row>
    <row r="32" spans="2:9" ht="19.5" customHeight="1">
      <c r="B32" s="102" t="s">
        <v>240</v>
      </c>
      <c r="C32" s="99" t="s">
        <v>49</v>
      </c>
      <c r="D32" s="17"/>
      <c r="E32" s="95" t="s">
        <v>317</v>
      </c>
    </row>
    <row r="33" spans="2:5" ht="40.15" customHeight="1">
      <c r="B33" s="102" t="s">
        <v>241</v>
      </c>
      <c r="C33" s="99" t="s">
        <v>242</v>
      </c>
      <c r="D33" s="17"/>
      <c r="E33" s="95" t="s">
        <v>318</v>
      </c>
    </row>
    <row r="34" spans="2:5" ht="50.1" customHeight="1">
      <c r="B34" s="102" t="s">
        <v>243</v>
      </c>
      <c r="C34" s="99" t="s">
        <v>96</v>
      </c>
      <c r="D34" s="17"/>
      <c r="E34" s="95" t="s">
        <v>319</v>
      </c>
    </row>
    <row r="35" spans="2:5" ht="19.5" customHeight="1">
      <c r="B35" s="244" t="s">
        <v>244</v>
      </c>
      <c r="C35" s="245" t="s">
        <v>50</v>
      </c>
      <c r="D35" s="246"/>
      <c r="E35" s="247" t="s">
        <v>320</v>
      </c>
    </row>
    <row r="36" spans="2:5" ht="19.5" customHeight="1">
      <c r="B36" s="237" t="s">
        <v>245</v>
      </c>
      <c r="C36" s="238" t="s">
        <v>51</v>
      </c>
      <c r="D36" s="19"/>
      <c r="E36" s="239" t="s">
        <v>321</v>
      </c>
    </row>
    <row r="37" spans="2:5" ht="25.15" customHeight="1">
      <c r="B37" s="102" t="s">
        <v>246</v>
      </c>
      <c r="C37" s="99" t="s">
        <v>247</v>
      </c>
      <c r="D37" s="17"/>
      <c r="E37" s="95" t="s">
        <v>322</v>
      </c>
    </row>
    <row r="38" spans="2:5" ht="40.15" customHeight="1">
      <c r="B38" s="102" t="s">
        <v>248</v>
      </c>
      <c r="C38" s="99" t="s">
        <v>249</v>
      </c>
      <c r="D38" s="17"/>
      <c r="E38" s="95" t="s">
        <v>323</v>
      </c>
    </row>
    <row r="39" spans="2:5" ht="40.15" customHeight="1">
      <c r="B39" s="102" t="s">
        <v>250</v>
      </c>
      <c r="C39" s="99" t="s">
        <v>52</v>
      </c>
      <c r="D39" s="17"/>
      <c r="E39" s="96" t="s">
        <v>324</v>
      </c>
    </row>
    <row r="40" spans="2:5" ht="49.15" customHeight="1">
      <c r="B40" s="244" t="s">
        <v>251</v>
      </c>
      <c r="C40" s="245" t="s">
        <v>53</v>
      </c>
      <c r="D40" s="246"/>
      <c r="E40" s="247" t="s">
        <v>352</v>
      </c>
    </row>
    <row r="41" spans="2:5" ht="19.5" customHeight="1">
      <c r="B41" s="237" t="s">
        <v>252</v>
      </c>
      <c r="C41" s="238" t="s">
        <v>54</v>
      </c>
      <c r="D41" s="19"/>
      <c r="E41" s="239"/>
    </row>
    <row r="42" spans="2:5" ht="19.5" customHeight="1" thickBot="1">
      <c r="B42" s="103" t="s">
        <v>253</v>
      </c>
      <c r="C42" s="100" t="s">
        <v>55</v>
      </c>
      <c r="D42" s="18"/>
      <c r="E42" s="96"/>
    </row>
    <row r="43" spans="2:5" ht="19.5" customHeight="1" thickBot="1">
      <c r="B43" s="104"/>
      <c r="C43" s="105" t="s">
        <v>77</v>
      </c>
      <c r="D43" s="28">
        <f>SUM(D6:D42)</f>
        <v>0</v>
      </c>
      <c r="E43" s="97"/>
    </row>
    <row r="44" spans="2:5" ht="18" customHeight="1">
      <c r="B44" s="6" t="s">
        <v>325</v>
      </c>
    </row>
    <row r="45" spans="2:5" ht="18" customHeight="1">
      <c r="B45" s="6" t="s">
        <v>326</v>
      </c>
    </row>
    <row r="46" spans="2:5" ht="18" customHeight="1">
      <c r="B46" s="563" t="s">
        <v>327</v>
      </c>
      <c r="C46" s="563"/>
      <c r="D46" s="563"/>
      <c r="E46" s="563"/>
    </row>
  </sheetData>
  <mergeCells count="3">
    <mergeCell ref="B2:E2"/>
    <mergeCell ref="G2:J2"/>
    <mergeCell ref="B46:E46"/>
  </mergeCells>
  <phoneticPr fontId="2"/>
  <dataValidations count="2">
    <dataValidation type="list" allowBlank="1" showInputMessage="1" showErrorMessage="1" sqref="G5" xr:uid="{00000000-0002-0000-0100-000000000000}">
      <formula1>$G$11:$G$20</formula1>
    </dataValidation>
    <dataValidation type="list" allowBlank="1" showInputMessage="1" showErrorMessage="1" sqref="H5" xr:uid="{00000000-0002-0000-0100-000001000000}">
      <formula1>$H$10:$I$10</formula1>
    </dataValidation>
  </dataValidations>
  <hyperlinks>
    <hyperlink ref="B46" r:id="rId1" display="https://www.soumu.go.jp/toukei_toukatsu/data/io/015index.html" xr:uid="{00000000-0004-0000-0100-000000000000}"/>
  </hyperlinks>
  <pageMargins left="0.78740157480314965" right="0.78740157480314965" top="0.47244094488188981" bottom="0.19685039370078741" header="0.27559055118110237" footer="0.23622047244094491"/>
  <pageSetup paperSize="9" scale="66" orientation="portrait" r:id="rId2"/>
  <headerFooter alignWithMargins="0"/>
  <colBreaks count="1" manualBreakCount="1">
    <brk id="6" min="1" max="45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B1:K44"/>
  <sheetViews>
    <sheetView showGridLines="0" zoomScaleNormal="100" workbookViewId="0">
      <pane ySplit="5" topLeftCell="A6" activePane="bottomLeft" state="frozen"/>
      <selection pane="bottomLeft" activeCell="G5" sqref="G5"/>
    </sheetView>
  </sheetViews>
  <sheetFormatPr defaultColWidth="9" defaultRowHeight="19.5" customHeight="1"/>
  <cols>
    <col min="1" max="1" width="2.625" style="6" customWidth="1"/>
    <col min="2" max="2" width="4.625" style="6" customWidth="1"/>
    <col min="3" max="3" width="25.625" style="6" customWidth="1"/>
    <col min="4" max="4" width="18.125" style="6" customWidth="1"/>
    <col min="5" max="5" width="54.625" style="6" customWidth="1"/>
    <col min="6" max="6" width="11.25" style="6" customWidth="1"/>
    <col min="7" max="7" width="20" style="6" bestFit="1" customWidth="1"/>
    <col min="8" max="9" width="12.625" style="6" customWidth="1"/>
    <col min="10" max="10" width="14.5" style="6" customWidth="1"/>
    <col min="11" max="12" width="12.625" style="6" customWidth="1"/>
    <col min="13" max="16384" width="9" style="6"/>
  </cols>
  <sheetData>
    <row r="1" spans="2:11" ht="15" customHeight="1" thickBot="1"/>
    <row r="2" spans="2:11" ht="42" customHeight="1" thickBot="1">
      <c r="B2" s="557" t="s">
        <v>330</v>
      </c>
      <c r="C2" s="558"/>
      <c r="D2" s="558"/>
      <c r="E2" s="559"/>
      <c r="F2" s="10"/>
      <c r="G2" s="560" t="s">
        <v>135</v>
      </c>
      <c r="H2" s="561"/>
      <c r="I2" s="561"/>
      <c r="J2" s="562"/>
      <c r="K2" s="27"/>
    </row>
    <row r="3" spans="2:11" s="13" customFormat="1" ht="19.5" customHeight="1" thickBot="1">
      <c r="B3" s="15"/>
      <c r="C3" s="16"/>
      <c r="D3" s="16"/>
      <c r="E3" s="16"/>
    </row>
    <row r="4" spans="2:11" ht="18" customHeight="1" thickBot="1">
      <c r="D4" s="14" t="s">
        <v>90</v>
      </c>
      <c r="G4" s="23" t="s">
        <v>71</v>
      </c>
      <c r="H4" s="24" t="s">
        <v>72</v>
      </c>
    </row>
    <row r="5" spans="2:11" ht="26.25" customHeight="1" thickBot="1">
      <c r="B5" s="20"/>
      <c r="C5" s="21" t="s">
        <v>328</v>
      </c>
      <c r="D5" s="22" t="s">
        <v>80</v>
      </c>
      <c r="E5" s="93" t="s">
        <v>139</v>
      </c>
      <c r="G5" s="25" t="s">
        <v>356</v>
      </c>
      <c r="H5" s="26" t="s">
        <v>68</v>
      </c>
    </row>
    <row r="6" spans="2:11" ht="25.15" customHeight="1">
      <c r="B6" s="101" t="s">
        <v>0</v>
      </c>
      <c r="C6" s="98" t="s">
        <v>225</v>
      </c>
      <c r="D6" s="19"/>
      <c r="E6" s="94" t="s">
        <v>351</v>
      </c>
    </row>
    <row r="7" spans="2:11" ht="19.5" customHeight="1">
      <c r="B7" s="102" t="s">
        <v>5</v>
      </c>
      <c r="C7" s="99" t="s">
        <v>33</v>
      </c>
      <c r="D7" s="17"/>
      <c r="E7" s="95" t="s">
        <v>353</v>
      </c>
    </row>
    <row r="8" spans="2:11" ht="19.5" customHeight="1">
      <c r="B8" s="102" t="s">
        <v>10</v>
      </c>
      <c r="C8" s="99" t="s">
        <v>91</v>
      </c>
      <c r="D8" s="17"/>
      <c r="E8" s="95" t="s">
        <v>294</v>
      </c>
    </row>
    <row r="9" spans="2:11" ht="19.5" customHeight="1">
      <c r="B9" s="102" t="s">
        <v>14</v>
      </c>
      <c r="C9" s="99" t="s">
        <v>34</v>
      </c>
      <c r="D9" s="17"/>
      <c r="E9" s="95" t="s">
        <v>295</v>
      </c>
      <c r="G9" s="6" t="s">
        <v>101</v>
      </c>
    </row>
    <row r="10" spans="2:11" ht="19.5" customHeight="1">
      <c r="B10" s="103" t="s">
        <v>15</v>
      </c>
      <c r="C10" s="100" t="s">
        <v>35</v>
      </c>
      <c r="D10" s="18"/>
      <c r="E10" s="96" t="s">
        <v>296</v>
      </c>
      <c r="G10" s="8"/>
      <c r="H10" s="29" t="s">
        <v>69</v>
      </c>
      <c r="I10" s="29" t="s">
        <v>68</v>
      </c>
    </row>
    <row r="11" spans="2:11" ht="19.5" customHeight="1">
      <c r="B11" s="240" t="s">
        <v>19</v>
      </c>
      <c r="C11" s="241" t="s">
        <v>36</v>
      </c>
      <c r="D11" s="242"/>
      <c r="E11" s="243" t="s">
        <v>297</v>
      </c>
      <c r="G11" s="248" t="str">
        <f>IF(ISBLANK(関係係数シート!K7),"",関係係数シート!K7)</f>
        <v>令和２年（2020年）</v>
      </c>
      <c r="H11" s="249">
        <f>IF(ISBLANK(関係係数シート!L7),"",関係係数シート!L7)</f>
        <v>0.53516732899992814</v>
      </c>
      <c r="I11" s="249">
        <f>IF(ISBLANK(関係係数シート!M7),"",関係係数シート!M7)</f>
        <v>0.56758391640723727</v>
      </c>
    </row>
    <row r="12" spans="2:11" ht="19.5" customHeight="1">
      <c r="B12" s="102" t="s">
        <v>20</v>
      </c>
      <c r="C12" s="99" t="s">
        <v>37</v>
      </c>
      <c r="D12" s="17"/>
      <c r="E12" s="95" t="s">
        <v>298</v>
      </c>
      <c r="G12" s="250" t="str">
        <f>IF(ISBLANK(関係係数シート!K8),"",関係係数シート!K8)</f>
        <v>令和３年（2021年）</v>
      </c>
      <c r="H12" s="251">
        <f>IF(ISBLANK(関係係数シート!L8),"",関係係数シート!L8)</f>
        <v>0.51510149141910211</v>
      </c>
      <c r="I12" s="251">
        <f>IF(ISBLANK(関係係数シート!M8),"",関係係数シート!M8)</f>
        <v>0.55742170177227612</v>
      </c>
    </row>
    <row r="13" spans="2:11" ht="19.5" customHeight="1">
      <c r="B13" s="102" t="s">
        <v>21</v>
      </c>
      <c r="C13" s="99" t="s">
        <v>226</v>
      </c>
      <c r="D13" s="17"/>
      <c r="E13" s="95" t="s">
        <v>299</v>
      </c>
      <c r="G13" s="252" t="str">
        <f>IF(ISBLANK(関係係数シート!K9),"",関係係数シート!K9)</f>
        <v>令和４年（2022年）</v>
      </c>
      <c r="H13" s="251">
        <f>IF(ISBLANK(関係係数シート!L9),"",関係係数シート!L9)</f>
        <v>0.52065488066092258</v>
      </c>
      <c r="I13" s="251">
        <f>IF(ISBLANK(関係係数シート!M9),"",関係係数シート!M9)</f>
        <v>0.53412627708601101</v>
      </c>
    </row>
    <row r="14" spans="2:11" ht="19.5" customHeight="1">
      <c r="B14" s="102" t="s">
        <v>24</v>
      </c>
      <c r="C14" s="99" t="s">
        <v>38</v>
      </c>
      <c r="D14" s="17"/>
      <c r="E14" s="95" t="s">
        <v>354</v>
      </c>
      <c r="G14" s="250" t="str">
        <f>IF(ISBLANK(関係係数シート!K10),"",関係係数シート!K10)</f>
        <v>令和５年（2023年）</v>
      </c>
      <c r="H14" s="251">
        <f>IF(ISBLANK(関係係数シート!L10),"",関係係数シート!L10)</f>
        <v>0.54715948066986786</v>
      </c>
      <c r="I14" s="251">
        <f>IF(ISBLANK(関係係数シート!M10),"",関係係数シート!M10)</f>
        <v>0.5960677179768451</v>
      </c>
    </row>
    <row r="15" spans="2:11" ht="19.5" customHeight="1">
      <c r="B15" s="244" t="s">
        <v>25</v>
      </c>
      <c r="C15" s="245" t="s">
        <v>39</v>
      </c>
      <c r="D15" s="246"/>
      <c r="E15" s="247" t="s">
        <v>300</v>
      </c>
      <c r="G15" s="252" t="str">
        <f>IF(ISBLANK(関係係数シート!K11),"",関係係数シート!K11)</f>
        <v>令和６年（2024年）</v>
      </c>
      <c r="H15" s="251">
        <f>IF(ISBLANK(関係係数シート!L11),"",関係係数シート!L11)</f>
        <v>0.54435289444561274</v>
      </c>
      <c r="I15" s="251">
        <f>IF(ISBLANK(関係係数シート!M11),"",関係係数シート!M11)</f>
        <v>0.57137298099833567</v>
      </c>
    </row>
    <row r="16" spans="2:11" ht="19.5" customHeight="1">
      <c r="B16" s="237" t="s">
        <v>26</v>
      </c>
      <c r="C16" s="238" t="s">
        <v>40</v>
      </c>
      <c r="D16" s="19"/>
      <c r="E16" s="239" t="s">
        <v>301</v>
      </c>
      <c r="G16" s="250" t="str">
        <f>IF(ISBLANK(関係係数シート!K12),"",関係係数シート!K12)</f>
        <v/>
      </c>
      <c r="H16" s="251" t="str">
        <f>IF(ISBLANK(関係係数シート!L12),"",関係係数シート!L12)</f>
        <v/>
      </c>
      <c r="I16" s="251" t="str">
        <f>IF(ISBLANK(関係係数シート!M12),"",関係係数シート!M12)</f>
        <v/>
      </c>
    </row>
    <row r="17" spans="2:9" ht="19.5" customHeight="1">
      <c r="B17" s="102" t="s">
        <v>27</v>
      </c>
      <c r="C17" s="99" t="s">
        <v>41</v>
      </c>
      <c r="D17" s="17"/>
      <c r="E17" s="95" t="s">
        <v>302</v>
      </c>
      <c r="G17" s="252" t="str">
        <f>IF(ISBLANK(関係係数シート!K13),"",関係係数シート!K13)</f>
        <v/>
      </c>
      <c r="H17" s="251" t="str">
        <f>IF(ISBLANK(関係係数シート!L13),"",関係係数シート!L13)</f>
        <v/>
      </c>
      <c r="I17" s="251" t="str">
        <f>IF(ISBLANK(関係係数シート!M13),"",関係係数シート!M13)</f>
        <v/>
      </c>
    </row>
    <row r="18" spans="2:9" ht="19.5" customHeight="1">
      <c r="B18" s="102" t="s">
        <v>28</v>
      </c>
      <c r="C18" s="99" t="s">
        <v>227</v>
      </c>
      <c r="D18" s="17"/>
      <c r="E18" s="95" t="s">
        <v>303</v>
      </c>
      <c r="G18" s="250" t="str">
        <f>IF(ISBLANK(関係係数シート!K14),"",関係係数シート!K14)</f>
        <v/>
      </c>
      <c r="H18" s="251" t="str">
        <f>IF(ISBLANK(関係係数シート!L14),"",関係係数シート!L14)</f>
        <v/>
      </c>
      <c r="I18" s="251" t="str">
        <f>IF(ISBLANK(関係係数シート!M14),"",関係係数シート!M14)</f>
        <v/>
      </c>
    </row>
    <row r="19" spans="2:9" ht="19.5" customHeight="1">
      <c r="B19" s="102" t="s">
        <v>29</v>
      </c>
      <c r="C19" s="99" t="s">
        <v>228</v>
      </c>
      <c r="D19" s="17"/>
      <c r="E19" s="95" t="s">
        <v>304</v>
      </c>
      <c r="G19" s="253" t="str">
        <f>IF(ISBLANK(関係係数シート!K15),"",関係係数シート!K15)</f>
        <v/>
      </c>
      <c r="H19" s="254" t="str">
        <f>IF(ISBLANK(関係係数シート!L15),"",関係係数シート!L15)</f>
        <v/>
      </c>
      <c r="I19" s="254" t="str">
        <f>IF(ISBLANK(関係係数シート!M15),"",関係係数シート!M15)</f>
        <v/>
      </c>
    </row>
    <row r="20" spans="2:9" ht="19.5" customHeight="1">
      <c r="B20" s="244" t="s">
        <v>30</v>
      </c>
      <c r="C20" s="245" t="s">
        <v>229</v>
      </c>
      <c r="D20" s="246"/>
      <c r="E20" s="247" t="s">
        <v>305</v>
      </c>
      <c r="G20" s="7" t="s">
        <v>102</v>
      </c>
      <c r="H20" s="63">
        <f>AVERAGE(H11:H19)</f>
        <v>0.53248721523908671</v>
      </c>
      <c r="I20" s="63">
        <f>AVERAGE(I11:I19)</f>
        <v>0.56531451884814099</v>
      </c>
    </row>
    <row r="21" spans="2:9" ht="19.5" customHeight="1">
      <c r="B21" s="240" t="s">
        <v>31</v>
      </c>
      <c r="C21" s="241" t="s">
        <v>93</v>
      </c>
      <c r="D21" s="242"/>
      <c r="E21" s="243" t="s">
        <v>306</v>
      </c>
    </row>
    <row r="22" spans="2:9" ht="40.15" customHeight="1">
      <c r="B22" s="102" t="s">
        <v>88</v>
      </c>
      <c r="C22" s="99" t="s">
        <v>230</v>
      </c>
      <c r="D22" s="17"/>
      <c r="E22" s="95" t="s">
        <v>307</v>
      </c>
    </row>
    <row r="23" spans="2:9" ht="19.5" customHeight="1">
      <c r="B23" s="102" t="s">
        <v>89</v>
      </c>
      <c r="C23" s="99" t="s">
        <v>231</v>
      </c>
      <c r="D23" s="17"/>
      <c r="E23" s="95" t="s">
        <v>308</v>
      </c>
    </row>
    <row r="24" spans="2:9" ht="19.5" customHeight="1">
      <c r="B24" s="102" t="s">
        <v>97</v>
      </c>
      <c r="C24" s="99" t="s">
        <v>43</v>
      </c>
      <c r="D24" s="17"/>
      <c r="E24" s="95" t="s">
        <v>309</v>
      </c>
    </row>
    <row r="25" spans="2:9" ht="60" customHeight="1">
      <c r="B25" s="103" t="s">
        <v>232</v>
      </c>
      <c r="C25" s="100" t="s">
        <v>44</v>
      </c>
      <c r="D25" s="18"/>
      <c r="E25" s="96" t="s">
        <v>310</v>
      </c>
    </row>
    <row r="26" spans="2:9" ht="40.15" customHeight="1">
      <c r="B26" s="240" t="s">
        <v>233</v>
      </c>
      <c r="C26" s="241" t="s">
        <v>45</v>
      </c>
      <c r="D26" s="242"/>
      <c r="E26" s="243" t="s">
        <v>311</v>
      </c>
    </row>
    <row r="27" spans="2:9" ht="19.5" customHeight="1">
      <c r="B27" s="102" t="s">
        <v>234</v>
      </c>
      <c r="C27" s="99" t="s">
        <v>46</v>
      </c>
      <c r="D27" s="17"/>
      <c r="E27" s="95" t="s">
        <v>312</v>
      </c>
    </row>
    <row r="28" spans="2:9" ht="19.5" customHeight="1">
      <c r="B28" s="102" t="s">
        <v>235</v>
      </c>
      <c r="C28" s="99" t="s">
        <v>236</v>
      </c>
      <c r="D28" s="17"/>
      <c r="E28" s="95" t="s">
        <v>313</v>
      </c>
    </row>
    <row r="29" spans="2:9" ht="19.5" customHeight="1">
      <c r="B29" s="102" t="s">
        <v>237</v>
      </c>
      <c r="C29" s="99" t="s">
        <v>95</v>
      </c>
      <c r="D29" s="17"/>
      <c r="E29" s="95" t="s">
        <v>314</v>
      </c>
    </row>
    <row r="30" spans="2:9" ht="19.5" customHeight="1">
      <c r="B30" s="244" t="s">
        <v>238</v>
      </c>
      <c r="C30" s="245" t="s">
        <v>47</v>
      </c>
      <c r="D30" s="246"/>
      <c r="E30" s="247" t="s">
        <v>333</v>
      </c>
    </row>
    <row r="31" spans="2:9" ht="19.5" customHeight="1">
      <c r="B31" s="237" t="s">
        <v>239</v>
      </c>
      <c r="C31" s="238" t="s">
        <v>48</v>
      </c>
      <c r="D31" s="19"/>
      <c r="E31" s="239" t="s">
        <v>316</v>
      </c>
    </row>
    <row r="32" spans="2:9" ht="19.5" customHeight="1">
      <c r="B32" s="102" t="s">
        <v>240</v>
      </c>
      <c r="C32" s="99" t="s">
        <v>49</v>
      </c>
      <c r="D32" s="17"/>
      <c r="E32" s="95" t="s">
        <v>317</v>
      </c>
    </row>
    <row r="33" spans="2:5" ht="50.1" customHeight="1">
      <c r="B33" s="102" t="s">
        <v>241</v>
      </c>
      <c r="C33" s="99" t="s">
        <v>242</v>
      </c>
      <c r="D33" s="17"/>
      <c r="E33" s="95" t="s">
        <v>318</v>
      </c>
    </row>
    <row r="34" spans="2:5" ht="50.1" customHeight="1">
      <c r="B34" s="102" t="s">
        <v>243</v>
      </c>
      <c r="C34" s="99" t="s">
        <v>96</v>
      </c>
      <c r="D34" s="17"/>
      <c r="E34" s="95" t="s">
        <v>319</v>
      </c>
    </row>
    <row r="35" spans="2:5" ht="19.5" customHeight="1">
      <c r="B35" s="103" t="s">
        <v>245</v>
      </c>
      <c r="C35" s="100" t="s">
        <v>51</v>
      </c>
      <c r="D35" s="18"/>
      <c r="E35" s="96" t="s">
        <v>321</v>
      </c>
    </row>
    <row r="36" spans="2:5" ht="25.15" customHeight="1">
      <c r="B36" s="240" t="s">
        <v>246</v>
      </c>
      <c r="C36" s="241" t="s">
        <v>247</v>
      </c>
      <c r="D36" s="242"/>
      <c r="E36" s="243" t="s">
        <v>322</v>
      </c>
    </row>
    <row r="37" spans="2:5" ht="40.15" customHeight="1">
      <c r="B37" s="102" t="s">
        <v>248</v>
      </c>
      <c r="C37" s="99" t="s">
        <v>249</v>
      </c>
      <c r="D37" s="17"/>
      <c r="E37" s="95" t="s">
        <v>323</v>
      </c>
    </row>
    <row r="38" spans="2:5" ht="40.15" customHeight="1">
      <c r="B38" s="102" t="s">
        <v>250</v>
      </c>
      <c r="C38" s="99" t="s">
        <v>52</v>
      </c>
      <c r="D38" s="17"/>
      <c r="E38" s="95" t="s">
        <v>324</v>
      </c>
    </row>
    <row r="39" spans="2:5" ht="50.1" customHeight="1">
      <c r="B39" s="102" t="s">
        <v>251</v>
      </c>
      <c r="C39" s="99" t="s">
        <v>53</v>
      </c>
      <c r="D39" s="17"/>
      <c r="E39" s="95" t="s">
        <v>352</v>
      </c>
    </row>
    <row r="40" spans="2:5" ht="19.5" customHeight="1" thickBot="1">
      <c r="B40" s="255" t="s">
        <v>253</v>
      </c>
      <c r="C40" s="256" t="s">
        <v>55</v>
      </c>
      <c r="D40" s="257"/>
      <c r="E40" s="258"/>
    </row>
    <row r="41" spans="2:5" ht="19.5" customHeight="1" thickBot="1">
      <c r="B41" s="104"/>
      <c r="C41" s="105" t="s">
        <v>293</v>
      </c>
      <c r="D41" s="28">
        <f>SUM(D6:D40)</f>
        <v>0</v>
      </c>
      <c r="E41" s="97"/>
    </row>
    <row r="42" spans="2:5" ht="18" customHeight="1">
      <c r="B42" s="6" t="s">
        <v>325</v>
      </c>
    </row>
    <row r="43" spans="2:5" ht="18" customHeight="1">
      <c r="B43" s="6" t="s">
        <v>326</v>
      </c>
    </row>
    <row r="44" spans="2:5" ht="18" customHeight="1">
      <c r="B44" s="563" t="s">
        <v>327</v>
      </c>
      <c r="C44" s="563"/>
      <c r="D44" s="563"/>
      <c r="E44" s="563"/>
    </row>
  </sheetData>
  <mergeCells count="3">
    <mergeCell ref="B2:E2"/>
    <mergeCell ref="G2:J2"/>
    <mergeCell ref="B44:E44"/>
  </mergeCells>
  <phoneticPr fontId="2"/>
  <dataValidations count="2">
    <dataValidation type="list" allowBlank="1" showInputMessage="1" showErrorMessage="1" sqref="G5" xr:uid="{00000000-0002-0000-0200-000000000000}">
      <formula1>$G$11:$G$20</formula1>
    </dataValidation>
    <dataValidation type="list" allowBlank="1" showInputMessage="1" showErrorMessage="1" sqref="H5" xr:uid="{00000000-0002-0000-0200-000001000000}">
      <formula1>$H$10:$I$10</formula1>
    </dataValidation>
  </dataValidations>
  <hyperlinks>
    <hyperlink ref="B44" r:id="rId1" display="https://www.soumu.go.jp/toukei_toukatsu/data/io/015index.html" xr:uid="{00000000-0004-0000-0200-000000000000}"/>
  </hyperlinks>
  <pageMargins left="0.78740157480314965" right="0.78740157480314965" top="0.6692913385826772" bottom="0.39370078740157483" header="0.35433070866141736" footer="0.31496062992125984"/>
  <pageSetup paperSize="9" scale="66" orientation="portrait" r:id="rId2"/>
  <headerFooter alignWithMargins="0"/>
  <colBreaks count="1" manualBreakCount="1">
    <brk id="6" min="1" max="43" man="1"/>
  </col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  <pageSetUpPr fitToPage="1"/>
  </sheetPr>
  <dimension ref="B1:K134"/>
  <sheetViews>
    <sheetView showGridLines="0" zoomScaleNormal="100" zoomScaleSheetLayoutView="85" workbookViewId="0">
      <selection activeCell="N16" sqref="N16"/>
    </sheetView>
  </sheetViews>
  <sheetFormatPr defaultColWidth="18.625" defaultRowHeight="12.75" customHeight="1"/>
  <cols>
    <col min="1" max="1" width="4.5" style="13" customWidth="1"/>
    <col min="2" max="2" width="1.25" style="13" customWidth="1"/>
    <col min="3" max="3" width="4.25" style="13" customWidth="1"/>
    <col min="4" max="4" width="15.625" style="13" customWidth="1"/>
    <col min="5" max="10" width="14.625" style="13" customWidth="1"/>
    <col min="11" max="11" width="1.5" style="13" customWidth="1"/>
    <col min="12" max="16384" width="18.625" style="13"/>
  </cols>
  <sheetData>
    <row r="1" spans="2:11" s="166" customFormat="1" ht="18.75" customHeight="1">
      <c r="J1" s="206" t="s">
        <v>199</v>
      </c>
    </row>
    <row r="2" spans="2:11" s="74" customFormat="1" ht="25.15" customHeight="1">
      <c r="B2" s="166"/>
      <c r="C2" s="163"/>
      <c r="D2" s="609" t="s">
        <v>200</v>
      </c>
      <c r="E2" s="610"/>
      <c r="F2" s="610"/>
      <c r="G2" s="610"/>
      <c r="H2" s="610"/>
      <c r="I2" s="610"/>
      <c r="J2" s="610"/>
    </row>
    <row r="3" spans="2:11" s="74" customFormat="1" ht="25.15" customHeight="1" thickBot="1">
      <c r="B3" s="166"/>
      <c r="C3" s="163"/>
      <c r="D3" s="611"/>
      <c r="E3" s="612"/>
      <c r="F3" s="612"/>
      <c r="G3" s="612"/>
      <c r="H3" s="612"/>
      <c r="I3" s="612"/>
      <c r="J3" s="612"/>
      <c r="K3" s="76"/>
    </row>
    <row r="4" spans="2:11" s="74" customFormat="1" ht="10.15" customHeight="1" thickTop="1">
      <c r="B4" s="166"/>
      <c r="C4" s="207"/>
      <c r="D4" s="613"/>
      <c r="E4" s="613"/>
      <c r="F4" s="613"/>
      <c r="G4" s="613"/>
      <c r="H4" s="613"/>
      <c r="I4" s="613"/>
      <c r="J4" s="613"/>
      <c r="K4" s="76"/>
    </row>
    <row r="5" spans="2:11" s="75" customFormat="1" ht="6.75" customHeight="1">
      <c r="C5" s="77"/>
      <c r="D5" s="77"/>
      <c r="E5" s="76"/>
      <c r="F5" s="76"/>
      <c r="G5" s="76"/>
      <c r="H5" s="76"/>
      <c r="I5" s="76"/>
      <c r="J5" s="76"/>
      <c r="K5" s="76"/>
    </row>
    <row r="6" spans="2:11" s="75" customFormat="1" ht="18.75" customHeight="1" thickBot="1">
      <c r="C6" s="164" t="s">
        <v>201</v>
      </c>
      <c r="D6" s="165"/>
      <c r="E6" s="165"/>
      <c r="F6" s="165"/>
      <c r="G6" s="165"/>
      <c r="H6" s="165"/>
      <c r="I6" s="165"/>
      <c r="J6" s="165"/>
      <c r="K6" s="76"/>
    </row>
    <row r="7" spans="2:11" s="75" customFormat="1" ht="25.15" customHeight="1">
      <c r="C7" s="166"/>
      <c r="D7" s="614"/>
      <c r="E7" s="615"/>
      <c r="F7" s="615"/>
      <c r="G7" s="615"/>
      <c r="H7" s="615"/>
      <c r="I7" s="615"/>
      <c r="J7" s="616"/>
      <c r="K7" s="76"/>
    </row>
    <row r="8" spans="2:11" s="75" customFormat="1" ht="25.15" customHeight="1">
      <c r="C8" s="166"/>
      <c r="D8" s="617"/>
      <c r="E8" s="618"/>
      <c r="F8" s="618"/>
      <c r="G8" s="618"/>
      <c r="H8" s="618"/>
      <c r="I8" s="618"/>
      <c r="J8" s="619"/>
      <c r="K8" s="76"/>
    </row>
    <row r="9" spans="2:11" s="75" customFormat="1" ht="25.15" customHeight="1" thickBot="1">
      <c r="C9" s="166"/>
      <c r="D9" s="620"/>
      <c r="E9" s="621"/>
      <c r="F9" s="621"/>
      <c r="G9" s="621"/>
      <c r="H9" s="621"/>
      <c r="I9" s="621"/>
      <c r="J9" s="622"/>
      <c r="K9" s="76"/>
    </row>
    <row r="10" spans="2:11" s="75" customFormat="1" ht="6" customHeight="1">
      <c r="C10" s="166"/>
      <c r="D10" s="165"/>
      <c r="E10" s="165"/>
      <c r="F10" s="165"/>
      <c r="G10" s="165"/>
      <c r="H10" s="165"/>
      <c r="I10" s="165"/>
      <c r="J10" s="165"/>
      <c r="K10" s="76"/>
    </row>
    <row r="11" spans="2:11" s="75" customFormat="1" ht="18.75" customHeight="1" thickBot="1">
      <c r="C11" s="164" t="s">
        <v>207</v>
      </c>
      <c r="D11" s="165"/>
      <c r="E11" s="165"/>
      <c r="F11" s="165"/>
      <c r="G11" s="165"/>
      <c r="H11" s="165"/>
      <c r="I11" s="165"/>
      <c r="J11" s="165"/>
      <c r="K11" s="76"/>
    </row>
    <row r="12" spans="2:11" s="75" customFormat="1" ht="18.75" customHeight="1">
      <c r="C12" s="166"/>
      <c r="D12" s="219" t="s">
        <v>208</v>
      </c>
      <c r="E12" s="208"/>
      <c r="F12" s="208"/>
      <c r="G12" s="208"/>
      <c r="H12" s="208"/>
      <c r="I12" s="208"/>
      <c r="J12" s="209"/>
      <c r="K12" s="76"/>
    </row>
    <row r="13" spans="2:11" s="75" customFormat="1" ht="25.15" customHeight="1">
      <c r="C13" s="166"/>
      <c r="D13" s="617"/>
      <c r="E13" s="618"/>
      <c r="F13" s="618"/>
      <c r="G13" s="618"/>
      <c r="H13" s="618"/>
      <c r="I13" s="618"/>
      <c r="J13" s="619"/>
      <c r="K13" s="76"/>
    </row>
    <row r="14" spans="2:11" s="75" customFormat="1" ht="25.15" customHeight="1">
      <c r="C14" s="166"/>
      <c r="D14" s="617"/>
      <c r="E14" s="618"/>
      <c r="F14" s="618"/>
      <c r="G14" s="618"/>
      <c r="H14" s="618"/>
      <c r="I14" s="618"/>
      <c r="J14" s="619"/>
      <c r="K14" s="76"/>
    </row>
    <row r="15" spans="2:11" s="75" customFormat="1" ht="18.75" customHeight="1">
      <c r="C15" s="166"/>
      <c r="D15" s="218" t="s">
        <v>209</v>
      </c>
      <c r="E15" s="210"/>
      <c r="F15" s="210"/>
      <c r="G15" s="210"/>
      <c r="H15" s="210"/>
      <c r="I15" s="210"/>
      <c r="J15" s="211"/>
      <c r="K15" s="76"/>
    </row>
    <row r="16" spans="2:11" s="75" customFormat="1" ht="25.15" customHeight="1">
      <c r="C16" s="166"/>
      <c r="D16" s="617"/>
      <c r="E16" s="618"/>
      <c r="F16" s="618"/>
      <c r="G16" s="618"/>
      <c r="H16" s="618"/>
      <c r="I16" s="618"/>
      <c r="J16" s="619"/>
      <c r="K16" s="76"/>
    </row>
    <row r="17" spans="2:11" s="75" customFormat="1" ht="25.15" customHeight="1" thickBot="1">
      <c r="C17" s="166"/>
      <c r="D17" s="620"/>
      <c r="E17" s="621"/>
      <c r="F17" s="621"/>
      <c r="G17" s="621"/>
      <c r="H17" s="621"/>
      <c r="I17" s="621"/>
      <c r="J17" s="622"/>
      <c r="K17" s="76"/>
    </row>
    <row r="18" spans="2:11" s="75" customFormat="1" ht="10.5" customHeight="1">
      <c r="C18" s="166"/>
      <c r="D18" s="166"/>
      <c r="E18" s="166"/>
      <c r="F18" s="166"/>
      <c r="G18" s="166"/>
      <c r="H18" s="166"/>
      <c r="I18" s="166"/>
      <c r="J18" s="166"/>
      <c r="K18" s="76"/>
    </row>
    <row r="19" spans="2:11" s="74" customFormat="1" ht="22.5" customHeight="1">
      <c r="B19" s="85"/>
      <c r="C19" s="573" t="s">
        <v>210</v>
      </c>
      <c r="D19" s="573"/>
      <c r="E19" s="573"/>
      <c r="F19" s="573"/>
      <c r="G19" s="573"/>
      <c r="H19" s="573"/>
      <c r="I19" s="573"/>
      <c r="J19" s="573"/>
      <c r="K19" s="85"/>
    </row>
    <row r="20" spans="2:11" s="212" customFormat="1" ht="9.75" customHeight="1">
      <c r="B20" s="213"/>
      <c r="C20" s="214"/>
      <c r="D20" s="214"/>
      <c r="E20" s="214"/>
      <c r="F20" s="214"/>
      <c r="G20" s="214"/>
      <c r="H20" s="214"/>
      <c r="I20" s="214"/>
      <c r="J20" s="214"/>
      <c r="K20" s="213"/>
    </row>
    <row r="21" spans="2:11" s="75" customFormat="1" ht="13.5" customHeight="1" thickBot="1">
      <c r="B21" s="78"/>
      <c r="C21" s="78"/>
      <c r="D21" s="78"/>
      <c r="E21" s="78"/>
      <c r="F21" s="78"/>
      <c r="G21" s="78"/>
      <c r="H21" s="82" t="s">
        <v>90</v>
      </c>
      <c r="I21" s="78"/>
      <c r="J21" s="82" t="s">
        <v>131</v>
      </c>
      <c r="K21" s="78"/>
    </row>
    <row r="22" spans="2:11" s="75" customFormat="1" ht="6" customHeight="1">
      <c r="B22" s="78"/>
      <c r="C22" s="78"/>
      <c r="D22" s="623"/>
      <c r="E22" s="624"/>
      <c r="F22" s="595" t="s">
        <v>57</v>
      </c>
      <c r="G22" s="83"/>
      <c r="H22" s="83"/>
      <c r="I22" s="595" t="s">
        <v>73</v>
      </c>
      <c r="J22" s="84"/>
      <c r="K22" s="78"/>
    </row>
    <row r="23" spans="2:11" s="75" customFormat="1" ht="6" customHeight="1">
      <c r="B23" s="78"/>
      <c r="C23" s="78"/>
      <c r="D23" s="625"/>
      <c r="E23" s="626"/>
      <c r="F23" s="596"/>
      <c r="G23" s="603" t="s">
        <v>132</v>
      </c>
      <c r="H23" s="90"/>
      <c r="I23" s="596"/>
      <c r="J23" s="585" t="s">
        <v>74</v>
      </c>
      <c r="K23" s="78"/>
    </row>
    <row r="24" spans="2:11" s="81" customFormat="1" ht="30" customHeight="1" thickBot="1">
      <c r="B24" s="79"/>
      <c r="C24" s="79"/>
      <c r="D24" s="627"/>
      <c r="E24" s="628"/>
      <c r="F24" s="597"/>
      <c r="G24" s="604"/>
      <c r="H24" s="91" t="s">
        <v>133</v>
      </c>
      <c r="I24" s="597"/>
      <c r="J24" s="586"/>
      <c r="K24" s="79"/>
    </row>
    <row r="25" spans="2:11" s="75" customFormat="1" ht="20.100000000000001" customHeight="1">
      <c r="B25" s="78"/>
      <c r="C25" s="78"/>
      <c r="D25" s="629" t="s">
        <v>75</v>
      </c>
      <c r="E25" s="167"/>
      <c r="F25" s="168">
        <f>合計の計算シート!J45</f>
        <v>0</v>
      </c>
      <c r="G25" s="169">
        <f>合計の計算シート!K45</f>
        <v>0</v>
      </c>
      <c r="H25" s="170">
        <f>合計の計算シート!L45</f>
        <v>0</v>
      </c>
      <c r="I25" s="171">
        <f>合計の計算シート!X45</f>
        <v>0</v>
      </c>
      <c r="J25" s="172">
        <f>合計の計算シート!AB45</f>
        <v>0</v>
      </c>
      <c r="K25" s="78"/>
    </row>
    <row r="26" spans="2:11" s="75" customFormat="1" ht="20.100000000000001" customHeight="1">
      <c r="B26" s="78"/>
      <c r="C26" s="78"/>
      <c r="D26" s="630"/>
      <c r="E26" s="173" t="s">
        <v>205</v>
      </c>
      <c r="F26" s="174">
        <f>合計の計算シート!D45</f>
        <v>0</v>
      </c>
      <c r="G26" s="106">
        <f>合計の計算シート!E45</f>
        <v>0</v>
      </c>
      <c r="H26" s="107">
        <f>合計の計算シート!F45</f>
        <v>0</v>
      </c>
      <c r="I26" s="108">
        <f>合計の計算シート!V45</f>
        <v>0</v>
      </c>
      <c r="J26" s="109">
        <f>合計の計算シート!Z45</f>
        <v>0</v>
      </c>
      <c r="K26" s="78"/>
    </row>
    <row r="27" spans="2:11" s="75" customFormat="1" ht="20.100000000000001" customHeight="1">
      <c r="B27" s="78"/>
      <c r="C27" s="78"/>
      <c r="D27" s="631"/>
      <c r="E27" s="175" t="s">
        <v>203</v>
      </c>
      <c r="F27" s="176">
        <f>合計の計算シート!G45</f>
        <v>0</v>
      </c>
      <c r="G27" s="177">
        <f>合計の計算シート!H45</f>
        <v>0</v>
      </c>
      <c r="H27" s="178">
        <f>合計の計算シート!I45</f>
        <v>0</v>
      </c>
      <c r="I27" s="179">
        <f>合計の計算シート!W45</f>
        <v>0</v>
      </c>
      <c r="J27" s="180">
        <f>合計の計算シート!AA45</f>
        <v>0</v>
      </c>
      <c r="K27" s="78"/>
    </row>
    <row r="28" spans="2:11" s="75" customFormat="1" ht="20.100000000000001" customHeight="1" thickBot="1">
      <c r="B28" s="78"/>
      <c r="C28" s="78"/>
      <c r="D28" s="605" t="s">
        <v>76</v>
      </c>
      <c r="E28" s="606"/>
      <c r="F28" s="181">
        <f>合計の計算シート!R45</f>
        <v>0</v>
      </c>
      <c r="G28" s="110">
        <f>合計の計算シート!S45</f>
        <v>0</v>
      </c>
      <c r="H28" s="111">
        <f>合計の計算シート!T45</f>
        <v>0</v>
      </c>
      <c r="I28" s="112">
        <f>合計の計算シート!Y45</f>
        <v>0</v>
      </c>
      <c r="J28" s="113">
        <f>合計の計算シート!AC45</f>
        <v>0</v>
      </c>
      <c r="K28" s="78"/>
    </row>
    <row r="29" spans="2:11" s="75" customFormat="1" ht="20.100000000000001" customHeight="1" thickBot="1">
      <c r="B29" s="78"/>
      <c r="C29" s="78"/>
      <c r="D29" s="607" t="s">
        <v>56</v>
      </c>
      <c r="E29" s="608"/>
      <c r="F29" s="182">
        <f>'出力シート（合計）'!F25+'出力シート（合計）'!F28</f>
        <v>0</v>
      </c>
      <c r="G29" s="87">
        <f>'出力シート（合計）'!G25+'出力シート（合計）'!G28</f>
        <v>0</v>
      </c>
      <c r="H29" s="88">
        <f>'出力シート（合計）'!H25+'出力シート（合計）'!H28</f>
        <v>0</v>
      </c>
      <c r="I29" s="182">
        <f>'出力シート（合計）'!I25+'出力シート（合計）'!I28</f>
        <v>0</v>
      </c>
      <c r="J29" s="89">
        <f>'出力シート（合計）'!J25+'出力シート（合計）'!J28</f>
        <v>0</v>
      </c>
      <c r="K29" s="78"/>
    </row>
    <row r="30" spans="2:11" s="75" customFormat="1" ht="15.75" customHeight="1">
      <c r="B30" s="78"/>
      <c r="C30" s="78"/>
      <c r="D30" s="130" t="s">
        <v>204</v>
      </c>
      <c r="E30" s="78"/>
      <c r="F30" s="80"/>
      <c r="G30" s="80"/>
      <c r="H30" s="80"/>
      <c r="I30" s="78"/>
      <c r="J30" s="78"/>
      <c r="K30" s="78"/>
    </row>
    <row r="31" spans="2:11" s="75" customFormat="1" ht="6" customHeight="1" thickBot="1">
      <c r="B31" s="78"/>
      <c r="C31" s="78"/>
      <c r="D31" s="130"/>
      <c r="E31" s="78"/>
      <c r="F31" s="80"/>
      <c r="G31" s="80"/>
      <c r="H31" s="80"/>
      <c r="I31" s="78"/>
      <c r="J31" s="78"/>
      <c r="K31" s="78"/>
    </row>
    <row r="32" spans="2:11" s="74" customFormat="1" ht="20.100000000000001" customHeight="1" thickTop="1" thickBot="1">
      <c r="B32" s="85"/>
      <c r="C32" s="85"/>
      <c r="D32" s="220" t="s">
        <v>81</v>
      </c>
      <c r="E32" s="221">
        <f>IFERROR(F29/SUM(生産増加の計算シート!D45,設備投資の計算シート!D45),0)</f>
        <v>0</v>
      </c>
      <c r="F32" s="86" t="s">
        <v>134</v>
      </c>
      <c r="G32" s="85"/>
      <c r="H32" s="85"/>
      <c r="I32" s="85"/>
    </row>
    <row r="33" spans="2:11" s="75" customFormat="1" ht="8.25" customHeight="1" thickTop="1"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2:11" s="74" customFormat="1" ht="22.5" customHeight="1">
      <c r="B34" s="85"/>
      <c r="C34" s="573" t="s">
        <v>331</v>
      </c>
      <c r="D34" s="573"/>
      <c r="E34" s="573"/>
      <c r="F34" s="573"/>
      <c r="G34" s="573"/>
      <c r="H34" s="573"/>
      <c r="I34" s="573"/>
      <c r="J34" s="573"/>
    </row>
    <row r="35" spans="2:11" s="75" customFormat="1" ht="13.5" customHeight="1">
      <c r="C35" s="183"/>
      <c r="D35" s="183"/>
      <c r="E35" s="183"/>
      <c r="F35" s="183"/>
    </row>
    <row r="36" spans="2:11" s="75" customFormat="1" ht="13.5" customHeight="1">
      <c r="C36" s="184"/>
      <c r="D36" s="184"/>
      <c r="E36" s="184"/>
      <c r="F36" s="184"/>
    </row>
    <row r="37" spans="2:11" s="75" customFormat="1" ht="13.5" customHeight="1"/>
    <row r="38" spans="2:11" s="75" customFormat="1" ht="13.5"/>
    <row r="39" spans="2:11" s="75" customFormat="1" ht="13.5"/>
    <row r="40" spans="2:11" s="75" customFormat="1" ht="13.5"/>
    <row r="41" spans="2:11" s="75" customFormat="1" ht="13.5"/>
    <row r="42" spans="2:11" s="75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166" customFormat="1" ht="22.5" customHeight="1">
      <c r="C63" s="573" t="s">
        <v>332</v>
      </c>
      <c r="D63" s="573"/>
      <c r="E63" s="573"/>
      <c r="F63" s="573"/>
      <c r="G63" s="573"/>
      <c r="H63" s="573"/>
      <c r="I63" s="573"/>
      <c r="J63" s="573"/>
    </row>
    <row r="64" spans="3:10" ht="12.75" customHeight="1">
      <c r="G64" s="131"/>
      <c r="H64" s="131"/>
      <c r="I64" s="131"/>
      <c r="J64" s="131"/>
    </row>
    <row r="65" spans="3:10" ht="12.75" customHeight="1" thickBot="1">
      <c r="G65" s="131" t="s">
        <v>90</v>
      </c>
      <c r="H65" s="131" t="s">
        <v>159</v>
      </c>
      <c r="I65" s="131"/>
      <c r="J65" s="131" t="s">
        <v>131</v>
      </c>
    </row>
    <row r="66" spans="3:10" ht="6.75" customHeight="1">
      <c r="C66" s="589" t="s">
        <v>328</v>
      </c>
      <c r="D66" s="590"/>
      <c r="E66" s="595" t="s">
        <v>57</v>
      </c>
      <c r="F66" s="83"/>
      <c r="G66" s="83"/>
      <c r="H66" s="598" t="s">
        <v>160</v>
      </c>
      <c r="I66" s="595" t="s">
        <v>73</v>
      </c>
      <c r="J66" s="84"/>
    </row>
    <row r="67" spans="3:10" ht="6.75" customHeight="1">
      <c r="C67" s="591"/>
      <c r="D67" s="592"/>
      <c r="E67" s="596"/>
      <c r="F67" s="603" t="s">
        <v>132</v>
      </c>
      <c r="G67" s="90"/>
      <c r="H67" s="599"/>
      <c r="I67" s="601"/>
      <c r="J67" s="585" t="s">
        <v>74</v>
      </c>
    </row>
    <row r="68" spans="3:10" ht="24.75" thickBot="1">
      <c r="C68" s="593"/>
      <c r="D68" s="594"/>
      <c r="E68" s="597"/>
      <c r="F68" s="604"/>
      <c r="G68" s="91" t="s">
        <v>133</v>
      </c>
      <c r="H68" s="600"/>
      <c r="I68" s="602"/>
      <c r="J68" s="586"/>
    </row>
    <row r="69" spans="3:10" ht="13.5">
      <c r="C69" s="587" t="str">
        <f>合計の計算シート!AM8</f>
        <v>農林漁業</v>
      </c>
      <c r="D69" s="588"/>
      <c r="E69" s="185">
        <f>合計の計算シート!AN8</f>
        <v>0</v>
      </c>
      <c r="F69" s="186">
        <f>合計の計算シート!AO8</f>
        <v>0</v>
      </c>
      <c r="G69" s="187">
        <f>合計の計算シート!AP8</f>
        <v>0</v>
      </c>
      <c r="H69" s="188" t="e">
        <f>合計の計算シート!AQ8</f>
        <v>#N/A</v>
      </c>
      <c r="I69" s="185">
        <f>合計の計算シート!AR8</f>
        <v>0</v>
      </c>
      <c r="J69" s="187">
        <f>合計の計算シート!AS8</f>
        <v>0</v>
      </c>
    </row>
    <row r="70" spans="3:10" ht="13.5">
      <c r="C70" s="567" t="e">
        <f>合計の計算シート!AM9</f>
        <v>#N/A</v>
      </c>
      <c r="D70" s="568"/>
      <c r="E70" s="189" t="e">
        <f>合計の計算シート!AN9</f>
        <v>#N/A</v>
      </c>
      <c r="F70" s="190" t="e">
        <f>合計の計算シート!AO9</f>
        <v>#N/A</v>
      </c>
      <c r="G70" s="191" t="e">
        <f>合計の計算シート!AP9</f>
        <v>#N/A</v>
      </c>
      <c r="H70" s="192" t="e">
        <f>合計の計算シート!AQ9</f>
        <v>#N/A</v>
      </c>
      <c r="I70" s="189" t="e">
        <f>合計の計算シート!AR9</f>
        <v>#N/A</v>
      </c>
      <c r="J70" s="191" t="e">
        <f>合計の計算シート!AS9</f>
        <v>#N/A</v>
      </c>
    </row>
    <row r="71" spans="3:10" ht="13.5">
      <c r="C71" s="567" t="e">
        <f>合計の計算シート!AM10</f>
        <v>#N/A</v>
      </c>
      <c r="D71" s="568"/>
      <c r="E71" s="189" t="e">
        <f>合計の計算シート!AN10</f>
        <v>#N/A</v>
      </c>
      <c r="F71" s="190" t="e">
        <f>合計の計算シート!AO10</f>
        <v>#N/A</v>
      </c>
      <c r="G71" s="191" t="e">
        <f>合計の計算シート!AP10</f>
        <v>#N/A</v>
      </c>
      <c r="H71" s="192" t="e">
        <f>合計の計算シート!AQ10</f>
        <v>#N/A</v>
      </c>
      <c r="I71" s="189" t="e">
        <f>合計の計算シート!AR10</f>
        <v>#N/A</v>
      </c>
      <c r="J71" s="191" t="e">
        <f>合計の計算シート!AS10</f>
        <v>#N/A</v>
      </c>
    </row>
    <row r="72" spans="3:10" ht="13.5">
      <c r="C72" s="567" t="e">
        <f>合計の計算シート!AM11</f>
        <v>#N/A</v>
      </c>
      <c r="D72" s="568"/>
      <c r="E72" s="189" t="e">
        <f>合計の計算シート!AN11</f>
        <v>#N/A</v>
      </c>
      <c r="F72" s="190" t="e">
        <f>合計の計算シート!AO11</f>
        <v>#N/A</v>
      </c>
      <c r="G72" s="191" t="e">
        <f>合計の計算シート!AP11</f>
        <v>#N/A</v>
      </c>
      <c r="H72" s="192" t="e">
        <f>合計の計算シート!AQ11</f>
        <v>#N/A</v>
      </c>
      <c r="I72" s="189" t="e">
        <f>合計の計算シート!AR11</f>
        <v>#N/A</v>
      </c>
      <c r="J72" s="191" t="e">
        <f>合計の計算シート!AS11</f>
        <v>#N/A</v>
      </c>
    </row>
    <row r="73" spans="3:10" ht="13.5">
      <c r="C73" s="569" t="e">
        <f>合計の計算シート!AM12</f>
        <v>#N/A</v>
      </c>
      <c r="D73" s="570"/>
      <c r="E73" s="193" t="e">
        <f>合計の計算シート!AN12</f>
        <v>#N/A</v>
      </c>
      <c r="F73" s="194" t="e">
        <f>合計の計算シート!AO12</f>
        <v>#N/A</v>
      </c>
      <c r="G73" s="195" t="e">
        <f>合計の計算シート!AP12</f>
        <v>#N/A</v>
      </c>
      <c r="H73" s="196" t="e">
        <f>合計の計算シート!AQ12</f>
        <v>#N/A</v>
      </c>
      <c r="I73" s="193" t="e">
        <f>合計の計算シート!AR12</f>
        <v>#N/A</v>
      </c>
      <c r="J73" s="195" t="e">
        <f>合計の計算シート!AS12</f>
        <v>#N/A</v>
      </c>
    </row>
    <row r="74" spans="3:10" ht="13.5">
      <c r="C74" s="571" t="e">
        <f>合計の計算シート!AM13</f>
        <v>#N/A</v>
      </c>
      <c r="D74" s="572"/>
      <c r="E74" s="197" t="e">
        <f>合計の計算シート!AN13</f>
        <v>#N/A</v>
      </c>
      <c r="F74" s="198" t="e">
        <f>合計の計算シート!AO13</f>
        <v>#N/A</v>
      </c>
      <c r="G74" s="199" t="e">
        <f>合計の計算シート!AP13</f>
        <v>#N/A</v>
      </c>
      <c r="H74" s="200" t="e">
        <f>合計の計算シート!AQ13</f>
        <v>#N/A</v>
      </c>
      <c r="I74" s="197" t="e">
        <f>合計の計算シート!AR13</f>
        <v>#N/A</v>
      </c>
      <c r="J74" s="199" t="e">
        <f>合計の計算シート!AS13</f>
        <v>#N/A</v>
      </c>
    </row>
    <row r="75" spans="3:10" ht="13.5">
      <c r="C75" s="567" t="e">
        <f>合計の計算シート!AM14</f>
        <v>#N/A</v>
      </c>
      <c r="D75" s="568"/>
      <c r="E75" s="189" t="e">
        <f>合計の計算シート!AN14</f>
        <v>#N/A</v>
      </c>
      <c r="F75" s="190" t="e">
        <f>合計の計算シート!AO14</f>
        <v>#N/A</v>
      </c>
      <c r="G75" s="191" t="e">
        <f>合計の計算シート!AP14</f>
        <v>#N/A</v>
      </c>
      <c r="H75" s="192" t="e">
        <f>合計の計算シート!AQ14</f>
        <v>#N/A</v>
      </c>
      <c r="I75" s="189" t="e">
        <f>合計の計算シート!AR14</f>
        <v>#N/A</v>
      </c>
      <c r="J75" s="191" t="e">
        <f>合計の計算シート!AS14</f>
        <v>#N/A</v>
      </c>
    </row>
    <row r="76" spans="3:10" ht="13.5">
      <c r="C76" s="567" t="e">
        <f>合計の計算シート!AM15</f>
        <v>#N/A</v>
      </c>
      <c r="D76" s="568"/>
      <c r="E76" s="189" t="e">
        <f>合計の計算シート!AN15</f>
        <v>#N/A</v>
      </c>
      <c r="F76" s="190" t="e">
        <f>合計の計算シート!AO15</f>
        <v>#N/A</v>
      </c>
      <c r="G76" s="191" t="e">
        <f>合計の計算シート!AP15</f>
        <v>#N/A</v>
      </c>
      <c r="H76" s="192" t="e">
        <f>合計の計算シート!AQ15</f>
        <v>#N/A</v>
      </c>
      <c r="I76" s="189" t="e">
        <f>合計の計算シート!AR15</f>
        <v>#N/A</v>
      </c>
      <c r="J76" s="191" t="e">
        <f>合計の計算シート!AS15</f>
        <v>#N/A</v>
      </c>
    </row>
    <row r="77" spans="3:10" ht="13.5">
      <c r="C77" s="567" t="e">
        <f>合計の計算シート!AM16</f>
        <v>#N/A</v>
      </c>
      <c r="D77" s="568"/>
      <c r="E77" s="189" t="e">
        <f>合計の計算シート!AN16</f>
        <v>#N/A</v>
      </c>
      <c r="F77" s="190" t="e">
        <f>合計の計算シート!AO16</f>
        <v>#N/A</v>
      </c>
      <c r="G77" s="191" t="e">
        <f>合計の計算シート!AP16</f>
        <v>#N/A</v>
      </c>
      <c r="H77" s="192" t="e">
        <f>合計の計算シート!AQ16</f>
        <v>#N/A</v>
      </c>
      <c r="I77" s="189" t="e">
        <f>合計の計算シート!AR16</f>
        <v>#N/A</v>
      </c>
      <c r="J77" s="191" t="e">
        <f>合計の計算シート!AS16</f>
        <v>#N/A</v>
      </c>
    </row>
    <row r="78" spans="3:10" ht="13.5">
      <c r="C78" s="569" t="e">
        <f>合計の計算シート!AM17</f>
        <v>#N/A</v>
      </c>
      <c r="D78" s="570"/>
      <c r="E78" s="193" t="e">
        <f>合計の計算シート!AN17</f>
        <v>#N/A</v>
      </c>
      <c r="F78" s="194" t="e">
        <f>合計の計算シート!AO17</f>
        <v>#N/A</v>
      </c>
      <c r="G78" s="195" t="e">
        <f>合計の計算シート!AP17</f>
        <v>#N/A</v>
      </c>
      <c r="H78" s="196" t="e">
        <f>合計の計算シート!AQ17</f>
        <v>#N/A</v>
      </c>
      <c r="I78" s="193" t="e">
        <f>合計の計算シート!AR17</f>
        <v>#N/A</v>
      </c>
      <c r="J78" s="195" t="e">
        <f>合計の計算シート!AS17</f>
        <v>#N/A</v>
      </c>
    </row>
    <row r="79" spans="3:10" ht="13.5">
      <c r="C79" s="571" t="e">
        <f>合計の計算シート!AM18</f>
        <v>#N/A</v>
      </c>
      <c r="D79" s="572"/>
      <c r="E79" s="197" t="e">
        <f>合計の計算シート!AN18</f>
        <v>#N/A</v>
      </c>
      <c r="F79" s="198" t="e">
        <f>合計の計算シート!AO18</f>
        <v>#N/A</v>
      </c>
      <c r="G79" s="199" t="e">
        <f>合計の計算シート!AP18</f>
        <v>#N/A</v>
      </c>
      <c r="H79" s="200" t="e">
        <f>合計の計算シート!AQ18</f>
        <v>#N/A</v>
      </c>
      <c r="I79" s="197" t="e">
        <f>合計の計算シート!AR18</f>
        <v>#N/A</v>
      </c>
      <c r="J79" s="199" t="e">
        <f>合計の計算シート!AS18</f>
        <v>#N/A</v>
      </c>
    </row>
    <row r="80" spans="3:10" ht="13.5">
      <c r="C80" s="567" t="e">
        <f>合計の計算シート!AM19</f>
        <v>#N/A</v>
      </c>
      <c r="D80" s="568"/>
      <c r="E80" s="189" t="e">
        <f>合計の計算シート!AN19</f>
        <v>#N/A</v>
      </c>
      <c r="F80" s="190" t="e">
        <f>合計の計算シート!AO19</f>
        <v>#N/A</v>
      </c>
      <c r="G80" s="191" t="e">
        <f>合計の計算シート!AP19</f>
        <v>#N/A</v>
      </c>
      <c r="H80" s="192" t="e">
        <f>合計の計算シート!AQ19</f>
        <v>#N/A</v>
      </c>
      <c r="I80" s="189" t="e">
        <f>合計の計算シート!AR19</f>
        <v>#N/A</v>
      </c>
      <c r="J80" s="191" t="e">
        <f>合計の計算シート!AS19</f>
        <v>#N/A</v>
      </c>
    </row>
    <row r="81" spans="3:10" ht="13.5">
      <c r="C81" s="567" t="e">
        <f>合計の計算シート!AM20</f>
        <v>#N/A</v>
      </c>
      <c r="D81" s="568"/>
      <c r="E81" s="189" t="e">
        <f>合計の計算シート!AN20</f>
        <v>#N/A</v>
      </c>
      <c r="F81" s="190" t="e">
        <f>合計の計算シート!AO20</f>
        <v>#N/A</v>
      </c>
      <c r="G81" s="191" t="e">
        <f>合計の計算シート!AP20</f>
        <v>#N/A</v>
      </c>
      <c r="H81" s="192" t="e">
        <f>合計の計算シート!AQ20</f>
        <v>#N/A</v>
      </c>
      <c r="I81" s="189" t="e">
        <f>合計の計算シート!AR20</f>
        <v>#N/A</v>
      </c>
      <c r="J81" s="191" t="e">
        <f>合計の計算シート!AS20</f>
        <v>#N/A</v>
      </c>
    </row>
    <row r="82" spans="3:10" ht="13.5">
      <c r="C82" s="567" t="e">
        <f>合計の計算シート!AM21</f>
        <v>#N/A</v>
      </c>
      <c r="D82" s="568"/>
      <c r="E82" s="189" t="e">
        <f>合計の計算シート!AN21</f>
        <v>#N/A</v>
      </c>
      <c r="F82" s="190" t="e">
        <f>合計の計算シート!AO21</f>
        <v>#N/A</v>
      </c>
      <c r="G82" s="191" t="e">
        <f>合計の計算シート!AP21</f>
        <v>#N/A</v>
      </c>
      <c r="H82" s="192" t="e">
        <f>合計の計算シート!AQ21</f>
        <v>#N/A</v>
      </c>
      <c r="I82" s="189" t="e">
        <f>合計の計算シート!AR21</f>
        <v>#N/A</v>
      </c>
      <c r="J82" s="191" t="e">
        <f>合計の計算シート!AS21</f>
        <v>#N/A</v>
      </c>
    </row>
    <row r="83" spans="3:10" ht="13.5">
      <c r="C83" s="569" t="e">
        <f>合計の計算シート!AM22</f>
        <v>#N/A</v>
      </c>
      <c r="D83" s="570"/>
      <c r="E83" s="193" t="e">
        <f>合計の計算シート!AN22</f>
        <v>#N/A</v>
      </c>
      <c r="F83" s="194" t="e">
        <f>合計の計算シート!AO22</f>
        <v>#N/A</v>
      </c>
      <c r="G83" s="195" t="e">
        <f>合計の計算シート!AP22</f>
        <v>#N/A</v>
      </c>
      <c r="H83" s="196" t="e">
        <f>合計の計算シート!AQ22</f>
        <v>#N/A</v>
      </c>
      <c r="I83" s="193" t="e">
        <f>合計の計算シート!AR22</f>
        <v>#N/A</v>
      </c>
      <c r="J83" s="195" t="e">
        <f>合計の計算シート!AS22</f>
        <v>#N/A</v>
      </c>
    </row>
    <row r="84" spans="3:10" ht="13.5">
      <c r="C84" s="571" t="e">
        <f>合計の計算シート!AM23</f>
        <v>#N/A</v>
      </c>
      <c r="D84" s="572"/>
      <c r="E84" s="197" t="e">
        <f>合計の計算シート!AN23</f>
        <v>#N/A</v>
      </c>
      <c r="F84" s="198" t="e">
        <f>合計の計算シート!AO23</f>
        <v>#N/A</v>
      </c>
      <c r="G84" s="199" t="e">
        <f>合計の計算シート!AP23</f>
        <v>#N/A</v>
      </c>
      <c r="H84" s="200" t="e">
        <f>合計の計算シート!AQ23</f>
        <v>#N/A</v>
      </c>
      <c r="I84" s="197" t="e">
        <f>合計の計算シート!AR23</f>
        <v>#N/A</v>
      </c>
      <c r="J84" s="199" t="e">
        <f>合計の計算シート!AS23</f>
        <v>#N/A</v>
      </c>
    </row>
    <row r="85" spans="3:10" ht="13.5">
      <c r="C85" s="567" t="e">
        <f>合計の計算シート!AM24</f>
        <v>#N/A</v>
      </c>
      <c r="D85" s="568"/>
      <c r="E85" s="189" t="e">
        <f>合計の計算シート!AN24</f>
        <v>#N/A</v>
      </c>
      <c r="F85" s="190" t="e">
        <f>合計の計算シート!AO24</f>
        <v>#N/A</v>
      </c>
      <c r="G85" s="191" t="e">
        <f>合計の計算シート!AP24</f>
        <v>#N/A</v>
      </c>
      <c r="H85" s="192" t="e">
        <f>合計の計算シート!AQ24</f>
        <v>#N/A</v>
      </c>
      <c r="I85" s="189" t="e">
        <f>合計の計算シート!AR24</f>
        <v>#N/A</v>
      </c>
      <c r="J85" s="191" t="e">
        <f>合計の計算シート!AS24</f>
        <v>#N/A</v>
      </c>
    </row>
    <row r="86" spans="3:10" ht="13.5">
      <c r="C86" s="567" t="e">
        <f>合計の計算シート!AM25</f>
        <v>#N/A</v>
      </c>
      <c r="D86" s="568"/>
      <c r="E86" s="189" t="e">
        <f>合計の計算シート!AN25</f>
        <v>#N/A</v>
      </c>
      <c r="F86" s="190" t="e">
        <f>合計の計算シート!AO25</f>
        <v>#N/A</v>
      </c>
      <c r="G86" s="191" t="e">
        <f>合計の計算シート!AP25</f>
        <v>#N/A</v>
      </c>
      <c r="H86" s="192" t="e">
        <f>合計の計算シート!AQ25</f>
        <v>#N/A</v>
      </c>
      <c r="I86" s="189" t="e">
        <f>合計の計算シート!AR25</f>
        <v>#N/A</v>
      </c>
      <c r="J86" s="191" t="e">
        <f>合計の計算シート!AS25</f>
        <v>#N/A</v>
      </c>
    </row>
    <row r="87" spans="3:10" ht="13.5">
      <c r="C87" s="567" t="e">
        <f>合計の計算シート!AM26</f>
        <v>#N/A</v>
      </c>
      <c r="D87" s="568"/>
      <c r="E87" s="189" t="e">
        <f>合計の計算シート!AN26</f>
        <v>#N/A</v>
      </c>
      <c r="F87" s="190" t="e">
        <f>合計の計算シート!AO26</f>
        <v>#N/A</v>
      </c>
      <c r="G87" s="191" t="e">
        <f>合計の計算シート!AP26</f>
        <v>#N/A</v>
      </c>
      <c r="H87" s="192" t="e">
        <f>合計の計算シート!AQ26</f>
        <v>#N/A</v>
      </c>
      <c r="I87" s="189" t="e">
        <f>合計の計算シート!AR26</f>
        <v>#N/A</v>
      </c>
      <c r="J87" s="191" t="e">
        <f>合計の計算シート!AS26</f>
        <v>#N/A</v>
      </c>
    </row>
    <row r="88" spans="3:10" ht="13.5">
      <c r="C88" s="569" t="e">
        <f>合計の計算シート!AM27</f>
        <v>#N/A</v>
      </c>
      <c r="D88" s="570"/>
      <c r="E88" s="193" t="e">
        <f>合計の計算シート!AN27</f>
        <v>#N/A</v>
      </c>
      <c r="F88" s="194" t="e">
        <f>合計の計算シート!AO27</f>
        <v>#N/A</v>
      </c>
      <c r="G88" s="195" t="e">
        <f>合計の計算シート!AP27</f>
        <v>#N/A</v>
      </c>
      <c r="H88" s="196" t="e">
        <f>合計の計算シート!AQ27</f>
        <v>#N/A</v>
      </c>
      <c r="I88" s="193" t="e">
        <f>合計の計算シート!AR27</f>
        <v>#N/A</v>
      </c>
      <c r="J88" s="195" t="e">
        <f>合計の計算シート!AS27</f>
        <v>#N/A</v>
      </c>
    </row>
    <row r="89" spans="3:10" ht="13.5">
      <c r="C89" s="571" t="e">
        <f>合計の計算シート!AM28</f>
        <v>#N/A</v>
      </c>
      <c r="D89" s="572"/>
      <c r="E89" s="197" t="e">
        <f>合計の計算シート!AN28</f>
        <v>#N/A</v>
      </c>
      <c r="F89" s="198" t="e">
        <f>合計の計算シート!AO28</f>
        <v>#N/A</v>
      </c>
      <c r="G89" s="199" t="e">
        <f>合計の計算シート!AP28</f>
        <v>#N/A</v>
      </c>
      <c r="H89" s="200" t="e">
        <f>合計の計算シート!AQ28</f>
        <v>#N/A</v>
      </c>
      <c r="I89" s="197" t="e">
        <f>合計の計算シート!AR28</f>
        <v>#N/A</v>
      </c>
      <c r="J89" s="199" t="e">
        <f>合計の計算シート!AS28</f>
        <v>#N/A</v>
      </c>
    </row>
    <row r="90" spans="3:10" ht="13.5">
      <c r="C90" s="567" t="e">
        <f>合計の計算シート!AM29</f>
        <v>#N/A</v>
      </c>
      <c r="D90" s="568"/>
      <c r="E90" s="189" t="e">
        <f>合計の計算シート!AN29</f>
        <v>#N/A</v>
      </c>
      <c r="F90" s="190" t="e">
        <f>合計の計算シート!AO29</f>
        <v>#N/A</v>
      </c>
      <c r="G90" s="191" t="e">
        <f>合計の計算シート!AP29</f>
        <v>#N/A</v>
      </c>
      <c r="H90" s="192" t="e">
        <f>合計の計算シート!AQ29</f>
        <v>#N/A</v>
      </c>
      <c r="I90" s="189" t="e">
        <f>合計の計算シート!AR29</f>
        <v>#N/A</v>
      </c>
      <c r="J90" s="191" t="e">
        <f>合計の計算シート!AS29</f>
        <v>#N/A</v>
      </c>
    </row>
    <row r="91" spans="3:10" ht="13.5">
      <c r="C91" s="567" t="e">
        <f>合計の計算シート!AM30</f>
        <v>#N/A</v>
      </c>
      <c r="D91" s="568"/>
      <c r="E91" s="189" t="e">
        <f>合計の計算シート!AN30</f>
        <v>#N/A</v>
      </c>
      <c r="F91" s="190" t="e">
        <f>合計の計算シート!AO30</f>
        <v>#N/A</v>
      </c>
      <c r="G91" s="191" t="e">
        <f>合計の計算シート!AP30</f>
        <v>#N/A</v>
      </c>
      <c r="H91" s="192" t="e">
        <f>合計の計算シート!AQ30</f>
        <v>#N/A</v>
      </c>
      <c r="I91" s="189" t="e">
        <f>合計の計算シート!AR30</f>
        <v>#N/A</v>
      </c>
      <c r="J91" s="191" t="e">
        <f>合計の計算シート!AS30</f>
        <v>#N/A</v>
      </c>
    </row>
    <row r="92" spans="3:10" ht="13.5">
      <c r="C92" s="567" t="e">
        <f>合計の計算シート!AM31</f>
        <v>#N/A</v>
      </c>
      <c r="D92" s="568"/>
      <c r="E92" s="189" t="e">
        <f>合計の計算シート!AN31</f>
        <v>#N/A</v>
      </c>
      <c r="F92" s="190" t="e">
        <f>合計の計算シート!AO31</f>
        <v>#N/A</v>
      </c>
      <c r="G92" s="191" t="e">
        <f>合計の計算シート!AP31</f>
        <v>#N/A</v>
      </c>
      <c r="H92" s="192" t="e">
        <f>合計の計算シート!AQ31</f>
        <v>#N/A</v>
      </c>
      <c r="I92" s="189" t="e">
        <f>合計の計算シート!AR31</f>
        <v>#N/A</v>
      </c>
      <c r="J92" s="191" t="e">
        <f>合計の計算シート!AS31</f>
        <v>#N/A</v>
      </c>
    </row>
    <row r="93" spans="3:10" ht="13.5">
      <c r="C93" s="569" t="e">
        <f>合計の計算シート!AM32</f>
        <v>#N/A</v>
      </c>
      <c r="D93" s="570"/>
      <c r="E93" s="193" t="e">
        <f>合計の計算シート!AN32</f>
        <v>#N/A</v>
      </c>
      <c r="F93" s="194" t="e">
        <f>合計の計算シート!AO32</f>
        <v>#N/A</v>
      </c>
      <c r="G93" s="195" t="e">
        <f>合計の計算シート!AP32</f>
        <v>#N/A</v>
      </c>
      <c r="H93" s="196" t="e">
        <f>合計の計算シート!AQ32</f>
        <v>#N/A</v>
      </c>
      <c r="I93" s="193" t="e">
        <f>合計の計算シート!AR32</f>
        <v>#N/A</v>
      </c>
      <c r="J93" s="195" t="e">
        <f>合計の計算シート!AS32</f>
        <v>#N/A</v>
      </c>
    </row>
    <row r="94" spans="3:10" ht="13.5">
      <c r="C94" s="571" t="e">
        <f>合計の計算シート!AM33</f>
        <v>#N/A</v>
      </c>
      <c r="D94" s="572"/>
      <c r="E94" s="197" t="e">
        <f>合計の計算シート!AN33</f>
        <v>#N/A</v>
      </c>
      <c r="F94" s="198" t="e">
        <f>合計の計算シート!AO33</f>
        <v>#N/A</v>
      </c>
      <c r="G94" s="199" t="e">
        <f>合計の計算シート!AP33</f>
        <v>#N/A</v>
      </c>
      <c r="H94" s="200" t="e">
        <f>合計の計算シート!AQ33</f>
        <v>#N/A</v>
      </c>
      <c r="I94" s="197" t="e">
        <f>合計の計算シート!AR33</f>
        <v>#N/A</v>
      </c>
      <c r="J94" s="199" t="e">
        <f>合計の計算シート!AS33</f>
        <v>#N/A</v>
      </c>
    </row>
    <row r="95" spans="3:10" ht="13.5">
      <c r="C95" s="567" t="e">
        <f>合計の計算シート!AM34</f>
        <v>#N/A</v>
      </c>
      <c r="D95" s="568"/>
      <c r="E95" s="189" t="e">
        <f>合計の計算シート!AN34</f>
        <v>#N/A</v>
      </c>
      <c r="F95" s="190" t="e">
        <f>合計の計算シート!AO34</f>
        <v>#N/A</v>
      </c>
      <c r="G95" s="191" t="e">
        <f>合計の計算シート!AP34</f>
        <v>#N/A</v>
      </c>
      <c r="H95" s="192" t="e">
        <f>合計の計算シート!AQ34</f>
        <v>#N/A</v>
      </c>
      <c r="I95" s="189" t="e">
        <f>合計の計算シート!AR34</f>
        <v>#N/A</v>
      </c>
      <c r="J95" s="191" t="e">
        <f>合計の計算シート!AS34</f>
        <v>#N/A</v>
      </c>
    </row>
    <row r="96" spans="3:10" ht="13.5">
      <c r="C96" s="567" t="e">
        <f>合計の計算シート!AM35</f>
        <v>#N/A</v>
      </c>
      <c r="D96" s="568"/>
      <c r="E96" s="189" t="e">
        <f>合計の計算シート!AN35</f>
        <v>#N/A</v>
      </c>
      <c r="F96" s="190" t="e">
        <f>合計の計算シート!AO35</f>
        <v>#N/A</v>
      </c>
      <c r="G96" s="191" t="e">
        <f>合計の計算シート!AP35</f>
        <v>#N/A</v>
      </c>
      <c r="H96" s="192" t="e">
        <f>合計の計算シート!AQ35</f>
        <v>#N/A</v>
      </c>
      <c r="I96" s="189" t="e">
        <f>合計の計算シート!AR35</f>
        <v>#N/A</v>
      </c>
      <c r="J96" s="191" t="e">
        <f>合計の計算シート!AS35</f>
        <v>#N/A</v>
      </c>
    </row>
    <row r="97" spans="3:10" ht="13.5">
      <c r="C97" s="567" t="e">
        <f>合計の計算シート!AM36</f>
        <v>#N/A</v>
      </c>
      <c r="D97" s="568"/>
      <c r="E97" s="189" t="e">
        <f>合計の計算シート!AN36</f>
        <v>#N/A</v>
      </c>
      <c r="F97" s="190" t="e">
        <f>合計の計算シート!AO36</f>
        <v>#N/A</v>
      </c>
      <c r="G97" s="191" t="e">
        <f>合計の計算シート!AP36</f>
        <v>#N/A</v>
      </c>
      <c r="H97" s="192" t="e">
        <f>合計の計算シート!AQ36</f>
        <v>#N/A</v>
      </c>
      <c r="I97" s="189" t="e">
        <f>合計の計算シート!AR36</f>
        <v>#N/A</v>
      </c>
      <c r="J97" s="191" t="e">
        <f>合計の計算シート!AS36</f>
        <v>#N/A</v>
      </c>
    </row>
    <row r="98" spans="3:10" ht="13.5">
      <c r="C98" s="569" t="e">
        <f>合計の計算シート!AM37</f>
        <v>#N/A</v>
      </c>
      <c r="D98" s="570"/>
      <c r="E98" s="193" t="e">
        <f>合計の計算シート!AN37</f>
        <v>#N/A</v>
      </c>
      <c r="F98" s="194" t="e">
        <f>合計の計算シート!AO37</f>
        <v>#N/A</v>
      </c>
      <c r="G98" s="195" t="e">
        <f>合計の計算シート!AP37</f>
        <v>#N/A</v>
      </c>
      <c r="H98" s="196" t="e">
        <f>合計の計算シート!AQ37</f>
        <v>#N/A</v>
      </c>
      <c r="I98" s="193" t="e">
        <f>合計の計算シート!AR37</f>
        <v>#N/A</v>
      </c>
      <c r="J98" s="195" t="e">
        <f>合計の計算シート!AS37</f>
        <v>#N/A</v>
      </c>
    </row>
    <row r="99" spans="3:10" ht="13.5">
      <c r="C99" s="571" t="e">
        <f>合計の計算シート!AM38</f>
        <v>#N/A</v>
      </c>
      <c r="D99" s="572"/>
      <c r="E99" s="197" t="e">
        <f>合計の計算シート!AN38</f>
        <v>#N/A</v>
      </c>
      <c r="F99" s="198" t="e">
        <f>合計の計算シート!AO38</f>
        <v>#N/A</v>
      </c>
      <c r="G99" s="199" t="e">
        <f>合計の計算シート!AP38</f>
        <v>#N/A</v>
      </c>
      <c r="H99" s="200" t="e">
        <f>合計の計算シート!AQ38</f>
        <v>#N/A</v>
      </c>
      <c r="I99" s="197" t="e">
        <f>合計の計算シート!AR38</f>
        <v>#N/A</v>
      </c>
      <c r="J99" s="199" t="e">
        <f>合計の計算シート!AS38</f>
        <v>#N/A</v>
      </c>
    </row>
    <row r="100" spans="3:10" ht="13.5">
      <c r="C100" s="567" t="e">
        <f>合計の計算シート!AM39</f>
        <v>#N/A</v>
      </c>
      <c r="D100" s="568"/>
      <c r="E100" s="189" t="e">
        <f>合計の計算シート!AN39</f>
        <v>#N/A</v>
      </c>
      <c r="F100" s="190" t="e">
        <f>合計の計算シート!AO39</f>
        <v>#N/A</v>
      </c>
      <c r="G100" s="191" t="e">
        <f>合計の計算シート!AP39</f>
        <v>#N/A</v>
      </c>
      <c r="H100" s="192" t="e">
        <f>合計の計算シート!AQ39</f>
        <v>#N/A</v>
      </c>
      <c r="I100" s="189" t="e">
        <f>合計の計算シート!AR39</f>
        <v>#N/A</v>
      </c>
      <c r="J100" s="191" t="e">
        <f>合計の計算シート!AS39</f>
        <v>#N/A</v>
      </c>
    </row>
    <row r="101" spans="3:10" ht="13.5">
      <c r="C101" s="567" t="e">
        <f>合計の計算シート!AM40</f>
        <v>#N/A</v>
      </c>
      <c r="D101" s="568"/>
      <c r="E101" s="189" t="e">
        <f>合計の計算シート!AN40</f>
        <v>#N/A</v>
      </c>
      <c r="F101" s="190" t="e">
        <f>合計の計算シート!AO40</f>
        <v>#N/A</v>
      </c>
      <c r="G101" s="191" t="e">
        <f>合計の計算シート!AP40</f>
        <v>#N/A</v>
      </c>
      <c r="H101" s="192" t="e">
        <f>合計の計算シート!AQ40</f>
        <v>#N/A</v>
      </c>
      <c r="I101" s="189" t="e">
        <f>合計の計算シート!AR40</f>
        <v>#N/A</v>
      </c>
      <c r="J101" s="191" t="e">
        <f>合計の計算シート!AS40</f>
        <v>#N/A</v>
      </c>
    </row>
    <row r="102" spans="3:10" ht="13.5">
      <c r="C102" s="567" t="e">
        <f>合計の計算シート!AM41</f>
        <v>#N/A</v>
      </c>
      <c r="D102" s="568"/>
      <c r="E102" s="189" t="e">
        <f>合計の計算シート!AN41</f>
        <v>#N/A</v>
      </c>
      <c r="F102" s="190" t="e">
        <f>合計の計算シート!AO41</f>
        <v>#N/A</v>
      </c>
      <c r="G102" s="191" t="e">
        <f>合計の計算シート!AP41</f>
        <v>#N/A</v>
      </c>
      <c r="H102" s="192" t="e">
        <f>合計の計算シート!AQ41</f>
        <v>#N/A</v>
      </c>
      <c r="I102" s="189" t="e">
        <f>合計の計算シート!AR41</f>
        <v>#N/A</v>
      </c>
      <c r="J102" s="191" t="e">
        <f>合計の計算シート!AS41</f>
        <v>#N/A</v>
      </c>
    </row>
    <row r="103" spans="3:10" ht="13.5">
      <c r="C103" s="569" t="e">
        <f>合計の計算シート!AM42</f>
        <v>#N/A</v>
      </c>
      <c r="D103" s="570"/>
      <c r="E103" s="193" t="e">
        <f>合計の計算シート!AN42</f>
        <v>#N/A</v>
      </c>
      <c r="F103" s="194" t="e">
        <f>合計の計算シート!AO42</f>
        <v>#N/A</v>
      </c>
      <c r="G103" s="195" t="e">
        <f>合計の計算シート!AP42</f>
        <v>#N/A</v>
      </c>
      <c r="H103" s="196" t="e">
        <f>合計の計算シート!AQ42</f>
        <v>#N/A</v>
      </c>
      <c r="I103" s="193" t="e">
        <f>合計の計算シート!AR42</f>
        <v>#N/A</v>
      </c>
      <c r="J103" s="195" t="e">
        <f>合計の計算シート!AS42</f>
        <v>#N/A</v>
      </c>
    </row>
    <row r="104" spans="3:10" ht="13.5">
      <c r="C104" s="571" t="e">
        <f>合計の計算シート!AM43</f>
        <v>#N/A</v>
      </c>
      <c r="D104" s="572"/>
      <c r="E104" s="197" t="e">
        <f>合計の計算シート!AN43</f>
        <v>#N/A</v>
      </c>
      <c r="F104" s="198" t="e">
        <f>合計の計算シート!AO43</f>
        <v>#N/A</v>
      </c>
      <c r="G104" s="199" t="e">
        <f>合計の計算シート!AP43</f>
        <v>#N/A</v>
      </c>
      <c r="H104" s="200" t="e">
        <f>合計の計算シート!AQ43</f>
        <v>#N/A</v>
      </c>
      <c r="I104" s="197" t="e">
        <f>合計の計算シート!AR43</f>
        <v>#N/A</v>
      </c>
      <c r="J104" s="199" t="e">
        <f>合計の計算シート!AS43</f>
        <v>#N/A</v>
      </c>
    </row>
    <row r="105" spans="3:10" ht="14.25" thickBot="1">
      <c r="C105" s="583" t="e">
        <f>合計の計算シート!AM44</f>
        <v>#N/A</v>
      </c>
      <c r="D105" s="584"/>
      <c r="E105" s="201" t="e">
        <f>合計の計算シート!AN44</f>
        <v>#N/A</v>
      </c>
      <c r="F105" s="202" t="e">
        <f>合計の計算シート!AO44</f>
        <v>#N/A</v>
      </c>
      <c r="G105" s="203" t="e">
        <f>合計の計算シート!AP44</f>
        <v>#N/A</v>
      </c>
      <c r="H105" s="204" t="e">
        <f>合計の計算シート!AQ44</f>
        <v>#N/A</v>
      </c>
      <c r="I105" s="201" t="e">
        <f>合計の計算シート!AR44</f>
        <v>#N/A</v>
      </c>
      <c r="J105" s="203" t="e">
        <f>合計の計算シート!AS44</f>
        <v>#N/A</v>
      </c>
    </row>
    <row r="106" spans="3:10" ht="14.25" thickBot="1">
      <c r="C106" s="565" t="s">
        <v>161</v>
      </c>
      <c r="D106" s="566"/>
      <c r="E106" s="133" t="e">
        <f>合計の計算シート!AN45</f>
        <v>#N/A</v>
      </c>
      <c r="F106" s="134" t="e">
        <f>合計の計算シート!AO45</f>
        <v>#N/A</v>
      </c>
      <c r="G106" s="135" t="e">
        <f>合計の計算シート!AP45</f>
        <v>#N/A</v>
      </c>
      <c r="H106" s="132"/>
      <c r="I106" s="133" t="e">
        <f>合計の計算シート!AR45</f>
        <v>#N/A</v>
      </c>
      <c r="J106" s="135" t="e">
        <f>合計の計算シート!AS45</f>
        <v>#N/A</v>
      </c>
    </row>
    <row r="107" spans="3:10" ht="13.5">
      <c r="C107" s="130" t="s">
        <v>204</v>
      </c>
    </row>
    <row r="109" spans="3:10" ht="17.25">
      <c r="C109" s="573" t="s">
        <v>211</v>
      </c>
      <c r="D109" s="573"/>
      <c r="E109" s="573"/>
      <c r="F109" s="573"/>
      <c r="G109" s="573"/>
      <c r="H109" s="573"/>
      <c r="I109" s="573"/>
      <c r="J109" s="573"/>
    </row>
    <row r="110" spans="3:10" ht="12.75" customHeight="1">
      <c r="C110" s="166"/>
      <c r="D110" s="166"/>
      <c r="E110" s="166"/>
      <c r="F110" s="166"/>
      <c r="G110" s="166"/>
      <c r="H110" s="166"/>
      <c r="I110" s="166"/>
      <c r="J110" s="166"/>
    </row>
    <row r="111" spans="3:10" ht="12.75" customHeight="1">
      <c r="C111" s="580" t="s">
        <v>212</v>
      </c>
      <c r="D111" s="564" t="s">
        <v>206</v>
      </c>
      <c r="E111" s="564"/>
      <c r="F111" s="564"/>
      <c r="G111" s="564"/>
      <c r="H111" s="564"/>
      <c r="I111" s="564"/>
      <c r="J111" s="564"/>
    </row>
    <row r="112" spans="3:10" ht="12.75" customHeight="1">
      <c r="C112" s="580"/>
      <c r="D112" s="564"/>
      <c r="E112" s="564"/>
      <c r="F112" s="564"/>
      <c r="G112" s="564"/>
      <c r="H112" s="564"/>
      <c r="I112" s="564"/>
      <c r="J112" s="564"/>
    </row>
    <row r="113" spans="3:10" ht="12.75" customHeight="1">
      <c r="C113" s="580"/>
      <c r="D113" s="564"/>
      <c r="E113" s="564"/>
      <c r="F113" s="564"/>
      <c r="G113" s="564"/>
      <c r="H113" s="564"/>
      <c r="I113" s="564"/>
      <c r="J113" s="564"/>
    </row>
    <row r="114" spans="3:10" ht="12.75" customHeight="1">
      <c r="C114" s="166"/>
      <c r="D114" s="581" t="s">
        <v>213</v>
      </c>
      <c r="E114" s="582"/>
      <c r="F114" s="215"/>
      <c r="G114" s="215"/>
      <c r="H114" s="215"/>
      <c r="I114" s="215"/>
      <c r="J114" s="216"/>
    </row>
    <row r="115" spans="3:10" ht="12.75" customHeight="1">
      <c r="C115" s="166"/>
      <c r="D115" s="574" t="s">
        <v>214</v>
      </c>
      <c r="E115" s="575"/>
      <c r="F115" s="575"/>
      <c r="G115" s="575"/>
      <c r="H115" s="575"/>
      <c r="I115" s="575"/>
      <c r="J115" s="576"/>
    </row>
    <row r="116" spans="3:10" ht="12.75" customHeight="1">
      <c r="C116" s="166"/>
      <c r="D116" s="574"/>
      <c r="E116" s="575"/>
      <c r="F116" s="575"/>
      <c r="G116" s="575"/>
      <c r="H116" s="575"/>
      <c r="I116" s="575"/>
      <c r="J116" s="576"/>
    </row>
    <row r="117" spans="3:10" ht="12.75" customHeight="1">
      <c r="C117" s="166"/>
      <c r="D117" s="574"/>
      <c r="E117" s="575"/>
      <c r="F117" s="575"/>
      <c r="G117" s="575"/>
      <c r="H117" s="575"/>
      <c r="I117" s="575"/>
      <c r="J117" s="576"/>
    </row>
    <row r="118" spans="3:10" ht="12.75" customHeight="1">
      <c r="C118" s="166"/>
      <c r="D118" s="574"/>
      <c r="E118" s="575"/>
      <c r="F118" s="575"/>
      <c r="G118" s="575"/>
      <c r="H118" s="575"/>
      <c r="I118" s="575"/>
      <c r="J118" s="576"/>
    </row>
    <row r="119" spans="3:10" ht="12.75" customHeight="1">
      <c r="C119" s="166"/>
      <c r="D119" s="574"/>
      <c r="E119" s="575"/>
      <c r="F119" s="575"/>
      <c r="G119" s="575"/>
      <c r="H119" s="575"/>
      <c r="I119" s="575"/>
      <c r="J119" s="576"/>
    </row>
    <row r="120" spans="3:10" ht="12.75" customHeight="1">
      <c r="C120" s="166"/>
      <c r="D120" s="574"/>
      <c r="E120" s="575"/>
      <c r="F120" s="575"/>
      <c r="G120" s="575"/>
      <c r="H120" s="575"/>
      <c r="I120" s="575"/>
      <c r="J120" s="576"/>
    </row>
    <row r="121" spans="3:10" ht="12.75" customHeight="1">
      <c r="C121" s="166"/>
      <c r="D121" s="574"/>
      <c r="E121" s="575"/>
      <c r="F121" s="575"/>
      <c r="G121" s="575"/>
      <c r="H121" s="575"/>
      <c r="I121" s="575"/>
      <c r="J121" s="576"/>
    </row>
    <row r="122" spans="3:10" ht="12.75" customHeight="1">
      <c r="C122" s="166"/>
      <c r="D122" s="574"/>
      <c r="E122" s="575"/>
      <c r="F122" s="575"/>
      <c r="G122" s="575"/>
      <c r="H122" s="575"/>
      <c r="I122" s="575"/>
      <c r="J122" s="576"/>
    </row>
    <row r="123" spans="3:10" ht="12.75" customHeight="1">
      <c r="C123" s="166"/>
      <c r="D123" s="577"/>
      <c r="E123" s="578"/>
      <c r="F123" s="578"/>
      <c r="G123" s="578"/>
      <c r="H123" s="578"/>
      <c r="I123" s="578"/>
      <c r="J123" s="579"/>
    </row>
    <row r="124" spans="3:10" ht="12.75" customHeight="1">
      <c r="C124" s="166"/>
      <c r="D124" s="217"/>
      <c r="E124" s="217"/>
      <c r="F124" s="217"/>
      <c r="G124" s="217"/>
      <c r="H124" s="217"/>
      <c r="I124" s="217"/>
      <c r="J124" s="217"/>
    </row>
    <row r="125" spans="3:10" ht="12.75" customHeight="1">
      <c r="C125" s="580" t="s">
        <v>216</v>
      </c>
      <c r="D125" s="564" t="s">
        <v>220</v>
      </c>
      <c r="E125" s="564"/>
      <c r="F125" s="564"/>
      <c r="G125" s="564"/>
      <c r="H125" s="564"/>
      <c r="I125" s="564"/>
      <c r="J125" s="564"/>
    </row>
    <row r="126" spans="3:10" ht="12.75" customHeight="1">
      <c r="C126" s="580"/>
      <c r="D126" s="564"/>
      <c r="E126" s="564"/>
      <c r="F126" s="564"/>
      <c r="G126" s="564"/>
      <c r="H126" s="564"/>
      <c r="I126" s="564"/>
      <c r="J126" s="564"/>
    </row>
    <row r="127" spans="3:10" ht="12.75" customHeight="1">
      <c r="C127" s="580"/>
      <c r="D127" s="564"/>
      <c r="E127" s="564"/>
      <c r="F127" s="564"/>
      <c r="G127" s="564"/>
      <c r="H127" s="564"/>
      <c r="I127" s="564"/>
      <c r="J127" s="564"/>
    </row>
    <row r="128" spans="3:10" ht="12.75" customHeight="1">
      <c r="D128" s="205"/>
      <c r="E128" s="205"/>
      <c r="F128" s="205"/>
      <c r="G128" s="205"/>
      <c r="H128" s="205"/>
      <c r="I128" s="205"/>
      <c r="J128" s="205"/>
    </row>
    <row r="129" spans="4:10" ht="12.75" customHeight="1">
      <c r="D129" s="205"/>
      <c r="E129" s="205"/>
      <c r="F129" s="205"/>
      <c r="G129" s="205"/>
      <c r="H129" s="205"/>
      <c r="I129" s="205"/>
      <c r="J129" s="205"/>
    </row>
    <row r="130" spans="4:10" ht="12.75" customHeight="1">
      <c r="D130" s="205"/>
      <c r="E130" s="205"/>
      <c r="F130" s="205"/>
      <c r="G130" s="205"/>
      <c r="H130" s="205"/>
      <c r="I130" s="205"/>
      <c r="J130" s="205"/>
    </row>
    <row r="131" spans="4:10" ht="12.75" customHeight="1">
      <c r="D131" s="205"/>
      <c r="E131" s="205"/>
      <c r="F131" s="205"/>
      <c r="G131" s="205"/>
      <c r="H131" s="205"/>
      <c r="I131" s="205"/>
      <c r="J131" s="205"/>
    </row>
    <row r="132" spans="4:10" ht="12.75" customHeight="1">
      <c r="D132" s="205"/>
      <c r="E132" s="205"/>
      <c r="F132" s="205"/>
      <c r="G132" s="205"/>
      <c r="H132" s="205"/>
      <c r="I132" s="205"/>
      <c r="J132" s="205"/>
    </row>
    <row r="133" spans="4:10" ht="12.75" customHeight="1">
      <c r="D133" s="205"/>
      <c r="E133" s="205"/>
      <c r="F133" s="205"/>
      <c r="G133" s="205"/>
      <c r="H133" s="205"/>
      <c r="I133" s="205"/>
      <c r="J133" s="205"/>
    </row>
    <row r="134" spans="4:10" ht="12.75" customHeight="1">
      <c r="D134" s="205"/>
      <c r="E134" s="205"/>
      <c r="F134" s="205"/>
      <c r="G134" s="205"/>
      <c r="H134" s="205"/>
      <c r="I134" s="205"/>
      <c r="J134" s="205"/>
    </row>
  </sheetData>
  <mergeCells count="67">
    <mergeCell ref="C19:J19"/>
    <mergeCell ref="D28:E28"/>
    <mergeCell ref="D29:E29"/>
    <mergeCell ref="J23:J24"/>
    <mergeCell ref="D2:J3"/>
    <mergeCell ref="D4:J4"/>
    <mergeCell ref="D7:J9"/>
    <mergeCell ref="D13:J14"/>
    <mergeCell ref="D16:J17"/>
    <mergeCell ref="F22:F24"/>
    <mergeCell ref="I22:I24"/>
    <mergeCell ref="G23:G24"/>
    <mergeCell ref="D22:E24"/>
    <mergeCell ref="D25:D27"/>
    <mergeCell ref="J67:J68"/>
    <mergeCell ref="C34:J34"/>
    <mergeCell ref="C75:D75"/>
    <mergeCell ref="C69:D69"/>
    <mergeCell ref="C70:D70"/>
    <mergeCell ref="C71:D71"/>
    <mergeCell ref="C72:D72"/>
    <mergeCell ref="C73:D73"/>
    <mergeCell ref="C74:D74"/>
    <mergeCell ref="C66:D68"/>
    <mergeCell ref="E66:E68"/>
    <mergeCell ref="H66:H68"/>
    <mergeCell ref="I66:I68"/>
    <mergeCell ref="F67:F68"/>
    <mergeCell ref="C63:J63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5:D105"/>
    <mergeCell ref="D125:J127"/>
    <mergeCell ref="C106:D106"/>
    <mergeCell ref="C100:D100"/>
    <mergeCell ref="C101:D101"/>
    <mergeCell ref="C102:D102"/>
    <mergeCell ref="C103:D103"/>
    <mergeCell ref="C104:D104"/>
    <mergeCell ref="C109:J109"/>
    <mergeCell ref="D111:J113"/>
    <mergeCell ref="D115:J123"/>
    <mergeCell ref="C111:C113"/>
    <mergeCell ref="D114:E114"/>
    <mergeCell ref="C125:C127"/>
  </mergeCells>
  <phoneticPr fontId="2"/>
  <pageMargins left="0.5" right="0.49" top="0.5" bottom="0.37" header="0.28999999999999998" footer="0.2"/>
  <pageSetup paperSize="9" scale="85" fitToHeight="2" orientation="portrait" r:id="rId1"/>
  <headerFooter alignWithMargins="0"/>
  <rowBreaks count="1" manualBreakCount="1">
    <brk id="62" min="1" max="10" man="1"/>
  </rowBreaks>
  <ignoredErrors>
    <ignoredError sqref="E32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  <pageSetUpPr fitToPage="1"/>
  </sheetPr>
  <dimension ref="B1:K134"/>
  <sheetViews>
    <sheetView showGridLines="0" zoomScaleNormal="100" zoomScaleSheetLayoutView="85" workbookViewId="0"/>
  </sheetViews>
  <sheetFormatPr defaultColWidth="18.625" defaultRowHeight="12.75" customHeight="1"/>
  <cols>
    <col min="1" max="1" width="4.5" style="13" customWidth="1"/>
    <col min="2" max="2" width="1.25" style="13" customWidth="1"/>
    <col min="3" max="3" width="4.25" style="13" customWidth="1"/>
    <col min="4" max="4" width="15.625" style="13" customWidth="1"/>
    <col min="5" max="10" width="14.625" style="13" customWidth="1"/>
    <col min="11" max="11" width="1.5" style="13" customWidth="1"/>
    <col min="12" max="16384" width="18.625" style="13"/>
  </cols>
  <sheetData>
    <row r="1" spans="2:11" s="166" customFormat="1" ht="18.75" customHeight="1">
      <c r="J1" s="206" t="s">
        <v>199</v>
      </c>
    </row>
    <row r="2" spans="2:11" s="74" customFormat="1" ht="25.15" customHeight="1">
      <c r="B2" s="166"/>
      <c r="C2" s="163"/>
      <c r="D2" s="609" t="s">
        <v>200</v>
      </c>
      <c r="E2" s="610"/>
      <c r="F2" s="610"/>
      <c r="G2" s="610"/>
      <c r="H2" s="610"/>
      <c r="I2" s="610"/>
      <c r="J2" s="610"/>
    </row>
    <row r="3" spans="2:11" s="74" customFormat="1" ht="25.15" customHeight="1" thickBot="1">
      <c r="B3" s="166"/>
      <c r="C3" s="163"/>
      <c r="D3" s="611"/>
      <c r="E3" s="612"/>
      <c r="F3" s="612"/>
      <c r="G3" s="612"/>
      <c r="H3" s="612"/>
      <c r="I3" s="612"/>
      <c r="J3" s="612"/>
      <c r="K3" s="76"/>
    </row>
    <row r="4" spans="2:11" s="74" customFormat="1" ht="10.15" customHeight="1" thickTop="1">
      <c r="B4" s="166"/>
      <c r="C4" s="207"/>
      <c r="D4" s="613"/>
      <c r="E4" s="613"/>
      <c r="F4" s="613"/>
      <c r="G4" s="613"/>
      <c r="H4" s="613"/>
      <c r="I4" s="613"/>
      <c r="J4" s="613"/>
      <c r="K4" s="76"/>
    </row>
    <row r="5" spans="2:11" s="75" customFormat="1" ht="6.75" customHeight="1">
      <c r="C5" s="77"/>
      <c r="D5" s="77"/>
      <c r="E5" s="76"/>
      <c r="F5" s="76"/>
      <c r="G5" s="76"/>
      <c r="H5" s="76"/>
      <c r="I5" s="76"/>
      <c r="J5" s="76"/>
      <c r="K5" s="76"/>
    </row>
    <row r="6" spans="2:11" s="75" customFormat="1" ht="18.75" customHeight="1" thickBot="1">
      <c r="C6" s="164" t="s">
        <v>201</v>
      </c>
      <c r="D6" s="165"/>
      <c r="E6" s="165"/>
      <c r="F6" s="165"/>
      <c r="G6" s="165"/>
      <c r="H6" s="165"/>
      <c r="I6" s="165"/>
      <c r="J6" s="165"/>
      <c r="K6" s="76"/>
    </row>
    <row r="7" spans="2:11" s="75" customFormat="1" ht="25.15" customHeight="1">
      <c r="C7" s="166"/>
      <c r="D7" s="614"/>
      <c r="E7" s="615"/>
      <c r="F7" s="615"/>
      <c r="G7" s="615"/>
      <c r="H7" s="615"/>
      <c r="I7" s="615"/>
      <c r="J7" s="616"/>
      <c r="K7" s="76"/>
    </row>
    <row r="8" spans="2:11" s="75" customFormat="1" ht="25.15" customHeight="1">
      <c r="C8" s="166"/>
      <c r="D8" s="617"/>
      <c r="E8" s="618"/>
      <c r="F8" s="618"/>
      <c r="G8" s="618"/>
      <c r="H8" s="618"/>
      <c r="I8" s="618"/>
      <c r="J8" s="619"/>
      <c r="K8" s="76"/>
    </row>
    <row r="9" spans="2:11" s="75" customFormat="1" ht="25.15" customHeight="1" thickBot="1">
      <c r="C9" s="166"/>
      <c r="D9" s="620"/>
      <c r="E9" s="621"/>
      <c r="F9" s="621"/>
      <c r="G9" s="621"/>
      <c r="H9" s="621"/>
      <c r="I9" s="621"/>
      <c r="J9" s="622"/>
      <c r="K9" s="76"/>
    </row>
    <row r="10" spans="2:11" s="75" customFormat="1" ht="6" customHeight="1">
      <c r="C10" s="166"/>
      <c r="D10" s="165"/>
      <c r="E10" s="165"/>
      <c r="F10" s="165"/>
      <c r="G10" s="165"/>
      <c r="H10" s="165"/>
      <c r="I10" s="165"/>
      <c r="J10" s="165"/>
      <c r="K10" s="76"/>
    </row>
    <row r="11" spans="2:11" s="75" customFormat="1" ht="18.75" customHeight="1" thickBot="1">
      <c r="C11" s="164" t="s">
        <v>207</v>
      </c>
      <c r="D11" s="165"/>
      <c r="E11" s="165"/>
      <c r="F11" s="165"/>
      <c r="G11" s="165"/>
      <c r="H11" s="165"/>
      <c r="I11" s="165"/>
      <c r="J11" s="165"/>
      <c r="K11" s="76"/>
    </row>
    <row r="12" spans="2:11" s="75" customFormat="1" ht="18.75" customHeight="1">
      <c r="C12" s="166"/>
      <c r="D12" s="219" t="s">
        <v>208</v>
      </c>
      <c r="E12" s="208"/>
      <c r="F12" s="208"/>
      <c r="G12" s="208"/>
      <c r="H12" s="208"/>
      <c r="I12" s="208"/>
      <c r="J12" s="209"/>
      <c r="K12" s="76"/>
    </row>
    <row r="13" spans="2:11" s="75" customFormat="1" ht="25.15" customHeight="1">
      <c r="C13" s="166"/>
      <c r="D13" s="617"/>
      <c r="E13" s="618"/>
      <c r="F13" s="618"/>
      <c r="G13" s="618"/>
      <c r="H13" s="618"/>
      <c r="I13" s="618"/>
      <c r="J13" s="619"/>
      <c r="K13" s="76"/>
    </row>
    <row r="14" spans="2:11" s="75" customFormat="1" ht="25.15" customHeight="1">
      <c r="C14" s="166"/>
      <c r="D14" s="617"/>
      <c r="E14" s="618"/>
      <c r="F14" s="618"/>
      <c r="G14" s="618"/>
      <c r="H14" s="618"/>
      <c r="I14" s="618"/>
      <c r="J14" s="619"/>
      <c r="K14" s="76"/>
    </row>
    <row r="15" spans="2:11" s="75" customFormat="1" ht="18.75" customHeight="1">
      <c r="C15" s="166"/>
      <c r="D15" s="218" t="s">
        <v>209</v>
      </c>
      <c r="E15" s="210"/>
      <c r="F15" s="210"/>
      <c r="G15" s="210"/>
      <c r="H15" s="210"/>
      <c r="I15" s="210"/>
      <c r="J15" s="211"/>
      <c r="K15" s="76"/>
    </row>
    <row r="16" spans="2:11" s="75" customFormat="1" ht="25.15" customHeight="1">
      <c r="C16" s="166"/>
      <c r="D16" s="617"/>
      <c r="E16" s="618"/>
      <c r="F16" s="618"/>
      <c r="G16" s="618"/>
      <c r="H16" s="618"/>
      <c r="I16" s="618"/>
      <c r="J16" s="619"/>
      <c r="K16" s="76"/>
    </row>
    <row r="17" spans="2:11" s="75" customFormat="1" ht="25.15" customHeight="1" thickBot="1">
      <c r="C17" s="166"/>
      <c r="D17" s="620"/>
      <c r="E17" s="621"/>
      <c r="F17" s="621"/>
      <c r="G17" s="621"/>
      <c r="H17" s="621"/>
      <c r="I17" s="621"/>
      <c r="J17" s="622"/>
      <c r="K17" s="76"/>
    </row>
    <row r="18" spans="2:11" s="75" customFormat="1" ht="10.5" customHeight="1">
      <c r="C18" s="166"/>
      <c r="D18" s="166"/>
      <c r="E18" s="166"/>
      <c r="F18" s="166"/>
      <c r="G18" s="166"/>
      <c r="H18" s="166"/>
      <c r="I18" s="166"/>
      <c r="J18" s="166"/>
      <c r="K18" s="76"/>
    </row>
    <row r="19" spans="2:11" s="74" customFormat="1" ht="22.5" customHeight="1">
      <c r="B19" s="85"/>
      <c r="C19" s="573" t="s">
        <v>210</v>
      </c>
      <c r="D19" s="573"/>
      <c r="E19" s="573"/>
      <c r="F19" s="573"/>
      <c r="G19" s="573"/>
      <c r="H19" s="573"/>
      <c r="I19" s="573"/>
      <c r="J19" s="573"/>
      <c r="K19" s="85"/>
    </row>
    <row r="20" spans="2:11" s="212" customFormat="1" ht="9.75" customHeight="1">
      <c r="B20" s="213"/>
      <c r="C20" s="214"/>
      <c r="D20" s="214"/>
      <c r="E20" s="214"/>
      <c r="F20" s="214"/>
      <c r="G20" s="214"/>
      <c r="H20" s="214"/>
      <c r="I20" s="214"/>
      <c r="J20" s="214"/>
      <c r="K20" s="213"/>
    </row>
    <row r="21" spans="2:11" s="75" customFormat="1" ht="13.5" customHeight="1" thickBot="1">
      <c r="B21" s="78"/>
      <c r="C21" s="78"/>
      <c r="D21" s="78"/>
      <c r="E21" s="78"/>
      <c r="F21" s="78"/>
      <c r="G21" s="78"/>
      <c r="H21" s="82" t="s">
        <v>90</v>
      </c>
      <c r="I21" s="78"/>
      <c r="J21" s="82" t="s">
        <v>131</v>
      </c>
      <c r="K21" s="78"/>
    </row>
    <row r="22" spans="2:11" s="75" customFormat="1" ht="6" customHeight="1">
      <c r="B22" s="78"/>
      <c r="C22" s="78"/>
      <c r="D22" s="623"/>
      <c r="E22" s="624"/>
      <c r="F22" s="595" t="s">
        <v>57</v>
      </c>
      <c r="G22" s="83"/>
      <c r="H22" s="83"/>
      <c r="I22" s="595" t="s">
        <v>73</v>
      </c>
      <c r="J22" s="84"/>
      <c r="K22" s="78"/>
    </row>
    <row r="23" spans="2:11" s="75" customFormat="1" ht="6" customHeight="1">
      <c r="B23" s="78"/>
      <c r="C23" s="78"/>
      <c r="D23" s="625"/>
      <c r="E23" s="626"/>
      <c r="F23" s="596"/>
      <c r="G23" s="603" t="s">
        <v>132</v>
      </c>
      <c r="H23" s="90"/>
      <c r="I23" s="596"/>
      <c r="J23" s="585" t="s">
        <v>74</v>
      </c>
      <c r="K23" s="78"/>
    </row>
    <row r="24" spans="2:11" s="81" customFormat="1" ht="30" customHeight="1" thickBot="1">
      <c r="B24" s="79"/>
      <c r="C24" s="79"/>
      <c r="D24" s="627"/>
      <c r="E24" s="628"/>
      <c r="F24" s="597"/>
      <c r="G24" s="604"/>
      <c r="H24" s="91" t="s">
        <v>133</v>
      </c>
      <c r="I24" s="597"/>
      <c r="J24" s="586"/>
      <c r="K24" s="79"/>
    </row>
    <row r="25" spans="2:11" s="75" customFormat="1" ht="20.100000000000001" customHeight="1">
      <c r="B25" s="78"/>
      <c r="C25" s="78"/>
      <c r="D25" s="629" t="s">
        <v>75</v>
      </c>
      <c r="E25" s="167"/>
      <c r="F25" s="168">
        <f>生産増加の計算シート!J45</f>
        <v>0</v>
      </c>
      <c r="G25" s="169">
        <f>生産増加の計算シート!K45</f>
        <v>0</v>
      </c>
      <c r="H25" s="170">
        <f>生産増加の計算シート!L45</f>
        <v>0</v>
      </c>
      <c r="I25" s="171">
        <f>生産増加の計算シート!X45</f>
        <v>0</v>
      </c>
      <c r="J25" s="172">
        <f>生産増加の計算シート!AB45</f>
        <v>0</v>
      </c>
      <c r="K25" s="78"/>
    </row>
    <row r="26" spans="2:11" s="75" customFormat="1" ht="20.100000000000001" customHeight="1">
      <c r="B26" s="78"/>
      <c r="C26" s="78"/>
      <c r="D26" s="630"/>
      <c r="E26" s="173" t="s">
        <v>202</v>
      </c>
      <c r="F26" s="174">
        <f>生産増加の計算シート!D45</f>
        <v>0</v>
      </c>
      <c r="G26" s="106">
        <f>生産増加の計算シート!E45</f>
        <v>0</v>
      </c>
      <c r="H26" s="107">
        <f>生産増加の計算シート!F45</f>
        <v>0</v>
      </c>
      <c r="I26" s="108">
        <f>生産増加の計算シート!V45</f>
        <v>0</v>
      </c>
      <c r="J26" s="109">
        <f>生産増加の計算シート!Z45</f>
        <v>0</v>
      </c>
      <c r="K26" s="78"/>
    </row>
    <row r="27" spans="2:11" s="75" customFormat="1" ht="20.100000000000001" customHeight="1">
      <c r="B27" s="78"/>
      <c r="C27" s="78"/>
      <c r="D27" s="631"/>
      <c r="E27" s="175" t="s">
        <v>203</v>
      </c>
      <c r="F27" s="176">
        <f>生産増加の計算シート!G45</f>
        <v>0</v>
      </c>
      <c r="G27" s="177">
        <f>生産増加の計算シート!H45</f>
        <v>0</v>
      </c>
      <c r="H27" s="178">
        <f>生産増加の計算シート!I45</f>
        <v>0</v>
      </c>
      <c r="I27" s="179">
        <f>生産増加の計算シート!W45</f>
        <v>0</v>
      </c>
      <c r="J27" s="180">
        <f>生産増加の計算シート!AA45</f>
        <v>0</v>
      </c>
      <c r="K27" s="78"/>
    </row>
    <row r="28" spans="2:11" s="75" customFormat="1" ht="20.100000000000001" customHeight="1" thickBot="1">
      <c r="B28" s="78"/>
      <c r="C28" s="78"/>
      <c r="D28" s="605" t="s">
        <v>76</v>
      </c>
      <c r="E28" s="606"/>
      <c r="F28" s="181">
        <f>生産増加の計算シート!R45</f>
        <v>0</v>
      </c>
      <c r="G28" s="110">
        <f>生産増加の計算シート!S45</f>
        <v>0</v>
      </c>
      <c r="H28" s="111">
        <f>生産増加の計算シート!T45</f>
        <v>0</v>
      </c>
      <c r="I28" s="112">
        <f>生産増加の計算シート!Y45</f>
        <v>0</v>
      </c>
      <c r="J28" s="113">
        <f>生産増加の計算シート!AC45</f>
        <v>0</v>
      </c>
      <c r="K28" s="78"/>
    </row>
    <row r="29" spans="2:11" s="75" customFormat="1" ht="20.100000000000001" customHeight="1" thickBot="1">
      <c r="B29" s="78"/>
      <c r="C29" s="78"/>
      <c r="D29" s="607" t="s">
        <v>56</v>
      </c>
      <c r="E29" s="608"/>
      <c r="F29" s="182">
        <f>F25+F28</f>
        <v>0</v>
      </c>
      <c r="G29" s="87">
        <f t="shared" ref="G29:J29" si="0">G25+G28</f>
        <v>0</v>
      </c>
      <c r="H29" s="88">
        <f t="shared" si="0"/>
        <v>0</v>
      </c>
      <c r="I29" s="182">
        <f t="shared" si="0"/>
        <v>0</v>
      </c>
      <c r="J29" s="89">
        <f t="shared" si="0"/>
        <v>0</v>
      </c>
      <c r="K29" s="78"/>
    </row>
    <row r="30" spans="2:11" s="75" customFormat="1" ht="15.75" customHeight="1">
      <c r="B30" s="78"/>
      <c r="C30" s="78"/>
      <c r="D30" s="130" t="s">
        <v>204</v>
      </c>
      <c r="E30" s="78"/>
      <c r="F30" s="80"/>
      <c r="G30" s="80"/>
      <c r="H30" s="80"/>
      <c r="I30" s="78"/>
      <c r="J30" s="78"/>
      <c r="K30" s="78"/>
    </row>
    <row r="31" spans="2:11" s="75" customFormat="1" ht="6" customHeight="1" thickBot="1">
      <c r="B31" s="78"/>
      <c r="C31" s="78"/>
      <c r="D31" s="130"/>
      <c r="E31" s="78"/>
      <c r="F31" s="80"/>
      <c r="G31" s="80"/>
      <c r="H31" s="80"/>
      <c r="I31" s="78"/>
      <c r="J31" s="78"/>
      <c r="K31" s="78"/>
    </row>
    <row r="32" spans="2:11" s="74" customFormat="1" ht="20.100000000000001" customHeight="1" thickTop="1" thickBot="1">
      <c r="B32" s="85"/>
      <c r="C32" s="85"/>
      <c r="D32" s="220" t="s">
        <v>81</v>
      </c>
      <c r="E32" s="221">
        <f>生産増加の計算シート!R47</f>
        <v>0</v>
      </c>
      <c r="F32" s="86" t="s">
        <v>134</v>
      </c>
      <c r="G32" s="85"/>
      <c r="H32" s="85"/>
      <c r="I32" s="85"/>
    </row>
    <row r="33" spans="2:11" s="75" customFormat="1" ht="8.25" customHeight="1" thickTop="1"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2:11" s="74" customFormat="1" ht="22.5" customHeight="1">
      <c r="B34" s="85"/>
      <c r="C34" s="573" t="s">
        <v>331</v>
      </c>
      <c r="D34" s="573"/>
      <c r="E34" s="573"/>
      <c r="F34" s="573"/>
      <c r="G34" s="573"/>
      <c r="H34" s="573"/>
      <c r="I34" s="573"/>
      <c r="J34" s="573"/>
    </row>
    <row r="35" spans="2:11" s="75" customFormat="1" ht="13.5" customHeight="1">
      <c r="C35" s="183"/>
      <c r="D35" s="183"/>
      <c r="E35" s="183"/>
      <c r="F35" s="183"/>
    </row>
    <row r="36" spans="2:11" s="75" customFormat="1" ht="13.5" customHeight="1">
      <c r="C36" s="184"/>
      <c r="D36" s="184"/>
      <c r="E36" s="184"/>
      <c r="F36" s="184"/>
    </row>
    <row r="37" spans="2:11" s="75" customFormat="1" ht="13.5" customHeight="1"/>
    <row r="38" spans="2:11" s="75" customFormat="1" ht="13.5"/>
    <row r="39" spans="2:11" s="75" customFormat="1" ht="13.5"/>
    <row r="40" spans="2:11" s="75" customFormat="1" ht="13.5"/>
    <row r="41" spans="2:11" s="75" customFormat="1" ht="13.5"/>
    <row r="42" spans="2:11" s="75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166" customFormat="1" ht="22.5" customHeight="1">
      <c r="C63" s="573" t="s">
        <v>332</v>
      </c>
      <c r="D63" s="573"/>
      <c r="E63" s="573"/>
      <c r="F63" s="573"/>
      <c r="G63" s="573"/>
      <c r="H63" s="573"/>
      <c r="I63" s="573"/>
      <c r="J63" s="573"/>
    </row>
    <row r="64" spans="3:10" ht="12.75" customHeight="1">
      <c r="G64" s="131"/>
      <c r="H64" s="131"/>
      <c r="I64" s="131"/>
      <c r="J64" s="131"/>
    </row>
    <row r="65" spans="3:10" ht="12.75" customHeight="1" thickBot="1">
      <c r="G65" s="131" t="s">
        <v>90</v>
      </c>
      <c r="H65" s="131" t="s">
        <v>159</v>
      </c>
      <c r="I65" s="131"/>
      <c r="J65" s="131" t="s">
        <v>131</v>
      </c>
    </row>
    <row r="66" spans="3:10" ht="6.75" customHeight="1">
      <c r="C66" s="589" t="s">
        <v>328</v>
      </c>
      <c r="D66" s="590"/>
      <c r="E66" s="595" t="s">
        <v>57</v>
      </c>
      <c r="F66" s="83"/>
      <c r="G66" s="83"/>
      <c r="H66" s="598" t="s">
        <v>160</v>
      </c>
      <c r="I66" s="595" t="s">
        <v>73</v>
      </c>
      <c r="J66" s="84"/>
    </row>
    <row r="67" spans="3:10" ht="6.75" customHeight="1">
      <c r="C67" s="591"/>
      <c r="D67" s="592"/>
      <c r="E67" s="596"/>
      <c r="F67" s="603" t="s">
        <v>132</v>
      </c>
      <c r="G67" s="90"/>
      <c r="H67" s="599"/>
      <c r="I67" s="601"/>
      <c r="J67" s="585" t="s">
        <v>74</v>
      </c>
    </row>
    <row r="68" spans="3:10" ht="24.75" thickBot="1">
      <c r="C68" s="593"/>
      <c r="D68" s="594"/>
      <c r="E68" s="597"/>
      <c r="F68" s="604"/>
      <c r="G68" s="91" t="s">
        <v>133</v>
      </c>
      <c r="H68" s="600"/>
      <c r="I68" s="602"/>
      <c r="J68" s="586"/>
    </row>
    <row r="69" spans="3:10" ht="13.5">
      <c r="C69" s="587" t="str">
        <f>生産増加の計算シート!AM8</f>
        <v>農林漁業</v>
      </c>
      <c r="D69" s="588" t="str">
        <f>生産増加の計算シート!AM8</f>
        <v>農林漁業</v>
      </c>
      <c r="E69" s="185">
        <f>生産増加の計算シート!AN8</f>
        <v>0</v>
      </c>
      <c r="F69" s="186">
        <f>生産増加の計算シート!AO8</f>
        <v>0</v>
      </c>
      <c r="G69" s="187">
        <f>生産増加の計算シート!AP8</f>
        <v>0</v>
      </c>
      <c r="H69" s="188" t="e">
        <f>生産増加の計算シート!AQ8</f>
        <v>#N/A</v>
      </c>
      <c r="I69" s="185">
        <f>生産増加の計算シート!AR8</f>
        <v>0</v>
      </c>
      <c r="J69" s="187">
        <f>生産増加の計算シート!AS8</f>
        <v>0</v>
      </c>
    </row>
    <row r="70" spans="3:10" ht="13.5">
      <c r="C70" s="567" t="e">
        <f>生産増加の計算シート!AM9</f>
        <v>#N/A</v>
      </c>
      <c r="D70" s="568" t="e">
        <f>生産増加の計算シート!AM9</f>
        <v>#N/A</v>
      </c>
      <c r="E70" s="189" t="e">
        <f>生産増加の計算シート!AN9</f>
        <v>#N/A</v>
      </c>
      <c r="F70" s="190" t="e">
        <f>生産増加の計算シート!AO9</f>
        <v>#N/A</v>
      </c>
      <c r="G70" s="191" t="e">
        <f>生産増加の計算シート!AP9</f>
        <v>#N/A</v>
      </c>
      <c r="H70" s="192" t="e">
        <f>生産増加の計算シート!AQ9</f>
        <v>#N/A</v>
      </c>
      <c r="I70" s="189" t="e">
        <f>生産増加の計算シート!AR9</f>
        <v>#N/A</v>
      </c>
      <c r="J70" s="191" t="e">
        <f>生産増加の計算シート!AS9</f>
        <v>#N/A</v>
      </c>
    </row>
    <row r="71" spans="3:10" ht="13.5">
      <c r="C71" s="567" t="e">
        <f>生産増加の計算シート!AM10</f>
        <v>#N/A</v>
      </c>
      <c r="D71" s="568" t="e">
        <f>生産増加の計算シート!AM10</f>
        <v>#N/A</v>
      </c>
      <c r="E71" s="189" t="e">
        <f>生産増加の計算シート!AN10</f>
        <v>#N/A</v>
      </c>
      <c r="F71" s="190" t="e">
        <f>生産増加の計算シート!AO10</f>
        <v>#N/A</v>
      </c>
      <c r="G71" s="191" t="e">
        <f>生産増加の計算シート!AP10</f>
        <v>#N/A</v>
      </c>
      <c r="H71" s="192" t="e">
        <f>生産増加の計算シート!AQ10</f>
        <v>#N/A</v>
      </c>
      <c r="I71" s="189" t="e">
        <f>生産増加の計算シート!AR10</f>
        <v>#N/A</v>
      </c>
      <c r="J71" s="191" t="e">
        <f>生産増加の計算シート!AS10</f>
        <v>#N/A</v>
      </c>
    </row>
    <row r="72" spans="3:10" ht="13.5">
      <c r="C72" s="567" t="e">
        <f>生産増加の計算シート!AM11</f>
        <v>#N/A</v>
      </c>
      <c r="D72" s="568" t="e">
        <f>生産増加の計算シート!AM11</f>
        <v>#N/A</v>
      </c>
      <c r="E72" s="189" t="e">
        <f>生産増加の計算シート!AN11</f>
        <v>#N/A</v>
      </c>
      <c r="F72" s="190" t="e">
        <f>生産増加の計算シート!AO11</f>
        <v>#N/A</v>
      </c>
      <c r="G72" s="191" t="e">
        <f>生産増加の計算シート!AP11</f>
        <v>#N/A</v>
      </c>
      <c r="H72" s="192" t="e">
        <f>生産増加の計算シート!AQ11</f>
        <v>#N/A</v>
      </c>
      <c r="I72" s="189" t="e">
        <f>生産増加の計算シート!AR11</f>
        <v>#N/A</v>
      </c>
      <c r="J72" s="191" t="e">
        <f>生産増加の計算シート!AS11</f>
        <v>#N/A</v>
      </c>
    </row>
    <row r="73" spans="3:10" ht="13.5">
      <c r="C73" s="569" t="e">
        <f>生産増加の計算シート!AM12</f>
        <v>#N/A</v>
      </c>
      <c r="D73" s="570" t="e">
        <f>生産増加の計算シート!AM12</f>
        <v>#N/A</v>
      </c>
      <c r="E73" s="193" t="e">
        <f>生産増加の計算シート!AN12</f>
        <v>#N/A</v>
      </c>
      <c r="F73" s="194" t="e">
        <f>生産増加の計算シート!AO12</f>
        <v>#N/A</v>
      </c>
      <c r="G73" s="195" t="e">
        <f>生産増加の計算シート!AP12</f>
        <v>#N/A</v>
      </c>
      <c r="H73" s="196" t="e">
        <f>生産増加の計算シート!AQ12</f>
        <v>#N/A</v>
      </c>
      <c r="I73" s="193" t="e">
        <f>生産増加の計算シート!AR12</f>
        <v>#N/A</v>
      </c>
      <c r="J73" s="195" t="e">
        <f>生産増加の計算シート!AS12</f>
        <v>#N/A</v>
      </c>
    </row>
    <row r="74" spans="3:10" ht="13.5">
      <c r="C74" s="571" t="e">
        <f>生産増加の計算シート!AM13</f>
        <v>#N/A</v>
      </c>
      <c r="D74" s="572" t="e">
        <f>生産増加の計算シート!AM13</f>
        <v>#N/A</v>
      </c>
      <c r="E74" s="197" t="e">
        <f>生産増加の計算シート!AN13</f>
        <v>#N/A</v>
      </c>
      <c r="F74" s="198" t="e">
        <f>生産増加の計算シート!AO13</f>
        <v>#N/A</v>
      </c>
      <c r="G74" s="199" t="e">
        <f>生産増加の計算シート!AP13</f>
        <v>#N/A</v>
      </c>
      <c r="H74" s="200" t="e">
        <f>生産増加の計算シート!AQ13</f>
        <v>#N/A</v>
      </c>
      <c r="I74" s="197" t="e">
        <f>生産増加の計算シート!AR13</f>
        <v>#N/A</v>
      </c>
      <c r="J74" s="199" t="e">
        <f>生産増加の計算シート!AS13</f>
        <v>#N/A</v>
      </c>
    </row>
    <row r="75" spans="3:10" ht="13.5">
      <c r="C75" s="567" t="e">
        <f>生産増加の計算シート!AM14</f>
        <v>#N/A</v>
      </c>
      <c r="D75" s="568" t="e">
        <f>生産増加の計算シート!AM14</f>
        <v>#N/A</v>
      </c>
      <c r="E75" s="189" t="e">
        <f>生産増加の計算シート!AN14</f>
        <v>#N/A</v>
      </c>
      <c r="F75" s="190" t="e">
        <f>生産増加の計算シート!AO14</f>
        <v>#N/A</v>
      </c>
      <c r="G75" s="191" t="e">
        <f>生産増加の計算シート!AP14</f>
        <v>#N/A</v>
      </c>
      <c r="H75" s="192" t="e">
        <f>生産増加の計算シート!AQ14</f>
        <v>#N/A</v>
      </c>
      <c r="I75" s="189" t="e">
        <f>生産増加の計算シート!AR14</f>
        <v>#N/A</v>
      </c>
      <c r="J75" s="191" t="e">
        <f>生産増加の計算シート!AS14</f>
        <v>#N/A</v>
      </c>
    </row>
    <row r="76" spans="3:10" ht="13.5">
      <c r="C76" s="567" t="e">
        <f>生産増加の計算シート!AM15</f>
        <v>#N/A</v>
      </c>
      <c r="D76" s="568" t="e">
        <f>生産増加の計算シート!AM15</f>
        <v>#N/A</v>
      </c>
      <c r="E76" s="189" t="e">
        <f>生産増加の計算シート!AN15</f>
        <v>#N/A</v>
      </c>
      <c r="F76" s="190" t="e">
        <f>生産増加の計算シート!AO15</f>
        <v>#N/A</v>
      </c>
      <c r="G76" s="191" t="e">
        <f>生産増加の計算シート!AP15</f>
        <v>#N/A</v>
      </c>
      <c r="H76" s="192" t="e">
        <f>生産増加の計算シート!AQ15</f>
        <v>#N/A</v>
      </c>
      <c r="I76" s="189" t="e">
        <f>生産増加の計算シート!AR15</f>
        <v>#N/A</v>
      </c>
      <c r="J76" s="191" t="e">
        <f>生産増加の計算シート!AS15</f>
        <v>#N/A</v>
      </c>
    </row>
    <row r="77" spans="3:10" ht="13.5">
      <c r="C77" s="567" t="e">
        <f>生産増加の計算シート!AM16</f>
        <v>#N/A</v>
      </c>
      <c r="D77" s="568" t="e">
        <f>生産増加の計算シート!AM16</f>
        <v>#N/A</v>
      </c>
      <c r="E77" s="189" t="e">
        <f>生産増加の計算シート!AN16</f>
        <v>#N/A</v>
      </c>
      <c r="F77" s="190" t="e">
        <f>生産増加の計算シート!AO16</f>
        <v>#N/A</v>
      </c>
      <c r="G77" s="191" t="e">
        <f>生産増加の計算シート!AP16</f>
        <v>#N/A</v>
      </c>
      <c r="H77" s="192" t="e">
        <f>生産増加の計算シート!AQ16</f>
        <v>#N/A</v>
      </c>
      <c r="I77" s="189" t="e">
        <f>生産増加の計算シート!AR16</f>
        <v>#N/A</v>
      </c>
      <c r="J77" s="191" t="e">
        <f>生産増加の計算シート!AS16</f>
        <v>#N/A</v>
      </c>
    </row>
    <row r="78" spans="3:10" ht="13.5">
      <c r="C78" s="569" t="e">
        <f>生産増加の計算シート!AM17</f>
        <v>#N/A</v>
      </c>
      <c r="D78" s="570" t="e">
        <f>生産増加の計算シート!AM17</f>
        <v>#N/A</v>
      </c>
      <c r="E78" s="193" t="e">
        <f>生産増加の計算シート!AN17</f>
        <v>#N/A</v>
      </c>
      <c r="F78" s="194" t="e">
        <f>生産増加の計算シート!AO17</f>
        <v>#N/A</v>
      </c>
      <c r="G78" s="195" t="e">
        <f>生産増加の計算シート!AP17</f>
        <v>#N/A</v>
      </c>
      <c r="H78" s="196" t="e">
        <f>生産増加の計算シート!AQ17</f>
        <v>#N/A</v>
      </c>
      <c r="I78" s="193" t="e">
        <f>生産増加の計算シート!AR17</f>
        <v>#N/A</v>
      </c>
      <c r="J78" s="195" t="e">
        <f>生産増加の計算シート!AS17</f>
        <v>#N/A</v>
      </c>
    </row>
    <row r="79" spans="3:10" ht="13.5">
      <c r="C79" s="571" t="e">
        <f>生産増加の計算シート!AM18</f>
        <v>#N/A</v>
      </c>
      <c r="D79" s="572" t="e">
        <f>生産増加の計算シート!AM18</f>
        <v>#N/A</v>
      </c>
      <c r="E79" s="197" t="e">
        <f>生産増加の計算シート!AN18</f>
        <v>#N/A</v>
      </c>
      <c r="F79" s="198" t="e">
        <f>生産増加の計算シート!AO18</f>
        <v>#N/A</v>
      </c>
      <c r="G79" s="199" t="e">
        <f>生産増加の計算シート!AP18</f>
        <v>#N/A</v>
      </c>
      <c r="H79" s="200" t="e">
        <f>生産増加の計算シート!AQ18</f>
        <v>#N/A</v>
      </c>
      <c r="I79" s="197" t="e">
        <f>生産増加の計算シート!AR18</f>
        <v>#N/A</v>
      </c>
      <c r="J79" s="199" t="e">
        <f>生産増加の計算シート!AS18</f>
        <v>#N/A</v>
      </c>
    </row>
    <row r="80" spans="3:10" ht="13.5">
      <c r="C80" s="567" t="e">
        <f>生産増加の計算シート!AM19</f>
        <v>#N/A</v>
      </c>
      <c r="D80" s="568" t="e">
        <f>生産増加の計算シート!AM19</f>
        <v>#N/A</v>
      </c>
      <c r="E80" s="189" t="e">
        <f>生産増加の計算シート!AN19</f>
        <v>#N/A</v>
      </c>
      <c r="F80" s="190" t="e">
        <f>生産増加の計算シート!AO19</f>
        <v>#N/A</v>
      </c>
      <c r="G80" s="191" t="e">
        <f>生産増加の計算シート!AP19</f>
        <v>#N/A</v>
      </c>
      <c r="H80" s="192" t="e">
        <f>生産増加の計算シート!AQ19</f>
        <v>#N/A</v>
      </c>
      <c r="I80" s="189" t="e">
        <f>生産増加の計算シート!AR19</f>
        <v>#N/A</v>
      </c>
      <c r="J80" s="191" t="e">
        <f>生産増加の計算シート!AS19</f>
        <v>#N/A</v>
      </c>
    </row>
    <row r="81" spans="3:10" ht="13.5">
      <c r="C81" s="567" t="e">
        <f>生産増加の計算シート!AM20</f>
        <v>#N/A</v>
      </c>
      <c r="D81" s="568" t="e">
        <f>生産増加の計算シート!AM20</f>
        <v>#N/A</v>
      </c>
      <c r="E81" s="189" t="e">
        <f>生産増加の計算シート!AN20</f>
        <v>#N/A</v>
      </c>
      <c r="F81" s="190" t="e">
        <f>生産増加の計算シート!AO20</f>
        <v>#N/A</v>
      </c>
      <c r="G81" s="191" t="e">
        <f>生産増加の計算シート!AP20</f>
        <v>#N/A</v>
      </c>
      <c r="H81" s="192" t="e">
        <f>生産増加の計算シート!AQ20</f>
        <v>#N/A</v>
      </c>
      <c r="I81" s="189" t="e">
        <f>生産増加の計算シート!AR20</f>
        <v>#N/A</v>
      </c>
      <c r="J81" s="191" t="e">
        <f>生産増加の計算シート!AS20</f>
        <v>#N/A</v>
      </c>
    </row>
    <row r="82" spans="3:10" ht="13.5">
      <c r="C82" s="567" t="e">
        <f>生産増加の計算シート!AM21</f>
        <v>#N/A</v>
      </c>
      <c r="D82" s="568" t="e">
        <f>生産増加の計算シート!AM21</f>
        <v>#N/A</v>
      </c>
      <c r="E82" s="189" t="e">
        <f>生産増加の計算シート!AN21</f>
        <v>#N/A</v>
      </c>
      <c r="F82" s="190" t="e">
        <f>生産増加の計算シート!AO21</f>
        <v>#N/A</v>
      </c>
      <c r="G82" s="191" t="e">
        <f>生産増加の計算シート!AP21</f>
        <v>#N/A</v>
      </c>
      <c r="H82" s="192" t="e">
        <f>生産増加の計算シート!AQ21</f>
        <v>#N/A</v>
      </c>
      <c r="I82" s="189" t="e">
        <f>生産増加の計算シート!AR21</f>
        <v>#N/A</v>
      </c>
      <c r="J82" s="191" t="e">
        <f>生産増加の計算シート!AS21</f>
        <v>#N/A</v>
      </c>
    </row>
    <row r="83" spans="3:10" ht="13.5">
      <c r="C83" s="569" t="e">
        <f>生産増加の計算シート!AM22</f>
        <v>#N/A</v>
      </c>
      <c r="D83" s="570" t="e">
        <f>生産増加の計算シート!AM22</f>
        <v>#N/A</v>
      </c>
      <c r="E83" s="193" t="e">
        <f>生産増加の計算シート!AN22</f>
        <v>#N/A</v>
      </c>
      <c r="F83" s="194" t="e">
        <f>生産増加の計算シート!AO22</f>
        <v>#N/A</v>
      </c>
      <c r="G83" s="195" t="e">
        <f>生産増加の計算シート!AP22</f>
        <v>#N/A</v>
      </c>
      <c r="H83" s="196" t="e">
        <f>生産増加の計算シート!AQ22</f>
        <v>#N/A</v>
      </c>
      <c r="I83" s="193" t="e">
        <f>生産増加の計算シート!AR22</f>
        <v>#N/A</v>
      </c>
      <c r="J83" s="195" t="e">
        <f>生産増加の計算シート!AS22</f>
        <v>#N/A</v>
      </c>
    </row>
    <row r="84" spans="3:10" ht="13.5">
      <c r="C84" s="571" t="e">
        <f>生産増加の計算シート!AM23</f>
        <v>#N/A</v>
      </c>
      <c r="D84" s="572" t="e">
        <f>生産増加の計算シート!AM23</f>
        <v>#N/A</v>
      </c>
      <c r="E84" s="197" t="e">
        <f>生産増加の計算シート!AN23</f>
        <v>#N/A</v>
      </c>
      <c r="F84" s="198" t="e">
        <f>生産増加の計算シート!AO23</f>
        <v>#N/A</v>
      </c>
      <c r="G84" s="199" t="e">
        <f>生産増加の計算シート!AP23</f>
        <v>#N/A</v>
      </c>
      <c r="H84" s="200" t="e">
        <f>生産増加の計算シート!AQ23</f>
        <v>#N/A</v>
      </c>
      <c r="I84" s="197" t="e">
        <f>生産増加の計算シート!AR23</f>
        <v>#N/A</v>
      </c>
      <c r="J84" s="199" t="e">
        <f>生産増加の計算シート!AS23</f>
        <v>#N/A</v>
      </c>
    </row>
    <row r="85" spans="3:10" ht="13.5">
      <c r="C85" s="567" t="e">
        <f>生産増加の計算シート!AM24</f>
        <v>#N/A</v>
      </c>
      <c r="D85" s="568" t="e">
        <f>生産増加の計算シート!AM24</f>
        <v>#N/A</v>
      </c>
      <c r="E85" s="189" t="e">
        <f>生産増加の計算シート!AN24</f>
        <v>#N/A</v>
      </c>
      <c r="F85" s="190" t="e">
        <f>生産増加の計算シート!AO24</f>
        <v>#N/A</v>
      </c>
      <c r="G85" s="191" t="e">
        <f>生産増加の計算シート!AP24</f>
        <v>#N/A</v>
      </c>
      <c r="H85" s="192" t="e">
        <f>生産増加の計算シート!AQ24</f>
        <v>#N/A</v>
      </c>
      <c r="I85" s="189" t="e">
        <f>生産増加の計算シート!AR24</f>
        <v>#N/A</v>
      </c>
      <c r="J85" s="191" t="e">
        <f>生産増加の計算シート!AS24</f>
        <v>#N/A</v>
      </c>
    </row>
    <row r="86" spans="3:10" ht="13.5">
      <c r="C86" s="567" t="e">
        <f>生産増加の計算シート!AM25</f>
        <v>#N/A</v>
      </c>
      <c r="D86" s="568" t="e">
        <f>生産増加の計算シート!AM25</f>
        <v>#N/A</v>
      </c>
      <c r="E86" s="189" t="e">
        <f>生産増加の計算シート!AN25</f>
        <v>#N/A</v>
      </c>
      <c r="F86" s="190" t="e">
        <f>生産増加の計算シート!AO25</f>
        <v>#N/A</v>
      </c>
      <c r="G86" s="191" t="e">
        <f>生産増加の計算シート!AP25</f>
        <v>#N/A</v>
      </c>
      <c r="H86" s="192" t="e">
        <f>生産増加の計算シート!AQ25</f>
        <v>#N/A</v>
      </c>
      <c r="I86" s="189" t="e">
        <f>生産増加の計算シート!AR25</f>
        <v>#N/A</v>
      </c>
      <c r="J86" s="191" t="e">
        <f>生産増加の計算シート!AS25</f>
        <v>#N/A</v>
      </c>
    </row>
    <row r="87" spans="3:10" ht="13.5">
      <c r="C87" s="567" t="e">
        <f>生産増加の計算シート!AM26</f>
        <v>#N/A</v>
      </c>
      <c r="D87" s="568" t="e">
        <f>生産増加の計算シート!AM26</f>
        <v>#N/A</v>
      </c>
      <c r="E87" s="189" t="e">
        <f>生産増加の計算シート!AN26</f>
        <v>#N/A</v>
      </c>
      <c r="F87" s="190" t="e">
        <f>生産増加の計算シート!AO26</f>
        <v>#N/A</v>
      </c>
      <c r="G87" s="191" t="e">
        <f>生産増加の計算シート!AP26</f>
        <v>#N/A</v>
      </c>
      <c r="H87" s="192" t="e">
        <f>生産増加の計算シート!AQ26</f>
        <v>#N/A</v>
      </c>
      <c r="I87" s="189" t="e">
        <f>生産増加の計算シート!AR26</f>
        <v>#N/A</v>
      </c>
      <c r="J87" s="191" t="e">
        <f>生産増加の計算シート!AS26</f>
        <v>#N/A</v>
      </c>
    </row>
    <row r="88" spans="3:10" ht="13.5">
      <c r="C88" s="569" t="e">
        <f>生産増加の計算シート!AM27</f>
        <v>#N/A</v>
      </c>
      <c r="D88" s="570" t="e">
        <f>生産増加の計算シート!AM27</f>
        <v>#N/A</v>
      </c>
      <c r="E88" s="193" t="e">
        <f>生産増加の計算シート!AN27</f>
        <v>#N/A</v>
      </c>
      <c r="F88" s="194" t="e">
        <f>生産増加の計算シート!AO27</f>
        <v>#N/A</v>
      </c>
      <c r="G88" s="195" t="e">
        <f>生産増加の計算シート!AP27</f>
        <v>#N/A</v>
      </c>
      <c r="H88" s="196" t="e">
        <f>生産増加の計算シート!AQ27</f>
        <v>#N/A</v>
      </c>
      <c r="I88" s="193" t="e">
        <f>生産増加の計算シート!AR27</f>
        <v>#N/A</v>
      </c>
      <c r="J88" s="195" t="e">
        <f>生産増加の計算シート!AS27</f>
        <v>#N/A</v>
      </c>
    </row>
    <row r="89" spans="3:10" ht="13.5">
      <c r="C89" s="571" t="e">
        <f>生産増加の計算シート!AM28</f>
        <v>#N/A</v>
      </c>
      <c r="D89" s="572" t="e">
        <f>生産増加の計算シート!AM28</f>
        <v>#N/A</v>
      </c>
      <c r="E89" s="197" t="e">
        <f>生産増加の計算シート!AN28</f>
        <v>#N/A</v>
      </c>
      <c r="F89" s="198" t="e">
        <f>生産増加の計算シート!AO28</f>
        <v>#N/A</v>
      </c>
      <c r="G89" s="199" t="e">
        <f>生産増加の計算シート!AP28</f>
        <v>#N/A</v>
      </c>
      <c r="H89" s="200" t="e">
        <f>生産増加の計算シート!AQ28</f>
        <v>#N/A</v>
      </c>
      <c r="I89" s="197" t="e">
        <f>生産増加の計算シート!AR28</f>
        <v>#N/A</v>
      </c>
      <c r="J89" s="199" t="e">
        <f>生産増加の計算シート!AS28</f>
        <v>#N/A</v>
      </c>
    </row>
    <row r="90" spans="3:10" ht="13.5">
      <c r="C90" s="567" t="e">
        <f>生産増加の計算シート!AM29</f>
        <v>#N/A</v>
      </c>
      <c r="D90" s="568" t="e">
        <f>生産増加の計算シート!AM29</f>
        <v>#N/A</v>
      </c>
      <c r="E90" s="189" t="e">
        <f>生産増加の計算シート!AN29</f>
        <v>#N/A</v>
      </c>
      <c r="F90" s="190" t="e">
        <f>生産増加の計算シート!AO29</f>
        <v>#N/A</v>
      </c>
      <c r="G90" s="191" t="e">
        <f>生産増加の計算シート!AP29</f>
        <v>#N/A</v>
      </c>
      <c r="H90" s="192" t="e">
        <f>生産増加の計算シート!AQ29</f>
        <v>#N/A</v>
      </c>
      <c r="I90" s="189" t="e">
        <f>生産増加の計算シート!AR29</f>
        <v>#N/A</v>
      </c>
      <c r="J90" s="191" t="e">
        <f>生産増加の計算シート!AS29</f>
        <v>#N/A</v>
      </c>
    </row>
    <row r="91" spans="3:10" ht="13.5">
      <c r="C91" s="567" t="e">
        <f>生産増加の計算シート!AM30</f>
        <v>#N/A</v>
      </c>
      <c r="D91" s="568" t="e">
        <f>生産増加の計算シート!AM30</f>
        <v>#N/A</v>
      </c>
      <c r="E91" s="189" t="e">
        <f>生産増加の計算シート!AN30</f>
        <v>#N/A</v>
      </c>
      <c r="F91" s="190" t="e">
        <f>生産増加の計算シート!AO30</f>
        <v>#N/A</v>
      </c>
      <c r="G91" s="191" t="e">
        <f>生産増加の計算シート!AP30</f>
        <v>#N/A</v>
      </c>
      <c r="H91" s="192" t="e">
        <f>生産増加の計算シート!AQ30</f>
        <v>#N/A</v>
      </c>
      <c r="I91" s="189" t="e">
        <f>生産増加の計算シート!AR30</f>
        <v>#N/A</v>
      </c>
      <c r="J91" s="191" t="e">
        <f>生産増加の計算シート!AS30</f>
        <v>#N/A</v>
      </c>
    </row>
    <row r="92" spans="3:10" ht="13.5">
      <c r="C92" s="567" t="e">
        <f>生産増加の計算シート!AM31</f>
        <v>#N/A</v>
      </c>
      <c r="D92" s="568" t="e">
        <f>生産増加の計算シート!AM31</f>
        <v>#N/A</v>
      </c>
      <c r="E92" s="189" t="e">
        <f>生産増加の計算シート!AN31</f>
        <v>#N/A</v>
      </c>
      <c r="F92" s="190" t="e">
        <f>生産増加の計算シート!AO31</f>
        <v>#N/A</v>
      </c>
      <c r="G92" s="191" t="e">
        <f>生産増加の計算シート!AP31</f>
        <v>#N/A</v>
      </c>
      <c r="H92" s="192" t="e">
        <f>生産増加の計算シート!AQ31</f>
        <v>#N/A</v>
      </c>
      <c r="I92" s="189" t="e">
        <f>生産増加の計算シート!AR31</f>
        <v>#N/A</v>
      </c>
      <c r="J92" s="191" t="e">
        <f>生産増加の計算シート!AS31</f>
        <v>#N/A</v>
      </c>
    </row>
    <row r="93" spans="3:10" ht="13.5">
      <c r="C93" s="569" t="e">
        <f>生産増加の計算シート!AM32</f>
        <v>#N/A</v>
      </c>
      <c r="D93" s="570" t="e">
        <f>生産増加の計算シート!AM32</f>
        <v>#N/A</v>
      </c>
      <c r="E93" s="193" t="e">
        <f>生産増加の計算シート!AN32</f>
        <v>#N/A</v>
      </c>
      <c r="F93" s="194" t="e">
        <f>生産増加の計算シート!AO32</f>
        <v>#N/A</v>
      </c>
      <c r="G93" s="195" t="e">
        <f>生産増加の計算シート!AP32</f>
        <v>#N/A</v>
      </c>
      <c r="H93" s="196" t="e">
        <f>生産増加の計算シート!AQ32</f>
        <v>#N/A</v>
      </c>
      <c r="I93" s="193" t="e">
        <f>生産増加の計算シート!AR32</f>
        <v>#N/A</v>
      </c>
      <c r="J93" s="195" t="e">
        <f>生産増加の計算シート!AS32</f>
        <v>#N/A</v>
      </c>
    </row>
    <row r="94" spans="3:10" ht="13.5">
      <c r="C94" s="571" t="e">
        <f>生産増加の計算シート!AM33</f>
        <v>#N/A</v>
      </c>
      <c r="D94" s="572" t="e">
        <f>生産増加の計算シート!AM33</f>
        <v>#N/A</v>
      </c>
      <c r="E94" s="197" t="e">
        <f>生産増加の計算シート!AN33</f>
        <v>#N/A</v>
      </c>
      <c r="F94" s="198" t="e">
        <f>生産増加の計算シート!AO33</f>
        <v>#N/A</v>
      </c>
      <c r="G94" s="199" t="e">
        <f>生産増加の計算シート!AP33</f>
        <v>#N/A</v>
      </c>
      <c r="H94" s="200" t="e">
        <f>生産増加の計算シート!AQ33</f>
        <v>#N/A</v>
      </c>
      <c r="I94" s="197" t="e">
        <f>生産増加の計算シート!AR33</f>
        <v>#N/A</v>
      </c>
      <c r="J94" s="199" t="e">
        <f>生産増加の計算シート!AS33</f>
        <v>#N/A</v>
      </c>
    </row>
    <row r="95" spans="3:10" ht="13.5">
      <c r="C95" s="567" t="e">
        <f>生産増加の計算シート!AM34</f>
        <v>#N/A</v>
      </c>
      <c r="D95" s="568" t="e">
        <f>生産増加の計算シート!AM34</f>
        <v>#N/A</v>
      </c>
      <c r="E95" s="189" t="e">
        <f>生産増加の計算シート!AN34</f>
        <v>#N/A</v>
      </c>
      <c r="F95" s="190" t="e">
        <f>生産増加の計算シート!AO34</f>
        <v>#N/A</v>
      </c>
      <c r="G95" s="191" t="e">
        <f>生産増加の計算シート!AP34</f>
        <v>#N/A</v>
      </c>
      <c r="H95" s="192" t="e">
        <f>生産増加の計算シート!AQ34</f>
        <v>#N/A</v>
      </c>
      <c r="I95" s="189" t="e">
        <f>生産増加の計算シート!AR34</f>
        <v>#N/A</v>
      </c>
      <c r="J95" s="191" t="e">
        <f>生産増加の計算シート!AS34</f>
        <v>#N/A</v>
      </c>
    </row>
    <row r="96" spans="3:10" ht="13.5">
      <c r="C96" s="567" t="e">
        <f>生産増加の計算シート!AM35</f>
        <v>#N/A</v>
      </c>
      <c r="D96" s="568" t="e">
        <f>生産増加の計算シート!AM35</f>
        <v>#N/A</v>
      </c>
      <c r="E96" s="189" t="e">
        <f>生産増加の計算シート!AN35</f>
        <v>#N/A</v>
      </c>
      <c r="F96" s="190" t="e">
        <f>生産増加の計算シート!AO35</f>
        <v>#N/A</v>
      </c>
      <c r="G96" s="191" t="e">
        <f>生産増加の計算シート!AP35</f>
        <v>#N/A</v>
      </c>
      <c r="H96" s="192" t="e">
        <f>生産増加の計算シート!AQ35</f>
        <v>#N/A</v>
      </c>
      <c r="I96" s="189" t="e">
        <f>生産増加の計算シート!AR35</f>
        <v>#N/A</v>
      </c>
      <c r="J96" s="191" t="e">
        <f>生産増加の計算シート!AS35</f>
        <v>#N/A</v>
      </c>
    </row>
    <row r="97" spans="3:10" ht="13.5">
      <c r="C97" s="567" t="e">
        <f>生産増加の計算シート!AM36</f>
        <v>#N/A</v>
      </c>
      <c r="D97" s="568" t="e">
        <f>生産増加の計算シート!AM36</f>
        <v>#N/A</v>
      </c>
      <c r="E97" s="189" t="e">
        <f>生産増加の計算シート!AN36</f>
        <v>#N/A</v>
      </c>
      <c r="F97" s="190" t="e">
        <f>生産増加の計算シート!AO36</f>
        <v>#N/A</v>
      </c>
      <c r="G97" s="191" t="e">
        <f>生産増加の計算シート!AP36</f>
        <v>#N/A</v>
      </c>
      <c r="H97" s="192" t="e">
        <f>生産増加の計算シート!AQ36</f>
        <v>#N/A</v>
      </c>
      <c r="I97" s="189" t="e">
        <f>生産増加の計算シート!AR36</f>
        <v>#N/A</v>
      </c>
      <c r="J97" s="191" t="e">
        <f>生産増加の計算シート!AS36</f>
        <v>#N/A</v>
      </c>
    </row>
    <row r="98" spans="3:10" ht="13.5">
      <c r="C98" s="569" t="e">
        <f>生産増加の計算シート!AM37</f>
        <v>#N/A</v>
      </c>
      <c r="D98" s="570" t="e">
        <f>生産増加の計算シート!AM37</f>
        <v>#N/A</v>
      </c>
      <c r="E98" s="193" t="e">
        <f>生産増加の計算シート!AN37</f>
        <v>#N/A</v>
      </c>
      <c r="F98" s="194" t="e">
        <f>生産増加の計算シート!AO37</f>
        <v>#N/A</v>
      </c>
      <c r="G98" s="195" t="e">
        <f>生産増加の計算シート!AP37</f>
        <v>#N/A</v>
      </c>
      <c r="H98" s="196" t="e">
        <f>生産増加の計算シート!AQ37</f>
        <v>#N/A</v>
      </c>
      <c r="I98" s="193" t="e">
        <f>生産増加の計算シート!AR37</f>
        <v>#N/A</v>
      </c>
      <c r="J98" s="195" t="e">
        <f>生産増加の計算シート!AS37</f>
        <v>#N/A</v>
      </c>
    </row>
    <row r="99" spans="3:10" ht="13.5">
      <c r="C99" s="571" t="e">
        <f>生産増加の計算シート!AM38</f>
        <v>#N/A</v>
      </c>
      <c r="D99" s="572" t="e">
        <f>生産増加の計算シート!AM38</f>
        <v>#N/A</v>
      </c>
      <c r="E99" s="197" t="e">
        <f>生産増加の計算シート!AN38</f>
        <v>#N/A</v>
      </c>
      <c r="F99" s="198" t="e">
        <f>生産増加の計算シート!AO38</f>
        <v>#N/A</v>
      </c>
      <c r="G99" s="199" t="e">
        <f>生産増加の計算シート!AP38</f>
        <v>#N/A</v>
      </c>
      <c r="H99" s="200" t="e">
        <f>生産増加の計算シート!AQ38</f>
        <v>#N/A</v>
      </c>
      <c r="I99" s="197" t="e">
        <f>生産増加の計算シート!AR38</f>
        <v>#N/A</v>
      </c>
      <c r="J99" s="199" t="e">
        <f>生産増加の計算シート!AS38</f>
        <v>#N/A</v>
      </c>
    </row>
    <row r="100" spans="3:10" ht="13.5">
      <c r="C100" s="567" t="e">
        <f>生産増加の計算シート!AM39</f>
        <v>#N/A</v>
      </c>
      <c r="D100" s="568" t="e">
        <f>生産増加の計算シート!AM39</f>
        <v>#N/A</v>
      </c>
      <c r="E100" s="189" t="e">
        <f>生産増加の計算シート!AN39</f>
        <v>#N/A</v>
      </c>
      <c r="F100" s="190" t="e">
        <f>生産増加の計算シート!AO39</f>
        <v>#N/A</v>
      </c>
      <c r="G100" s="191" t="e">
        <f>生産増加の計算シート!AP39</f>
        <v>#N/A</v>
      </c>
      <c r="H100" s="192" t="e">
        <f>生産増加の計算シート!AQ39</f>
        <v>#N/A</v>
      </c>
      <c r="I100" s="189" t="e">
        <f>生産増加の計算シート!AR39</f>
        <v>#N/A</v>
      </c>
      <c r="J100" s="191" t="e">
        <f>生産増加の計算シート!AS39</f>
        <v>#N/A</v>
      </c>
    </row>
    <row r="101" spans="3:10" ht="13.5">
      <c r="C101" s="567" t="e">
        <f>生産増加の計算シート!AM40</f>
        <v>#N/A</v>
      </c>
      <c r="D101" s="568" t="e">
        <f>生産増加の計算シート!AM40</f>
        <v>#N/A</v>
      </c>
      <c r="E101" s="189" t="e">
        <f>生産増加の計算シート!AN40</f>
        <v>#N/A</v>
      </c>
      <c r="F101" s="190" t="e">
        <f>生産増加の計算シート!AO40</f>
        <v>#N/A</v>
      </c>
      <c r="G101" s="191" t="e">
        <f>生産増加の計算シート!AP40</f>
        <v>#N/A</v>
      </c>
      <c r="H101" s="192" t="e">
        <f>生産増加の計算シート!AQ40</f>
        <v>#N/A</v>
      </c>
      <c r="I101" s="189" t="e">
        <f>生産増加の計算シート!AR40</f>
        <v>#N/A</v>
      </c>
      <c r="J101" s="191" t="e">
        <f>生産増加の計算シート!AS40</f>
        <v>#N/A</v>
      </c>
    </row>
    <row r="102" spans="3:10" ht="13.5">
      <c r="C102" s="567" t="e">
        <f>生産増加の計算シート!AM41</f>
        <v>#N/A</v>
      </c>
      <c r="D102" s="568" t="e">
        <f>生産増加の計算シート!AM41</f>
        <v>#N/A</v>
      </c>
      <c r="E102" s="189" t="e">
        <f>生産増加の計算シート!AN41</f>
        <v>#N/A</v>
      </c>
      <c r="F102" s="190" t="e">
        <f>生産増加の計算シート!AO41</f>
        <v>#N/A</v>
      </c>
      <c r="G102" s="191" t="e">
        <f>生産増加の計算シート!AP41</f>
        <v>#N/A</v>
      </c>
      <c r="H102" s="192" t="e">
        <f>生産増加の計算シート!AQ41</f>
        <v>#N/A</v>
      </c>
      <c r="I102" s="189" t="e">
        <f>生産増加の計算シート!AR41</f>
        <v>#N/A</v>
      </c>
      <c r="J102" s="191" t="e">
        <f>生産増加の計算シート!AS41</f>
        <v>#N/A</v>
      </c>
    </row>
    <row r="103" spans="3:10" ht="13.5">
      <c r="C103" s="569" t="e">
        <f>生産増加の計算シート!AM42</f>
        <v>#N/A</v>
      </c>
      <c r="D103" s="570" t="e">
        <f>生産増加の計算シート!AM42</f>
        <v>#N/A</v>
      </c>
      <c r="E103" s="193" t="e">
        <f>生産増加の計算シート!AN42</f>
        <v>#N/A</v>
      </c>
      <c r="F103" s="194" t="e">
        <f>生産増加の計算シート!AO42</f>
        <v>#N/A</v>
      </c>
      <c r="G103" s="195" t="e">
        <f>生産増加の計算シート!AP42</f>
        <v>#N/A</v>
      </c>
      <c r="H103" s="196" t="e">
        <f>生産増加の計算シート!AQ42</f>
        <v>#N/A</v>
      </c>
      <c r="I103" s="193" t="e">
        <f>生産増加の計算シート!AR42</f>
        <v>#N/A</v>
      </c>
      <c r="J103" s="195" t="e">
        <f>生産増加の計算シート!AS42</f>
        <v>#N/A</v>
      </c>
    </row>
    <row r="104" spans="3:10" ht="13.5">
      <c r="C104" s="571" t="e">
        <f>生産増加の計算シート!AM43</f>
        <v>#N/A</v>
      </c>
      <c r="D104" s="572" t="e">
        <f>生産増加の計算シート!AM43</f>
        <v>#N/A</v>
      </c>
      <c r="E104" s="197" t="e">
        <f>生産増加の計算シート!AN43</f>
        <v>#N/A</v>
      </c>
      <c r="F104" s="198" t="e">
        <f>生産増加の計算シート!AO43</f>
        <v>#N/A</v>
      </c>
      <c r="G104" s="199" t="e">
        <f>生産増加の計算シート!AP43</f>
        <v>#N/A</v>
      </c>
      <c r="H104" s="200" t="e">
        <f>生産増加の計算シート!AQ43</f>
        <v>#N/A</v>
      </c>
      <c r="I104" s="197" t="e">
        <f>生産増加の計算シート!AR43</f>
        <v>#N/A</v>
      </c>
      <c r="J104" s="199" t="e">
        <f>生産増加の計算シート!AS43</f>
        <v>#N/A</v>
      </c>
    </row>
    <row r="105" spans="3:10" ht="14.25" thickBot="1">
      <c r="C105" s="583" t="e">
        <f>生産増加の計算シート!AM44</f>
        <v>#N/A</v>
      </c>
      <c r="D105" s="584" t="e">
        <f>生産増加の計算シート!AM44</f>
        <v>#N/A</v>
      </c>
      <c r="E105" s="201" t="e">
        <f>生産増加の計算シート!AN44</f>
        <v>#N/A</v>
      </c>
      <c r="F105" s="202" t="e">
        <f>生産増加の計算シート!AO44</f>
        <v>#N/A</v>
      </c>
      <c r="G105" s="203" t="e">
        <f>生産増加の計算シート!AP44</f>
        <v>#N/A</v>
      </c>
      <c r="H105" s="204" t="e">
        <f>生産増加の計算シート!AQ44</f>
        <v>#N/A</v>
      </c>
      <c r="I105" s="201" t="e">
        <f>生産増加の計算シート!AR44</f>
        <v>#N/A</v>
      </c>
      <c r="J105" s="203" t="e">
        <f>生産増加の計算シート!AS44</f>
        <v>#N/A</v>
      </c>
    </row>
    <row r="106" spans="3:10" ht="14.25" thickBot="1">
      <c r="C106" s="565" t="s">
        <v>56</v>
      </c>
      <c r="D106" s="566" t="s">
        <v>162</v>
      </c>
      <c r="E106" s="133" t="e">
        <f>生産増加の計算シート!AN45</f>
        <v>#N/A</v>
      </c>
      <c r="F106" s="134" t="e">
        <f>生産増加の計算シート!AO45</f>
        <v>#N/A</v>
      </c>
      <c r="G106" s="135" t="e">
        <f>生産増加の計算シート!AP45</f>
        <v>#N/A</v>
      </c>
      <c r="H106" s="132"/>
      <c r="I106" s="133" t="e">
        <f>生産増加の計算シート!AR45</f>
        <v>#N/A</v>
      </c>
      <c r="J106" s="135" t="e">
        <f>生産増加の計算シート!AS45</f>
        <v>#N/A</v>
      </c>
    </row>
    <row r="107" spans="3:10" ht="13.5">
      <c r="C107" s="130" t="s">
        <v>204</v>
      </c>
    </row>
    <row r="109" spans="3:10" ht="17.25">
      <c r="C109" s="573" t="s">
        <v>211</v>
      </c>
      <c r="D109" s="573"/>
      <c r="E109" s="573"/>
      <c r="F109" s="573"/>
      <c r="G109" s="573"/>
      <c r="H109" s="573"/>
      <c r="I109" s="573"/>
      <c r="J109" s="573"/>
    </row>
    <row r="110" spans="3:10" ht="12.75" customHeight="1">
      <c r="C110" s="166"/>
      <c r="D110" s="166"/>
      <c r="E110" s="166"/>
      <c r="F110" s="166"/>
      <c r="G110" s="166"/>
      <c r="H110" s="166"/>
      <c r="I110" s="166"/>
      <c r="J110" s="166"/>
    </row>
    <row r="111" spans="3:10" ht="12.75" customHeight="1">
      <c r="C111" s="580" t="s">
        <v>212</v>
      </c>
      <c r="D111" s="564" t="s">
        <v>206</v>
      </c>
      <c r="E111" s="564"/>
      <c r="F111" s="564"/>
      <c r="G111" s="564"/>
      <c r="H111" s="564"/>
      <c r="I111" s="564"/>
      <c r="J111" s="564"/>
    </row>
    <row r="112" spans="3:10" ht="12.75" customHeight="1">
      <c r="C112" s="580"/>
      <c r="D112" s="564"/>
      <c r="E112" s="564"/>
      <c r="F112" s="564"/>
      <c r="G112" s="564"/>
      <c r="H112" s="564"/>
      <c r="I112" s="564"/>
      <c r="J112" s="564"/>
    </row>
    <row r="113" spans="3:10" ht="12.75" customHeight="1">
      <c r="C113" s="580"/>
      <c r="D113" s="564"/>
      <c r="E113" s="564"/>
      <c r="F113" s="564"/>
      <c r="G113" s="564"/>
      <c r="H113" s="564"/>
      <c r="I113" s="564"/>
      <c r="J113" s="564"/>
    </row>
    <row r="114" spans="3:10" ht="12.75" customHeight="1">
      <c r="C114" s="166"/>
      <c r="D114" s="581" t="s">
        <v>213</v>
      </c>
      <c r="E114" s="582"/>
      <c r="F114" s="215"/>
      <c r="G114" s="215"/>
      <c r="H114" s="215"/>
      <c r="I114" s="215"/>
      <c r="J114" s="216"/>
    </row>
    <row r="115" spans="3:10" ht="12.75" customHeight="1">
      <c r="C115" s="166"/>
      <c r="D115" s="574" t="s">
        <v>214</v>
      </c>
      <c r="E115" s="575"/>
      <c r="F115" s="575"/>
      <c r="G115" s="575"/>
      <c r="H115" s="575"/>
      <c r="I115" s="575"/>
      <c r="J115" s="576"/>
    </row>
    <row r="116" spans="3:10" ht="12.75" customHeight="1">
      <c r="C116" s="166"/>
      <c r="D116" s="574"/>
      <c r="E116" s="575"/>
      <c r="F116" s="575"/>
      <c r="G116" s="575"/>
      <c r="H116" s="575"/>
      <c r="I116" s="575"/>
      <c r="J116" s="576"/>
    </row>
    <row r="117" spans="3:10" ht="12.75" customHeight="1">
      <c r="C117" s="166"/>
      <c r="D117" s="574"/>
      <c r="E117" s="575"/>
      <c r="F117" s="575"/>
      <c r="G117" s="575"/>
      <c r="H117" s="575"/>
      <c r="I117" s="575"/>
      <c r="J117" s="576"/>
    </row>
    <row r="118" spans="3:10" ht="12.75" customHeight="1">
      <c r="C118" s="166"/>
      <c r="D118" s="574"/>
      <c r="E118" s="575"/>
      <c r="F118" s="575"/>
      <c r="G118" s="575"/>
      <c r="H118" s="575"/>
      <c r="I118" s="575"/>
      <c r="J118" s="576"/>
    </row>
    <row r="119" spans="3:10" ht="12.75" customHeight="1">
      <c r="C119" s="166"/>
      <c r="D119" s="574"/>
      <c r="E119" s="575"/>
      <c r="F119" s="575"/>
      <c r="G119" s="575"/>
      <c r="H119" s="575"/>
      <c r="I119" s="575"/>
      <c r="J119" s="576"/>
    </row>
    <row r="120" spans="3:10" ht="12.75" customHeight="1">
      <c r="C120" s="166"/>
      <c r="D120" s="574"/>
      <c r="E120" s="575"/>
      <c r="F120" s="575"/>
      <c r="G120" s="575"/>
      <c r="H120" s="575"/>
      <c r="I120" s="575"/>
      <c r="J120" s="576"/>
    </row>
    <row r="121" spans="3:10" ht="12.75" customHeight="1">
      <c r="C121" s="166"/>
      <c r="D121" s="574"/>
      <c r="E121" s="575"/>
      <c r="F121" s="575"/>
      <c r="G121" s="575"/>
      <c r="H121" s="575"/>
      <c r="I121" s="575"/>
      <c r="J121" s="576"/>
    </row>
    <row r="122" spans="3:10" ht="12.75" customHeight="1">
      <c r="C122" s="166"/>
      <c r="D122" s="574"/>
      <c r="E122" s="575"/>
      <c r="F122" s="575"/>
      <c r="G122" s="575"/>
      <c r="H122" s="575"/>
      <c r="I122" s="575"/>
      <c r="J122" s="576"/>
    </row>
    <row r="123" spans="3:10" ht="12.75" customHeight="1">
      <c r="C123" s="166"/>
      <c r="D123" s="577"/>
      <c r="E123" s="578"/>
      <c r="F123" s="578"/>
      <c r="G123" s="578"/>
      <c r="H123" s="578"/>
      <c r="I123" s="578"/>
      <c r="J123" s="579"/>
    </row>
    <row r="124" spans="3:10" ht="12.75" customHeight="1">
      <c r="C124" s="166"/>
      <c r="D124" s="217"/>
      <c r="E124" s="217"/>
      <c r="F124" s="217"/>
      <c r="G124" s="217"/>
      <c r="H124" s="217"/>
      <c r="I124" s="217"/>
      <c r="J124" s="217"/>
    </row>
    <row r="125" spans="3:10" ht="12.75" customHeight="1">
      <c r="C125" s="580" t="s">
        <v>217</v>
      </c>
      <c r="D125" s="564" t="s">
        <v>220</v>
      </c>
      <c r="E125" s="564"/>
      <c r="F125" s="564"/>
      <c r="G125" s="564"/>
      <c r="H125" s="564"/>
      <c r="I125" s="564"/>
      <c r="J125" s="564"/>
    </row>
    <row r="126" spans="3:10" ht="12.75" customHeight="1">
      <c r="C126" s="580"/>
      <c r="D126" s="564"/>
      <c r="E126" s="564"/>
      <c r="F126" s="564"/>
      <c r="G126" s="564"/>
      <c r="H126" s="564"/>
      <c r="I126" s="564"/>
      <c r="J126" s="564"/>
    </row>
    <row r="127" spans="3:10" ht="12.75" customHeight="1">
      <c r="C127" s="580"/>
      <c r="D127" s="564"/>
      <c r="E127" s="564"/>
      <c r="F127" s="564"/>
      <c r="G127" s="564"/>
      <c r="H127" s="564"/>
      <c r="I127" s="564"/>
      <c r="J127" s="564"/>
    </row>
    <row r="128" spans="3:10" ht="12.75" customHeight="1">
      <c r="D128" s="205"/>
      <c r="E128" s="205"/>
      <c r="F128" s="205"/>
      <c r="G128" s="205"/>
      <c r="H128" s="205"/>
      <c r="I128" s="205"/>
      <c r="J128" s="205"/>
    </row>
    <row r="129" spans="4:10" ht="12.75" customHeight="1">
      <c r="D129" s="205"/>
      <c r="E129" s="205"/>
      <c r="F129" s="205"/>
      <c r="G129" s="205"/>
      <c r="H129" s="205"/>
      <c r="I129" s="205"/>
      <c r="J129" s="205"/>
    </row>
    <row r="130" spans="4:10" ht="12.75" customHeight="1">
      <c r="D130" s="205"/>
      <c r="E130" s="205"/>
      <c r="F130" s="205"/>
      <c r="G130" s="205"/>
      <c r="H130" s="205"/>
      <c r="I130" s="205"/>
      <c r="J130" s="205"/>
    </row>
    <row r="131" spans="4:10" ht="12.75" customHeight="1">
      <c r="D131" s="205"/>
      <c r="E131" s="205"/>
      <c r="F131" s="205"/>
      <c r="G131" s="205"/>
      <c r="H131" s="205"/>
      <c r="I131" s="205"/>
      <c r="J131" s="205"/>
    </row>
    <row r="132" spans="4:10" ht="12.75" customHeight="1">
      <c r="D132" s="205"/>
      <c r="E132" s="205"/>
      <c r="F132" s="205"/>
      <c r="G132" s="205"/>
      <c r="H132" s="205"/>
      <c r="I132" s="205"/>
      <c r="J132" s="205"/>
    </row>
    <row r="133" spans="4:10" ht="12.75" customHeight="1">
      <c r="D133" s="205"/>
      <c r="E133" s="205"/>
      <c r="F133" s="205"/>
      <c r="G133" s="205"/>
      <c r="H133" s="205"/>
      <c r="I133" s="205"/>
      <c r="J133" s="205"/>
    </row>
    <row r="134" spans="4:10" ht="12.75" customHeight="1">
      <c r="D134" s="205"/>
      <c r="E134" s="205"/>
      <c r="F134" s="205"/>
      <c r="G134" s="205"/>
      <c r="H134" s="205"/>
      <c r="I134" s="205"/>
      <c r="J134" s="205"/>
    </row>
  </sheetData>
  <mergeCells count="67">
    <mergeCell ref="C125:C127"/>
    <mergeCell ref="C19:J19"/>
    <mergeCell ref="C34:J34"/>
    <mergeCell ref="C63:J63"/>
    <mergeCell ref="C111:C113"/>
    <mergeCell ref="D114:E114"/>
    <mergeCell ref="J23:J24"/>
    <mergeCell ref="I66:I68"/>
    <mergeCell ref="D22:E24"/>
    <mergeCell ref="D28:E28"/>
    <mergeCell ref="D29:E29"/>
    <mergeCell ref="F22:F24"/>
    <mergeCell ref="D25:D27"/>
    <mergeCell ref="C98:D98"/>
    <mergeCell ref="C88:D88"/>
    <mergeCell ref="C89:D89"/>
    <mergeCell ref="D2:J3"/>
    <mergeCell ref="D4:J4"/>
    <mergeCell ref="D7:J9"/>
    <mergeCell ref="D13:J14"/>
    <mergeCell ref="D16:J17"/>
    <mergeCell ref="I22:I24"/>
    <mergeCell ref="G23:G24"/>
    <mergeCell ref="C83:D83"/>
    <mergeCell ref="D125:J127"/>
    <mergeCell ref="C72:D72"/>
    <mergeCell ref="C73:D73"/>
    <mergeCell ref="C74:D74"/>
    <mergeCell ref="C75:D75"/>
    <mergeCell ref="C76:D76"/>
    <mergeCell ref="C99:D99"/>
    <mergeCell ref="C100:D100"/>
    <mergeCell ref="C101:D101"/>
    <mergeCell ref="C102:D102"/>
    <mergeCell ref="C93:D93"/>
    <mergeCell ref="C94:D94"/>
    <mergeCell ref="C95:D95"/>
    <mergeCell ref="D111:J113"/>
    <mergeCell ref="D115:J123"/>
    <mergeCell ref="C66:D68"/>
    <mergeCell ref="E66:E68"/>
    <mergeCell ref="H66:H68"/>
    <mergeCell ref="F67:F68"/>
    <mergeCell ref="J67:J68"/>
    <mergeCell ref="C69:D69"/>
    <mergeCell ref="C70:D70"/>
    <mergeCell ref="C71:D71"/>
    <mergeCell ref="C77:D77"/>
    <mergeCell ref="C78:D78"/>
    <mergeCell ref="C79:D79"/>
    <mergeCell ref="C80:D80"/>
    <mergeCell ref="C90:D90"/>
    <mergeCell ref="C91:D91"/>
    <mergeCell ref="C106:D106"/>
    <mergeCell ref="C109:J109"/>
    <mergeCell ref="C81:D81"/>
    <mergeCell ref="C82:D82"/>
    <mergeCell ref="C103:D103"/>
    <mergeCell ref="C104:D104"/>
    <mergeCell ref="C105:D105"/>
    <mergeCell ref="C96:D96"/>
    <mergeCell ref="C97:D97"/>
    <mergeCell ref="C92:D92"/>
    <mergeCell ref="C84:D84"/>
    <mergeCell ref="C85:D85"/>
    <mergeCell ref="C86:D86"/>
    <mergeCell ref="C87:D87"/>
  </mergeCells>
  <phoneticPr fontId="2"/>
  <pageMargins left="0.43307086614173229" right="0.31496062992125984" top="0.39370078740157483" bottom="0.39370078740157483" header="0.39370078740157483" footer="0.51181102362204722"/>
  <pageSetup paperSize="9" scale="87" fitToHeight="2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  <pageSetUpPr fitToPage="1"/>
  </sheetPr>
  <dimension ref="B1:K134"/>
  <sheetViews>
    <sheetView showGridLines="0" zoomScaleNormal="100" workbookViewId="0"/>
  </sheetViews>
  <sheetFormatPr defaultColWidth="18.625" defaultRowHeight="12.75" customHeight="1"/>
  <cols>
    <col min="1" max="1" width="4.5" style="13" customWidth="1"/>
    <col min="2" max="2" width="1.25" style="13" customWidth="1"/>
    <col min="3" max="3" width="4.25" style="13" customWidth="1"/>
    <col min="4" max="4" width="15.625" style="13" customWidth="1"/>
    <col min="5" max="10" width="14.625" style="13" customWidth="1"/>
    <col min="11" max="11" width="1.5" style="13" customWidth="1"/>
    <col min="12" max="16384" width="18.625" style="13"/>
  </cols>
  <sheetData>
    <row r="1" spans="2:11" s="166" customFormat="1" ht="18.75" customHeight="1">
      <c r="J1" s="206" t="s">
        <v>199</v>
      </c>
    </row>
    <row r="2" spans="2:11" s="74" customFormat="1" ht="25.15" customHeight="1">
      <c r="B2" s="166"/>
      <c r="C2" s="163"/>
      <c r="D2" s="609" t="s">
        <v>200</v>
      </c>
      <c r="E2" s="610"/>
      <c r="F2" s="610"/>
      <c r="G2" s="610"/>
      <c r="H2" s="610"/>
      <c r="I2" s="610"/>
      <c r="J2" s="610"/>
    </row>
    <row r="3" spans="2:11" s="74" customFormat="1" ht="25.15" customHeight="1" thickBot="1">
      <c r="B3" s="166"/>
      <c r="C3" s="163"/>
      <c r="D3" s="611"/>
      <c r="E3" s="612"/>
      <c r="F3" s="612"/>
      <c r="G3" s="612"/>
      <c r="H3" s="612"/>
      <c r="I3" s="612"/>
      <c r="J3" s="612"/>
      <c r="K3" s="76"/>
    </row>
    <row r="4" spans="2:11" s="74" customFormat="1" ht="10.15" customHeight="1" thickTop="1">
      <c r="B4" s="166"/>
      <c r="C4" s="207"/>
      <c r="D4" s="613"/>
      <c r="E4" s="613"/>
      <c r="F4" s="613"/>
      <c r="G4" s="613"/>
      <c r="H4" s="613"/>
      <c r="I4" s="613"/>
      <c r="J4" s="613"/>
      <c r="K4" s="76"/>
    </row>
    <row r="5" spans="2:11" s="75" customFormat="1" ht="6.75" customHeight="1">
      <c r="C5" s="77"/>
      <c r="D5" s="77"/>
      <c r="E5" s="76"/>
      <c r="F5" s="76"/>
      <c r="G5" s="76"/>
      <c r="H5" s="76"/>
      <c r="I5" s="76"/>
      <c r="J5" s="76"/>
      <c r="K5" s="76"/>
    </row>
    <row r="6" spans="2:11" s="75" customFormat="1" ht="18.75" customHeight="1" thickBot="1">
      <c r="C6" s="164" t="s">
        <v>201</v>
      </c>
      <c r="D6" s="165"/>
      <c r="E6" s="165"/>
      <c r="F6" s="165"/>
      <c r="G6" s="165"/>
      <c r="H6" s="165"/>
      <c r="I6" s="165"/>
      <c r="J6" s="165"/>
      <c r="K6" s="76"/>
    </row>
    <row r="7" spans="2:11" s="75" customFormat="1" ht="25.15" customHeight="1">
      <c r="C7" s="166"/>
      <c r="D7" s="614"/>
      <c r="E7" s="615"/>
      <c r="F7" s="615"/>
      <c r="G7" s="615"/>
      <c r="H7" s="615"/>
      <c r="I7" s="615"/>
      <c r="J7" s="616"/>
      <c r="K7" s="76"/>
    </row>
    <row r="8" spans="2:11" s="75" customFormat="1" ht="25.15" customHeight="1">
      <c r="C8" s="166"/>
      <c r="D8" s="617"/>
      <c r="E8" s="618"/>
      <c r="F8" s="618"/>
      <c r="G8" s="618"/>
      <c r="H8" s="618"/>
      <c r="I8" s="618"/>
      <c r="J8" s="619"/>
      <c r="K8" s="76"/>
    </row>
    <row r="9" spans="2:11" s="75" customFormat="1" ht="25.15" customHeight="1" thickBot="1">
      <c r="C9" s="166"/>
      <c r="D9" s="620"/>
      <c r="E9" s="621"/>
      <c r="F9" s="621"/>
      <c r="G9" s="621"/>
      <c r="H9" s="621"/>
      <c r="I9" s="621"/>
      <c r="J9" s="622"/>
      <c r="K9" s="76"/>
    </row>
    <row r="10" spans="2:11" s="75" customFormat="1" ht="6" customHeight="1">
      <c r="C10" s="166"/>
      <c r="D10" s="165"/>
      <c r="E10" s="165"/>
      <c r="F10" s="165"/>
      <c r="G10" s="165"/>
      <c r="H10" s="165"/>
      <c r="I10" s="165"/>
      <c r="J10" s="165"/>
      <c r="K10" s="76"/>
    </row>
    <row r="11" spans="2:11" s="75" customFormat="1" ht="18.75" customHeight="1" thickBot="1">
      <c r="C11" s="164" t="s">
        <v>207</v>
      </c>
      <c r="D11" s="165"/>
      <c r="E11" s="165"/>
      <c r="F11" s="165"/>
      <c r="G11" s="165"/>
      <c r="H11" s="165"/>
      <c r="I11" s="165"/>
      <c r="J11" s="165"/>
      <c r="K11" s="76"/>
    </row>
    <row r="12" spans="2:11" s="75" customFormat="1" ht="18.75" customHeight="1">
      <c r="C12" s="166"/>
      <c r="D12" s="219" t="s">
        <v>208</v>
      </c>
      <c r="E12" s="208"/>
      <c r="F12" s="208"/>
      <c r="G12" s="208"/>
      <c r="H12" s="208"/>
      <c r="I12" s="208"/>
      <c r="J12" s="209"/>
      <c r="K12" s="76"/>
    </row>
    <row r="13" spans="2:11" s="75" customFormat="1" ht="25.15" customHeight="1">
      <c r="C13" s="166"/>
      <c r="D13" s="617"/>
      <c r="E13" s="618"/>
      <c r="F13" s="618"/>
      <c r="G13" s="618"/>
      <c r="H13" s="618"/>
      <c r="I13" s="618"/>
      <c r="J13" s="619"/>
      <c r="K13" s="76"/>
    </row>
    <row r="14" spans="2:11" s="75" customFormat="1" ht="25.15" customHeight="1">
      <c r="C14" s="166"/>
      <c r="D14" s="617"/>
      <c r="E14" s="618"/>
      <c r="F14" s="618"/>
      <c r="G14" s="618"/>
      <c r="H14" s="618"/>
      <c r="I14" s="618"/>
      <c r="J14" s="619"/>
      <c r="K14" s="76"/>
    </row>
    <row r="15" spans="2:11" s="75" customFormat="1" ht="18.75" customHeight="1">
      <c r="C15" s="166"/>
      <c r="D15" s="218" t="s">
        <v>209</v>
      </c>
      <c r="E15" s="210"/>
      <c r="F15" s="210"/>
      <c r="G15" s="210"/>
      <c r="H15" s="210"/>
      <c r="I15" s="210"/>
      <c r="J15" s="211"/>
      <c r="K15" s="76"/>
    </row>
    <row r="16" spans="2:11" s="75" customFormat="1" ht="25.15" customHeight="1">
      <c r="C16" s="166"/>
      <c r="D16" s="617"/>
      <c r="E16" s="618"/>
      <c r="F16" s="618"/>
      <c r="G16" s="618"/>
      <c r="H16" s="618"/>
      <c r="I16" s="618"/>
      <c r="J16" s="619"/>
      <c r="K16" s="76"/>
    </row>
    <row r="17" spans="2:11" s="75" customFormat="1" ht="25.15" customHeight="1" thickBot="1">
      <c r="C17" s="166"/>
      <c r="D17" s="620"/>
      <c r="E17" s="621"/>
      <c r="F17" s="621"/>
      <c r="G17" s="621"/>
      <c r="H17" s="621"/>
      <c r="I17" s="621"/>
      <c r="J17" s="622"/>
      <c r="K17" s="76"/>
    </row>
    <row r="18" spans="2:11" s="75" customFormat="1" ht="10.5" customHeight="1">
      <c r="C18" s="166"/>
      <c r="D18" s="166"/>
      <c r="E18" s="166"/>
      <c r="F18" s="166"/>
      <c r="G18" s="166"/>
      <c r="H18" s="166"/>
      <c r="I18" s="166"/>
      <c r="J18" s="166"/>
      <c r="K18" s="76"/>
    </row>
    <row r="19" spans="2:11" s="74" customFormat="1" ht="22.5" customHeight="1">
      <c r="B19" s="85"/>
      <c r="C19" s="573" t="s">
        <v>210</v>
      </c>
      <c r="D19" s="573"/>
      <c r="E19" s="573"/>
      <c r="F19" s="573"/>
      <c r="G19" s="573"/>
      <c r="H19" s="573"/>
      <c r="I19" s="573"/>
      <c r="J19" s="573"/>
      <c r="K19" s="85"/>
    </row>
    <row r="20" spans="2:11" s="212" customFormat="1" ht="9.75" customHeight="1">
      <c r="B20" s="213"/>
      <c r="C20" s="214"/>
      <c r="D20" s="214"/>
      <c r="E20" s="214"/>
      <c r="F20" s="214"/>
      <c r="G20" s="214"/>
      <c r="H20" s="214"/>
      <c r="I20" s="214"/>
      <c r="J20" s="214"/>
      <c r="K20" s="213"/>
    </row>
    <row r="21" spans="2:11" s="75" customFormat="1" ht="13.5" customHeight="1" thickBot="1">
      <c r="B21" s="78"/>
      <c r="C21" s="78"/>
      <c r="D21" s="78"/>
      <c r="E21" s="78"/>
      <c r="F21" s="78"/>
      <c r="G21" s="78"/>
      <c r="H21" s="82" t="s">
        <v>90</v>
      </c>
      <c r="I21" s="78"/>
      <c r="J21" s="82" t="s">
        <v>131</v>
      </c>
      <c r="K21" s="78"/>
    </row>
    <row r="22" spans="2:11" s="75" customFormat="1" ht="6" customHeight="1">
      <c r="B22" s="78"/>
      <c r="C22" s="78"/>
      <c r="D22" s="623"/>
      <c r="E22" s="624"/>
      <c r="F22" s="595" t="s">
        <v>57</v>
      </c>
      <c r="G22" s="83"/>
      <c r="H22" s="83"/>
      <c r="I22" s="595" t="s">
        <v>73</v>
      </c>
      <c r="J22" s="84"/>
      <c r="K22" s="78"/>
    </row>
    <row r="23" spans="2:11" s="75" customFormat="1" ht="6" customHeight="1">
      <c r="B23" s="78"/>
      <c r="C23" s="78"/>
      <c r="D23" s="625"/>
      <c r="E23" s="626"/>
      <c r="F23" s="596"/>
      <c r="G23" s="603" t="s">
        <v>132</v>
      </c>
      <c r="H23" s="90"/>
      <c r="I23" s="596"/>
      <c r="J23" s="585" t="s">
        <v>74</v>
      </c>
      <c r="K23" s="78"/>
    </row>
    <row r="24" spans="2:11" s="81" customFormat="1" ht="30" customHeight="1" thickBot="1">
      <c r="B24" s="79"/>
      <c r="C24" s="79"/>
      <c r="D24" s="627"/>
      <c r="E24" s="628"/>
      <c r="F24" s="597"/>
      <c r="G24" s="604"/>
      <c r="H24" s="91" t="s">
        <v>133</v>
      </c>
      <c r="I24" s="597"/>
      <c r="J24" s="586"/>
      <c r="K24" s="79"/>
    </row>
    <row r="25" spans="2:11" s="75" customFormat="1" ht="20.100000000000001" customHeight="1">
      <c r="B25" s="78"/>
      <c r="C25" s="78"/>
      <c r="D25" s="629" t="s">
        <v>75</v>
      </c>
      <c r="E25" s="167"/>
      <c r="F25" s="168">
        <f>設備投資の計算シート!N45</f>
        <v>0</v>
      </c>
      <c r="G25" s="169">
        <f>設備投資の計算シート!O45</f>
        <v>0</v>
      </c>
      <c r="H25" s="170">
        <f>設備投資の計算シート!P45</f>
        <v>0</v>
      </c>
      <c r="I25" s="171">
        <f>設備投資の計算シート!AB45</f>
        <v>0</v>
      </c>
      <c r="J25" s="172">
        <f>設備投資の計算シート!AF45</f>
        <v>0</v>
      </c>
      <c r="K25" s="78"/>
    </row>
    <row r="26" spans="2:11" s="75" customFormat="1" ht="20.100000000000001" customHeight="1">
      <c r="B26" s="78"/>
      <c r="C26" s="78"/>
      <c r="D26" s="630"/>
      <c r="E26" s="173" t="s">
        <v>202</v>
      </c>
      <c r="F26" s="174">
        <f>設備投資の計算シート!F45</f>
        <v>0</v>
      </c>
      <c r="G26" s="106">
        <f>設備投資の計算シート!G45</f>
        <v>0</v>
      </c>
      <c r="H26" s="107">
        <f>設備投資の計算シート!H45</f>
        <v>0</v>
      </c>
      <c r="I26" s="108">
        <f>設備投資の計算シート!Z45</f>
        <v>0</v>
      </c>
      <c r="J26" s="109">
        <f>設備投資の計算シート!AD45</f>
        <v>0</v>
      </c>
      <c r="K26" s="78"/>
    </row>
    <row r="27" spans="2:11" s="75" customFormat="1" ht="20.100000000000001" customHeight="1">
      <c r="B27" s="78"/>
      <c r="C27" s="78"/>
      <c r="D27" s="631"/>
      <c r="E27" s="175" t="s">
        <v>203</v>
      </c>
      <c r="F27" s="176">
        <f>設備投資の計算シート!K45</f>
        <v>0</v>
      </c>
      <c r="G27" s="177">
        <f>設備投資の計算シート!L45</f>
        <v>0</v>
      </c>
      <c r="H27" s="178">
        <f>設備投資の計算シート!M45</f>
        <v>0</v>
      </c>
      <c r="I27" s="179">
        <f>設備投資の計算シート!AA45</f>
        <v>0</v>
      </c>
      <c r="J27" s="180">
        <f>設備投資の計算シート!AE45</f>
        <v>0</v>
      </c>
      <c r="K27" s="78"/>
    </row>
    <row r="28" spans="2:11" s="75" customFormat="1" ht="20.100000000000001" customHeight="1" thickBot="1">
      <c r="B28" s="78"/>
      <c r="C28" s="78"/>
      <c r="D28" s="605" t="s">
        <v>76</v>
      </c>
      <c r="E28" s="606"/>
      <c r="F28" s="181">
        <f>設備投資の計算シート!V45</f>
        <v>0</v>
      </c>
      <c r="G28" s="110">
        <f>設備投資の計算シート!W45</f>
        <v>0</v>
      </c>
      <c r="H28" s="111">
        <f>設備投資の計算シート!X45</f>
        <v>0</v>
      </c>
      <c r="I28" s="112">
        <f>設備投資の計算シート!AC45</f>
        <v>0</v>
      </c>
      <c r="J28" s="113">
        <f>設備投資の計算シート!AG45</f>
        <v>0</v>
      </c>
      <c r="K28" s="78"/>
    </row>
    <row r="29" spans="2:11" s="75" customFormat="1" ht="20.100000000000001" customHeight="1" thickBot="1">
      <c r="B29" s="78"/>
      <c r="C29" s="78"/>
      <c r="D29" s="607" t="s">
        <v>56</v>
      </c>
      <c r="E29" s="608"/>
      <c r="F29" s="182">
        <f>F25+F28</f>
        <v>0</v>
      </c>
      <c r="G29" s="87">
        <f>G25+G28</f>
        <v>0</v>
      </c>
      <c r="H29" s="88">
        <f t="shared" ref="H29:J29" si="0">H25+H28</f>
        <v>0</v>
      </c>
      <c r="I29" s="182">
        <f t="shared" si="0"/>
        <v>0</v>
      </c>
      <c r="J29" s="89">
        <f t="shared" si="0"/>
        <v>0</v>
      </c>
      <c r="K29" s="78"/>
    </row>
    <row r="30" spans="2:11" s="75" customFormat="1" ht="15.75" customHeight="1">
      <c r="B30" s="78"/>
      <c r="C30" s="78"/>
      <c r="D30" s="130" t="s">
        <v>204</v>
      </c>
      <c r="E30" s="78"/>
      <c r="F30" s="80"/>
      <c r="G30" s="80"/>
      <c r="H30" s="80"/>
      <c r="I30" s="78"/>
      <c r="J30" s="78"/>
      <c r="K30" s="78"/>
    </row>
    <row r="31" spans="2:11" s="75" customFormat="1" ht="14.25" thickBot="1">
      <c r="B31" s="78"/>
      <c r="C31" s="78"/>
      <c r="D31" s="130"/>
      <c r="E31" s="78"/>
      <c r="F31" s="80"/>
      <c r="G31" s="80"/>
      <c r="H31" s="80"/>
      <c r="I31" s="78"/>
      <c r="J31" s="78"/>
      <c r="K31" s="78"/>
    </row>
    <row r="32" spans="2:11" s="74" customFormat="1" ht="20.100000000000001" customHeight="1" thickTop="1" thickBot="1">
      <c r="B32" s="85"/>
      <c r="C32" s="85"/>
      <c r="D32" s="220" t="s">
        <v>81</v>
      </c>
      <c r="E32" s="221">
        <f>設備投資の計算シート!V47</f>
        <v>0</v>
      </c>
      <c r="F32" s="86" t="s">
        <v>134</v>
      </c>
      <c r="G32" s="85"/>
      <c r="H32" s="85"/>
      <c r="I32" s="85"/>
    </row>
    <row r="33" spans="2:11" s="75" customFormat="1" ht="16.5" customHeight="1" thickTop="1"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2:11" s="74" customFormat="1" ht="22.5" customHeight="1">
      <c r="B34" s="85"/>
      <c r="C34" s="573" t="s">
        <v>331</v>
      </c>
      <c r="D34" s="573"/>
      <c r="E34" s="573"/>
      <c r="F34" s="573"/>
      <c r="G34" s="573"/>
      <c r="H34" s="573"/>
      <c r="I34" s="573"/>
      <c r="J34" s="573"/>
    </row>
    <row r="35" spans="2:11" s="75" customFormat="1" ht="13.5" customHeight="1">
      <c r="C35" s="183"/>
      <c r="D35" s="183"/>
      <c r="E35" s="183"/>
      <c r="F35" s="183"/>
    </row>
    <row r="36" spans="2:11" s="75" customFormat="1" ht="13.5" customHeight="1">
      <c r="C36" s="184"/>
      <c r="D36" s="184"/>
      <c r="E36" s="184"/>
      <c r="F36" s="184"/>
    </row>
    <row r="37" spans="2:11" s="75" customFormat="1" ht="13.5" customHeight="1"/>
    <row r="38" spans="2:11" s="75" customFormat="1" ht="13.5"/>
    <row r="39" spans="2:11" s="75" customFormat="1" ht="13.5"/>
    <row r="40" spans="2:11" s="75" customFormat="1" ht="13.5"/>
    <row r="41" spans="2:11" s="75" customFormat="1" ht="13.5"/>
    <row r="42" spans="2:11" s="75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166" customFormat="1" ht="22.5" customHeight="1">
      <c r="C63" s="573" t="s">
        <v>332</v>
      </c>
      <c r="D63" s="573"/>
      <c r="E63" s="573"/>
      <c r="F63" s="573"/>
      <c r="G63" s="573"/>
      <c r="H63" s="573"/>
      <c r="I63" s="573"/>
      <c r="J63" s="573"/>
    </row>
    <row r="64" spans="3:10" ht="12.75" customHeight="1">
      <c r="G64" s="131"/>
      <c r="H64" s="131"/>
      <c r="I64" s="131"/>
      <c r="J64" s="131"/>
    </row>
    <row r="65" spans="3:10" ht="12.75" customHeight="1" thickBot="1">
      <c r="G65" s="131" t="s">
        <v>90</v>
      </c>
      <c r="H65" s="131" t="s">
        <v>159</v>
      </c>
      <c r="I65" s="131"/>
      <c r="J65" s="131" t="s">
        <v>131</v>
      </c>
    </row>
    <row r="66" spans="3:10" ht="6.75" customHeight="1">
      <c r="C66" s="589" t="s">
        <v>328</v>
      </c>
      <c r="D66" s="590"/>
      <c r="E66" s="595" t="s">
        <v>57</v>
      </c>
      <c r="F66" s="83"/>
      <c r="G66" s="83"/>
      <c r="H66" s="598" t="s">
        <v>160</v>
      </c>
      <c r="I66" s="595" t="s">
        <v>73</v>
      </c>
      <c r="J66" s="84"/>
    </row>
    <row r="67" spans="3:10" ht="6.75" customHeight="1">
      <c r="C67" s="591"/>
      <c r="D67" s="592"/>
      <c r="E67" s="596"/>
      <c r="F67" s="603" t="s">
        <v>132</v>
      </c>
      <c r="G67" s="90"/>
      <c r="H67" s="599"/>
      <c r="I67" s="601"/>
      <c r="J67" s="585" t="s">
        <v>74</v>
      </c>
    </row>
    <row r="68" spans="3:10" ht="24.75" thickBot="1">
      <c r="C68" s="593"/>
      <c r="D68" s="594"/>
      <c r="E68" s="597"/>
      <c r="F68" s="604"/>
      <c r="G68" s="91" t="s">
        <v>133</v>
      </c>
      <c r="H68" s="600"/>
      <c r="I68" s="602"/>
      <c r="J68" s="586"/>
    </row>
    <row r="69" spans="3:10" ht="13.5">
      <c r="C69" s="587" t="str">
        <f>設備投資の計算シート!AQ8</f>
        <v>農林漁業</v>
      </c>
      <c r="D69" s="588"/>
      <c r="E69" s="185">
        <f>設備投資の計算シート!AR8</f>
        <v>0</v>
      </c>
      <c r="F69" s="186">
        <f>設備投資の計算シート!AS8</f>
        <v>0</v>
      </c>
      <c r="G69" s="187">
        <f>設備投資の計算シート!AT8</f>
        <v>0</v>
      </c>
      <c r="H69" s="188" t="e">
        <f>設備投資の計算シート!AU8</f>
        <v>#N/A</v>
      </c>
      <c r="I69" s="185">
        <f>設備投資の計算シート!AV8</f>
        <v>0</v>
      </c>
      <c r="J69" s="187">
        <f>設備投資の計算シート!AW8</f>
        <v>0</v>
      </c>
    </row>
    <row r="70" spans="3:10" ht="13.5">
      <c r="C70" s="567" t="e">
        <f>設備投資の計算シート!AQ9</f>
        <v>#N/A</v>
      </c>
      <c r="D70" s="568"/>
      <c r="E70" s="189" t="e">
        <f>設備投資の計算シート!AR9</f>
        <v>#N/A</v>
      </c>
      <c r="F70" s="190" t="e">
        <f>設備投資の計算シート!AS9</f>
        <v>#N/A</v>
      </c>
      <c r="G70" s="191" t="e">
        <f>設備投資の計算シート!AT9</f>
        <v>#N/A</v>
      </c>
      <c r="H70" s="192" t="e">
        <f>設備投資の計算シート!AU9</f>
        <v>#N/A</v>
      </c>
      <c r="I70" s="189" t="e">
        <f>設備投資の計算シート!AV9</f>
        <v>#N/A</v>
      </c>
      <c r="J70" s="191" t="e">
        <f>設備投資の計算シート!AW9</f>
        <v>#N/A</v>
      </c>
    </row>
    <row r="71" spans="3:10" ht="13.5">
      <c r="C71" s="567" t="e">
        <f>設備投資の計算シート!AQ10</f>
        <v>#N/A</v>
      </c>
      <c r="D71" s="568"/>
      <c r="E71" s="189" t="e">
        <f>設備投資の計算シート!AR10</f>
        <v>#N/A</v>
      </c>
      <c r="F71" s="190" t="e">
        <f>設備投資の計算シート!AS10</f>
        <v>#N/A</v>
      </c>
      <c r="G71" s="191" t="e">
        <f>設備投資の計算シート!AT10</f>
        <v>#N/A</v>
      </c>
      <c r="H71" s="192" t="e">
        <f>設備投資の計算シート!AU10</f>
        <v>#N/A</v>
      </c>
      <c r="I71" s="189" t="e">
        <f>設備投資の計算シート!AV10</f>
        <v>#N/A</v>
      </c>
      <c r="J71" s="191" t="e">
        <f>設備投資の計算シート!AW10</f>
        <v>#N/A</v>
      </c>
    </row>
    <row r="72" spans="3:10" ht="13.5">
      <c r="C72" s="567" t="e">
        <f>設備投資の計算シート!AQ11</f>
        <v>#N/A</v>
      </c>
      <c r="D72" s="568"/>
      <c r="E72" s="189" t="e">
        <f>設備投資の計算シート!AR11</f>
        <v>#N/A</v>
      </c>
      <c r="F72" s="190" t="e">
        <f>設備投資の計算シート!AS11</f>
        <v>#N/A</v>
      </c>
      <c r="G72" s="191" t="e">
        <f>設備投資の計算シート!AT11</f>
        <v>#N/A</v>
      </c>
      <c r="H72" s="192" t="e">
        <f>設備投資の計算シート!AU11</f>
        <v>#N/A</v>
      </c>
      <c r="I72" s="189" t="e">
        <f>設備投資の計算シート!AV11</f>
        <v>#N/A</v>
      </c>
      <c r="J72" s="191" t="e">
        <f>設備投資の計算シート!AW11</f>
        <v>#N/A</v>
      </c>
    </row>
    <row r="73" spans="3:10" ht="13.5">
      <c r="C73" s="569" t="e">
        <f>設備投資の計算シート!AQ12</f>
        <v>#N/A</v>
      </c>
      <c r="D73" s="570"/>
      <c r="E73" s="193" t="e">
        <f>設備投資の計算シート!AR12</f>
        <v>#N/A</v>
      </c>
      <c r="F73" s="194" t="e">
        <f>設備投資の計算シート!AS12</f>
        <v>#N/A</v>
      </c>
      <c r="G73" s="195" t="e">
        <f>設備投資の計算シート!AT12</f>
        <v>#N/A</v>
      </c>
      <c r="H73" s="196" t="e">
        <f>設備投資の計算シート!AU12</f>
        <v>#N/A</v>
      </c>
      <c r="I73" s="193" t="e">
        <f>設備投資の計算シート!AV12</f>
        <v>#N/A</v>
      </c>
      <c r="J73" s="195" t="e">
        <f>設備投資の計算シート!AW12</f>
        <v>#N/A</v>
      </c>
    </row>
    <row r="74" spans="3:10" ht="13.5">
      <c r="C74" s="571" t="e">
        <f>設備投資の計算シート!AQ13</f>
        <v>#N/A</v>
      </c>
      <c r="D74" s="572"/>
      <c r="E74" s="197" t="e">
        <f>設備投資の計算シート!AR13</f>
        <v>#N/A</v>
      </c>
      <c r="F74" s="198" t="e">
        <f>設備投資の計算シート!AS13</f>
        <v>#N/A</v>
      </c>
      <c r="G74" s="199" t="e">
        <f>設備投資の計算シート!AT13</f>
        <v>#N/A</v>
      </c>
      <c r="H74" s="200" t="e">
        <f>設備投資の計算シート!AU13</f>
        <v>#N/A</v>
      </c>
      <c r="I74" s="197" t="e">
        <f>設備投資の計算シート!AV13</f>
        <v>#N/A</v>
      </c>
      <c r="J74" s="199" t="e">
        <f>設備投資の計算シート!AW13</f>
        <v>#N/A</v>
      </c>
    </row>
    <row r="75" spans="3:10" ht="13.5">
      <c r="C75" s="567" t="e">
        <f>設備投資の計算シート!AQ14</f>
        <v>#N/A</v>
      </c>
      <c r="D75" s="568"/>
      <c r="E75" s="189" t="e">
        <f>設備投資の計算シート!AR14</f>
        <v>#N/A</v>
      </c>
      <c r="F75" s="190" t="e">
        <f>設備投資の計算シート!AS14</f>
        <v>#N/A</v>
      </c>
      <c r="G75" s="191" t="e">
        <f>設備投資の計算シート!AT14</f>
        <v>#N/A</v>
      </c>
      <c r="H75" s="192" t="e">
        <f>設備投資の計算シート!AU14</f>
        <v>#N/A</v>
      </c>
      <c r="I75" s="189" t="e">
        <f>設備投資の計算シート!AV14</f>
        <v>#N/A</v>
      </c>
      <c r="J75" s="191" t="e">
        <f>設備投資の計算シート!AW14</f>
        <v>#N/A</v>
      </c>
    </row>
    <row r="76" spans="3:10" ht="13.5">
      <c r="C76" s="567" t="e">
        <f>設備投資の計算シート!AQ15</f>
        <v>#N/A</v>
      </c>
      <c r="D76" s="568"/>
      <c r="E76" s="189" t="e">
        <f>設備投資の計算シート!AR15</f>
        <v>#N/A</v>
      </c>
      <c r="F76" s="190" t="e">
        <f>設備投資の計算シート!AS15</f>
        <v>#N/A</v>
      </c>
      <c r="G76" s="191" t="e">
        <f>設備投資の計算シート!AT15</f>
        <v>#N/A</v>
      </c>
      <c r="H76" s="192" t="e">
        <f>設備投資の計算シート!AU15</f>
        <v>#N/A</v>
      </c>
      <c r="I76" s="189" t="e">
        <f>設備投資の計算シート!AV15</f>
        <v>#N/A</v>
      </c>
      <c r="J76" s="191" t="e">
        <f>設備投資の計算シート!AW15</f>
        <v>#N/A</v>
      </c>
    </row>
    <row r="77" spans="3:10" ht="13.5">
      <c r="C77" s="567" t="e">
        <f>設備投資の計算シート!AQ16</f>
        <v>#N/A</v>
      </c>
      <c r="D77" s="568"/>
      <c r="E77" s="189" t="e">
        <f>設備投資の計算シート!AR16</f>
        <v>#N/A</v>
      </c>
      <c r="F77" s="190" t="e">
        <f>設備投資の計算シート!AS16</f>
        <v>#N/A</v>
      </c>
      <c r="G77" s="191" t="e">
        <f>設備投資の計算シート!AT16</f>
        <v>#N/A</v>
      </c>
      <c r="H77" s="192" t="e">
        <f>設備投資の計算シート!AU16</f>
        <v>#N/A</v>
      </c>
      <c r="I77" s="189" t="e">
        <f>設備投資の計算シート!AV16</f>
        <v>#N/A</v>
      </c>
      <c r="J77" s="191" t="e">
        <f>設備投資の計算シート!AW16</f>
        <v>#N/A</v>
      </c>
    </row>
    <row r="78" spans="3:10" ht="13.5">
      <c r="C78" s="569" t="e">
        <f>設備投資の計算シート!AQ17</f>
        <v>#N/A</v>
      </c>
      <c r="D78" s="570"/>
      <c r="E78" s="193" t="e">
        <f>設備投資の計算シート!AR17</f>
        <v>#N/A</v>
      </c>
      <c r="F78" s="194" t="e">
        <f>設備投資の計算シート!AS17</f>
        <v>#N/A</v>
      </c>
      <c r="G78" s="195" t="e">
        <f>設備投資の計算シート!AT17</f>
        <v>#N/A</v>
      </c>
      <c r="H78" s="196" t="e">
        <f>設備投資の計算シート!AU17</f>
        <v>#N/A</v>
      </c>
      <c r="I78" s="193" t="e">
        <f>設備投資の計算シート!AV17</f>
        <v>#N/A</v>
      </c>
      <c r="J78" s="195" t="e">
        <f>設備投資の計算シート!AW17</f>
        <v>#N/A</v>
      </c>
    </row>
    <row r="79" spans="3:10" ht="13.5">
      <c r="C79" s="571" t="e">
        <f>設備投資の計算シート!AQ18</f>
        <v>#N/A</v>
      </c>
      <c r="D79" s="572"/>
      <c r="E79" s="197" t="e">
        <f>設備投資の計算シート!AR18</f>
        <v>#N/A</v>
      </c>
      <c r="F79" s="198" t="e">
        <f>設備投資の計算シート!AS18</f>
        <v>#N/A</v>
      </c>
      <c r="G79" s="199" t="e">
        <f>設備投資の計算シート!AT18</f>
        <v>#N/A</v>
      </c>
      <c r="H79" s="200" t="e">
        <f>設備投資の計算シート!AU18</f>
        <v>#N/A</v>
      </c>
      <c r="I79" s="197" t="e">
        <f>設備投資の計算シート!AV18</f>
        <v>#N/A</v>
      </c>
      <c r="J79" s="199" t="e">
        <f>設備投資の計算シート!AW18</f>
        <v>#N/A</v>
      </c>
    </row>
    <row r="80" spans="3:10" ht="13.5">
      <c r="C80" s="567" t="e">
        <f>設備投資の計算シート!AQ19</f>
        <v>#N/A</v>
      </c>
      <c r="D80" s="568"/>
      <c r="E80" s="189" t="e">
        <f>設備投資の計算シート!AR19</f>
        <v>#N/A</v>
      </c>
      <c r="F80" s="190" t="e">
        <f>設備投資の計算シート!AS19</f>
        <v>#N/A</v>
      </c>
      <c r="G80" s="191" t="e">
        <f>設備投資の計算シート!AT19</f>
        <v>#N/A</v>
      </c>
      <c r="H80" s="192" t="e">
        <f>設備投資の計算シート!AU19</f>
        <v>#N/A</v>
      </c>
      <c r="I80" s="189" t="e">
        <f>設備投資の計算シート!AV19</f>
        <v>#N/A</v>
      </c>
      <c r="J80" s="191" t="e">
        <f>設備投資の計算シート!AW19</f>
        <v>#N/A</v>
      </c>
    </row>
    <row r="81" spans="3:10" ht="13.5">
      <c r="C81" s="567" t="e">
        <f>設備投資の計算シート!AQ20</f>
        <v>#N/A</v>
      </c>
      <c r="D81" s="568"/>
      <c r="E81" s="189" t="e">
        <f>設備投資の計算シート!AR20</f>
        <v>#N/A</v>
      </c>
      <c r="F81" s="190" t="e">
        <f>設備投資の計算シート!AS20</f>
        <v>#N/A</v>
      </c>
      <c r="G81" s="191" t="e">
        <f>設備投資の計算シート!AT20</f>
        <v>#N/A</v>
      </c>
      <c r="H81" s="192" t="e">
        <f>設備投資の計算シート!AU20</f>
        <v>#N/A</v>
      </c>
      <c r="I81" s="189" t="e">
        <f>設備投資の計算シート!AV20</f>
        <v>#N/A</v>
      </c>
      <c r="J81" s="191" t="e">
        <f>設備投資の計算シート!AW20</f>
        <v>#N/A</v>
      </c>
    </row>
    <row r="82" spans="3:10" ht="13.5">
      <c r="C82" s="567" t="e">
        <f>設備投資の計算シート!AQ21</f>
        <v>#N/A</v>
      </c>
      <c r="D82" s="568"/>
      <c r="E82" s="189" t="e">
        <f>設備投資の計算シート!AR21</f>
        <v>#N/A</v>
      </c>
      <c r="F82" s="190" t="e">
        <f>設備投資の計算シート!AS21</f>
        <v>#N/A</v>
      </c>
      <c r="G82" s="191" t="e">
        <f>設備投資の計算シート!AT21</f>
        <v>#N/A</v>
      </c>
      <c r="H82" s="192" t="e">
        <f>設備投資の計算シート!AU21</f>
        <v>#N/A</v>
      </c>
      <c r="I82" s="189" t="e">
        <f>設備投資の計算シート!AV21</f>
        <v>#N/A</v>
      </c>
      <c r="J82" s="191" t="e">
        <f>設備投資の計算シート!AW21</f>
        <v>#N/A</v>
      </c>
    </row>
    <row r="83" spans="3:10" ht="13.5">
      <c r="C83" s="569" t="e">
        <f>設備投資の計算シート!AQ22</f>
        <v>#N/A</v>
      </c>
      <c r="D83" s="570"/>
      <c r="E83" s="193" t="e">
        <f>設備投資の計算シート!AR22</f>
        <v>#N/A</v>
      </c>
      <c r="F83" s="194" t="e">
        <f>設備投資の計算シート!AS22</f>
        <v>#N/A</v>
      </c>
      <c r="G83" s="195" t="e">
        <f>設備投資の計算シート!AT22</f>
        <v>#N/A</v>
      </c>
      <c r="H83" s="196" t="e">
        <f>設備投資の計算シート!AU22</f>
        <v>#N/A</v>
      </c>
      <c r="I83" s="193" t="e">
        <f>設備投資の計算シート!AV22</f>
        <v>#N/A</v>
      </c>
      <c r="J83" s="195" t="e">
        <f>設備投資の計算シート!AW22</f>
        <v>#N/A</v>
      </c>
    </row>
    <row r="84" spans="3:10" ht="13.5">
      <c r="C84" s="571" t="e">
        <f>設備投資の計算シート!AQ23</f>
        <v>#N/A</v>
      </c>
      <c r="D84" s="572"/>
      <c r="E84" s="197" t="e">
        <f>設備投資の計算シート!AR23</f>
        <v>#N/A</v>
      </c>
      <c r="F84" s="198" t="e">
        <f>設備投資の計算シート!AS23</f>
        <v>#N/A</v>
      </c>
      <c r="G84" s="199" t="e">
        <f>設備投資の計算シート!AT23</f>
        <v>#N/A</v>
      </c>
      <c r="H84" s="200" t="e">
        <f>設備投資の計算シート!AU23</f>
        <v>#N/A</v>
      </c>
      <c r="I84" s="197" t="e">
        <f>設備投資の計算シート!AV23</f>
        <v>#N/A</v>
      </c>
      <c r="J84" s="199" t="e">
        <f>設備投資の計算シート!AW23</f>
        <v>#N/A</v>
      </c>
    </row>
    <row r="85" spans="3:10" ht="13.5">
      <c r="C85" s="567" t="e">
        <f>設備投資の計算シート!AQ24</f>
        <v>#N/A</v>
      </c>
      <c r="D85" s="568"/>
      <c r="E85" s="189" t="e">
        <f>設備投資の計算シート!AR24</f>
        <v>#N/A</v>
      </c>
      <c r="F85" s="190" t="e">
        <f>設備投資の計算シート!AS24</f>
        <v>#N/A</v>
      </c>
      <c r="G85" s="191" t="e">
        <f>設備投資の計算シート!AT24</f>
        <v>#N/A</v>
      </c>
      <c r="H85" s="192" t="e">
        <f>設備投資の計算シート!AU24</f>
        <v>#N/A</v>
      </c>
      <c r="I85" s="189" t="e">
        <f>設備投資の計算シート!AV24</f>
        <v>#N/A</v>
      </c>
      <c r="J85" s="191" t="e">
        <f>設備投資の計算シート!AW24</f>
        <v>#N/A</v>
      </c>
    </row>
    <row r="86" spans="3:10" ht="13.5">
      <c r="C86" s="567" t="e">
        <f>設備投資の計算シート!AQ25</f>
        <v>#N/A</v>
      </c>
      <c r="D86" s="568"/>
      <c r="E86" s="189" t="e">
        <f>設備投資の計算シート!AR25</f>
        <v>#N/A</v>
      </c>
      <c r="F86" s="190" t="e">
        <f>設備投資の計算シート!AS25</f>
        <v>#N/A</v>
      </c>
      <c r="G86" s="191" t="e">
        <f>設備投資の計算シート!AT25</f>
        <v>#N/A</v>
      </c>
      <c r="H86" s="192" t="e">
        <f>設備投資の計算シート!AU25</f>
        <v>#N/A</v>
      </c>
      <c r="I86" s="189" t="e">
        <f>設備投資の計算シート!AV25</f>
        <v>#N/A</v>
      </c>
      <c r="J86" s="191" t="e">
        <f>設備投資の計算シート!AW25</f>
        <v>#N/A</v>
      </c>
    </row>
    <row r="87" spans="3:10" ht="13.5">
      <c r="C87" s="567" t="e">
        <f>設備投資の計算シート!AQ26</f>
        <v>#N/A</v>
      </c>
      <c r="D87" s="568"/>
      <c r="E87" s="189" t="e">
        <f>設備投資の計算シート!AR26</f>
        <v>#N/A</v>
      </c>
      <c r="F87" s="190" t="e">
        <f>設備投資の計算シート!AS26</f>
        <v>#N/A</v>
      </c>
      <c r="G87" s="191" t="e">
        <f>設備投資の計算シート!AT26</f>
        <v>#N/A</v>
      </c>
      <c r="H87" s="192" t="e">
        <f>設備投資の計算シート!AU26</f>
        <v>#N/A</v>
      </c>
      <c r="I87" s="189" t="e">
        <f>設備投資の計算シート!AV26</f>
        <v>#N/A</v>
      </c>
      <c r="J87" s="191" t="e">
        <f>設備投資の計算シート!AW26</f>
        <v>#N/A</v>
      </c>
    </row>
    <row r="88" spans="3:10" ht="13.5">
      <c r="C88" s="569" t="e">
        <f>設備投資の計算シート!AQ27</f>
        <v>#N/A</v>
      </c>
      <c r="D88" s="570"/>
      <c r="E88" s="193" t="e">
        <f>設備投資の計算シート!AR27</f>
        <v>#N/A</v>
      </c>
      <c r="F88" s="194" t="e">
        <f>設備投資の計算シート!AS27</f>
        <v>#N/A</v>
      </c>
      <c r="G88" s="195" t="e">
        <f>設備投資の計算シート!AT27</f>
        <v>#N/A</v>
      </c>
      <c r="H88" s="196" t="e">
        <f>設備投資の計算シート!AU27</f>
        <v>#N/A</v>
      </c>
      <c r="I88" s="193" t="e">
        <f>設備投資の計算シート!AV27</f>
        <v>#N/A</v>
      </c>
      <c r="J88" s="195" t="e">
        <f>設備投資の計算シート!AW27</f>
        <v>#N/A</v>
      </c>
    </row>
    <row r="89" spans="3:10" ht="13.5">
      <c r="C89" s="571" t="e">
        <f>設備投資の計算シート!AQ28</f>
        <v>#N/A</v>
      </c>
      <c r="D89" s="572"/>
      <c r="E89" s="197" t="e">
        <f>設備投資の計算シート!AR28</f>
        <v>#N/A</v>
      </c>
      <c r="F89" s="198" t="e">
        <f>設備投資の計算シート!AS28</f>
        <v>#N/A</v>
      </c>
      <c r="G89" s="199" t="e">
        <f>設備投資の計算シート!AT28</f>
        <v>#N/A</v>
      </c>
      <c r="H89" s="200" t="e">
        <f>設備投資の計算シート!AU28</f>
        <v>#N/A</v>
      </c>
      <c r="I89" s="197" t="e">
        <f>設備投資の計算シート!AV28</f>
        <v>#N/A</v>
      </c>
      <c r="J89" s="199" t="e">
        <f>設備投資の計算シート!AW28</f>
        <v>#N/A</v>
      </c>
    </row>
    <row r="90" spans="3:10" ht="13.5">
      <c r="C90" s="567" t="e">
        <f>設備投資の計算シート!AQ29</f>
        <v>#N/A</v>
      </c>
      <c r="D90" s="568"/>
      <c r="E90" s="189" t="e">
        <f>設備投資の計算シート!AR29</f>
        <v>#N/A</v>
      </c>
      <c r="F90" s="190" t="e">
        <f>設備投資の計算シート!AS29</f>
        <v>#N/A</v>
      </c>
      <c r="G90" s="191" t="e">
        <f>設備投資の計算シート!AT29</f>
        <v>#N/A</v>
      </c>
      <c r="H90" s="192" t="e">
        <f>設備投資の計算シート!AU29</f>
        <v>#N/A</v>
      </c>
      <c r="I90" s="189" t="e">
        <f>設備投資の計算シート!AV29</f>
        <v>#N/A</v>
      </c>
      <c r="J90" s="191" t="e">
        <f>設備投資の計算シート!AW29</f>
        <v>#N/A</v>
      </c>
    </row>
    <row r="91" spans="3:10" ht="13.5">
      <c r="C91" s="567" t="e">
        <f>設備投資の計算シート!AQ30</f>
        <v>#N/A</v>
      </c>
      <c r="D91" s="568"/>
      <c r="E91" s="189" t="e">
        <f>設備投資の計算シート!AR30</f>
        <v>#N/A</v>
      </c>
      <c r="F91" s="190" t="e">
        <f>設備投資の計算シート!AS30</f>
        <v>#N/A</v>
      </c>
      <c r="G91" s="191" t="e">
        <f>設備投資の計算シート!AT30</f>
        <v>#N/A</v>
      </c>
      <c r="H91" s="192" t="e">
        <f>設備投資の計算シート!AU30</f>
        <v>#N/A</v>
      </c>
      <c r="I91" s="189" t="e">
        <f>設備投資の計算シート!AV30</f>
        <v>#N/A</v>
      </c>
      <c r="J91" s="191" t="e">
        <f>設備投資の計算シート!AW30</f>
        <v>#N/A</v>
      </c>
    </row>
    <row r="92" spans="3:10" ht="13.5">
      <c r="C92" s="567" t="e">
        <f>設備投資の計算シート!AQ31</f>
        <v>#N/A</v>
      </c>
      <c r="D92" s="568"/>
      <c r="E92" s="189" t="e">
        <f>設備投資の計算シート!AR31</f>
        <v>#N/A</v>
      </c>
      <c r="F92" s="190" t="e">
        <f>設備投資の計算シート!AS31</f>
        <v>#N/A</v>
      </c>
      <c r="G92" s="191" t="e">
        <f>設備投資の計算シート!AT31</f>
        <v>#N/A</v>
      </c>
      <c r="H92" s="192" t="e">
        <f>設備投資の計算シート!AU31</f>
        <v>#N/A</v>
      </c>
      <c r="I92" s="189" t="e">
        <f>設備投資の計算シート!AV31</f>
        <v>#N/A</v>
      </c>
      <c r="J92" s="191" t="e">
        <f>設備投資の計算シート!AW31</f>
        <v>#N/A</v>
      </c>
    </row>
    <row r="93" spans="3:10" ht="13.5">
      <c r="C93" s="569" t="e">
        <f>設備投資の計算シート!AQ32</f>
        <v>#N/A</v>
      </c>
      <c r="D93" s="570"/>
      <c r="E93" s="193" t="e">
        <f>設備投資の計算シート!AR32</f>
        <v>#N/A</v>
      </c>
      <c r="F93" s="194" t="e">
        <f>設備投資の計算シート!AS32</f>
        <v>#N/A</v>
      </c>
      <c r="G93" s="195" t="e">
        <f>設備投資の計算シート!AT32</f>
        <v>#N/A</v>
      </c>
      <c r="H93" s="196" t="e">
        <f>設備投資の計算シート!AU32</f>
        <v>#N/A</v>
      </c>
      <c r="I93" s="193" t="e">
        <f>設備投資の計算シート!AV32</f>
        <v>#N/A</v>
      </c>
      <c r="J93" s="195" t="e">
        <f>設備投資の計算シート!AW32</f>
        <v>#N/A</v>
      </c>
    </row>
    <row r="94" spans="3:10" ht="13.5">
      <c r="C94" s="571" t="e">
        <f>設備投資の計算シート!AQ33</f>
        <v>#N/A</v>
      </c>
      <c r="D94" s="572"/>
      <c r="E94" s="197" t="e">
        <f>設備投資の計算シート!AR33</f>
        <v>#N/A</v>
      </c>
      <c r="F94" s="198" t="e">
        <f>設備投資の計算シート!AS33</f>
        <v>#N/A</v>
      </c>
      <c r="G94" s="199" t="e">
        <f>設備投資の計算シート!AT33</f>
        <v>#N/A</v>
      </c>
      <c r="H94" s="200" t="e">
        <f>設備投資の計算シート!AU33</f>
        <v>#N/A</v>
      </c>
      <c r="I94" s="197" t="e">
        <f>設備投資の計算シート!AV33</f>
        <v>#N/A</v>
      </c>
      <c r="J94" s="199" t="e">
        <f>設備投資の計算シート!AW33</f>
        <v>#N/A</v>
      </c>
    </row>
    <row r="95" spans="3:10" ht="13.5">
      <c r="C95" s="567" t="e">
        <f>設備投資の計算シート!AQ34</f>
        <v>#N/A</v>
      </c>
      <c r="D95" s="568"/>
      <c r="E95" s="189" t="e">
        <f>設備投資の計算シート!AR34</f>
        <v>#N/A</v>
      </c>
      <c r="F95" s="190" t="e">
        <f>設備投資の計算シート!AS34</f>
        <v>#N/A</v>
      </c>
      <c r="G95" s="191" t="e">
        <f>設備投資の計算シート!AT34</f>
        <v>#N/A</v>
      </c>
      <c r="H95" s="192" t="e">
        <f>設備投資の計算シート!AU34</f>
        <v>#N/A</v>
      </c>
      <c r="I95" s="189" t="e">
        <f>設備投資の計算シート!AV34</f>
        <v>#N/A</v>
      </c>
      <c r="J95" s="191" t="e">
        <f>設備投資の計算シート!AW34</f>
        <v>#N/A</v>
      </c>
    </row>
    <row r="96" spans="3:10" ht="13.5">
      <c r="C96" s="567" t="e">
        <f>設備投資の計算シート!AQ35</f>
        <v>#N/A</v>
      </c>
      <c r="D96" s="568"/>
      <c r="E96" s="189" t="e">
        <f>設備投資の計算シート!AR35</f>
        <v>#N/A</v>
      </c>
      <c r="F96" s="190" t="e">
        <f>設備投資の計算シート!AS35</f>
        <v>#N/A</v>
      </c>
      <c r="G96" s="191" t="e">
        <f>設備投資の計算シート!AT35</f>
        <v>#N/A</v>
      </c>
      <c r="H96" s="192" t="e">
        <f>設備投資の計算シート!AU35</f>
        <v>#N/A</v>
      </c>
      <c r="I96" s="189" t="e">
        <f>設備投資の計算シート!AV35</f>
        <v>#N/A</v>
      </c>
      <c r="J96" s="191" t="e">
        <f>設備投資の計算シート!AW35</f>
        <v>#N/A</v>
      </c>
    </row>
    <row r="97" spans="3:10" ht="13.5">
      <c r="C97" s="567" t="e">
        <f>設備投資の計算シート!AQ36</f>
        <v>#N/A</v>
      </c>
      <c r="D97" s="568"/>
      <c r="E97" s="189" t="e">
        <f>設備投資の計算シート!AR36</f>
        <v>#N/A</v>
      </c>
      <c r="F97" s="190" t="e">
        <f>設備投資の計算シート!AS36</f>
        <v>#N/A</v>
      </c>
      <c r="G97" s="191" t="e">
        <f>設備投資の計算シート!AT36</f>
        <v>#N/A</v>
      </c>
      <c r="H97" s="192" t="e">
        <f>設備投資の計算シート!AU36</f>
        <v>#N/A</v>
      </c>
      <c r="I97" s="189" t="e">
        <f>設備投資の計算シート!AV36</f>
        <v>#N/A</v>
      </c>
      <c r="J97" s="191" t="e">
        <f>設備投資の計算シート!AW36</f>
        <v>#N/A</v>
      </c>
    </row>
    <row r="98" spans="3:10" ht="13.5">
      <c r="C98" s="569" t="e">
        <f>設備投資の計算シート!AQ37</f>
        <v>#N/A</v>
      </c>
      <c r="D98" s="570"/>
      <c r="E98" s="193" t="e">
        <f>設備投資の計算シート!AR37</f>
        <v>#N/A</v>
      </c>
      <c r="F98" s="194" t="e">
        <f>設備投資の計算シート!AS37</f>
        <v>#N/A</v>
      </c>
      <c r="G98" s="195" t="e">
        <f>設備投資の計算シート!AT37</f>
        <v>#N/A</v>
      </c>
      <c r="H98" s="196" t="e">
        <f>設備投資の計算シート!AU37</f>
        <v>#N/A</v>
      </c>
      <c r="I98" s="193" t="e">
        <f>設備投資の計算シート!AV37</f>
        <v>#N/A</v>
      </c>
      <c r="J98" s="195" t="e">
        <f>設備投資の計算シート!AW37</f>
        <v>#N/A</v>
      </c>
    </row>
    <row r="99" spans="3:10" ht="13.5">
      <c r="C99" s="571" t="e">
        <f>設備投資の計算シート!AQ38</f>
        <v>#N/A</v>
      </c>
      <c r="D99" s="572"/>
      <c r="E99" s="197" t="e">
        <f>設備投資の計算シート!AR38</f>
        <v>#N/A</v>
      </c>
      <c r="F99" s="198" t="e">
        <f>設備投資の計算シート!AS38</f>
        <v>#N/A</v>
      </c>
      <c r="G99" s="199" t="e">
        <f>設備投資の計算シート!AT38</f>
        <v>#N/A</v>
      </c>
      <c r="H99" s="200" t="e">
        <f>設備投資の計算シート!AU38</f>
        <v>#N/A</v>
      </c>
      <c r="I99" s="197" t="e">
        <f>設備投資の計算シート!AV38</f>
        <v>#N/A</v>
      </c>
      <c r="J99" s="199" t="e">
        <f>設備投資の計算シート!AW38</f>
        <v>#N/A</v>
      </c>
    </row>
    <row r="100" spans="3:10" ht="13.5">
      <c r="C100" s="567" t="e">
        <f>設備投資の計算シート!AQ39</f>
        <v>#N/A</v>
      </c>
      <c r="D100" s="568"/>
      <c r="E100" s="189" t="e">
        <f>設備投資の計算シート!AR39</f>
        <v>#N/A</v>
      </c>
      <c r="F100" s="190" t="e">
        <f>設備投資の計算シート!AS39</f>
        <v>#N/A</v>
      </c>
      <c r="G100" s="191" t="e">
        <f>設備投資の計算シート!AT39</f>
        <v>#N/A</v>
      </c>
      <c r="H100" s="192" t="e">
        <f>設備投資の計算シート!AU39</f>
        <v>#N/A</v>
      </c>
      <c r="I100" s="189" t="e">
        <f>設備投資の計算シート!AV39</f>
        <v>#N/A</v>
      </c>
      <c r="J100" s="191" t="e">
        <f>設備投資の計算シート!AW39</f>
        <v>#N/A</v>
      </c>
    </row>
    <row r="101" spans="3:10" ht="13.5">
      <c r="C101" s="567" t="e">
        <f>設備投資の計算シート!AQ40</f>
        <v>#N/A</v>
      </c>
      <c r="D101" s="568"/>
      <c r="E101" s="189" t="e">
        <f>設備投資の計算シート!AR40</f>
        <v>#N/A</v>
      </c>
      <c r="F101" s="190" t="e">
        <f>設備投資の計算シート!AS40</f>
        <v>#N/A</v>
      </c>
      <c r="G101" s="191" t="e">
        <f>設備投資の計算シート!AT40</f>
        <v>#N/A</v>
      </c>
      <c r="H101" s="192" t="e">
        <f>設備投資の計算シート!AU40</f>
        <v>#N/A</v>
      </c>
      <c r="I101" s="189" t="e">
        <f>設備投資の計算シート!AV40</f>
        <v>#N/A</v>
      </c>
      <c r="J101" s="191" t="e">
        <f>設備投資の計算シート!AW40</f>
        <v>#N/A</v>
      </c>
    </row>
    <row r="102" spans="3:10" ht="13.5">
      <c r="C102" s="567" t="e">
        <f>設備投資の計算シート!AQ41</f>
        <v>#N/A</v>
      </c>
      <c r="D102" s="568"/>
      <c r="E102" s="189" t="e">
        <f>設備投資の計算シート!AR41</f>
        <v>#N/A</v>
      </c>
      <c r="F102" s="190" t="e">
        <f>設備投資の計算シート!AS41</f>
        <v>#N/A</v>
      </c>
      <c r="G102" s="191" t="e">
        <f>設備投資の計算シート!AT41</f>
        <v>#N/A</v>
      </c>
      <c r="H102" s="192" t="e">
        <f>設備投資の計算シート!AU41</f>
        <v>#N/A</v>
      </c>
      <c r="I102" s="189" t="e">
        <f>設備投資の計算シート!AV41</f>
        <v>#N/A</v>
      </c>
      <c r="J102" s="191" t="e">
        <f>設備投資の計算シート!AW41</f>
        <v>#N/A</v>
      </c>
    </row>
    <row r="103" spans="3:10" ht="13.5">
      <c r="C103" s="569" t="e">
        <f>設備投資の計算シート!AQ42</f>
        <v>#N/A</v>
      </c>
      <c r="D103" s="570"/>
      <c r="E103" s="193" t="e">
        <f>設備投資の計算シート!AR42</f>
        <v>#N/A</v>
      </c>
      <c r="F103" s="194" t="e">
        <f>設備投資の計算シート!AS42</f>
        <v>#N/A</v>
      </c>
      <c r="G103" s="195" t="e">
        <f>設備投資の計算シート!AT42</f>
        <v>#N/A</v>
      </c>
      <c r="H103" s="196" t="e">
        <f>設備投資の計算シート!AU42</f>
        <v>#N/A</v>
      </c>
      <c r="I103" s="193" t="e">
        <f>設備投資の計算シート!AV42</f>
        <v>#N/A</v>
      </c>
      <c r="J103" s="195" t="e">
        <f>設備投資の計算シート!AW42</f>
        <v>#N/A</v>
      </c>
    </row>
    <row r="104" spans="3:10" ht="13.5">
      <c r="C104" s="571" t="e">
        <f>設備投資の計算シート!AQ43</f>
        <v>#N/A</v>
      </c>
      <c r="D104" s="572"/>
      <c r="E104" s="197" t="e">
        <f>設備投資の計算シート!AR43</f>
        <v>#N/A</v>
      </c>
      <c r="F104" s="198" t="e">
        <f>設備投資の計算シート!AS43</f>
        <v>#N/A</v>
      </c>
      <c r="G104" s="199" t="e">
        <f>設備投資の計算シート!AT43</f>
        <v>#N/A</v>
      </c>
      <c r="H104" s="200" t="e">
        <f>設備投資の計算シート!AU43</f>
        <v>#N/A</v>
      </c>
      <c r="I104" s="197" t="e">
        <f>設備投資の計算シート!AV43</f>
        <v>#N/A</v>
      </c>
      <c r="J104" s="199" t="e">
        <f>設備投資の計算シート!AW43</f>
        <v>#N/A</v>
      </c>
    </row>
    <row r="105" spans="3:10" ht="14.25" thickBot="1">
      <c r="C105" s="583" t="e">
        <f>設備投資の計算シート!AQ44</f>
        <v>#N/A</v>
      </c>
      <c r="D105" s="584"/>
      <c r="E105" s="201" t="e">
        <f>設備投資の計算シート!AR44</f>
        <v>#N/A</v>
      </c>
      <c r="F105" s="202" t="e">
        <f>設備投資の計算シート!AS44</f>
        <v>#N/A</v>
      </c>
      <c r="G105" s="203" t="e">
        <f>設備投資の計算シート!AT44</f>
        <v>#N/A</v>
      </c>
      <c r="H105" s="204" t="e">
        <f>設備投資の計算シート!AU44</f>
        <v>#N/A</v>
      </c>
      <c r="I105" s="201" t="e">
        <f>設備投資の計算シート!AV44</f>
        <v>#N/A</v>
      </c>
      <c r="J105" s="203" t="e">
        <f>設備投資の計算シート!AW44</f>
        <v>#N/A</v>
      </c>
    </row>
    <row r="106" spans="3:10" ht="14.25" thickBot="1">
      <c r="C106" s="565" t="s">
        <v>56</v>
      </c>
      <c r="D106" s="566"/>
      <c r="E106" s="133" t="e">
        <f>設備投資の計算シート!AR45</f>
        <v>#N/A</v>
      </c>
      <c r="F106" s="134" t="e">
        <f>設備投資の計算シート!AS45</f>
        <v>#N/A</v>
      </c>
      <c r="G106" s="135" t="e">
        <f>設備投資の計算シート!AT45</f>
        <v>#N/A</v>
      </c>
      <c r="H106" s="132"/>
      <c r="I106" s="133" t="e">
        <f>設備投資の計算シート!AV45</f>
        <v>#N/A</v>
      </c>
      <c r="J106" s="135" t="e">
        <f>設備投資の計算シート!AW45</f>
        <v>#N/A</v>
      </c>
    </row>
    <row r="107" spans="3:10" ht="13.5">
      <c r="C107" s="130" t="s">
        <v>204</v>
      </c>
    </row>
    <row r="109" spans="3:10" ht="17.25">
      <c r="C109" s="573" t="s">
        <v>211</v>
      </c>
      <c r="D109" s="573"/>
      <c r="E109" s="573"/>
      <c r="F109" s="573"/>
      <c r="G109" s="573"/>
      <c r="H109" s="573"/>
      <c r="I109" s="573"/>
      <c r="J109" s="573"/>
    </row>
    <row r="110" spans="3:10" ht="12.75" customHeight="1">
      <c r="C110" s="166"/>
      <c r="D110" s="166"/>
      <c r="E110" s="166"/>
      <c r="F110" s="166"/>
      <c r="G110" s="166"/>
      <c r="H110" s="166"/>
      <c r="I110" s="166"/>
      <c r="J110" s="166"/>
    </row>
    <row r="111" spans="3:10" ht="12.75" customHeight="1">
      <c r="C111" s="580" t="s">
        <v>212</v>
      </c>
      <c r="D111" s="564" t="s">
        <v>206</v>
      </c>
      <c r="E111" s="564"/>
      <c r="F111" s="564"/>
      <c r="G111" s="564"/>
      <c r="H111" s="564"/>
      <c r="I111" s="564"/>
      <c r="J111" s="564"/>
    </row>
    <row r="112" spans="3:10" ht="12.75" customHeight="1">
      <c r="C112" s="580"/>
      <c r="D112" s="564"/>
      <c r="E112" s="564"/>
      <c r="F112" s="564"/>
      <c r="G112" s="564"/>
      <c r="H112" s="564"/>
      <c r="I112" s="564"/>
      <c r="J112" s="564"/>
    </row>
    <row r="113" spans="3:10" ht="12.75" customHeight="1">
      <c r="C113" s="580"/>
      <c r="D113" s="564"/>
      <c r="E113" s="564"/>
      <c r="F113" s="564"/>
      <c r="G113" s="564"/>
      <c r="H113" s="564"/>
      <c r="I113" s="564"/>
      <c r="J113" s="564"/>
    </row>
    <row r="114" spans="3:10" ht="12.75" customHeight="1">
      <c r="C114" s="166"/>
      <c r="D114" s="581" t="s">
        <v>213</v>
      </c>
      <c r="E114" s="582"/>
      <c r="F114" s="215"/>
      <c r="G114" s="215"/>
      <c r="H114" s="215"/>
      <c r="I114" s="215"/>
      <c r="J114" s="216"/>
    </row>
    <row r="115" spans="3:10" ht="12.75" customHeight="1">
      <c r="C115" s="166"/>
      <c r="D115" s="574" t="s">
        <v>214</v>
      </c>
      <c r="E115" s="575"/>
      <c r="F115" s="575"/>
      <c r="G115" s="575"/>
      <c r="H115" s="575"/>
      <c r="I115" s="575"/>
      <c r="J115" s="576"/>
    </row>
    <row r="116" spans="3:10" ht="12.75" customHeight="1">
      <c r="C116" s="166"/>
      <c r="D116" s="574"/>
      <c r="E116" s="575"/>
      <c r="F116" s="575"/>
      <c r="G116" s="575"/>
      <c r="H116" s="575"/>
      <c r="I116" s="575"/>
      <c r="J116" s="576"/>
    </row>
    <row r="117" spans="3:10" ht="12.75" customHeight="1">
      <c r="C117" s="166"/>
      <c r="D117" s="574"/>
      <c r="E117" s="575"/>
      <c r="F117" s="575"/>
      <c r="G117" s="575"/>
      <c r="H117" s="575"/>
      <c r="I117" s="575"/>
      <c r="J117" s="576"/>
    </row>
    <row r="118" spans="3:10" ht="12.75" customHeight="1">
      <c r="C118" s="166"/>
      <c r="D118" s="574"/>
      <c r="E118" s="575"/>
      <c r="F118" s="575"/>
      <c r="G118" s="575"/>
      <c r="H118" s="575"/>
      <c r="I118" s="575"/>
      <c r="J118" s="576"/>
    </row>
    <row r="119" spans="3:10" ht="12.75" customHeight="1">
      <c r="C119" s="166"/>
      <c r="D119" s="574"/>
      <c r="E119" s="575"/>
      <c r="F119" s="575"/>
      <c r="G119" s="575"/>
      <c r="H119" s="575"/>
      <c r="I119" s="575"/>
      <c r="J119" s="576"/>
    </row>
    <row r="120" spans="3:10" ht="12.75" customHeight="1">
      <c r="C120" s="166"/>
      <c r="D120" s="574"/>
      <c r="E120" s="575"/>
      <c r="F120" s="575"/>
      <c r="G120" s="575"/>
      <c r="H120" s="575"/>
      <c r="I120" s="575"/>
      <c r="J120" s="576"/>
    </row>
    <row r="121" spans="3:10" ht="12.75" customHeight="1">
      <c r="C121" s="166"/>
      <c r="D121" s="574"/>
      <c r="E121" s="575"/>
      <c r="F121" s="575"/>
      <c r="G121" s="575"/>
      <c r="H121" s="575"/>
      <c r="I121" s="575"/>
      <c r="J121" s="576"/>
    </row>
    <row r="122" spans="3:10" ht="12.75" customHeight="1">
      <c r="C122" s="166"/>
      <c r="D122" s="574"/>
      <c r="E122" s="575"/>
      <c r="F122" s="575"/>
      <c r="G122" s="575"/>
      <c r="H122" s="575"/>
      <c r="I122" s="575"/>
      <c r="J122" s="576"/>
    </row>
    <row r="123" spans="3:10" ht="12.75" customHeight="1">
      <c r="C123" s="166"/>
      <c r="D123" s="577"/>
      <c r="E123" s="578"/>
      <c r="F123" s="578"/>
      <c r="G123" s="578"/>
      <c r="H123" s="578"/>
      <c r="I123" s="578"/>
      <c r="J123" s="579"/>
    </row>
    <row r="124" spans="3:10" ht="12.75" customHeight="1">
      <c r="C124" s="166"/>
      <c r="D124" s="217"/>
      <c r="E124" s="217"/>
      <c r="F124" s="217"/>
      <c r="G124" s="217"/>
      <c r="H124" s="217"/>
      <c r="I124" s="217"/>
      <c r="J124" s="217"/>
    </row>
    <row r="125" spans="3:10" ht="12.75" customHeight="1">
      <c r="C125" s="580" t="s">
        <v>215</v>
      </c>
      <c r="D125" s="564" t="s">
        <v>220</v>
      </c>
      <c r="E125" s="564"/>
      <c r="F125" s="564"/>
      <c r="G125" s="564"/>
      <c r="H125" s="564"/>
      <c r="I125" s="564"/>
      <c r="J125" s="564"/>
    </row>
    <row r="126" spans="3:10" ht="12.75" customHeight="1">
      <c r="C126" s="580"/>
      <c r="D126" s="564"/>
      <c r="E126" s="564"/>
      <c r="F126" s="564"/>
      <c r="G126" s="564"/>
      <c r="H126" s="564"/>
      <c r="I126" s="564"/>
      <c r="J126" s="564"/>
    </row>
    <row r="127" spans="3:10" ht="12.75" customHeight="1">
      <c r="C127" s="580"/>
      <c r="D127" s="564"/>
      <c r="E127" s="564"/>
      <c r="F127" s="564"/>
      <c r="G127" s="564"/>
      <c r="H127" s="564"/>
      <c r="I127" s="564"/>
      <c r="J127" s="564"/>
    </row>
    <row r="128" spans="3:10" ht="12.75" customHeight="1">
      <c r="D128" s="205"/>
      <c r="E128" s="205"/>
      <c r="F128" s="205"/>
      <c r="G128" s="205"/>
      <c r="H128" s="205"/>
      <c r="I128" s="205"/>
      <c r="J128" s="205"/>
    </row>
    <row r="129" spans="4:10" ht="12.75" customHeight="1">
      <c r="D129" s="205"/>
      <c r="E129" s="205"/>
      <c r="F129" s="205"/>
      <c r="G129" s="205"/>
      <c r="H129" s="205"/>
      <c r="I129" s="205"/>
      <c r="J129" s="205"/>
    </row>
    <row r="130" spans="4:10" ht="12.75" customHeight="1">
      <c r="D130" s="205"/>
      <c r="E130" s="205"/>
      <c r="F130" s="205"/>
      <c r="G130" s="205"/>
      <c r="H130" s="205"/>
      <c r="I130" s="205"/>
      <c r="J130" s="205"/>
    </row>
    <row r="131" spans="4:10" ht="12.75" customHeight="1">
      <c r="D131" s="205"/>
      <c r="E131" s="205"/>
      <c r="F131" s="205"/>
      <c r="G131" s="205"/>
      <c r="H131" s="205"/>
      <c r="I131" s="205"/>
      <c r="J131" s="205"/>
    </row>
    <row r="132" spans="4:10" ht="12.75" customHeight="1">
      <c r="D132" s="205"/>
      <c r="E132" s="205"/>
      <c r="F132" s="205"/>
      <c r="G132" s="205"/>
      <c r="H132" s="205"/>
      <c r="I132" s="205"/>
      <c r="J132" s="205"/>
    </row>
    <row r="133" spans="4:10" ht="12.75" customHeight="1">
      <c r="D133" s="205"/>
      <c r="E133" s="205"/>
      <c r="F133" s="205"/>
      <c r="G133" s="205"/>
      <c r="H133" s="205"/>
      <c r="I133" s="205"/>
      <c r="J133" s="205"/>
    </row>
    <row r="134" spans="4:10" ht="12.75" customHeight="1">
      <c r="D134" s="205"/>
      <c r="E134" s="205"/>
      <c r="F134" s="205"/>
      <c r="G134" s="205"/>
      <c r="H134" s="205"/>
      <c r="I134" s="205"/>
      <c r="J134" s="205"/>
    </row>
  </sheetData>
  <mergeCells count="67">
    <mergeCell ref="C111:C113"/>
    <mergeCell ref="D114:E114"/>
    <mergeCell ref="C125:C127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J23:J24"/>
    <mergeCell ref="D22:E24"/>
    <mergeCell ref="D28:E28"/>
    <mergeCell ref="D29:E29"/>
    <mergeCell ref="F22:F24"/>
    <mergeCell ref="I22:I24"/>
    <mergeCell ref="G23:G24"/>
    <mergeCell ref="D25:D27"/>
    <mergeCell ref="E66:E68"/>
    <mergeCell ref="H66:H68"/>
    <mergeCell ref="I66:I68"/>
    <mergeCell ref="F67:F68"/>
    <mergeCell ref="C34:J34"/>
    <mergeCell ref="C63:J63"/>
    <mergeCell ref="C66:D68"/>
    <mergeCell ref="C95:D95"/>
    <mergeCell ref="C96:D96"/>
    <mergeCell ref="C97:D97"/>
    <mergeCell ref="C98:D98"/>
    <mergeCell ref="C83:D83"/>
    <mergeCell ref="C84:D84"/>
    <mergeCell ref="C85:D85"/>
    <mergeCell ref="C86:D86"/>
    <mergeCell ref="C87:D87"/>
    <mergeCell ref="C89:D89"/>
    <mergeCell ref="C90:D90"/>
    <mergeCell ref="C91:D91"/>
    <mergeCell ref="C92:D92"/>
    <mergeCell ref="C94:D94"/>
    <mergeCell ref="C88:D88"/>
    <mergeCell ref="D2:J3"/>
    <mergeCell ref="D4:J4"/>
    <mergeCell ref="D7:J9"/>
    <mergeCell ref="D13:J14"/>
    <mergeCell ref="D16:J17"/>
    <mergeCell ref="C19:J19"/>
    <mergeCell ref="D111:J113"/>
    <mergeCell ref="D115:J123"/>
    <mergeCell ref="D125:J127"/>
    <mergeCell ref="J67:J68"/>
    <mergeCell ref="C69:D69"/>
    <mergeCell ref="C109:J109"/>
    <mergeCell ref="C105:D105"/>
    <mergeCell ref="C106:D106"/>
    <mergeCell ref="C103:D103"/>
    <mergeCell ref="C104:D104"/>
    <mergeCell ref="C93:D93"/>
    <mergeCell ref="C99:D99"/>
    <mergeCell ref="C100:D100"/>
    <mergeCell ref="C101:D101"/>
    <mergeCell ref="C102:D102"/>
  </mergeCells>
  <phoneticPr fontId="2"/>
  <pageMargins left="0.5" right="0.49" top="0.5" bottom="0.37" header="0.28999999999999998" footer="0.2"/>
  <pageSetup paperSize="9" scale="85" fitToHeight="2" orientation="portrait" r:id="rId1"/>
  <headerFooter alignWithMargins="0"/>
  <rowBreaks count="1" manualBreakCount="1">
    <brk id="62" min="1" max="10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  <pageSetUpPr fitToPage="1"/>
  </sheetPr>
  <dimension ref="A1:AH64"/>
  <sheetViews>
    <sheetView showGridLines="0" zoomScale="70" zoomScaleNormal="70" zoomScaleSheetLayoutView="40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8" width="9.625" customWidth="1"/>
    <col min="19" max="19" width="2.125" customWidth="1"/>
    <col min="20" max="20" width="9.625" customWidth="1"/>
    <col min="21" max="21" width="3" customWidth="1"/>
    <col min="22" max="22" width="5.875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683" t="s">
        <v>218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683"/>
      <c r="AA1" s="683"/>
      <c r="AB1" s="683"/>
      <c r="AC1" s="683"/>
      <c r="AD1" s="683"/>
      <c r="AE1" s="683"/>
      <c r="AF1" s="683"/>
      <c r="AG1" s="683"/>
      <c r="AH1" s="683"/>
    </row>
    <row r="2" spans="1:34" ht="13.5" customHeight="1">
      <c r="A2" s="683"/>
      <c r="B2" s="683"/>
      <c r="C2" s="683"/>
      <c r="D2" s="683"/>
      <c r="E2" s="683"/>
      <c r="F2" s="683"/>
      <c r="G2" s="683"/>
      <c r="H2" s="683"/>
      <c r="I2" s="683"/>
      <c r="J2" s="683"/>
      <c r="K2" s="683"/>
      <c r="L2" s="683"/>
      <c r="M2" s="683"/>
      <c r="N2" s="683"/>
      <c r="O2" s="683"/>
      <c r="P2" s="683"/>
      <c r="Q2" s="683"/>
      <c r="R2" s="683"/>
      <c r="S2" s="683"/>
      <c r="T2" s="683"/>
      <c r="U2" s="683"/>
      <c r="V2" s="683"/>
      <c r="W2" s="683"/>
      <c r="X2" s="683"/>
      <c r="Y2" s="683"/>
      <c r="Z2" s="683"/>
      <c r="AA2" s="683"/>
      <c r="AB2" s="683"/>
      <c r="AC2" s="683"/>
      <c r="AD2" s="683"/>
      <c r="AE2" s="683"/>
      <c r="AF2" s="683"/>
      <c r="AG2" s="683"/>
      <c r="AH2" s="683"/>
    </row>
    <row r="3" spans="1:34" ht="13.5" customHeight="1">
      <c r="A3" s="145"/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</row>
    <row r="5" spans="1:34" ht="14.25">
      <c r="Q5" s="161"/>
      <c r="R5" s="161"/>
      <c r="S5" s="146"/>
    </row>
    <row r="6" spans="1:34" ht="10.5" customHeight="1">
      <c r="Q6" s="161"/>
      <c r="R6" s="161"/>
      <c r="S6" s="146"/>
      <c r="T6" s="146"/>
      <c r="U6" s="146"/>
    </row>
    <row r="7" spans="1:34" ht="6.75" customHeight="1">
      <c r="Q7" s="161"/>
      <c r="R7" s="161"/>
      <c r="S7" s="146"/>
      <c r="T7" s="146"/>
      <c r="U7" s="146"/>
    </row>
    <row r="8" spans="1:34" ht="16.5" customHeight="1">
      <c r="Q8" s="162"/>
      <c r="R8" s="162"/>
      <c r="S8" s="146"/>
      <c r="T8" s="146"/>
      <c r="U8" s="146"/>
    </row>
    <row r="9" spans="1:34" ht="13.5" customHeight="1">
      <c r="G9" s="642" t="s">
        <v>67</v>
      </c>
      <c r="Q9" s="136"/>
      <c r="R9" s="137"/>
      <c r="S9" s="137"/>
      <c r="T9" s="137"/>
      <c r="U9" s="137"/>
      <c r="AA9" s="632" t="s">
        <v>183</v>
      </c>
      <c r="AB9" s="633"/>
    </row>
    <row r="10" spans="1:34" ht="13.5" customHeight="1">
      <c r="G10" s="643"/>
      <c r="AA10" s="644"/>
      <c r="AB10" s="645"/>
    </row>
    <row r="11" spans="1:34" ht="13.5" customHeight="1">
      <c r="G11" s="146"/>
      <c r="P11" s="222"/>
      <c r="Q11" s="222"/>
      <c r="AA11" s="146"/>
      <c r="AB11" s="146"/>
    </row>
    <row r="12" spans="1:34" ht="13.5" customHeight="1">
      <c r="P12" s="226"/>
      <c r="Q12" s="223"/>
      <c r="R12" s="160"/>
      <c r="S12" s="160"/>
      <c r="T12" s="160"/>
      <c r="U12" s="137"/>
    </row>
    <row r="13" spans="1:34" ht="13.5" customHeight="1">
      <c r="G13" s="632" t="s">
        <v>150</v>
      </c>
      <c r="H13" s="633"/>
      <c r="I13" s="31"/>
      <c r="J13" s="31"/>
      <c r="P13" s="684" t="s">
        <v>222</v>
      </c>
      <c r="Q13" s="684"/>
      <c r="R13" s="160"/>
      <c r="S13" s="160"/>
      <c r="T13" s="160"/>
      <c r="AA13" s="632" t="s">
        <v>185</v>
      </c>
      <c r="AB13" s="633"/>
      <c r="AC13" s="137"/>
    </row>
    <row r="14" spans="1:34" ht="13.5" customHeight="1">
      <c r="D14" s="632" t="s">
        <v>186</v>
      </c>
      <c r="E14" s="633"/>
      <c r="G14" s="634"/>
      <c r="H14" s="635"/>
      <c r="I14" s="31"/>
      <c r="J14" s="31"/>
      <c r="P14" s="684"/>
      <c r="Q14" s="684"/>
      <c r="R14" s="160"/>
      <c r="S14" s="160"/>
      <c r="T14" s="160"/>
      <c r="AA14" s="634"/>
      <c r="AB14" s="635"/>
      <c r="AC14" s="137"/>
      <c r="AD14" s="636" t="s">
        <v>153</v>
      </c>
      <c r="AE14" s="637"/>
    </row>
    <row r="15" spans="1:34" ht="13.5" customHeight="1">
      <c r="D15" s="634"/>
      <c r="E15" s="635"/>
      <c r="G15" s="634"/>
      <c r="H15" s="635"/>
      <c r="I15" s="31"/>
      <c r="J15" s="31"/>
      <c r="P15" s="684"/>
      <c r="Q15" s="684"/>
      <c r="AA15" s="634"/>
      <c r="AB15" s="635"/>
      <c r="AC15" s="137"/>
      <c r="AD15" s="638"/>
      <c r="AE15" s="639"/>
    </row>
    <row r="16" spans="1:34" ht="17.25">
      <c r="D16" s="640">
        <f>生産増加の計算シート!Z45</f>
        <v>0</v>
      </c>
      <c r="E16" s="641"/>
      <c r="G16" s="640">
        <f>生産増加の計算シート!V45</f>
        <v>0</v>
      </c>
      <c r="H16" s="641"/>
      <c r="I16" s="137"/>
      <c r="P16" s="682">
        <f>生産増加の計算シート!D45</f>
        <v>0</v>
      </c>
      <c r="Q16" s="682"/>
      <c r="AA16" s="648">
        <f>生産増加の計算シート!E45</f>
        <v>0</v>
      </c>
      <c r="AB16" s="649"/>
      <c r="AC16" s="137"/>
      <c r="AD16" s="648">
        <f>生産増加の計算シート!F45</f>
        <v>0</v>
      </c>
      <c r="AE16" s="649"/>
    </row>
    <row r="17" spans="4:31" ht="14.25">
      <c r="J17" s="642" t="s">
        <v>66</v>
      </c>
      <c r="P17" s="224"/>
      <c r="Q17" s="225"/>
      <c r="S17" s="161"/>
      <c r="T17" s="146"/>
      <c r="U17" s="137"/>
      <c r="X17" s="632" t="s">
        <v>164</v>
      </c>
      <c r="Y17" s="633"/>
    </row>
    <row r="18" spans="4:31" ht="13.5" customHeight="1">
      <c r="J18" s="643"/>
      <c r="R18" s="161"/>
      <c r="S18" s="161"/>
      <c r="T18" s="146"/>
      <c r="X18" s="644"/>
      <c r="Y18" s="645"/>
      <c r="Z18" s="146"/>
    </row>
    <row r="19" spans="4:31" ht="13.5" customHeight="1">
      <c r="J19" s="146"/>
      <c r="R19" s="632" t="s">
        <v>197</v>
      </c>
      <c r="S19" s="680"/>
      <c r="T19" s="633"/>
      <c r="X19" s="146"/>
      <c r="Y19" s="146"/>
      <c r="Z19" s="146"/>
    </row>
    <row r="20" spans="4:31" ht="13.5" customHeight="1">
      <c r="R20" s="644"/>
      <c r="S20" s="681"/>
      <c r="T20" s="645"/>
    </row>
    <row r="21" spans="4:31" ht="13.5" customHeight="1">
      <c r="R21" s="146"/>
      <c r="S21" s="146"/>
    </row>
    <row r="22" spans="4:31" ht="14.25" customHeight="1">
      <c r="F22" s="138"/>
      <c r="S22" s="160"/>
      <c r="T22" s="146"/>
      <c r="U22" s="146"/>
    </row>
    <row r="23" spans="4:31" ht="14.25">
      <c r="F23" s="138"/>
      <c r="G23" s="642" t="s">
        <v>67</v>
      </c>
      <c r="R23" s="632" t="s">
        <v>198</v>
      </c>
      <c r="S23" s="680"/>
      <c r="T23" s="633"/>
      <c r="U23" s="146"/>
      <c r="AA23" s="632" t="s">
        <v>183</v>
      </c>
      <c r="AB23" s="633"/>
    </row>
    <row r="24" spans="4:31" ht="17.25">
      <c r="G24" s="643"/>
      <c r="R24" s="644"/>
      <c r="S24" s="681"/>
      <c r="T24" s="645"/>
      <c r="U24" s="147"/>
      <c r="AA24" s="644"/>
      <c r="AB24" s="645"/>
    </row>
    <row r="26" spans="4:31" ht="14.25" thickBot="1"/>
    <row r="27" spans="4:31" ht="13.5" customHeight="1">
      <c r="G27" s="632" t="s">
        <v>150</v>
      </c>
      <c r="H27" s="633"/>
      <c r="I27" s="31"/>
      <c r="J27" s="31"/>
      <c r="P27" s="650" t="s">
        <v>189</v>
      </c>
      <c r="Q27" s="651"/>
      <c r="T27" s="161"/>
      <c r="AA27" s="632" t="s">
        <v>185</v>
      </c>
      <c r="AB27" s="633"/>
      <c r="AC27" s="137"/>
    </row>
    <row r="28" spans="4:31" ht="14.25" customHeight="1">
      <c r="D28" s="632" t="s">
        <v>186</v>
      </c>
      <c r="E28" s="633"/>
      <c r="G28" s="634"/>
      <c r="H28" s="635"/>
      <c r="I28" s="31"/>
      <c r="J28" s="31"/>
      <c r="P28" s="652"/>
      <c r="Q28" s="653"/>
      <c r="T28" s="161"/>
      <c r="AA28" s="634"/>
      <c r="AB28" s="635"/>
      <c r="AC28" s="137"/>
      <c r="AD28" s="636" t="s">
        <v>153</v>
      </c>
      <c r="AE28" s="637"/>
    </row>
    <row r="29" spans="4:31" ht="13.5" customHeight="1">
      <c r="D29" s="634"/>
      <c r="E29" s="635"/>
      <c r="G29" s="634"/>
      <c r="H29" s="635"/>
      <c r="I29" s="31"/>
      <c r="J29" s="31"/>
      <c r="P29" s="652"/>
      <c r="Q29" s="653"/>
      <c r="AA29" s="634"/>
      <c r="AB29" s="635"/>
      <c r="AC29" s="137"/>
      <c r="AD29" s="638"/>
      <c r="AE29" s="639"/>
    </row>
    <row r="30" spans="4:31" ht="18" thickBot="1">
      <c r="D30" s="640">
        <f>生産増加の計算シート!AA45</f>
        <v>0</v>
      </c>
      <c r="E30" s="641"/>
      <c r="G30" s="640">
        <f>生産増加の計算シート!W45</f>
        <v>0</v>
      </c>
      <c r="H30" s="641"/>
      <c r="I30" s="137"/>
      <c r="P30" s="646">
        <f>生産増加の計算シート!G45</f>
        <v>0</v>
      </c>
      <c r="Q30" s="647"/>
      <c r="AA30" s="648">
        <f>生産増加の計算シート!H45</f>
        <v>0</v>
      </c>
      <c r="AB30" s="649"/>
      <c r="AC30" s="137"/>
      <c r="AD30" s="648">
        <f>生産増加の計算シート!I45</f>
        <v>0</v>
      </c>
      <c r="AE30" s="649"/>
    </row>
    <row r="31" spans="4:31" ht="17.25">
      <c r="D31" s="137"/>
      <c r="E31" s="137"/>
      <c r="G31" s="137"/>
      <c r="H31" s="137"/>
      <c r="J31" s="642" t="s">
        <v>66</v>
      </c>
      <c r="N31" s="147"/>
      <c r="O31" s="147"/>
      <c r="X31" s="632" t="s">
        <v>164</v>
      </c>
      <c r="Y31" s="633"/>
      <c r="Z31" s="137"/>
      <c r="AA31" s="137"/>
      <c r="AB31" s="137"/>
      <c r="AC31" s="137"/>
    </row>
    <row r="32" spans="4:31" ht="17.25">
      <c r="D32" s="137"/>
      <c r="E32" s="137"/>
      <c r="G32" s="137"/>
      <c r="H32" s="137"/>
      <c r="J32" s="643"/>
      <c r="N32" s="147"/>
      <c r="O32" s="147"/>
      <c r="W32" s="146"/>
      <c r="X32" s="644"/>
      <c r="Y32" s="645"/>
      <c r="Z32" s="137"/>
      <c r="AA32" s="137"/>
      <c r="AB32" s="137"/>
      <c r="AC32" s="137"/>
    </row>
    <row r="33" spans="1:34" ht="9" customHeight="1">
      <c r="D33" s="137"/>
      <c r="E33" s="137"/>
      <c r="G33" s="137"/>
      <c r="H33" s="137"/>
      <c r="I33" s="137"/>
      <c r="J33" s="137"/>
      <c r="N33" s="147"/>
      <c r="O33" s="147"/>
      <c r="AA33" s="137"/>
      <c r="AB33" s="137"/>
      <c r="AC33" s="137"/>
      <c r="AD33" s="137"/>
      <c r="AE33" s="137"/>
      <c r="AH33" s="5"/>
    </row>
    <row r="34" spans="1:34">
      <c r="A34" s="227"/>
      <c r="B34" s="227"/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  <c r="AB34" s="227"/>
      <c r="AC34" s="227"/>
      <c r="AD34" s="227"/>
      <c r="AE34" s="227"/>
      <c r="AF34" s="227"/>
      <c r="AG34" s="227"/>
      <c r="AH34" s="227"/>
    </row>
    <row r="35" spans="1:34" ht="14.25">
      <c r="Q35" s="677" t="s">
        <v>191</v>
      </c>
      <c r="R35" s="633"/>
      <c r="S35" s="146"/>
      <c r="T35" s="146"/>
      <c r="U35" s="146"/>
    </row>
    <row r="36" spans="1:34" ht="14.25">
      <c r="Q36" s="634"/>
      <c r="R36" s="635"/>
      <c r="S36" s="146"/>
      <c r="T36" s="146"/>
      <c r="U36" s="146"/>
    </row>
    <row r="37" spans="1:34" ht="17.25">
      <c r="Q37" s="678">
        <f>生産増加の計算シート!O45</f>
        <v>0</v>
      </c>
      <c r="R37" s="679"/>
      <c r="S37" s="147"/>
      <c r="T37" s="147"/>
      <c r="U37" s="147"/>
    </row>
    <row r="38" spans="1:34">
      <c r="T38" s="642" t="s">
        <v>58</v>
      </c>
      <c r="U38" s="31"/>
      <c r="X38" s="632" t="s">
        <v>119</v>
      </c>
      <c r="Y38" s="633"/>
    </row>
    <row r="39" spans="1:34">
      <c r="T39" s="643"/>
      <c r="U39" s="31"/>
      <c r="X39" s="644"/>
      <c r="Y39" s="645"/>
    </row>
    <row r="40" spans="1:34" ht="13.5" customHeight="1">
      <c r="F40" s="138"/>
      <c r="Q40" s="677" t="s">
        <v>192</v>
      </c>
      <c r="R40" s="633"/>
      <c r="S40" s="146"/>
      <c r="T40" s="146"/>
      <c r="U40" s="146"/>
      <c r="AB40" s="138"/>
    </row>
    <row r="41" spans="1:34" ht="13.5" customHeight="1">
      <c r="F41" s="138"/>
      <c r="G41" s="642" t="s">
        <v>67</v>
      </c>
      <c r="Q41" s="634"/>
      <c r="R41" s="635"/>
      <c r="S41" s="146"/>
      <c r="T41" s="146"/>
      <c r="U41" s="146"/>
      <c r="AA41" s="632" t="s">
        <v>183</v>
      </c>
      <c r="AB41" s="633"/>
    </row>
    <row r="42" spans="1:34" ht="17.25">
      <c r="G42" s="643"/>
      <c r="Q42" s="678">
        <f>生産増加の計算シート!Q45</f>
        <v>0</v>
      </c>
      <c r="R42" s="679"/>
      <c r="S42" s="147"/>
      <c r="T42" s="147"/>
      <c r="U42" s="147"/>
      <c r="AA42" s="644"/>
      <c r="AB42" s="645"/>
    </row>
    <row r="44" spans="1:34" ht="14.25" thickBot="1">
      <c r="W44" s="31"/>
      <c r="X44" s="31"/>
      <c r="Y44" s="31"/>
      <c r="Z44" s="31"/>
      <c r="AA44" s="31"/>
    </row>
    <row r="45" spans="1:34" ht="14.25" customHeight="1">
      <c r="G45" s="632" t="s">
        <v>150</v>
      </c>
      <c r="H45" s="633"/>
      <c r="I45" s="31"/>
      <c r="J45" s="31"/>
      <c r="N45" s="650" t="s">
        <v>179</v>
      </c>
      <c r="O45" s="651"/>
      <c r="R45" s="632" t="s">
        <v>190</v>
      </c>
      <c r="S45" s="680"/>
      <c r="T45" s="633"/>
      <c r="AA45" s="632" t="s">
        <v>185</v>
      </c>
      <c r="AB45" s="633"/>
      <c r="AC45" s="137"/>
    </row>
    <row r="46" spans="1:34" ht="14.25" customHeight="1">
      <c r="D46" s="632" t="s">
        <v>186</v>
      </c>
      <c r="E46" s="633"/>
      <c r="G46" s="634"/>
      <c r="H46" s="635"/>
      <c r="I46" s="31"/>
      <c r="J46" s="31"/>
      <c r="N46" s="652"/>
      <c r="O46" s="653"/>
      <c r="R46" s="644"/>
      <c r="S46" s="681"/>
      <c r="T46" s="645"/>
      <c r="AA46" s="634"/>
      <c r="AB46" s="635"/>
      <c r="AC46" s="137"/>
      <c r="AD46" s="636" t="s">
        <v>153</v>
      </c>
      <c r="AE46" s="637"/>
    </row>
    <row r="47" spans="1:34" ht="13.5" customHeight="1">
      <c r="D47" s="634"/>
      <c r="E47" s="635"/>
      <c r="G47" s="634"/>
      <c r="H47" s="635"/>
      <c r="I47" s="31"/>
      <c r="J47" s="31"/>
      <c r="N47" s="652"/>
      <c r="O47" s="653"/>
      <c r="AA47" s="634"/>
      <c r="AB47" s="635"/>
      <c r="AC47" s="137"/>
      <c r="AD47" s="638"/>
      <c r="AE47" s="639"/>
    </row>
    <row r="48" spans="1:34" ht="18" thickBot="1">
      <c r="D48" s="640">
        <f>生産増加の計算シート!AC45</f>
        <v>0</v>
      </c>
      <c r="E48" s="641"/>
      <c r="G48" s="640">
        <f>生産増加の計算シート!Y45</f>
        <v>0</v>
      </c>
      <c r="H48" s="641"/>
      <c r="I48" s="137"/>
      <c r="N48" s="646">
        <f>生産増加の計算シート!R45</f>
        <v>0</v>
      </c>
      <c r="O48" s="647"/>
      <c r="AA48" s="648">
        <f>生産増加の計算シート!S45</f>
        <v>0</v>
      </c>
      <c r="AB48" s="649"/>
      <c r="AC48" s="137"/>
      <c r="AD48" s="648">
        <f>生産増加の計算シート!T45</f>
        <v>0</v>
      </c>
      <c r="AE48" s="649"/>
    </row>
    <row r="49" spans="1:34" ht="14.25" customHeight="1">
      <c r="J49" s="642" t="s">
        <v>66</v>
      </c>
      <c r="X49" s="632" t="s">
        <v>164</v>
      </c>
      <c r="Y49" s="633"/>
    </row>
    <row r="50" spans="1:34" ht="14.25">
      <c r="J50" s="643"/>
      <c r="W50" s="146"/>
      <c r="X50" s="644"/>
      <c r="Y50" s="645"/>
    </row>
    <row r="51" spans="1:34" ht="14.25">
      <c r="J51" s="146"/>
      <c r="W51" s="146"/>
      <c r="X51" s="146"/>
      <c r="Y51" s="146"/>
    </row>
    <row r="52" spans="1:34" ht="13.5" customHeight="1"/>
    <row r="53" spans="1:34">
      <c r="A53" s="228"/>
      <c r="B53" s="228"/>
      <c r="C53" s="228"/>
      <c r="D53" s="228"/>
      <c r="E53" s="228"/>
      <c r="F53" s="228"/>
      <c r="G53" s="228"/>
      <c r="H53" s="228"/>
      <c r="I53" s="228"/>
      <c r="J53" s="228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8"/>
      <c r="AA53" s="228"/>
      <c r="AB53" s="228"/>
      <c r="AC53" s="228"/>
      <c r="AD53" s="228"/>
      <c r="AE53" s="228"/>
      <c r="AF53" s="228"/>
      <c r="AG53" s="228"/>
      <c r="AH53" s="229"/>
    </row>
    <row r="55" spans="1:34" ht="14.25" thickBot="1"/>
    <row r="56" spans="1:34" ht="14.25" customHeight="1" thickBot="1">
      <c r="G56" s="650" t="s">
        <v>150</v>
      </c>
      <c r="H56" s="651"/>
      <c r="I56" s="31"/>
      <c r="J56" s="31"/>
      <c r="N56" s="654" t="s">
        <v>223</v>
      </c>
      <c r="O56" s="655"/>
      <c r="Q56" s="654" t="s">
        <v>221</v>
      </c>
      <c r="R56" s="672"/>
      <c r="S56" s="655"/>
      <c r="AA56" s="650" t="s">
        <v>185</v>
      </c>
      <c r="AB56" s="651"/>
      <c r="AC56" s="137"/>
    </row>
    <row r="57" spans="1:34" ht="14.25" customHeight="1" thickTop="1">
      <c r="D57" s="668" t="s">
        <v>186</v>
      </c>
      <c r="E57" s="669"/>
      <c r="G57" s="652"/>
      <c r="H57" s="653"/>
      <c r="I57" s="31"/>
      <c r="J57" s="31"/>
      <c r="N57" s="656"/>
      <c r="O57" s="657"/>
      <c r="Q57" s="656"/>
      <c r="R57" s="673"/>
      <c r="S57" s="657"/>
      <c r="AA57" s="652"/>
      <c r="AB57" s="653"/>
      <c r="AC57" s="137"/>
      <c r="AD57" s="658" t="s">
        <v>153</v>
      </c>
      <c r="AE57" s="659"/>
    </row>
    <row r="58" spans="1:34" ht="13.5" customHeight="1">
      <c r="D58" s="670"/>
      <c r="E58" s="671"/>
      <c r="G58" s="652"/>
      <c r="H58" s="653"/>
      <c r="I58" s="31"/>
      <c r="J58" s="31"/>
      <c r="N58" s="656"/>
      <c r="O58" s="657"/>
      <c r="Q58" s="656"/>
      <c r="R58" s="673"/>
      <c r="S58" s="657"/>
      <c r="AA58" s="652"/>
      <c r="AB58" s="653"/>
      <c r="AC58" s="137"/>
      <c r="AD58" s="660"/>
      <c r="AE58" s="661"/>
    </row>
    <row r="59" spans="1:34" ht="18" thickBot="1">
      <c r="D59" s="662">
        <f>生産増加の計算シート!AI45</f>
        <v>0</v>
      </c>
      <c r="E59" s="663"/>
      <c r="G59" s="664">
        <f>生産増加の計算シート!AH45</f>
        <v>0</v>
      </c>
      <c r="H59" s="665"/>
      <c r="I59" s="137"/>
      <c r="J59" s="137"/>
      <c r="N59" s="646">
        <f>生産増加の計算シート!AE45</f>
        <v>0</v>
      </c>
      <c r="O59" s="647"/>
      <c r="Q59" s="674" t="e">
        <f>N59/P16</f>
        <v>#DIV/0!</v>
      </c>
      <c r="R59" s="675"/>
      <c r="S59" s="676"/>
      <c r="AA59" s="646">
        <f>生産増加の計算シート!AF45</f>
        <v>0</v>
      </c>
      <c r="AB59" s="647"/>
      <c r="AC59" s="137"/>
      <c r="AD59" s="666">
        <f>生産増加の計算シート!AG45</f>
        <v>0</v>
      </c>
      <c r="AE59" s="667"/>
    </row>
    <row r="60" spans="1:34" ht="14.25" thickTop="1"/>
    <row r="64" spans="1:34">
      <c r="A64" s="227"/>
      <c r="B64" s="227"/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</row>
  </sheetData>
  <mergeCells count="64">
    <mergeCell ref="D16:E16"/>
    <mergeCell ref="G16:H16"/>
    <mergeCell ref="P16:Q16"/>
    <mergeCell ref="AA16:AB16"/>
    <mergeCell ref="A1:AH2"/>
    <mergeCell ref="G9:G10"/>
    <mergeCell ref="AA9:AB10"/>
    <mergeCell ref="G13:H15"/>
    <mergeCell ref="P13:Q15"/>
    <mergeCell ref="AA13:AB15"/>
    <mergeCell ref="D14:E15"/>
    <mergeCell ref="AD14:AE15"/>
    <mergeCell ref="AD16:AE16"/>
    <mergeCell ref="R19:T20"/>
    <mergeCell ref="J17:J18"/>
    <mergeCell ref="X17:Y18"/>
    <mergeCell ref="D28:E29"/>
    <mergeCell ref="AD28:AE29"/>
    <mergeCell ref="G23:G24"/>
    <mergeCell ref="AA23:AB24"/>
    <mergeCell ref="G27:H29"/>
    <mergeCell ref="P27:Q29"/>
    <mergeCell ref="AA27:AB29"/>
    <mergeCell ref="R23:T24"/>
    <mergeCell ref="D30:E30"/>
    <mergeCell ref="G30:H30"/>
    <mergeCell ref="P30:Q30"/>
    <mergeCell ref="AA30:AB30"/>
    <mergeCell ref="AD30:AE30"/>
    <mergeCell ref="J31:J32"/>
    <mergeCell ref="X31:Y32"/>
    <mergeCell ref="Q35:R36"/>
    <mergeCell ref="Q37:R37"/>
    <mergeCell ref="T38:T39"/>
    <mergeCell ref="X38:Y39"/>
    <mergeCell ref="Q40:R41"/>
    <mergeCell ref="G41:G42"/>
    <mergeCell ref="AA41:AB42"/>
    <mergeCell ref="Q42:R42"/>
    <mergeCell ref="G45:H47"/>
    <mergeCell ref="N45:O47"/>
    <mergeCell ref="R45:T46"/>
    <mergeCell ref="AA45:AB47"/>
    <mergeCell ref="G56:H58"/>
    <mergeCell ref="N56:O58"/>
    <mergeCell ref="AA56:AB58"/>
    <mergeCell ref="AD57:AE58"/>
    <mergeCell ref="D59:E59"/>
    <mergeCell ref="G59:H59"/>
    <mergeCell ref="N59:O59"/>
    <mergeCell ref="AA59:AB59"/>
    <mergeCell ref="AD59:AE59"/>
    <mergeCell ref="D57:E58"/>
    <mergeCell ref="Q56:S58"/>
    <mergeCell ref="Q59:S59"/>
    <mergeCell ref="D46:E47"/>
    <mergeCell ref="AD46:AE47"/>
    <mergeCell ref="D48:E48"/>
    <mergeCell ref="J49:J50"/>
    <mergeCell ref="X49:Y50"/>
    <mergeCell ref="G48:H48"/>
    <mergeCell ref="N48:O48"/>
    <mergeCell ref="AA48:AB48"/>
    <mergeCell ref="AD48:AE48"/>
  </mergeCells>
  <phoneticPr fontId="2"/>
  <pageMargins left="0.43307086614173229" right="0.31496062992125984" top="0.62992125984251968" bottom="0.39370078740157483" header="0.39370078740157483" footer="0.51181102362204722"/>
  <pageSetup paperSize="9" scale="5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  <pageSetUpPr fitToPage="1"/>
  </sheetPr>
  <dimension ref="A1:AI70"/>
  <sheetViews>
    <sheetView showGridLines="0" zoomScale="70" zoomScaleNormal="70" zoomScaleSheetLayoutView="40" workbookViewId="0">
      <selection sqref="A1:AI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6.375" customWidth="1"/>
    <col min="23" max="23" width="3" customWidth="1"/>
    <col min="24" max="24" width="6.5" customWidth="1"/>
    <col min="25" max="26" width="9.625" customWidth="1"/>
    <col min="27" max="27" width="2.375" customWidth="1"/>
    <col min="28" max="29" width="9.625" customWidth="1"/>
    <col min="30" max="30" width="4.125" customWidth="1"/>
    <col min="31" max="32" width="9.625" customWidth="1"/>
    <col min="33" max="33" width="4.875" customWidth="1"/>
    <col min="34" max="35" width="4.625" customWidth="1"/>
  </cols>
  <sheetData>
    <row r="1" spans="1:35" ht="13.5" customHeight="1">
      <c r="A1" s="683" t="s">
        <v>219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683"/>
      <c r="AA1" s="683"/>
      <c r="AB1" s="683"/>
      <c r="AC1" s="683"/>
      <c r="AD1" s="683"/>
      <c r="AE1" s="683"/>
      <c r="AF1" s="683"/>
      <c r="AG1" s="683"/>
      <c r="AH1" s="683"/>
      <c r="AI1" s="683"/>
    </row>
    <row r="2" spans="1:35" ht="13.5" customHeight="1">
      <c r="A2" s="683"/>
      <c r="B2" s="683"/>
      <c r="C2" s="683"/>
      <c r="D2" s="683"/>
      <c r="E2" s="683"/>
      <c r="F2" s="683"/>
      <c r="G2" s="683"/>
      <c r="H2" s="683"/>
      <c r="I2" s="683"/>
      <c r="J2" s="683"/>
      <c r="K2" s="683"/>
      <c r="L2" s="683"/>
      <c r="M2" s="683"/>
      <c r="N2" s="683"/>
      <c r="O2" s="683"/>
      <c r="P2" s="683"/>
      <c r="Q2" s="683"/>
      <c r="R2" s="683"/>
      <c r="S2" s="683"/>
      <c r="T2" s="683"/>
      <c r="U2" s="683"/>
      <c r="V2" s="683"/>
      <c r="W2" s="683"/>
      <c r="X2" s="683"/>
      <c r="Y2" s="683"/>
      <c r="Z2" s="683"/>
      <c r="AA2" s="683"/>
      <c r="AB2" s="683"/>
      <c r="AC2" s="683"/>
      <c r="AD2" s="683"/>
      <c r="AE2" s="683"/>
      <c r="AF2" s="683"/>
      <c r="AG2" s="683"/>
      <c r="AH2" s="683"/>
      <c r="AI2" s="683"/>
    </row>
    <row r="3" spans="1:35" ht="13.5" customHeight="1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30"/>
      <c r="AF3" s="230"/>
      <c r="AG3" s="230"/>
      <c r="AH3" s="230"/>
      <c r="AI3" s="230"/>
    </row>
    <row r="4" spans="1:35" ht="13.5" customHeight="1">
      <c r="A4" s="145"/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145"/>
      <c r="AH4" s="145"/>
      <c r="AI4" s="145"/>
    </row>
    <row r="5" spans="1:35" ht="13.5" customHeight="1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</row>
    <row r="6" spans="1:35" ht="13.5" customHeight="1">
      <c r="A6" s="145"/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222"/>
      <c r="S6" s="222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</row>
    <row r="7" spans="1:35">
      <c r="R7" s="696" t="s">
        <v>224</v>
      </c>
      <c r="S7" s="696"/>
    </row>
    <row r="8" spans="1:35" ht="14.25" customHeight="1">
      <c r="R8" s="696"/>
      <c r="S8" s="696"/>
      <c r="T8" s="146"/>
    </row>
    <row r="9" spans="1:35" ht="10.5" customHeight="1">
      <c r="R9" s="696"/>
      <c r="S9" s="696"/>
      <c r="T9" s="146"/>
      <c r="U9" s="146"/>
      <c r="V9" s="146"/>
      <c r="W9" s="146"/>
    </row>
    <row r="10" spans="1:35" ht="6.75" customHeight="1">
      <c r="R10" s="696"/>
      <c r="S10" s="696"/>
      <c r="T10" s="146"/>
      <c r="U10" s="146"/>
      <c r="V10" s="146"/>
      <c r="W10" s="146"/>
    </row>
    <row r="11" spans="1:35" ht="16.5" customHeight="1">
      <c r="R11" s="695">
        <f>設備投資の計算シート!D45</f>
        <v>0</v>
      </c>
      <c r="S11" s="695"/>
      <c r="T11" s="146"/>
      <c r="U11" s="146"/>
      <c r="V11" s="146"/>
      <c r="W11" s="146"/>
    </row>
    <row r="12" spans="1:35" ht="13.5" customHeight="1">
      <c r="G12" s="642" t="s">
        <v>67</v>
      </c>
      <c r="R12" s="224"/>
      <c r="S12" s="225"/>
      <c r="T12" s="137"/>
      <c r="U12" s="137"/>
      <c r="V12" s="137"/>
      <c r="W12" s="137"/>
      <c r="AB12" s="632" t="s">
        <v>183</v>
      </c>
      <c r="AC12" s="633"/>
    </row>
    <row r="13" spans="1:35" ht="13.5" customHeight="1">
      <c r="G13" s="643"/>
      <c r="AB13" s="644"/>
      <c r="AC13" s="645"/>
    </row>
    <row r="14" spans="1:35" ht="13.5" customHeight="1" thickBot="1">
      <c r="G14" s="146"/>
      <c r="AB14" s="146"/>
      <c r="AC14" s="146"/>
    </row>
    <row r="15" spans="1:35" ht="13.5" customHeight="1">
      <c r="N15" s="650" t="s">
        <v>184</v>
      </c>
      <c r="O15" s="651"/>
      <c r="S15" s="677" t="s">
        <v>194</v>
      </c>
      <c r="T15" s="687"/>
      <c r="U15" s="687"/>
      <c r="V15" s="688"/>
      <c r="W15" s="137"/>
    </row>
    <row r="16" spans="1:35" ht="13.5" customHeight="1">
      <c r="G16" s="632" t="s">
        <v>150</v>
      </c>
      <c r="H16" s="633"/>
      <c r="I16" s="31"/>
      <c r="J16" s="31"/>
      <c r="N16" s="652"/>
      <c r="O16" s="653"/>
      <c r="Q16" s="642" t="s">
        <v>58</v>
      </c>
      <c r="R16" s="634"/>
      <c r="S16" s="689"/>
      <c r="T16" s="690"/>
      <c r="U16" s="690"/>
      <c r="V16" s="691"/>
      <c r="AB16" s="632" t="s">
        <v>185</v>
      </c>
      <c r="AC16" s="633"/>
      <c r="AD16" s="137"/>
    </row>
    <row r="17" spans="4:32" ht="13.5" customHeight="1">
      <c r="D17" s="632" t="s">
        <v>186</v>
      </c>
      <c r="E17" s="633"/>
      <c r="G17" s="634"/>
      <c r="H17" s="635"/>
      <c r="I17" s="31"/>
      <c r="J17" s="31"/>
      <c r="N17" s="652"/>
      <c r="O17" s="653"/>
      <c r="Q17" s="643"/>
      <c r="R17" s="634"/>
      <c r="S17" s="692"/>
      <c r="T17" s="693"/>
      <c r="U17" s="693"/>
      <c r="V17" s="694"/>
      <c r="AB17" s="634"/>
      <c r="AC17" s="635"/>
      <c r="AD17" s="137"/>
      <c r="AE17" s="636" t="s">
        <v>153</v>
      </c>
      <c r="AF17" s="637"/>
    </row>
    <row r="18" spans="4:32" ht="13.5" customHeight="1">
      <c r="D18" s="634"/>
      <c r="E18" s="635"/>
      <c r="G18" s="634"/>
      <c r="H18" s="635"/>
      <c r="I18" s="31"/>
      <c r="J18" s="31"/>
      <c r="N18" s="652"/>
      <c r="O18" s="653"/>
      <c r="AB18" s="634"/>
      <c r="AC18" s="635"/>
      <c r="AD18" s="137"/>
      <c r="AE18" s="638"/>
      <c r="AF18" s="639"/>
    </row>
    <row r="19" spans="4:32" ht="18" thickBot="1">
      <c r="D19" s="640">
        <f>設備投資の計算シート!AD45</f>
        <v>0</v>
      </c>
      <c r="E19" s="641"/>
      <c r="G19" s="640">
        <f>設備投資の計算シート!Z45</f>
        <v>0</v>
      </c>
      <c r="H19" s="641"/>
      <c r="I19" s="137"/>
      <c r="N19" s="646">
        <f>設備投資の計算シート!F45</f>
        <v>0</v>
      </c>
      <c r="O19" s="647"/>
      <c r="AB19" s="648">
        <f>設備投資の計算シート!G45</f>
        <v>0</v>
      </c>
      <c r="AC19" s="649"/>
      <c r="AD19" s="137"/>
      <c r="AE19" s="648">
        <f>設備投資の計算シート!H45</f>
        <v>0</v>
      </c>
      <c r="AF19" s="649"/>
    </row>
    <row r="20" spans="4:32" ht="14.25">
      <c r="J20" s="642" t="s">
        <v>66</v>
      </c>
      <c r="R20" s="642" t="s">
        <v>172</v>
      </c>
      <c r="T20" s="146"/>
      <c r="U20" s="146"/>
      <c r="V20" s="146"/>
      <c r="W20" s="137"/>
      <c r="Y20" s="632" t="s">
        <v>164</v>
      </c>
      <c r="Z20" s="633"/>
    </row>
    <row r="21" spans="4:32" ht="13.5" customHeight="1">
      <c r="J21" s="643"/>
      <c r="R21" s="643"/>
      <c r="T21" s="146"/>
      <c r="U21" s="146"/>
      <c r="V21" s="146"/>
      <c r="Y21" s="644"/>
      <c r="Z21" s="645"/>
      <c r="AA21" s="146"/>
    </row>
    <row r="22" spans="4:32" ht="13.5" customHeight="1">
      <c r="J22" s="146"/>
      <c r="R22" s="146"/>
      <c r="T22" s="146"/>
      <c r="U22" s="146"/>
      <c r="V22" s="146"/>
      <c r="Y22" s="146"/>
      <c r="Z22" s="146"/>
      <c r="AA22" s="146"/>
    </row>
    <row r="24" spans="4:32" ht="14.25">
      <c r="R24" s="632" t="s">
        <v>187</v>
      </c>
      <c r="S24" s="633"/>
      <c r="T24" s="146"/>
      <c r="U24" s="146"/>
      <c r="V24" s="146"/>
      <c r="W24" s="146"/>
      <c r="AE24" s="138"/>
      <c r="AF24" s="138"/>
    </row>
    <row r="25" spans="4:32" ht="13.5" customHeight="1">
      <c r="R25" s="634"/>
      <c r="S25" s="635"/>
      <c r="T25" s="146"/>
      <c r="U25" s="146"/>
      <c r="V25" s="146"/>
      <c r="W25" s="146"/>
    </row>
    <row r="26" spans="4:32" ht="13.5" customHeight="1">
      <c r="R26" s="678">
        <f>設備投資の計算シート!I45</f>
        <v>0</v>
      </c>
      <c r="S26" s="679"/>
      <c r="T26" s="147"/>
      <c r="U26" s="147"/>
      <c r="V26" s="147"/>
      <c r="W26" s="147"/>
    </row>
    <row r="27" spans="4:32" ht="14.25">
      <c r="U27" s="642" t="s">
        <v>58</v>
      </c>
      <c r="V27" s="146"/>
      <c r="W27" s="31"/>
    </row>
    <row r="28" spans="4:32" ht="14.25">
      <c r="U28" s="643"/>
      <c r="V28" s="146"/>
      <c r="W28" s="31"/>
    </row>
    <row r="29" spans="4:32" ht="14.25">
      <c r="F29" s="138"/>
      <c r="R29" s="677" t="s">
        <v>188</v>
      </c>
      <c r="S29" s="633"/>
      <c r="T29" s="146"/>
      <c r="U29" s="146"/>
      <c r="V29" s="146"/>
      <c r="W29" s="146"/>
    </row>
    <row r="30" spans="4:32" ht="14.25">
      <c r="F30" s="138"/>
      <c r="G30" s="642" t="s">
        <v>67</v>
      </c>
      <c r="R30" s="634"/>
      <c r="S30" s="635"/>
      <c r="T30" s="146"/>
      <c r="U30" s="146"/>
      <c r="V30" s="146"/>
      <c r="W30" s="146"/>
      <c r="AB30" s="632" t="s">
        <v>183</v>
      </c>
      <c r="AC30" s="633"/>
    </row>
    <row r="31" spans="4:32" ht="17.25">
      <c r="G31" s="643"/>
      <c r="R31" s="678">
        <f>設備投資の計算シート!J45</f>
        <v>0</v>
      </c>
      <c r="S31" s="679"/>
      <c r="T31" s="147"/>
      <c r="U31" s="147"/>
      <c r="V31" s="147"/>
      <c r="W31" s="147"/>
      <c r="AB31" s="644"/>
      <c r="AC31" s="645"/>
    </row>
    <row r="33" spans="1:35" ht="14.25" thickBot="1"/>
    <row r="34" spans="1:35" ht="13.5" customHeight="1">
      <c r="G34" s="632" t="s">
        <v>150</v>
      </c>
      <c r="H34" s="633"/>
      <c r="I34" s="31"/>
      <c r="J34" s="31"/>
      <c r="N34" s="650" t="s">
        <v>189</v>
      </c>
      <c r="O34" s="651"/>
      <c r="S34" s="632" t="s">
        <v>190</v>
      </c>
      <c r="T34" s="680"/>
      <c r="U34" s="633"/>
      <c r="V34" s="146"/>
      <c r="AB34" s="632" t="s">
        <v>185</v>
      </c>
      <c r="AC34" s="633"/>
      <c r="AD34" s="137"/>
    </row>
    <row r="35" spans="1:35" ht="14.25" customHeight="1">
      <c r="D35" s="632" t="s">
        <v>186</v>
      </c>
      <c r="E35" s="633"/>
      <c r="G35" s="634"/>
      <c r="H35" s="635"/>
      <c r="I35" s="31"/>
      <c r="J35" s="31"/>
      <c r="N35" s="652"/>
      <c r="O35" s="653"/>
      <c r="S35" s="644"/>
      <c r="T35" s="681"/>
      <c r="U35" s="645"/>
      <c r="V35" s="146"/>
      <c r="AB35" s="634"/>
      <c r="AC35" s="635"/>
      <c r="AD35" s="137"/>
      <c r="AE35" s="636" t="s">
        <v>153</v>
      </c>
      <c r="AF35" s="637"/>
    </row>
    <row r="36" spans="1:35" ht="13.5" customHeight="1">
      <c r="D36" s="634"/>
      <c r="E36" s="635"/>
      <c r="G36" s="634"/>
      <c r="H36" s="635"/>
      <c r="I36" s="31"/>
      <c r="J36" s="31"/>
      <c r="N36" s="652"/>
      <c r="O36" s="653"/>
      <c r="AB36" s="634"/>
      <c r="AC36" s="635"/>
      <c r="AD36" s="137"/>
      <c r="AE36" s="638"/>
      <c r="AF36" s="639"/>
    </row>
    <row r="37" spans="1:35" ht="18" thickBot="1">
      <c r="D37" s="640">
        <f>設備投資の計算シート!AE45</f>
        <v>0</v>
      </c>
      <c r="E37" s="641"/>
      <c r="G37" s="640">
        <f>設備投資の計算シート!AA45</f>
        <v>0</v>
      </c>
      <c r="H37" s="641"/>
      <c r="I37" s="137"/>
      <c r="N37" s="646">
        <f>設備投資の計算シート!K45</f>
        <v>0</v>
      </c>
      <c r="O37" s="647"/>
      <c r="AB37" s="648">
        <f>設備投資の計算シート!L45</f>
        <v>0</v>
      </c>
      <c r="AC37" s="649"/>
      <c r="AD37" s="137"/>
      <c r="AE37" s="648">
        <f>設備投資の計算シート!M45</f>
        <v>0</v>
      </c>
      <c r="AF37" s="649"/>
    </row>
    <row r="38" spans="1:35" ht="17.25">
      <c r="D38" s="137"/>
      <c r="E38" s="137"/>
      <c r="G38" s="137"/>
      <c r="H38" s="137"/>
      <c r="J38" s="642" t="s">
        <v>66</v>
      </c>
      <c r="N38" s="147"/>
      <c r="O38" s="147"/>
      <c r="Y38" s="632" t="s">
        <v>164</v>
      </c>
      <c r="Z38" s="633"/>
      <c r="AA38" s="137"/>
      <c r="AB38" s="137"/>
      <c r="AC38" s="137"/>
      <c r="AD38" s="137"/>
    </row>
    <row r="39" spans="1:35" ht="17.25">
      <c r="D39" s="137"/>
      <c r="E39" s="137"/>
      <c r="G39" s="137"/>
      <c r="H39" s="137"/>
      <c r="J39" s="643"/>
      <c r="N39" s="147"/>
      <c r="O39" s="147"/>
      <c r="X39" s="146"/>
      <c r="Y39" s="644"/>
      <c r="Z39" s="645"/>
      <c r="AA39" s="137"/>
      <c r="AB39" s="137"/>
      <c r="AC39" s="137"/>
      <c r="AD39" s="137"/>
    </row>
    <row r="40" spans="1:35" ht="9" customHeight="1">
      <c r="D40" s="137"/>
      <c r="E40" s="137"/>
      <c r="G40" s="137"/>
      <c r="H40" s="137"/>
      <c r="I40" s="137"/>
      <c r="J40" s="137"/>
      <c r="N40" s="147"/>
      <c r="O40" s="147"/>
      <c r="AB40" s="137"/>
      <c r="AC40" s="137"/>
      <c r="AD40" s="137"/>
      <c r="AE40" s="137"/>
      <c r="AF40" s="137"/>
      <c r="AI40" s="5"/>
    </row>
    <row r="41" spans="1:35">
      <c r="A41" s="148"/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</row>
    <row r="42" spans="1:35" ht="14.25">
      <c r="R42" s="677" t="s">
        <v>191</v>
      </c>
      <c r="S42" s="633"/>
      <c r="T42" s="146"/>
      <c r="U42" s="146"/>
      <c r="V42" s="146"/>
      <c r="W42" s="146"/>
    </row>
    <row r="43" spans="1:35" ht="14.25">
      <c r="R43" s="634"/>
      <c r="S43" s="635"/>
      <c r="T43" s="146"/>
      <c r="U43" s="146"/>
      <c r="V43" s="146"/>
      <c r="W43" s="146"/>
    </row>
    <row r="44" spans="1:35" ht="17.25">
      <c r="R44" s="678">
        <f>設備投資の計算シート!S45</f>
        <v>0</v>
      </c>
      <c r="S44" s="679"/>
      <c r="T44" s="147"/>
      <c r="U44" s="147"/>
      <c r="V44" s="147"/>
      <c r="W44" s="147"/>
    </row>
    <row r="45" spans="1:35" ht="14.25">
      <c r="U45" s="642" t="s">
        <v>58</v>
      </c>
      <c r="V45" s="146"/>
      <c r="W45" s="31"/>
      <c r="Y45" s="632" t="s">
        <v>119</v>
      </c>
      <c r="Z45" s="633"/>
    </row>
    <row r="46" spans="1:35" ht="14.25">
      <c r="U46" s="643"/>
      <c r="V46" s="146"/>
      <c r="W46" s="31"/>
      <c r="Y46" s="644"/>
      <c r="Z46" s="645"/>
    </row>
    <row r="47" spans="1:35" ht="13.5" customHeight="1">
      <c r="F47" s="138"/>
      <c r="R47" s="677" t="s">
        <v>192</v>
      </c>
      <c r="S47" s="633"/>
      <c r="T47" s="146"/>
      <c r="U47" s="146"/>
      <c r="V47" s="146"/>
      <c r="W47" s="146"/>
      <c r="AC47" s="138"/>
    </row>
    <row r="48" spans="1:35" ht="13.5" customHeight="1">
      <c r="F48" s="138"/>
      <c r="G48" s="642" t="s">
        <v>67</v>
      </c>
      <c r="R48" s="634"/>
      <c r="S48" s="635"/>
      <c r="T48" s="146"/>
      <c r="U48" s="146"/>
      <c r="V48" s="146"/>
      <c r="W48" s="146"/>
      <c r="AB48" s="632" t="s">
        <v>183</v>
      </c>
      <c r="AC48" s="633"/>
    </row>
    <row r="49" spans="1:35" ht="17.25">
      <c r="G49" s="643"/>
      <c r="R49" s="678">
        <f>設備投資の計算シート!U45</f>
        <v>0</v>
      </c>
      <c r="S49" s="679"/>
      <c r="T49" s="147"/>
      <c r="U49" s="147"/>
      <c r="V49" s="147"/>
      <c r="W49" s="147"/>
      <c r="AB49" s="644"/>
      <c r="AC49" s="645"/>
    </row>
    <row r="51" spans="1:35" ht="14.25" thickBot="1">
      <c r="X51" s="31"/>
      <c r="Y51" s="31"/>
      <c r="Z51" s="31"/>
      <c r="AA51" s="31"/>
      <c r="AB51" s="31"/>
    </row>
    <row r="52" spans="1:35" ht="15" customHeight="1">
      <c r="G52" s="632" t="s">
        <v>150</v>
      </c>
      <c r="H52" s="633"/>
      <c r="I52" s="31"/>
      <c r="J52" s="31"/>
      <c r="N52" s="650" t="s">
        <v>179</v>
      </c>
      <c r="O52" s="651"/>
      <c r="S52" s="632" t="s">
        <v>190</v>
      </c>
      <c r="T52" s="680"/>
      <c r="U52" s="633"/>
      <c r="V52" s="146"/>
      <c r="AB52" s="632" t="s">
        <v>185</v>
      </c>
      <c r="AC52" s="633"/>
      <c r="AD52" s="137"/>
    </row>
    <row r="53" spans="1:35" ht="14.25" customHeight="1">
      <c r="D53" s="632" t="s">
        <v>186</v>
      </c>
      <c r="E53" s="633"/>
      <c r="G53" s="634"/>
      <c r="H53" s="635"/>
      <c r="I53" s="31"/>
      <c r="J53" s="31"/>
      <c r="N53" s="652"/>
      <c r="O53" s="653"/>
      <c r="S53" s="644"/>
      <c r="T53" s="681"/>
      <c r="U53" s="645"/>
      <c r="V53" s="146"/>
      <c r="AB53" s="634"/>
      <c r="AC53" s="635"/>
      <c r="AD53" s="137"/>
      <c r="AE53" s="636" t="s">
        <v>153</v>
      </c>
      <c r="AF53" s="637"/>
    </row>
    <row r="54" spans="1:35" ht="13.5" customHeight="1">
      <c r="D54" s="634"/>
      <c r="E54" s="635"/>
      <c r="G54" s="634"/>
      <c r="H54" s="635"/>
      <c r="I54" s="31"/>
      <c r="J54" s="31"/>
      <c r="N54" s="652"/>
      <c r="O54" s="653"/>
      <c r="AB54" s="634"/>
      <c r="AC54" s="635"/>
      <c r="AD54" s="137"/>
      <c r="AE54" s="638"/>
      <c r="AF54" s="639"/>
    </row>
    <row r="55" spans="1:35" ht="18" thickBot="1">
      <c r="D55" s="640">
        <f>設備投資の計算シート!AG45</f>
        <v>0</v>
      </c>
      <c r="E55" s="641"/>
      <c r="G55" s="640">
        <f>設備投資の計算シート!AC45</f>
        <v>0</v>
      </c>
      <c r="H55" s="641"/>
      <c r="I55" s="137"/>
      <c r="N55" s="646">
        <f>設備投資の計算シート!V45</f>
        <v>0</v>
      </c>
      <c r="O55" s="647"/>
      <c r="AB55" s="648">
        <f>設備投資の計算シート!W45</f>
        <v>0</v>
      </c>
      <c r="AC55" s="649"/>
      <c r="AD55" s="137"/>
      <c r="AE55" s="648">
        <f>設備投資の計算シート!X45</f>
        <v>0</v>
      </c>
      <c r="AF55" s="649"/>
    </row>
    <row r="56" spans="1:35" ht="14.25" customHeight="1">
      <c r="J56" s="642" t="s">
        <v>66</v>
      </c>
      <c r="Y56" s="632" t="s">
        <v>164</v>
      </c>
      <c r="Z56" s="633"/>
    </row>
    <row r="57" spans="1:35" ht="14.25">
      <c r="J57" s="643"/>
      <c r="X57" s="146"/>
      <c r="Y57" s="644"/>
      <c r="Z57" s="645"/>
    </row>
    <row r="58" spans="1:35" ht="14.25">
      <c r="J58" s="146"/>
      <c r="X58" s="146"/>
      <c r="Y58" s="146"/>
      <c r="Z58" s="146"/>
    </row>
    <row r="59" spans="1:35" ht="13.5" customHeight="1"/>
    <row r="60" spans="1:35">
      <c r="AI60" s="5"/>
    </row>
    <row r="61" spans="1:35">
      <c r="A61" s="148"/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</row>
    <row r="62" spans="1:35" ht="14.25" thickBot="1"/>
    <row r="63" spans="1:35" ht="14.25" customHeight="1" thickBot="1">
      <c r="G63" s="650" t="s">
        <v>150</v>
      </c>
      <c r="H63" s="651"/>
      <c r="I63" s="31"/>
      <c r="J63" s="31"/>
      <c r="N63" s="654" t="s">
        <v>223</v>
      </c>
      <c r="O63" s="655"/>
      <c r="R63" s="654" t="s">
        <v>221</v>
      </c>
      <c r="S63" s="672"/>
      <c r="T63" s="655"/>
      <c r="AB63" s="650" t="s">
        <v>185</v>
      </c>
      <c r="AC63" s="651"/>
      <c r="AD63" s="137"/>
    </row>
    <row r="64" spans="1:35" ht="14.25" customHeight="1" thickTop="1">
      <c r="D64" s="668" t="s">
        <v>186</v>
      </c>
      <c r="E64" s="669"/>
      <c r="G64" s="652"/>
      <c r="H64" s="653"/>
      <c r="I64" s="31"/>
      <c r="J64" s="31"/>
      <c r="N64" s="656"/>
      <c r="O64" s="657"/>
      <c r="R64" s="656"/>
      <c r="S64" s="673"/>
      <c r="T64" s="657"/>
      <c r="AB64" s="652"/>
      <c r="AC64" s="653"/>
      <c r="AD64" s="137"/>
      <c r="AE64" s="658" t="s">
        <v>153</v>
      </c>
      <c r="AF64" s="659"/>
    </row>
    <row r="65" spans="1:35" ht="13.5" customHeight="1">
      <c r="D65" s="670"/>
      <c r="E65" s="671"/>
      <c r="G65" s="652"/>
      <c r="H65" s="653"/>
      <c r="I65" s="31"/>
      <c r="J65" s="31"/>
      <c r="N65" s="656"/>
      <c r="O65" s="657"/>
      <c r="R65" s="656"/>
      <c r="S65" s="673"/>
      <c r="T65" s="657"/>
      <c r="AB65" s="652"/>
      <c r="AC65" s="653"/>
      <c r="AD65" s="137"/>
      <c r="AE65" s="660"/>
      <c r="AF65" s="661"/>
    </row>
    <row r="66" spans="1:35" ht="18" thickBot="1">
      <c r="D66" s="662">
        <f>設備投資の計算シート!AM45</f>
        <v>0</v>
      </c>
      <c r="E66" s="663"/>
      <c r="G66" s="685">
        <f>設備投資の計算シート!AL45</f>
        <v>0</v>
      </c>
      <c r="H66" s="686"/>
      <c r="I66" s="137"/>
      <c r="J66" s="137"/>
      <c r="N66" s="646">
        <f>設備投資の計算シート!AI45</f>
        <v>0</v>
      </c>
      <c r="O66" s="647"/>
      <c r="R66" s="674" t="e">
        <f>N66/R11</f>
        <v>#DIV/0!</v>
      </c>
      <c r="S66" s="675"/>
      <c r="T66" s="676"/>
      <c r="AB66" s="646">
        <f>設備投資の計算シート!AJ45</f>
        <v>0</v>
      </c>
      <c r="AC66" s="647"/>
      <c r="AD66" s="137"/>
      <c r="AE66" s="666">
        <f>設備投資の計算シート!AK45</f>
        <v>0</v>
      </c>
      <c r="AF66" s="667"/>
    </row>
    <row r="67" spans="1:35" ht="14.25" thickTop="1"/>
    <row r="70" spans="1:35">
      <c r="A70" s="149"/>
      <c r="B70" s="149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</row>
  </sheetData>
  <mergeCells count="74">
    <mergeCell ref="A1:AI2"/>
    <mergeCell ref="R11:S11"/>
    <mergeCell ref="G12:G13"/>
    <mergeCell ref="AB12:AC13"/>
    <mergeCell ref="R7:S10"/>
    <mergeCell ref="AE17:AF18"/>
    <mergeCell ref="D19:E19"/>
    <mergeCell ref="G19:H19"/>
    <mergeCell ref="N19:O19"/>
    <mergeCell ref="AB19:AC19"/>
    <mergeCell ref="AE19:AF19"/>
    <mergeCell ref="Q16:Q17"/>
    <mergeCell ref="S15:V17"/>
    <mergeCell ref="N15:O18"/>
    <mergeCell ref="G16:H18"/>
    <mergeCell ref="R16:R17"/>
    <mergeCell ref="AB16:AC18"/>
    <mergeCell ref="D17:E18"/>
    <mergeCell ref="Y20:Z21"/>
    <mergeCell ref="R24:S25"/>
    <mergeCell ref="R26:S26"/>
    <mergeCell ref="R29:S30"/>
    <mergeCell ref="G30:G31"/>
    <mergeCell ref="U27:U28"/>
    <mergeCell ref="J20:J21"/>
    <mergeCell ref="R20:R21"/>
    <mergeCell ref="AB30:AC31"/>
    <mergeCell ref="R31:S31"/>
    <mergeCell ref="G34:H36"/>
    <mergeCell ref="N34:O36"/>
    <mergeCell ref="S34:U35"/>
    <mergeCell ref="AB34:AC36"/>
    <mergeCell ref="D35:E36"/>
    <mergeCell ref="AE35:AF36"/>
    <mergeCell ref="D37:E37"/>
    <mergeCell ref="G37:H37"/>
    <mergeCell ref="N37:O37"/>
    <mergeCell ref="AB37:AC37"/>
    <mergeCell ref="AE37:AF37"/>
    <mergeCell ref="J38:J39"/>
    <mergeCell ref="Y38:Z39"/>
    <mergeCell ref="R42:S43"/>
    <mergeCell ref="R44:S44"/>
    <mergeCell ref="U45:U46"/>
    <mergeCell ref="Y45:Z46"/>
    <mergeCell ref="R47:S48"/>
    <mergeCell ref="G48:G49"/>
    <mergeCell ref="AB48:AC49"/>
    <mergeCell ref="R49:S49"/>
    <mergeCell ref="G52:H54"/>
    <mergeCell ref="N52:O54"/>
    <mergeCell ref="S52:U53"/>
    <mergeCell ref="AB52:AC54"/>
    <mergeCell ref="D53:E54"/>
    <mergeCell ref="AE53:AF54"/>
    <mergeCell ref="D55:E55"/>
    <mergeCell ref="G55:H55"/>
    <mergeCell ref="N55:O55"/>
    <mergeCell ref="AB55:AC55"/>
    <mergeCell ref="AE55:AF55"/>
    <mergeCell ref="J56:J57"/>
    <mergeCell ref="Y56:Z57"/>
    <mergeCell ref="G63:H65"/>
    <mergeCell ref="N63:O65"/>
    <mergeCell ref="AB63:AC65"/>
    <mergeCell ref="R63:T65"/>
    <mergeCell ref="AE64:AF65"/>
    <mergeCell ref="D66:E66"/>
    <mergeCell ref="G66:H66"/>
    <mergeCell ref="N66:O66"/>
    <mergeCell ref="AB66:AC66"/>
    <mergeCell ref="AE66:AF66"/>
    <mergeCell ref="D64:E65"/>
    <mergeCell ref="R66:T66"/>
  </mergeCells>
  <phoneticPr fontId="3"/>
  <pageMargins left="0.43307086614173229" right="0.31496062992125984" top="0.62992125984251968" bottom="0.39370078740157483" header="0.39370078740157483" footer="0.51181102362204722"/>
  <pageSetup paperSize="9" scale="57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S45"/>
  <sheetViews>
    <sheetView showGridLines="0" zoomScaleNormal="100" zoomScaleSheetLayoutView="100" workbookViewId="0">
      <pane xSplit="3" ySplit="7" topLeftCell="D8" activePane="bottomRight" state="frozen"/>
      <selection pane="topRight"/>
      <selection pane="bottomLeft"/>
      <selection pane="bottomRight" activeCell="E26" sqref="E26"/>
    </sheetView>
  </sheetViews>
  <sheetFormatPr defaultRowHeight="13.5"/>
  <cols>
    <col min="1" max="1" width="3" customWidth="1"/>
    <col min="2" max="2" width="3.25" bestFit="1" customWidth="1"/>
    <col min="3" max="3" width="23.25" bestFit="1" customWidth="1"/>
    <col min="4" max="12" width="15.625" customWidth="1"/>
    <col min="13" max="13" width="4.625" customWidth="1"/>
    <col min="14" max="20" width="15.625" customWidth="1"/>
    <col min="21" max="21" width="4.625" customWidth="1"/>
    <col min="22" max="29" width="15.625" customWidth="1"/>
    <col min="30" max="30" width="4.25" customWidth="1"/>
    <col min="31" max="36" width="15.625" customWidth="1"/>
    <col min="37" max="37" width="3.75" customWidth="1"/>
    <col min="38" max="38" width="15.625" customWidth="1"/>
    <col min="39" max="39" width="24.125" bestFit="1" customWidth="1"/>
    <col min="40" max="45" width="15.625" customWidth="1"/>
  </cols>
  <sheetData>
    <row r="1" spans="2:45">
      <c r="AG1" s="116"/>
      <c r="AI1" s="116"/>
      <c r="AJ1" s="116"/>
      <c r="AN1" s="116"/>
      <c r="AO1" s="5"/>
      <c r="AP1" s="116"/>
      <c r="AQ1" s="5"/>
      <c r="AS1" s="5"/>
    </row>
    <row r="2" spans="2:45">
      <c r="L2" s="5" t="s">
        <v>136</v>
      </c>
      <c r="T2" s="5" t="s">
        <v>136</v>
      </c>
      <c r="AC2" s="5" t="s">
        <v>131</v>
      </c>
      <c r="AG2" s="116" t="s">
        <v>90</v>
      </c>
      <c r="AI2" s="116" t="s">
        <v>148</v>
      </c>
      <c r="AJ2" s="116"/>
      <c r="AN2" s="116"/>
      <c r="AO2" s="5"/>
      <c r="AP2" s="116" t="s">
        <v>90</v>
      </c>
      <c r="AQ2" s="5" t="s">
        <v>154</v>
      </c>
      <c r="AS2" s="5" t="s">
        <v>148</v>
      </c>
    </row>
    <row r="3" spans="2:45" ht="14.25" customHeight="1" thickBot="1">
      <c r="B3" s="233"/>
      <c r="C3" s="232"/>
      <c r="D3" s="746" t="s">
        <v>62</v>
      </c>
      <c r="E3" s="747"/>
      <c r="F3" s="747"/>
      <c r="G3" s="747"/>
      <c r="H3" s="747"/>
      <c r="I3" s="747"/>
      <c r="J3" s="747"/>
      <c r="K3" s="747"/>
      <c r="L3" s="748"/>
      <c r="M3" s="31"/>
      <c r="N3" s="746" t="s">
        <v>63</v>
      </c>
      <c r="O3" s="747"/>
      <c r="P3" s="747"/>
      <c r="Q3" s="747"/>
      <c r="R3" s="747"/>
      <c r="S3" s="747"/>
      <c r="T3" s="748"/>
      <c r="V3" s="737" t="s">
        <v>78</v>
      </c>
      <c r="W3" s="738"/>
      <c r="X3" s="738"/>
      <c r="Y3" s="739"/>
      <c r="Z3" s="737" t="s">
        <v>79</v>
      </c>
      <c r="AA3" s="738"/>
      <c r="AB3" s="738"/>
      <c r="AC3" s="739"/>
      <c r="AE3" s="701" t="s">
        <v>56</v>
      </c>
      <c r="AF3" s="702"/>
      <c r="AG3" s="702"/>
      <c r="AH3" s="702"/>
      <c r="AI3" s="702"/>
      <c r="AJ3" s="703"/>
      <c r="AK3" s="31"/>
      <c r="AL3" s="701" t="s">
        <v>155</v>
      </c>
      <c r="AM3" s="702"/>
      <c r="AN3" s="702"/>
      <c r="AO3" s="702"/>
      <c r="AP3" s="702"/>
      <c r="AQ3" s="702"/>
      <c r="AR3" s="702"/>
      <c r="AS3" s="703"/>
    </row>
    <row r="4" spans="2:45" ht="13.5" customHeight="1">
      <c r="B4" s="589" t="s">
        <v>292</v>
      </c>
      <c r="C4" s="590"/>
      <c r="D4" s="719" t="s">
        <v>145</v>
      </c>
      <c r="E4" s="720"/>
      <c r="F4" s="721"/>
      <c r="G4" s="727" t="s">
        <v>146</v>
      </c>
      <c r="H4" s="720"/>
      <c r="I4" s="721"/>
      <c r="J4" s="727" t="s">
        <v>196</v>
      </c>
      <c r="K4" s="720"/>
      <c r="L4" s="728"/>
      <c r="M4" s="64"/>
      <c r="N4" s="749" t="s">
        <v>119</v>
      </c>
      <c r="O4" s="752" t="s">
        <v>64</v>
      </c>
      <c r="P4" s="742" t="s">
        <v>125</v>
      </c>
      <c r="Q4" s="742" t="s">
        <v>83</v>
      </c>
      <c r="R4" s="731" t="s">
        <v>84</v>
      </c>
      <c r="S4" s="150"/>
      <c r="T4" s="151"/>
      <c r="V4" s="740" t="s">
        <v>143</v>
      </c>
      <c r="W4" s="741"/>
      <c r="X4" s="741"/>
      <c r="Y4" s="742" t="s">
        <v>85</v>
      </c>
      <c r="Z4" s="740" t="s">
        <v>144</v>
      </c>
      <c r="AA4" s="741"/>
      <c r="AB4" s="741"/>
      <c r="AC4" s="743" t="s">
        <v>86</v>
      </c>
      <c r="AE4" s="589" t="s">
        <v>149</v>
      </c>
      <c r="AF4" s="139"/>
      <c r="AG4" s="140"/>
      <c r="AH4" s="589" t="s">
        <v>150</v>
      </c>
      <c r="AI4" s="117"/>
      <c r="AJ4" s="598" t="s">
        <v>151</v>
      </c>
      <c r="AK4" s="31"/>
      <c r="AL4" s="706" t="s">
        <v>156</v>
      </c>
      <c r="AM4" s="709" t="s">
        <v>157</v>
      </c>
      <c r="AN4" s="589" t="s">
        <v>149</v>
      </c>
      <c r="AO4" s="83"/>
      <c r="AP4" s="83"/>
      <c r="AQ4" s="712" t="s">
        <v>158</v>
      </c>
      <c r="AR4" s="589" t="s">
        <v>150</v>
      </c>
      <c r="AS4" s="117"/>
    </row>
    <row r="5" spans="2:45" ht="13.5" customHeight="1">
      <c r="B5" s="591"/>
      <c r="C5" s="592"/>
      <c r="D5" s="722" t="s">
        <v>195</v>
      </c>
      <c r="E5" s="155"/>
      <c r="F5" s="155"/>
      <c r="G5" s="729" t="s">
        <v>179</v>
      </c>
      <c r="H5" s="141"/>
      <c r="I5" s="142"/>
      <c r="J5" s="729" t="s">
        <v>82</v>
      </c>
      <c r="K5" s="141"/>
      <c r="L5" s="156"/>
      <c r="M5" s="64"/>
      <c r="N5" s="750"/>
      <c r="O5" s="753"/>
      <c r="P5" s="732"/>
      <c r="Q5" s="732"/>
      <c r="R5" s="732"/>
      <c r="S5" s="734" t="s">
        <v>126</v>
      </c>
      <c r="T5" s="152"/>
      <c r="V5" s="744" t="s">
        <v>145</v>
      </c>
      <c r="W5" s="699" t="s">
        <v>146</v>
      </c>
      <c r="X5" s="699" t="s">
        <v>147</v>
      </c>
      <c r="Y5" s="732"/>
      <c r="Z5" s="744" t="s">
        <v>145</v>
      </c>
      <c r="AA5" s="699" t="s">
        <v>146</v>
      </c>
      <c r="AB5" s="699" t="s">
        <v>147</v>
      </c>
      <c r="AC5" s="735"/>
      <c r="AE5" s="591"/>
      <c r="AF5" s="715" t="s">
        <v>152</v>
      </c>
      <c r="AG5" s="90"/>
      <c r="AH5" s="591"/>
      <c r="AI5" s="697" t="s">
        <v>74</v>
      </c>
      <c r="AJ5" s="704"/>
      <c r="AK5" s="31"/>
      <c r="AL5" s="707"/>
      <c r="AM5" s="710"/>
      <c r="AN5" s="591"/>
      <c r="AO5" s="715" t="s">
        <v>152</v>
      </c>
      <c r="AP5" s="90"/>
      <c r="AQ5" s="713"/>
      <c r="AR5" s="591"/>
      <c r="AS5" s="697" t="s">
        <v>74</v>
      </c>
    </row>
    <row r="6" spans="2:45" ht="13.5" customHeight="1">
      <c r="B6" s="591"/>
      <c r="C6" s="592"/>
      <c r="D6" s="723"/>
      <c r="E6" s="725" t="s">
        <v>168</v>
      </c>
      <c r="F6" s="155"/>
      <c r="G6" s="725"/>
      <c r="H6" s="729" t="s">
        <v>168</v>
      </c>
      <c r="I6" s="143"/>
      <c r="J6" s="725"/>
      <c r="K6" s="729" t="s">
        <v>132</v>
      </c>
      <c r="L6" s="157"/>
      <c r="M6" s="64"/>
      <c r="N6" s="750"/>
      <c r="O6" s="753"/>
      <c r="P6" s="732"/>
      <c r="Q6" s="732"/>
      <c r="R6" s="732"/>
      <c r="S6" s="732"/>
      <c r="T6" s="735" t="s">
        <v>127</v>
      </c>
      <c r="V6" s="744"/>
      <c r="W6" s="699"/>
      <c r="X6" s="699"/>
      <c r="Y6" s="732"/>
      <c r="Z6" s="744"/>
      <c r="AA6" s="699"/>
      <c r="AB6" s="699"/>
      <c r="AC6" s="735"/>
      <c r="AE6" s="591"/>
      <c r="AF6" s="716"/>
      <c r="AG6" s="697" t="s">
        <v>153</v>
      </c>
      <c r="AH6" s="591"/>
      <c r="AI6" s="718"/>
      <c r="AJ6" s="704"/>
      <c r="AK6" s="31"/>
      <c r="AL6" s="707"/>
      <c r="AM6" s="710"/>
      <c r="AN6" s="591"/>
      <c r="AO6" s="716"/>
      <c r="AP6" s="697" t="s">
        <v>153</v>
      </c>
      <c r="AQ6" s="713"/>
      <c r="AR6" s="591"/>
      <c r="AS6" s="718"/>
    </row>
    <row r="7" spans="2:45" ht="24.75" customHeight="1" thickBot="1">
      <c r="B7" s="593"/>
      <c r="C7" s="594"/>
      <c r="D7" s="724"/>
      <c r="E7" s="726"/>
      <c r="F7" s="154" t="s">
        <v>169</v>
      </c>
      <c r="G7" s="730"/>
      <c r="H7" s="730"/>
      <c r="I7" s="144" t="s">
        <v>180</v>
      </c>
      <c r="J7" s="730"/>
      <c r="K7" s="730"/>
      <c r="L7" s="158" t="s">
        <v>182</v>
      </c>
      <c r="M7" s="64"/>
      <c r="N7" s="751"/>
      <c r="O7" s="754"/>
      <c r="P7" s="733"/>
      <c r="Q7" s="733"/>
      <c r="R7" s="733"/>
      <c r="S7" s="733"/>
      <c r="T7" s="736"/>
      <c r="U7" s="1"/>
      <c r="V7" s="745"/>
      <c r="W7" s="700"/>
      <c r="X7" s="700"/>
      <c r="Y7" s="733"/>
      <c r="Z7" s="745"/>
      <c r="AA7" s="700"/>
      <c r="AB7" s="700"/>
      <c r="AC7" s="736"/>
      <c r="AE7" s="593"/>
      <c r="AF7" s="717"/>
      <c r="AG7" s="698"/>
      <c r="AH7" s="593"/>
      <c r="AI7" s="698"/>
      <c r="AJ7" s="705"/>
      <c r="AK7" s="31"/>
      <c r="AL7" s="708"/>
      <c r="AM7" s="711"/>
      <c r="AN7" s="593"/>
      <c r="AO7" s="717"/>
      <c r="AP7" s="698"/>
      <c r="AQ7" s="714"/>
      <c r="AR7" s="593"/>
      <c r="AS7" s="698"/>
    </row>
    <row r="8" spans="2:45" ht="20.100000000000001" customHeight="1">
      <c r="B8" s="259" t="s">
        <v>0</v>
      </c>
      <c r="C8" s="260" t="s">
        <v>225</v>
      </c>
      <c r="D8" s="261">
        <f>生産増加の計算シート!D8+設備投資の計算シート!F8</f>
        <v>0</v>
      </c>
      <c r="E8" s="262">
        <f>生産増加の計算シート!E8+設備投資の計算シート!G8</f>
        <v>0</v>
      </c>
      <c r="F8" s="263">
        <f>生産増加の計算シート!F8+設備投資の計算シート!H8</f>
        <v>0</v>
      </c>
      <c r="G8" s="264">
        <f>生産増加の計算シート!G8+設備投資の計算シート!K8</f>
        <v>0</v>
      </c>
      <c r="H8" s="262">
        <f>生産増加の計算シート!H8+設備投資の計算シート!L8</f>
        <v>0</v>
      </c>
      <c r="I8" s="263">
        <f>生産増加の計算シート!I8+設備投資の計算シート!M8</f>
        <v>0</v>
      </c>
      <c r="J8" s="262">
        <f>生産増加の計算シート!J8+設備投資の計算シート!N8</f>
        <v>0</v>
      </c>
      <c r="K8" s="265">
        <f>生産増加の計算シート!K8+設備投資の計算シート!O8</f>
        <v>0</v>
      </c>
      <c r="L8" s="266">
        <f>生産増加の計算シート!L8+設備投資の計算シート!P8</f>
        <v>0</v>
      </c>
      <c r="M8" s="65"/>
      <c r="N8" s="268"/>
      <c r="O8" s="269"/>
      <c r="P8" s="265">
        <f>生産増加の計算シート!P8+設備投資の計算シート!T8</f>
        <v>0</v>
      </c>
      <c r="Q8" s="265">
        <f>生産増加の計算シート!Q8+設備投資の計算シート!U8</f>
        <v>0</v>
      </c>
      <c r="R8" s="265">
        <f>生産増加の計算シート!R8+設備投資の計算シート!V8</f>
        <v>0</v>
      </c>
      <c r="S8" s="265">
        <f>生産増加の計算シート!S8+設備投資の計算シート!W8</f>
        <v>0</v>
      </c>
      <c r="T8" s="266">
        <f>生産増加の計算シート!T8+設備投資の計算シート!X8</f>
        <v>0</v>
      </c>
      <c r="V8" s="271">
        <f>生産増加の計算シート!V8+設備投資の計算シート!Z8</f>
        <v>0</v>
      </c>
      <c r="W8" s="272">
        <f>生産増加の計算シート!W8+設備投資の計算シート!AA8</f>
        <v>0</v>
      </c>
      <c r="X8" s="272">
        <f>生産増加の計算シート!X8+設備投資の計算シート!AB8</f>
        <v>0</v>
      </c>
      <c r="Y8" s="273">
        <f>生産増加の計算シート!Y8+設備投資の計算シート!AC8</f>
        <v>0</v>
      </c>
      <c r="Z8" s="273">
        <f>生産増加の計算シート!Z8+設備投資の計算シート!AD8</f>
        <v>0</v>
      </c>
      <c r="AA8" s="274">
        <f>生産増加の計算シート!AA8+設備投資の計算シート!AE8</f>
        <v>0</v>
      </c>
      <c r="AB8" s="274">
        <f>生産増加の計算シート!AB8+設備投資の計算シート!AF8</f>
        <v>0</v>
      </c>
      <c r="AC8" s="275">
        <f>生産増加の計算シート!AC8+設備投資の計算シート!AG8</f>
        <v>0</v>
      </c>
      <c r="AE8" s="276">
        <f>生産増加の計算シート!AE8+設備投資の計算シート!AI8</f>
        <v>0</v>
      </c>
      <c r="AF8" s="277">
        <f>生産増加の計算シート!AF8+設備投資の計算シート!AJ8</f>
        <v>0</v>
      </c>
      <c r="AG8" s="278">
        <f>生産増加の計算シート!AG8+設備投資の計算シート!AK8</f>
        <v>0</v>
      </c>
      <c r="AH8" s="276">
        <f>生産増加の計算シート!AH8+設備投資の計算シート!AL8</f>
        <v>0</v>
      </c>
      <c r="AI8" s="279">
        <f>生産増加の計算シート!AI8+設備投資の計算シート!AM8</f>
        <v>0</v>
      </c>
      <c r="AJ8" s="280">
        <f>RANK(AE8,$AE$8:$AE$44)</f>
        <v>1</v>
      </c>
      <c r="AL8" s="281">
        <v>1</v>
      </c>
      <c r="AM8" s="282" t="str">
        <f t="shared" ref="AM8:AM44" si="0">INDEX(C$8:C$44,MATCH($AL8,$AJ$8:$AJ$44,0),1)</f>
        <v>農林漁業</v>
      </c>
      <c r="AN8" s="283">
        <f t="shared" ref="AN8:AN44" si="1">INDEX(AE$8:AE$44,MATCH($AL8,$AJ$8:$AJ$44,0),1)</f>
        <v>0</v>
      </c>
      <c r="AO8" s="284">
        <f t="shared" ref="AO8:AO44" si="2">INDEX(AF$8:AF$44,MATCH($AL8,$AJ$8:$AJ$44,0),1)</f>
        <v>0</v>
      </c>
      <c r="AP8" s="278">
        <f t="shared" ref="AP8:AP44" si="3">INDEX(AG$8:AG$44,MATCH($AL8,$AJ$8:$AJ$44,0),1)</f>
        <v>0</v>
      </c>
      <c r="AQ8" s="285" t="e">
        <f>SUM($AN$8:AN8)/SUM($AN$8:$AN$44)</f>
        <v>#N/A</v>
      </c>
      <c r="AR8" s="276">
        <f>INDEX(AH$8:AH$44,MATCH($AL8,$AJ$8:$AJ$44,0),1)</f>
        <v>0</v>
      </c>
      <c r="AS8" s="278">
        <f t="shared" ref="AS8:AS44" si="4">INDEX(AI$8:AI$44,MATCH($AL8,$AJ$8:$AJ$44,0),1)</f>
        <v>0</v>
      </c>
    </row>
    <row r="9" spans="2:45" ht="20.100000000000001" customHeight="1">
      <c r="B9" s="286" t="s">
        <v>5</v>
      </c>
      <c r="C9" s="287" t="s">
        <v>33</v>
      </c>
      <c r="D9" s="288">
        <f>生産増加の計算シート!D9+設備投資の計算シート!F9</f>
        <v>0</v>
      </c>
      <c r="E9" s="289">
        <f>生産増加の計算シート!E9+設備投資の計算シート!G9</f>
        <v>0</v>
      </c>
      <c r="F9" s="290">
        <f>生産増加の計算シート!F9+設備投資の計算シート!H9</f>
        <v>0</v>
      </c>
      <c r="G9" s="291">
        <f>生産増加の計算シート!G9+設備投資の計算シート!K9</f>
        <v>0</v>
      </c>
      <c r="H9" s="289">
        <f>生産増加の計算シート!H9+設備投資の計算シート!L9</f>
        <v>0</v>
      </c>
      <c r="I9" s="290">
        <f>生産増加の計算シート!I9+設備投資の計算シート!M9</f>
        <v>0</v>
      </c>
      <c r="J9" s="289">
        <f>生産増加の計算シート!J9+設備投資の計算シート!N9</f>
        <v>0</v>
      </c>
      <c r="K9" s="292">
        <f>生産増加の計算シート!K9+設備投資の計算シート!O9</f>
        <v>0</v>
      </c>
      <c r="L9" s="293">
        <f>生産増加の計算シート!L9+設備投資の計算シート!P9</f>
        <v>0</v>
      </c>
      <c r="M9" s="65"/>
      <c r="N9" s="295"/>
      <c r="O9" s="296"/>
      <c r="P9" s="292">
        <f>生産増加の計算シート!P9+設備投資の計算シート!T9</f>
        <v>0</v>
      </c>
      <c r="Q9" s="292">
        <f>生産増加の計算シート!Q9+設備投資の計算シート!U9</f>
        <v>0</v>
      </c>
      <c r="R9" s="292">
        <f>生産増加の計算シート!R9+設備投資の計算シート!V9</f>
        <v>0</v>
      </c>
      <c r="S9" s="292">
        <f>生産増加の計算シート!S9+設備投資の計算シート!W9</f>
        <v>0</v>
      </c>
      <c r="T9" s="293">
        <f>生産増加の計算シート!T9+設備投資の計算シート!X9</f>
        <v>0</v>
      </c>
      <c r="V9" s="298">
        <f>生産増加の計算シート!V9+設備投資の計算シート!Z9</f>
        <v>0</v>
      </c>
      <c r="W9" s="299">
        <f>生産増加の計算シート!W9+設備投資の計算シート!AA9</f>
        <v>0</v>
      </c>
      <c r="X9" s="299">
        <f>生産増加の計算シート!X9+設備投資の計算シート!AB9</f>
        <v>0</v>
      </c>
      <c r="Y9" s="300">
        <f>生産増加の計算シート!Y9+設備投資の計算シート!AC9</f>
        <v>0</v>
      </c>
      <c r="Z9" s="300">
        <f>生産増加の計算シート!Z9+設備投資の計算シート!AD9</f>
        <v>0</v>
      </c>
      <c r="AA9" s="301">
        <f>生産増加の計算シート!AA9+設備投資の計算シート!AE9</f>
        <v>0</v>
      </c>
      <c r="AB9" s="301">
        <f>生産増加の計算シート!AB9+設備投資の計算シート!AF9</f>
        <v>0</v>
      </c>
      <c r="AC9" s="302">
        <f>生産増加の計算シート!AC9+設備投資の計算シート!AG9</f>
        <v>0</v>
      </c>
      <c r="AE9" s="303">
        <f>生産増加の計算シート!AE9+設備投資の計算シート!AI9</f>
        <v>0</v>
      </c>
      <c r="AF9" s="304">
        <f>生産増加の計算シート!AF9+設備投資の計算シート!AJ9</f>
        <v>0</v>
      </c>
      <c r="AG9" s="305">
        <f>生産増加の計算シート!AG9+設備投資の計算シート!AK9</f>
        <v>0</v>
      </c>
      <c r="AH9" s="303">
        <f>生産増加の計算シート!AH9+設備投資の計算シート!AL9</f>
        <v>0</v>
      </c>
      <c r="AI9" s="306">
        <f>生産増加の計算シート!AI9+設備投資の計算シート!AM9</f>
        <v>0</v>
      </c>
      <c r="AJ9" s="307">
        <f t="shared" ref="AJ9:AJ44" si="5">RANK(AE9,$AE$8:$AE$44)</f>
        <v>1</v>
      </c>
      <c r="AL9" s="308">
        <v>2</v>
      </c>
      <c r="AM9" s="309" t="e">
        <f t="shared" si="0"/>
        <v>#N/A</v>
      </c>
      <c r="AN9" s="310" t="e">
        <f t="shared" si="1"/>
        <v>#N/A</v>
      </c>
      <c r="AO9" s="311" t="e">
        <f t="shared" si="2"/>
        <v>#N/A</v>
      </c>
      <c r="AP9" s="305" t="e">
        <f t="shared" si="3"/>
        <v>#N/A</v>
      </c>
      <c r="AQ9" s="312" t="e">
        <f>SUM($AN$8:AN9)/SUM($AN$8:$AN$44)</f>
        <v>#N/A</v>
      </c>
      <c r="AR9" s="303" t="e">
        <f t="shared" ref="AR9:AR44" si="6">INDEX(AH$8:AH$44,MATCH($AL9,$AJ$8:$AJ$44,0),1)</f>
        <v>#N/A</v>
      </c>
      <c r="AS9" s="305" t="e">
        <f t="shared" si="4"/>
        <v>#N/A</v>
      </c>
    </row>
    <row r="10" spans="2:45" ht="20.100000000000001" customHeight="1">
      <c r="B10" s="286" t="s">
        <v>10</v>
      </c>
      <c r="C10" s="287" t="s">
        <v>91</v>
      </c>
      <c r="D10" s="288">
        <f>生産増加の計算シート!D10+設備投資の計算シート!F10</f>
        <v>0</v>
      </c>
      <c r="E10" s="289">
        <f>生産増加の計算シート!E10+設備投資の計算シート!G10</f>
        <v>0</v>
      </c>
      <c r="F10" s="290">
        <f>生産増加の計算シート!F10+設備投資の計算シート!H10</f>
        <v>0</v>
      </c>
      <c r="G10" s="291">
        <f>生産増加の計算シート!G10+設備投資の計算シート!K10</f>
        <v>0</v>
      </c>
      <c r="H10" s="289">
        <f>生産増加の計算シート!H10+設備投資の計算シート!L10</f>
        <v>0</v>
      </c>
      <c r="I10" s="290">
        <f>生産増加の計算シート!I10+設備投資の計算シート!M10</f>
        <v>0</v>
      </c>
      <c r="J10" s="289">
        <f>生産増加の計算シート!J10+設備投資の計算シート!N10</f>
        <v>0</v>
      </c>
      <c r="K10" s="292">
        <f>生産増加の計算シート!K10+設備投資の計算シート!O10</f>
        <v>0</v>
      </c>
      <c r="L10" s="293">
        <f>生産増加の計算シート!L10+設備投資の計算シート!P10</f>
        <v>0</v>
      </c>
      <c r="M10" s="65"/>
      <c r="N10" s="295"/>
      <c r="O10" s="296"/>
      <c r="P10" s="292">
        <f>生産増加の計算シート!P10+設備投資の計算シート!T10</f>
        <v>0</v>
      </c>
      <c r="Q10" s="292">
        <f>生産増加の計算シート!Q10+設備投資の計算シート!U10</f>
        <v>0</v>
      </c>
      <c r="R10" s="292">
        <f>生産増加の計算シート!R10+設備投資の計算シート!V10</f>
        <v>0</v>
      </c>
      <c r="S10" s="292">
        <f>生産増加の計算シート!S10+設備投資の計算シート!W10</f>
        <v>0</v>
      </c>
      <c r="T10" s="293">
        <f>生産増加の計算シート!T10+設備投資の計算シート!X10</f>
        <v>0</v>
      </c>
      <c r="V10" s="298">
        <f>生産増加の計算シート!V10+設備投資の計算シート!Z10</f>
        <v>0</v>
      </c>
      <c r="W10" s="299">
        <f>生産増加の計算シート!W10+設備投資の計算シート!AA10</f>
        <v>0</v>
      </c>
      <c r="X10" s="299">
        <f>生産増加の計算シート!X10+設備投資の計算シート!AB10</f>
        <v>0</v>
      </c>
      <c r="Y10" s="300">
        <f>生産増加の計算シート!Y10+設備投資の計算シート!AC10</f>
        <v>0</v>
      </c>
      <c r="Z10" s="300">
        <f>生産増加の計算シート!Z10+設備投資の計算シート!AD10</f>
        <v>0</v>
      </c>
      <c r="AA10" s="301">
        <f>生産増加の計算シート!AA10+設備投資の計算シート!AE10</f>
        <v>0</v>
      </c>
      <c r="AB10" s="301">
        <f>生産増加の計算シート!AB10+設備投資の計算シート!AF10</f>
        <v>0</v>
      </c>
      <c r="AC10" s="302">
        <f>生産増加の計算シート!AC10+設備投資の計算シート!AG10</f>
        <v>0</v>
      </c>
      <c r="AE10" s="303">
        <f>生産増加の計算シート!AE10+設備投資の計算シート!AI10</f>
        <v>0</v>
      </c>
      <c r="AF10" s="304">
        <f>生産増加の計算シート!AF10+設備投資の計算シート!AJ10</f>
        <v>0</v>
      </c>
      <c r="AG10" s="305">
        <f>生産増加の計算シート!AG10+設備投資の計算シート!AK10</f>
        <v>0</v>
      </c>
      <c r="AH10" s="303">
        <f>生産増加の計算シート!AH10+設備投資の計算シート!AL10</f>
        <v>0</v>
      </c>
      <c r="AI10" s="306">
        <f>生産増加の計算シート!AI10+設備投資の計算シート!AM10</f>
        <v>0</v>
      </c>
      <c r="AJ10" s="307">
        <f t="shared" si="5"/>
        <v>1</v>
      </c>
      <c r="AL10" s="308">
        <v>3</v>
      </c>
      <c r="AM10" s="309" t="e">
        <f t="shared" si="0"/>
        <v>#N/A</v>
      </c>
      <c r="AN10" s="310" t="e">
        <f t="shared" si="1"/>
        <v>#N/A</v>
      </c>
      <c r="AO10" s="311" t="e">
        <f t="shared" si="2"/>
        <v>#N/A</v>
      </c>
      <c r="AP10" s="305" t="e">
        <f t="shared" si="3"/>
        <v>#N/A</v>
      </c>
      <c r="AQ10" s="312" t="e">
        <f>SUM($AN$8:AN10)/SUM($AN$8:$AN$44)</f>
        <v>#N/A</v>
      </c>
      <c r="AR10" s="303" t="e">
        <f t="shared" si="6"/>
        <v>#N/A</v>
      </c>
      <c r="AS10" s="305" t="e">
        <f t="shared" si="4"/>
        <v>#N/A</v>
      </c>
    </row>
    <row r="11" spans="2:45" ht="20.100000000000001" customHeight="1">
      <c r="B11" s="286" t="s">
        <v>14</v>
      </c>
      <c r="C11" s="287" t="s">
        <v>34</v>
      </c>
      <c r="D11" s="288">
        <f>生産増加の計算シート!D11+設備投資の計算シート!F11</f>
        <v>0</v>
      </c>
      <c r="E11" s="289">
        <f>生産増加の計算シート!E11+設備投資の計算シート!G11</f>
        <v>0</v>
      </c>
      <c r="F11" s="290">
        <f>生産増加の計算シート!F11+設備投資の計算シート!H11</f>
        <v>0</v>
      </c>
      <c r="G11" s="291">
        <f>生産増加の計算シート!G11+設備投資の計算シート!K11</f>
        <v>0</v>
      </c>
      <c r="H11" s="289">
        <f>生産増加の計算シート!H11+設備投資の計算シート!L11</f>
        <v>0</v>
      </c>
      <c r="I11" s="290">
        <f>生産増加の計算シート!I11+設備投資の計算シート!M11</f>
        <v>0</v>
      </c>
      <c r="J11" s="289">
        <f>生産増加の計算シート!J11+設備投資の計算シート!N11</f>
        <v>0</v>
      </c>
      <c r="K11" s="292">
        <f>生産増加の計算シート!K11+設備投資の計算シート!O11</f>
        <v>0</v>
      </c>
      <c r="L11" s="293">
        <f>生産増加の計算シート!L11+設備投資の計算シート!P11</f>
        <v>0</v>
      </c>
      <c r="M11" s="65"/>
      <c r="N11" s="295"/>
      <c r="O11" s="296"/>
      <c r="P11" s="292">
        <f>生産増加の計算シート!P11+設備投資の計算シート!T11</f>
        <v>0</v>
      </c>
      <c r="Q11" s="292">
        <f>生産増加の計算シート!Q11+設備投資の計算シート!U11</f>
        <v>0</v>
      </c>
      <c r="R11" s="292">
        <f>生産増加の計算シート!R11+設備投資の計算シート!V11</f>
        <v>0</v>
      </c>
      <c r="S11" s="292">
        <f>生産増加の計算シート!S11+設備投資の計算シート!W11</f>
        <v>0</v>
      </c>
      <c r="T11" s="293">
        <f>生産増加の計算シート!T11+設備投資の計算シート!X11</f>
        <v>0</v>
      </c>
      <c r="V11" s="298">
        <f>生産増加の計算シート!V11+設備投資の計算シート!Z11</f>
        <v>0</v>
      </c>
      <c r="W11" s="299">
        <f>生産増加の計算シート!W11+設備投資の計算シート!AA11</f>
        <v>0</v>
      </c>
      <c r="X11" s="299">
        <f>生産増加の計算シート!X11+設備投資の計算シート!AB11</f>
        <v>0</v>
      </c>
      <c r="Y11" s="300">
        <f>生産増加の計算シート!Y11+設備投資の計算シート!AC11</f>
        <v>0</v>
      </c>
      <c r="Z11" s="300">
        <f>生産増加の計算シート!Z11+設備投資の計算シート!AD11</f>
        <v>0</v>
      </c>
      <c r="AA11" s="301">
        <f>生産増加の計算シート!AA11+設備投資の計算シート!AE11</f>
        <v>0</v>
      </c>
      <c r="AB11" s="301">
        <f>生産増加の計算シート!AB11+設備投資の計算シート!AF11</f>
        <v>0</v>
      </c>
      <c r="AC11" s="302">
        <f>生産増加の計算シート!AC11+設備投資の計算シート!AG11</f>
        <v>0</v>
      </c>
      <c r="AE11" s="303">
        <f>生産増加の計算シート!AE11+設備投資の計算シート!AI11</f>
        <v>0</v>
      </c>
      <c r="AF11" s="304">
        <f>生産増加の計算シート!AF11+設備投資の計算シート!AJ11</f>
        <v>0</v>
      </c>
      <c r="AG11" s="305">
        <f>生産増加の計算シート!AG11+設備投資の計算シート!AK11</f>
        <v>0</v>
      </c>
      <c r="AH11" s="303">
        <f>生産増加の計算シート!AH11+設備投資の計算シート!AL11</f>
        <v>0</v>
      </c>
      <c r="AI11" s="306">
        <f>生産増加の計算シート!AI11+設備投資の計算シート!AM11</f>
        <v>0</v>
      </c>
      <c r="AJ11" s="307">
        <f t="shared" si="5"/>
        <v>1</v>
      </c>
      <c r="AL11" s="308">
        <v>4</v>
      </c>
      <c r="AM11" s="309" t="e">
        <f t="shared" si="0"/>
        <v>#N/A</v>
      </c>
      <c r="AN11" s="310" t="e">
        <f t="shared" si="1"/>
        <v>#N/A</v>
      </c>
      <c r="AO11" s="311" t="e">
        <f t="shared" si="2"/>
        <v>#N/A</v>
      </c>
      <c r="AP11" s="305" t="e">
        <f t="shared" si="3"/>
        <v>#N/A</v>
      </c>
      <c r="AQ11" s="312" t="e">
        <f>SUM($AN$8:AN11)/SUM($AN$8:$AN$44)</f>
        <v>#N/A</v>
      </c>
      <c r="AR11" s="303" t="e">
        <f t="shared" si="6"/>
        <v>#N/A</v>
      </c>
      <c r="AS11" s="305" t="e">
        <f t="shared" si="4"/>
        <v>#N/A</v>
      </c>
    </row>
    <row r="12" spans="2:45" ht="20.100000000000001" customHeight="1">
      <c r="B12" s="313" t="s">
        <v>15</v>
      </c>
      <c r="C12" s="314" t="s">
        <v>35</v>
      </c>
      <c r="D12" s="315">
        <f>生産増加の計算シート!D12+設備投資の計算シート!F12</f>
        <v>0</v>
      </c>
      <c r="E12" s="316">
        <f>生産増加の計算シート!E12+設備投資の計算シート!G12</f>
        <v>0</v>
      </c>
      <c r="F12" s="317">
        <f>生産増加の計算シート!F12+設備投資の計算シート!H12</f>
        <v>0</v>
      </c>
      <c r="G12" s="318">
        <f>生産増加の計算シート!G12+設備投資の計算シート!K12</f>
        <v>0</v>
      </c>
      <c r="H12" s="316">
        <f>生産増加の計算シート!H12+設備投資の計算シート!L12</f>
        <v>0</v>
      </c>
      <c r="I12" s="317">
        <f>生産増加の計算シート!I12+設備投資の計算シート!M12</f>
        <v>0</v>
      </c>
      <c r="J12" s="316">
        <f>生産増加の計算シート!J12+設備投資の計算シート!N12</f>
        <v>0</v>
      </c>
      <c r="K12" s="319">
        <f>生産増加の計算シート!K12+設備投資の計算シート!O12</f>
        <v>0</v>
      </c>
      <c r="L12" s="320">
        <f>生産増加の計算シート!L12+設備投資の計算シート!P12</f>
        <v>0</v>
      </c>
      <c r="M12" s="65"/>
      <c r="N12" s="322"/>
      <c r="O12" s="323"/>
      <c r="P12" s="319">
        <f>生産増加の計算シート!P12+設備投資の計算シート!T12</f>
        <v>0</v>
      </c>
      <c r="Q12" s="319">
        <f>生産増加の計算シート!Q12+設備投資の計算シート!U12</f>
        <v>0</v>
      </c>
      <c r="R12" s="319">
        <f>生産増加の計算シート!R12+設備投資の計算シート!V12</f>
        <v>0</v>
      </c>
      <c r="S12" s="319">
        <f>生産増加の計算シート!S12+設備投資の計算シート!W12</f>
        <v>0</v>
      </c>
      <c r="T12" s="320">
        <f>生産増加の計算シート!T12+設備投資の計算シート!X12</f>
        <v>0</v>
      </c>
      <c r="V12" s="325">
        <f>生産増加の計算シート!V12+設備投資の計算シート!Z12</f>
        <v>0</v>
      </c>
      <c r="W12" s="326">
        <f>生産増加の計算シート!W12+設備投資の計算シート!AA12</f>
        <v>0</v>
      </c>
      <c r="X12" s="326">
        <f>生産増加の計算シート!X12+設備投資の計算シート!AB12</f>
        <v>0</v>
      </c>
      <c r="Y12" s="327">
        <f>生産増加の計算シート!Y12+設備投資の計算シート!AC12</f>
        <v>0</v>
      </c>
      <c r="Z12" s="327">
        <f>生産増加の計算シート!Z12+設備投資の計算シート!AD12</f>
        <v>0</v>
      </c>
      <c r="AA12" s="328">
        <f>生産増加の計算シート!AA12+設備投資の計算シート!AE12</f>
        <v>0</v>
      </c>
      <c r="AB12" s="328">
        <f>生産増加の計算シート!AB12+設備投資の計算シート!AF12</f>
        <v>0</v>
      </c>
      <c r="AC12" s="329">
        <f>生産増加の計算シート!AC12+設備投資の計算シート!AG12</f>
        <v>0</v>
      </c>
      <c r="AE12" s="330">
        <f>生産増加の計算シート!AE12+設備投資の計算シート!AI12</f>
        <v>0</v>
      </c>
      <c r="AF12" s="331">
        <f>生産増加の計算シート!AF12+設備投資の計算シート!AJ12</f>
        <v>0</v>
      </c>
      <c r="AG12" s="332">
        <f>生産増加の計算シート!AG12+設備投資の計算シート!AK12</f>
        <v>0</v>
      </c>
      <c r="AH12" s="330">
        <f>生産増加の計算シート!AH12+設備投資の計算シート!AL12</f>
        <v>0</v>
      </c>
      <c r="AI12" s="333">
        <f>生産増加の計算シート!AI12+設備投資の計算シート!AM12</f>
        <v>0</v>
      </c>
      <c r="AJ12" s="334">
        <f t="shared" si="5"/>
        <v>1</v>
      </c>
      <c r="AL12" s="335">
        <v>5</v>
      </c>
      <c r="AM12" s="336" t="e">
        <f t="shared" si="0"/>
        <v>#N/A</v>
      </c>
      <c r="AN12" s="337" t="e">
        <f t="shared" si="1"/>
        <v>#N/A</v>
      </c>
      <c r="AO12" s="338" t="e">
        <f t="shared" si="2"/>
        <v>#N/A</v>
      </c>
      <c r="AP12" s="332" t="e">
        <f t="shared" si="3"/>
        <v>#N/A</v>
      </c>
      <c r="AQ12" s="339" t="e">
        <f>SUM($AN$8:AN12)/SUM($AN$8:$AN$44)</f>
        <v>#N/A</v>
      </c>
      <c r="AR12" s="330" t="e">
        <f t="shared" si="6"/>
        <v>#N/A</v>
      </c>
      <c r="AS12" s="332" t="e">
        <f t="shared" si="4"/>
        <v>#N/A</v>
      </c>
    </row>
    <row r="13" spans="2:45" ht="20.100000000000001" customHeight="1">
      <c r="B13" s="340" t="s">
        <v>19</v>
      </c>
      <c r="C13" s="341" t="s">
        <v>36</v>
      </c>
      <c r="D13" s="342">
        <f>生産増加の計算シート!D13+設備投資の計算シート!F13</f>
        <v>0</v>
      </c>
      <c r="E13" s="343">
        <f>生産増加の計算シート!E13+設備投資の計算シート!G13</f>
        <v>0</v>
      </c>
      <c r="F13" s="344">
        <f>生産増加の計算シート!F13+設備投資の計算シート!H13</f>
        <v>0</v>
      </c>
      <c r="G13" s="345">
        <f>生産増加の計算シート!G13+設備投資の計算シート!K13</f>
        <v>0</v>
      </c>
      <c r="H13" s="343">
        <f>生産増加の計算シート!H13+設備投資の計算シート!L13</f>
        <v>0</v>
      </c>
      <c r="I13" s="344">
        <f>生産増加の計算シート!I13+設備投資の計算シート!M13</f>
        <v>0</v>
      </c>
      <c r="J13" s="343">
        <f>生産増加の計算シート!J13+設備投資の計算シート!N13</f>
        <v>0</v>
      </c>
      <c r="K13" s="346">
        <f>生産増加の計算シート!K13+設備投資の計算シート!O13</f>
        <v>0</v>
      </c>
      <c r="L13" s="347">
        <f>生産増加の計算シート!L13+設備投資の計算シート!P13</f>
        <v>0</v>
      </c>
      <c r="M13" s="65"/>
      <c r="N13" s="349"/>
      <c r="O13" s="350"/>
      <c r="P13" s="346">
        <f>生産増加の計算シート!P13+設備投資の計算シート!T13</f>
        <v>0</v>
      </c>
      <c r="Q13" s="346">
        <f>生産増加の計算シート!Q13+設備投資の計算シート!U13</f>
        <v>0</v>
      </c>
      <c r="R13" s="346">
        <f>生産増加の計算シート!R13+設備投資の計算シート!V13</f>
        <v>0</v>
      </c>
      <c r="S13" s="346">
        <f>生産増加の計算シート!S13+設備投資の計算シート!W13</f>
        <v>0</v>
      </c>
      <c r="T13" s="347">
        <f>生産増加の計算シート!T13+設備投資の計算シート!X13</f>
        <v>0</v>
      </c>
      <c r="V13" s="352">
        <f>生産増加の計算シート!V13+設備投資の計算シート!Z13</f>
        <v>0</v>
      </c>
      <c r="W13" s="353">
        <f>生産増加の計算シート!W13+設備投資の計算シート!AA13</f>
        <v>0</v>
      </c>
      <c r="X13" s="353">
        <f>生産増加の計算シート!X13+設備投資の計算シート!AB13</f>
        <v>0</v>
      </c>
      <c r="Y13" s="354">
        <f>生産増加の計算シート!Y13+設備投資の計算シート!AC13</f>
        <v>0</v>
      </c>
      <c r="Z13" s="354">
        <f>生産増加の計算シート!Z13+設備投資の計算シート!AD13</f>
        <v>0</v>
      </c>
      <c r="AA13" s="355">
        <f>生産増加の計算シート!AA13+設備投資の計算シート!AE13</f>
        <v>0</v>
      </c>
      <c r="AB13" s="355">
        <f>生産増加の計算シート!AB13+設備投資の計算シート!AF13</f>
        <v>0</v>
      </c>
      <c r="AC13" s="356">
        <f>生産増加の計算シート!AC13+設備投資の計算シート!AG13</f>
        <v>0</v>
      </c>
      <c r="AE13" s="357">
        <f>生産増加の計算シート!AE13+設備投資の計算シート!AI13</f>
        <v>0</v>
      </c>
      <c r="AF13" s="358">
        <f>生産増加の計算シート!AF13+設備投資の計算シート!AJ13</f>
        <v>0</v>
      </c>
      <c r="AG13" s="359">
        <f>生産増加の計算シート!AG13+設備投資の計算シート!AK13</f>
        <v>0</v>
      </c>
      <c r="AH13" s="357">
        <f>生産増加の計算シート!AH13+設備投資の計算シート!AL13</f>
        <v>0</v>
      </c>
      <c r="AI13" s="360">
        <f>生産増加の計算シート!AI13+設備投資の計算シート!AM13</f>
        <v>0</v>
      </c>
      <c r="AJ13" s="361">
        <f t="shared" si="5"/>
        <v>1</v>
      </c>
      <c r="AL13" s="362">
        <v>6</v>
      </c>
      <c r="AM13" s="363" t="e">
        <f t="shared" si="0"/>
        <v>#N/A</v>
      </c>
      <c r="AN13" s="364" t="e">
        <f t="shared" si="1"/>
        <v>#N/A</v>
      </c>
      <c r="AO13" s="365" t="e">
        <f t="shared" si="2"/>
        <v>#N/A</v>
      </c>
      <c r="AP13" s="359" t="e">
        <f t="shared" si="3"/>
        <v>#N/A</v>
      </c>
      <c r="AQ13" s="366" t="e">
        <f>SUM($AN$8:AN13)/SUM($AN$8:$AN$44)</f>
        <v>#N/A</v>
      </c>
      <c r="AR13" s="357" t="e">
        <f t="shared" si="6"/>
        <v>#N/A</v>
      </c>
      <c r="AS13" s="359" t="e">
        <f t="shared" si="4"/>
        <v>#N/A</v>
      </c>
    </row>
    <row r="14" spans="2:45" ht="20.100000000000001" customHeight="1">
      <c r="B14" s="286" t="s">
        <v>20</v>
      </c>
      <c r="C14" s="287" t="s">
        <v>37</v>
      </c>
      <c r="D14" s="288">
        <f>生産増加の計算シート!D14+設備投資の計算シート!F14</f>
        <v>0</v>
      </c>
      <c r="E14" s="289">
        <f>生産増加の計算シート!E14+設備投資の計算シート!G14</f>
        <v>0</v>
      </c>
      <c r="F14" s="290">
        <f>生産増加の計算シート!F14+設備投資の計算シート!H14</f>
        <v>0</v>
      </c>
      <c r="G14" s="291">
        <f>生産増加の計算シート!G14+設備投資の計算シート!K14</f>
        <v>0</v>
      </c>
      <c r="H14" s="289">
        <f>生産増加の計算シート!H14+設備投資の計算シート!L14</f>
        <v>0</v>
      </c>
      <c r="I14" s="290">
        <f>生産増加の計算シート!I14+設備投資の計算シート!M14</f>
        <v>0</v>
      </c>
      <c r="J14" s="289">
        <f>生産増加の計算シート!J14+設備投資の計算シート!N14</f>
        <v>0</v>
      </c>
      <c r="K14" s="292">
        <f>生産増加の計算シート!K14+設備投資の計算シート!O14</f>
        <v>0</v>
      </c>
      <c r="L14" s="293">
        <f>生産増加の計算シート!L14+設備投資の計算シート!P14</f>
        <v>0</v>
      </c>
      <c r="M14" s="65"/>
      <c r="N14" s="295"/>
      <c r="O14" s="296"/>
      <c r="P14" s="292">
        <f>生産増加の計算シート!P14+設備投資の計算シート!T14</f>
        <v>0</v>
      </c>
      <c r="Q14" s="292">
        <f>生産増加の計算シート!Q14+設備投資の計算シート!U14</f>
        <v>0</v>
      </c>
      <c r="R14" s="292">
        <f>生産増加の計算シート!R14+設備投資の計算シート!V14</f>
        <v>0</v>
      </c>
      <c r="S14" s="292">
        <f>生産増加の計算シート!S14+設備投資の計算シート!W14</f>
        <v>0</v>
      </c>
      <c r="T14" s="293">
        <f>生産増加の計算シート!T14+設備投資の計算シート!X14</f>
        <v>0</v>
      </c>
      <c r="V14" s="298">
        <f>生産増加の計算シート!V14+設備投資の計算シート!Z14</f>
        <v>0</v>
      </c>
      <c r="W14" s="299">
        <f>生産増加の計算シート!W14+設備投資の計算シート!AA14</f>
        <v>0</v>
      </c>
      <c r="X14" s="299">
        <f>生産増加の計算シート!X14+設備投資の計算シート!AB14</f>
        <v>0</v>
      </c>
      <c r="Y14" s="300">
        <f>生産増加の計算シート!Y14+設備投資の計算シート!AC14</f>
        <v>0</v>
      </c>
      <c r="Z14" s="300">
        <f>生産増加の計算シート!Z14+設備投資の計算シート!AD14</f>
        <v>0</v>
      </c>
      <c r="AA14" s="301">
        <f>生産増加の計算シート!AA14+設備投資の計算シート!AE14</f>
        <v>0</v>
      </c>
      <c r="AB14" s="301">
        <f>生産増加の計算シート!AB14+設備投資の計算シート!AF14</f>
        <v>0</v>
      </c>
      <c r="AC14" s="302">
        <f>生産増加の計算シート!AC14+設備投資の計算シート!AG14</f>
        <v>0</v>
      </c>
      <c r="AE14" s="303">
        <f>生産増加の計算シート!AE14+設備投資の計算シート!AI14</f>
        <v>0</v>
      </c>
      <c r="AF14" s="304">
        <f>生産増加の計算シート!AF14+設備投資の計算シート!AJ14</f>
        <v>0</v>
      </c>
      <c r="AG14" s="305">
        <f>生産増加の計算シート!AG14+設備投資の計算シート!AK14</f>
        <v>0</v>
      </c>
      <c r="AH14" s="303">
        <f>生産増加の計算シート!AH14+設備投資の計算シート!AL14</f>
        <v>0</v>
      </c>
      <c r="AI14" s="306">
        <f>生産増加の計算シート!AI14+設備投資の計算シート!AM14</f>
        <v>0</v>
      </c>
      <c r="AJ14" s="307">
        <f t="shared" si="5"/>
        <v>1</v>
      </c>
      <c r="AL14" s="308">
        <v>7</v>
      </c>
      <c r="AM14" s="309" t="e">
        <f t="shared" si="0"/>
        <v>#N/A</v>
      </c>
      <c r="AN14" s="310" t="e">
        <f t="shared" si="1"/>
        <v>#N/A</v>
      </c>
      <c r="AO14" s="311" t="e">
        <f t="shared" si="2"/>
        <v>#N/A</v>
      </c>
      <c r="AP14" s="305" t="e">
        <f t="shared" si="3"/>
        <v>#N/A</v>
      </c>
      <c r="AQ14" s="312" t="e">
        <f>SUM($AN$8:AN14)/SUM($AN$8:$AN$44)</f>
        <v>#N/A</v>
      </c>
      <c r="AR14" s="303" t="e">
        <f t="shared" si="6"/>
        <v>#N/A</v>
      </c>
      <c r="AS14" s="305" t="e">
        <f t="shared" si="4"/>
        <v>#N/A</v>
      </c>
    </row>
    <row r="15" spans="2:45" ht="20.100000000000001" customHeight="1">
      <c r="B15" s="286" t="s">
        <v>21</v>
      </c>
      <c r="C15" s="287" t="s">
        <v>226</v>
      </c>
      <c r="D15" s="288">
        <f>生産増加の計算シート!D15+設備投資の計算シート!F15</f>
        <v>0</v>
      </c>
      <c r="E15" s="289">
        <f>生産増加の計算シート!E15+設備投資の計算シート!G15</f>
        <v>0</v>
      </c>
      <c r="F15" s="290">
        <f>生産増加の計算シート!F15+設備投資の計算シート!H15</f>
        <v>0</v>
      </c>
      <c r="G15" s="291">
        <f>生産増加の計算シート!G15+設備投資の計算シート!K15</f>
        <v>0</v>
      </c>
      <c r="H15" s="289">
        <f>生産増加の計算シート!H15+設備投資の計算シート!L15</f>
        <v>0</v>
      </c>
      <c r="I15" s="290">
        <f>生産増加の計算シート!I15+設備投資の計算シート!M15</f>
        <v>0</v>
      </c>
      <c r="J15" s="289">
        <f>生産増加の計算シート!J15+設備投資の計算シート!N15</f>
        <v>0</v>
      </c>
      <c r="K15" s="292">
        <f>生産増加の計算シート!K15+設備投資の計算シート!O15</f>
        <v>0</v>
      </c>
      <c r="L15" s="293">
        <f>生産増加の計算シート!L15+設備投資の計算シート!P15</f>
        <v>0</v>
      </c>
      <c r="M15" s="65"/>
      <c r="N15" s="295"/>
      <c r="O15" s="296"/>
      <c r="P15" s="292">
        <f>生産増加の計算シート!P15+設備投資の計算シート!T15</f>
        <v>0</v>
      </c>
      <c r="Q15" s="292">
        <f>生産増加の計算シート!Q15+設備投資の計算シート!U15</f>
        <v>0</v>
      </c>
      <c r="R15" s="292">
        <f>生産増加の計算シート!R15+設備投資の計算シート!V15</f>
        <v>0</v>
      </c>
      <c r="S15" s="292">
        <f>生産増加の計算シート!S15+設備投資の計算シート!W15</f>
        <v>0</v>
      </c>
      <c r="T15" s="293">
        <f>生産増加の計算シート!T15+設備投資の計算シート!X15</f>
        <v>0</v>
      </c>
      <c r="V15" s="298">
        <f>生産増加の計算シート!V15+設備投資の計算シート!Z15</f>
        <v>0</v>
      </c>
      <c r="W15" s="299">
        <f>生産増加の計算シート!W15+設備投資の計算シート!AA15</f>
        <v>0</v>
      </c>
      <c r="X15" s="299">
        <f>生産増加の計算シート!X15+設備投資の計算シート!AB15</f>
        <v>0</v>
      </c>
      <c r="Y15" s="300">
        <f>生産増加の計算シート!Y15+設備投資の計算シート!AC15</f>
        <v>0</v>
      </c>
      <c r="Z15" s="300">
        <f>生産増加の計算シート!Z15+設備投資の計算シート!AD15</f>
        <v>0</v>
      </c>
      <c r="AA15" s="301">
        <f>生産増加の計算シート!AA15+設備投資の計算シート!AE15</f>
        <v>0</v>
      </c>
      <c r="AB15" s="301">
        <f>生産増加の計算シート!AB15+設備投資の計算シート!AF15</f>
        <v>0</v>
      </c>
      <c r="AC15" s="302">
        <f>生産増加の計算シート!AC15+設備投資の計算シート!AG15</f>
        <v>0</v>
      </c>
      <c r="AE15" s="303">
        <f>生産増加の計算シート!AE15+設備投資の計算シート!AI15</f>
        <v>0</v>
      </c>
      <c r="AF15" s="304">
        <f>生産増加の計算シート!AF15+設備投資の計算シート!AJ15</f>
        <v>0</v>
      </c>
      <c r="AG15" s="305">
        <f>生産増加の計算シート!AG15+設備投資の計算シート!AK15</f>
        <v>0</v>
      </c>
      <c r="AH15" s="303">
        <f>生産増加の計算シート!AH15+設備投資の計算シート!AL15</f>
        <v>0</v>
      </c>
      <c r="AI15" s="306">
        <f>生産増加の計算シート!AI15+設備投資の計算シート!AM15</f>
        <v>0</v>
      </c>
      <c r="AJ15" s="307">
        <f t="shared" si="5"/>
        <v>1</v>
      </c>
      <c r="AL15" s="308">
        <v>8</v>
      </c>
      <c r="AM15" s="309" t="e">
        <f t="shared" si="0"/>
        <v>#N/A</v>
      </c>
      <c r="AN15" s="310" t="e">
        <f t="shared" si="1"/>
        <v>#N/A</v>
      </c>
      <c r="AO15" s="311" t="e">
        <f t="shared" si="2"/>
        <v>#N/A</v>
      </c>
      <c r="AP15" s="305" t="e">
        <f t="shared" si="3"/>
        <v>#N/A</v>
      </c>
      <c r="AQ15" s="312" t="e">
        <f>SUM($AN$8:AN15)/SUM($AN$8:$AN$44)</f>
        <v>#N/A</v>
      </c>
      <c r="AR15" s="303" t="e">
        <f t="shared" si="6"/>
        <v>#N/A</v>
      </c>
      <c r="AS15" s="305" t="e">
        <f t="shared" si="4"/>
        <v>#N/A</v>
      </c>
    </row>
    <row r="16" spans="2:45" ht="20.100000000000001" customHeight="1">
      <c r="B16" s="286" t="s">
        <v>24</v>
      </c>
      <c r="C16" s="287" t="s">
        <v>38</v>
      </c>
      <c r="D16" s="288">
        <f>生産増加の計算シート!D16+設備投資の計算シート!F16</f>
        <v>0</v>
      </c>
      <c r="E16" s="289">
        <f>生産増加の計算シート!E16+設備投資の計算シート!G16</f>
        <v>0</v>
      </c>
      <c r="F16" s="290">
        <f>生産増加の計算シート!F16+設備投資の計算シート!H16</f>
        <v>0</v>
      </c>
      <c r="G16" s="291">
        <f>生産増加の計算シート!G16+設備投資の計算シート!K16</f>
        <v>0</v>
      </c>
      <c r="H16" s="289">
        <f>生産増加の計算シート!H16+設備投資の計算シート!L16</f>
        <v>0</v>
      </c>
      <c r="I16" s="290">
        <f>生産増加の計算シート!I16+設備投資の計算シート!M16</f>
        <v>0</v>
      </c>
      <c r="J16" s="289">
        <f>生産増加の計算シート!J16+設備投資の計算シート!N16</f>
        <v>0</v>
      </c>
      <c r="K16" s="292">
        <f>生産増加の計算シート!K16+設備投資の計算シート!O16</f>
        <v>0</v>
      </c>
      <c r="L16" s="293">
        <f>生産増加の計算シート!L16+設備投資の計算シート!P16</f>
        <v>0</v>
      </c>
      <c r="M16" s="65"/>
      <c r="N16" s="295"/>
      <c r="O16" s="296"/>
      <c r="P16" s="292">
        <f>生産増加の計算シート!P16+設備投資の計算シート!T16</f>
        <v>0</v>
      </c>
      <c r="Q16" s="292">
        <f>生産増加の計算シート!Q16+設備投資の計算シート!U16</f>
        <v>0</v>
      </c>
      <c r="R16" s="292">
        <f>生産増加の計算シート!R16+設備投資の計算シート!V16</f>
        <v>0</v>
      </c>
      <c r="S16" s="292">
        <f>生産増加の計算シート!S16+設備投資の計算シート!W16</f>
        <v>0</v>
      </c>
      <c r="T16" s="293">
        <f>生産増加の計算シート!T16+設備投資の計算シート!X16</f>
        <v>0</v>
      </c>
      <c r="V16" s="298">
        <f>生産増加の計算シート!V16+設備投資の計算シート!Z16</f>
        <v>0</v>
      </c>
      <c r="W16" s="299">
        <f>生産増加の計算シート!W16+設備投資の計算シート!AA16</f>
        <v>0</v>
      </c>
      <c r="X16" s="299">
        <f>生産増加の計算シート!X16+設備投資の計算シート!AB16</f>
        <v>0</v>
      </c>
      <c r="Y16" s="300">
        <f>生産増加の計算シート!Y16+設備投資の計算シート!AC16</f>
        <v>0</v>
      </c>
      <c r="Z16" s="300">
        <f>生産増加の計算シート!Z16+設備投資の計算シート!AD16</f>
        <v>0</v>
      </c>
      <c r="AA16" s="301">
        <f>生産増加の計算シート!AA16+設備投資の計算シート!AE16</f>
        <v>0</v>
      </c>
      <c r="AB16" s="301">
        <f>生産増加の計算シート!AB16+設備投資の計算シート!AF16</f>
        <v>0</v>
      </c>
      <c r="AC16" s="302">
        <f>生産増加の計算シート!AC16+設備投資の計算シート!AG16</f>
        <v>0</v>
      </c>
      <c r="AE16" s="303">
        <f>生産増加の計算シート!AE16+設備投資の計算シート!AI16</f>
        <v>0</v>
      </c>
      <c r="AF16" s="304">
        <f>生産増加の計算シート!AF16+設備投資の計算シート!AJ16</f>
        <v>0</v>
      </c>
      <c r="AG16" s="305">
        <f>生産増加の計算シート!AG16+設備投資の計算シート!AK16</f>
        <v>0</v>
      </c>
      <c r="AH16" s="303">
        <f>生産増加の計算シート!AH16+設備投資の計算シート!AL16</f>
        <v>0</v>
      </c>
      <c r="AI16" s="306">
        <f>生産増加の計算シート!AI16+設備投資の計算シート!AM16</f>
        <v>0</v>
      </c>
      <c r="AJ16" s="307">
        <f t="shared" si="5"/>
        <v>1</v>
      </c>
      <c r="AL16" s="308">
        <v>9</v>
      </c>
      <c r="AM16" s="309" t="e">
        <f t="shared" si="0"/>
        <v>#N/A</v>
      </c>
      <c r="AN16" s="310" t="e">
        <f t="shared" si="1"/>
        <v>#N/A</v>
      </c>
      <c r="AO16" s="311" t="e">
        <f t="shared" si="2"/>
        <v>#N/A</v>
      </c>
      <c r="AP16" s="305" t="e">
        <f t="shared" si="3"/>
        <v>#N/A</v>
      </c>
      <c r="AQ16" s="312" t="e">
        <f>SUM($AN$8:AN16)/SUM($AN$8:$AN$44)</f>
        <v>#N/A</v>
      </c>
      <c r="AR16" s="303" t="e">
        <f t="shared" si="6"/>
        <v>#N/A</v>
      </c>
      <c r="AS16" s="305" t="e">
        <f t="shared" si="4"/>
        <v>#N/A</v>
      </c>
    </row>
    <row r="17" spans="2:45" ht="20.100000000000001" customHeight="1">
      <c r="B17" s="313" t="s">
        <v>25</v>
      </c>
      <c r="C17" s="314" t="s">
        <v>39</v>
      </c>
      <c r="D17" s="315">
        <f>生産増加の計算シート!D17+設備投資の計算シート!F17</f>
        <v>0</v>
      </c>
      <c r="E17" s="316">
        <f>生産増加の計算シート!E17+設備投資の計算シート!G17</f>
        <v>0</v>
      </c>
      <c r="F17" s="317">
        <f>生産増加の計算シート!F17+設備投資の計算シート!H17</f>
        <v>0</v>
      </c>
      <c r="G17" s="318">
        <f>生産増加の計算シート!G17+設備投資の計算シート!K17</f>
        <v>0</v>
      </c>
      <c r="H17" s="316">
        <f>生産増加の計算シート!H17+設備投資の計算シート!L17</f>
        <v>0</v>
      </c>
      <c r="I17" s="317">
        <f>生産増加の計算シート!I17+設備投資の計算シート!M17</f>
        <v>0</v>
      </c>
      <c r="J17" s="316">
        <f>生産増加の計算シート!J17+設備投資の計算シート!N17</f>
        <v>0</v>
      </c>
      <c r="K17" s="319">
        <f>生産増加の計算シート!K17+設備投資の計算シート!O17</f>
        <v>0</v>
      </c>
      <c r="L17" s="320">
        <f>生産増加の計算シート!L17+設備投資の計算シート!P17</f>
        <v>0</v>
      </c>
      <c r="M17" s="65"/>
      <c r="N17" s="322"/>
      <c r="O17" s="323"/>
      <c r="P17" s="319">
        <f>生産増加の計算シート!P17+設備投資の計算シート!T17</f>
        <v>0</v>
      </c>
      <c r="Q17" s="319">
        <f>生産増加の計算シート!Q17+設備投資の計算シート!U17</f>
        <v>0</v>
      </c>
      <c r="R17" s="319">
        <f>生産増加の計算シート!R17+設備投資の計算シート!V17</f>
        <v>0</v>
      </c>
      <c r="S17" s="319">
        <f>生産増加の計算シート!S17+設備投資の計算シート!W17</f>
        <v>0</v>
      </c>
      <c r="T17" s="320">
        <f>生産増加の計算シート!T17+設備投資の計算シート!X17</f>
        <v>0</v>
      </c>
      <c r="V17" s="325">
        <f>生産増加の計算シート!V17+設備投資の計算シート!Z17</f>
        <v>0</v>
      </c>
      <c r="W17" s="326">
        <f>生産増加の計算シート!W17+設備投資の計算シート!AA17</f>
        <v>0</v>
      </c>
      <c r="X17" s="326">
        <f>生産増加の計算シート!X17+設備投資の計算シート!AB17</f>
        <v>0</v>
      </c>
      <c r="Y17" s="327">
        <f>生産増加の計算シート!Y17+設備投資の計算シート!AC17</f>
        <v>0</v>
      </c>
      <c r="Z17" s="327">
        <f>生産増加の計算シート!Z17+設備投資の計算シート!AD17</f>
        <v>0</v>
      </c>
      <c r="AA17" s="328">
        <f>生産増加の計算シート!AA17+設備投資の計算シート!AE17</f>
        <v>0</v>
      </c>
      <c r="AB17" s="328">
        <f>生産増加の計算シート!AB17+設備投資の計算シート!AF17</f>
        <v>0</v>
      </c>
      <c r="AC17" s="329">
        <f>生産増加の計算シート!AC17+設備投資の計算シート!AG17</f>
        <v>0</v>
      </c>
      <c r="AE17" s="330">
        <f>生産増加の計算シート!AE17+設備投資の計算シート!AI17</f>
        <v>0</v>
      </c>
      <c r="AF17" s="331">
        <f>生産増加の計算シート!AF17+設備投資の計算シート!AJ17</f>
        <v>0</v>
      </c>
      <c r="AG17" s="332">
        <f>生産増加の計算シート!AG17+設備投資の計算シート!AK17</f>
        <v>0</v>
      </c>
      <c r="AH17" s="330">
        <f>生産増加の計算シート!AH17+設備投資の計算シート!AL17</f>
        <v>0</v>
      </c>
      <c r="AI17" s="333">
        <f>生産増加の計算シート!AI17+設備投資の計算シート!AM17</f>
        <v>0</v>
      </c>
      <c r="AJ17" s="334">
        <f t="shared" si="5"/>
        <v>1</v>
      </c>
      <c r="AL17" s="335">
        <v>10</v>
      </c>
      <c r="AM17" s="336" t="e">
        <f t="shared" si="0"/>
        <v>#N/A</v>
      </c>
      <c r="AN17" s="337" t="e">
        <f t="shared" si="1"/>
        <v>#N/A</v>
      </c>
      <c r="AO17" s="338" t="e">
        <f t="shared" si="2"/>
        <v>#N/A</v>
      </c>
      <c r="AP17" s="332" t="e">
        <f t="shared" si="3"/>
        <v>#N/A</v>
      </c>
      <c r="AQ17" s="339" t="e">
        <f>SUM($AN$8:AN17)/SUM($AN$8:$AN$44)</f>
        <v>#N/A</v>
      </c>
      <c r="AR17" s="330" t="e">
        <f t="shared" si="6"/>
        <v>#N/A</v>
      </c>
      <c r="AS17" s="332" t="e">
        <f t="shared" si="4"/>
        <v>#N/A</v>
      </c>
    </row>
    <row r="18" spans="2:45" ht="20.100000000000001" customHeight="1">
      <c r="B18" s="340" t="s">
        <v>26</v>
      </c>
      <c r="C18" s="341" t="s">
        <v>40</v>
      </c>
      <c r="D18" s="342">
        <f>生産増加の計算シート!D18+設備投資の計算シート!F18</f>
        <v>0</v>
      </c>
      <c r="E18" s="343">
        <f>生産増加の計算シート!E18+設備投資の計算シート!G18</f>
        <v>0</v>
      </c>
      <c r="F18" s="344">
        <f>生産増加の計算シート!F18+設備投資の計算シート!H18</f>
        <v>0</v>
      </c>
      <c r="G18" s="345">
        <f>生産増加の計算シート!G18+設備投資の計算シート!K18</f>
        <v>0</v>
      </c>
      <c r="H18" s="343">
        <f>生産増加の計算シート!H18+設備投資の計算シート!L18</f>
        <v>0</v>
      </c>
      <c r="I18" s="344">
        <f>生産増加の計算シート!I18+設備投資の計算シート!M18</f>
        <v>0</v>
      </c>
      <c r="J18" s="343">
        <f>生産増加の計算シート!J18+設備投資の計算シート!N18</f>
        <v>0</v>
      </c>
      <c r="K18" s="346">
        <f>生産増加の計算シート!K18+設備投資の計算シート!O18</f>
        <v>0</v>
      </c>
      <c r="L18" s="347">
        <f>生産増加の計算シート!L18+設備投資の計算シート!P18</f>
        <v>0</v>
      </c>
      <c r="M18" s="65"/>
      <c r="N18" s="349"/>
      <c r="O18" s="350"/>
      <c r="P18" s="346">
        <f>生産増加の計算シート!P18+設備投資の計算シート!T18</f>
        <v>0</v>
      </c>
      <c r="Q18" s="346">
        <f>生産増加の計算シート!Q18+設備投資の計算シート!U18</f>
        <v>0</v>
      </c>
      <c r="R18" s="346">
        <f>生産増加の計算シート!R18+設備投資の計算シート!V18</f>
        <v>0</v>
      </c>
      <c r="S18" s="346">
        <f>生産増加の計算シート!S18+設備投資の計算シート!W18</f>
        <v>0</v>
      </c>
      <c r="T18" s="347">
        <f>生産増加の計算シート!T18+設備投資の計算シート!X18</f>
        <v>0</v>
      </c>
      <c r="V18" s="352">
        <f>生産増加の計算シート!V18+設備投資の計算シート!Z18</f>
        <v>0</v>
      </c>
      <c r="W18" s="353">
        <f>生産増加の計算シート!W18+設備投資の計算シート!AA18</f>
        <v>0</v>
      </c>
      <c r="X18" s="353">
        <f>生産増加の計算シート!X18+設備投資の計算シート!AB18</f>
        <v>0</v>
      </c>
      <c r="Y18" s="354">
        <f>生産増加の計算シート!Y18+設備投資の計算シート!AC18</f>
        <v>0</v>
      </c>
      <c r="Z18" s="354">
        <f>生産増加の計算シート!Z18+設備投資の計算シート!AD18</f>
        <v>0</v>
      </c>
      <c r="AA18" s="355">
        <f>生産増加の計算シート!AA18+設備投資の計算シート!AE18</f>
        <v>0</v>
      </c>
      <c r="AB18" s="355">
        <f>生産増加の計算シート!AB18+設備投資の計算シート!AF18</f>
        <v>0</v>
      </c>
      <c r="AC18" s="356">
        <f>生産増加の計算シート!AC18+設備投資の計算シート!AG18</f>
        <v>0</v>
      </c>
      <c r="AE18" s="357">
        <f>生産増加の計算シート!AE18+設備投資の計算シート!AI18</f>
        <v>0</v>
      </c>
      <c r="AF18" s="358">
        <f>生産増加の計算シート!AF18+設備投資の計算シート!AJ18</f>
        <v>0</v>
      </c>
      <c r="AG18" s="359">
        <f>生産増加の計算シート!AG18+設備投資の計算シート!AK18</f>
        <v>0</v>
      </c>
      <c r="AH18" s="357">
        <f>生産増加の計算シート!AH18+設備投資の計算シート!AL18</f>
        <v>0</v>
      </c>
      <c r="AI18" s="360">
        <f>生産増加の計算シート!AI18+設備投資の計算シート!AM18</f>
        <v>0</v>
      </c>
      <c r="AJ18" s="361">
        <f t="shared" si="5"/>
        <v>1</v>
      </c>
      <c r="AL18" s="362">
        <v>11</v>
      </c>
      <c r="AM18" s="363" t="e">
        <f t="shared" si="0"/>
        <v>#N/A</v>
      </c>
      <c r="AN18" s="364" t="e">
        <f t="shared" si="1"/>
        <v>#N/A</v>
      </c>
      <c r="AO18" s="365" t="e">
        <f t="shared" si="2"/>
        <v>#N/A</v>
      </c>
      <c r="AP18" s="359" t="e">
        <f t="shared" si="3"/>
        <v>#N/A</v>
      </c>
      <c r="AQ18" s="366" t="e">
        <f>SUM($AN$8:AN18)/SUM($AN$8:$AN$44)</f>
        <v>#N/A</v>
      </c>
      <c r="AR18" s="357" t="e">
        <f t="shared" si="6"/>
        <v>#N/A</v>
      </c>
      <c r="AS18" s="359" t="e">
        <f t="shared" si="4"/>
        <v>#N/A</v>
      </c>
    </row>
    <row r="19" spans="2:45" ht="20.100000000000001" customHeight="1">
      <c r="B19" s="286" t="s">
        <v>27</v>
      </c>
      <c r="C19" s="287" t="s">
        <v>41</v>
      </c>
      <c r="D19" s="288">
        <f>生産増加の計算シート!D19+設備投資の計算シート!F19</f>
        <v>0</v>
      </c>
      <c r="E19" s="289">
        <f>生産増加の計算シート!E19+設備投資の計算シート!G19</f>
        <v>0</v>
      </c>
      <c r="F19" s="290">
        <f>生産増加の計算シート!F19+設備投資の計算シート!H19</f>
        <v>0</v>
      </c>
      <c r="G19" s="291">
        <f>生産増加の計算シート!G19+設備投資の計算シート!K19</f>
        <v>0</v>
      </c>
      <c r="H19" s="289">
        <f>生産増加の計算シート!H19+設備投資の計算シート!L19</f>
        <v>0</v>
      </c>
      <c r="I19" s="290">
        <f>生産増加の計算シート!I19+設備投資の計算シート!M19</f>
        <v>0</v>
      </c>
      <c r="J19" s="289">
        <f>生産増加の計算シート!J19+設備投資の計算シート!N19</f>
        <v>0</v>
      </c>
      <c r="K19" s="292">
        <f>生産増加の計算シート!K19+設備投資の計算シート!O19</f>
        <v>0</v>
      </c>
      <c r="L19" s="293">
        <f>生産増加の計算シート!L19+設備投資の計算シート!P19</f>
        <v>0</v>
      </c>
      <c r="M19" s="65"/>
      <c r="N19" s="295"/>
      <c r="O19" s="296"/>
      <c r="P19" s="292">
        <f>生産増加の計算シート!P19+設備投資の計算シート!T19</f>
        <v>0</v>
      </c>
      <c r="Q19" s="292">
        <f>生産増加の計算シート!Q19+設備投資の計算シート!U19</f>
        <v>0</v>
      </c>
      <c r="R19" s="292">
        <f>生産増加の計算シート!R19+設備投資の計算シート!V19</f>
        <v>0</v>
      </c>
      <c r="S19" s="292">
        <f>生産増加の計算シート!S19+設備投資の計算シート!W19</f>
        <v>0</v>
      </c>
      <c r="T19" s="293">
        <f>生産増加の計算シート!T19+設備投資の計算シート!X19</f>
        <v>0</v>
      </c>
      <c r="V19" s="298">
        <f>生産増加の計算シート!V19+設備投資の計算シート!Z19</f>
        <v>0</v>
      </c>
      <c r="W19" s="299">
        <f>生産増加の計算シート!W19+設備投資の計算シート!AA19</f>
        <v>0</v>
      </c>
      <c r="X19" s="299">
        <f>生産増加の計算シート!X19+設備投資の計算シート!AB19</f>
        <v>0</v>
      </c>
      <c r="Y19" s="300">
        <f>生産増加の計算シート!Y19+設備投資の計算シート!AC19</f>
        <v>0</v>
      </c>
      <c r="Z19" s="300">
        <f>生産増加の計算シート!Z19+設備投資の計算シート!AD19</f>
        <v>0</v>
      </c>
      <c r="AA19" s="301">
        <f>生産増加の計算シート!AA19+設備投資の計算シート!AE19</f>
        <v>0</v>
      </c>
      <c r="AB19" s="301">
        <f>生産増加の計算シート!AB19+設備投資の計算シート!AF19</f>
        <v>0</v>
      </c>
      <c r="AC19" s="302">
        <f>生産増加の計算シート!AC19+設備投資の計算シート!AG19</f>
        <v>0</v>
      </c>
      <c r="AE19" s="303">
        <f>生産増加の計算シート!AE19+設備投資の計算シート!AI19</f>
        <v>0</v>
      </c>
      <c r="AF19" s="304">
        <f>生産増加の計算シート!AF19+設備投資の計算シート!AJ19</f>
        <v>0</v>
      </c>
      <c r="AG19" s="305">
        <f>生産増加の計算シート!AG19+設備投資の計算シート!AK19</f>
        <v>0</v>
      </c>
      <c r="AH19" s="303">
        <f>生産増加の計算シート!AH19+設備投資の計算シート!AL19</f>
        <v>0</v>
      </c>
      <c r="AI19" s="306">
        <f>生産増加の計算シート!AI19+設備投資の計算シート!AM19</f>
        <v>0</v>
      </c>
      <c r="AJ19" s="307">
        <f t="shared" si="5"/>
        <v>1</v>
      </c>
      <c r="AL19" s="308">
        <v>12</v>
      </c>
      <c r="AM19" s="309" t="e">
        <f t="shared" si="0"/>
        <v>#N/A</v>
      </c>
      <c r="AN19" s="310" t="e">
        <f t="shared" si="1"/>
        <v>#N/A</v>
      </c>
      <c r="AO19" s="311" t="e">
        <f t="shared" si="2"/>
        <v>#N/A</v>
      </c>
      <c r="AP19" s="305" t="e">
        <f t="shared" si="3"/>
        <v>#N/A</v>
      </c>
      <c r="AQ19" s="312" t="e">
        <f>SUM($AN$8:AN19)/SUM($AN$8:$AN$44)</f>
        <v>#N/A</v>
      </c>
      <c r="AR19" s="303" t="e">
        <f t="shared" si="6"/>
        <v>#N/A</v>
      </c>
      <c r="AS19" s="305" t="e">
        <f t="shared" si="4"/>
        <v>#N/A</v>
      </c>
    </row>
    <row r="20" spans="2:45" ht="20.100000000000001" customHeight="1">
      <c r="B20" s="286" t="s">
        <v>28</v>
      </c>
      <c r="C20" s="287" t="s">
        <v>227</v>
      </c>
      <c r="D20" s="288">
        <f>生産増加の計算シート!D20+設備投資の計算シート!F20</f>
        <v>0</v>
      </c>
      <c r="E20" s="289">
        <f>生産増加の計算シート!E20+設備投資の計算シート!G20</f>
        <v>0</v>
      </c>
      <c r="F20" s="290">
        <f>生産増加の計算シート!F20+設備投資の計算シート!H20</f>
        <v>0</v>
      </c>
      <c r="G20" s="291">
        <f>生産増加の計算シート!G20+設備投資の計算シート!K20</f>
        <v>0</v>
      </c>
      <c r="H20" s="289">
        <f>生産増加の計算シート!H20+設備投資の計算シート!L20</f>
        <v>0</v>
      </c>
      <c r="I20" s="290">
        <f>生産増加の計算シート!I20+設備投資の計算シート!M20</f>
        <v>0</v>
      </c>
      <c r="J20" s="289">
        <f>生産増加の計算シート!J20+設備投資の計算シート!N20</f>
        <v>0</v>
      </c>
      <c r="K20" s="292">
        <f>生産増加の計算シート!K20+設備投資の計算シート!O20</f>
        <v>0</v>
      </c>
      <c r="L20" s="293">
        <f>生産増加の計算シート!L20+設備投資の計算シート!P20</f>
        <v>0</v>
      </c>
      <c r="M20" s="65"/>
      <c r="N20" s="295"/>
      <c r="O20" s="296"/>
      <c r="P20" s="292">
        <f>生産増加の計算シート!P20+設備投資の計算シート!T20</f>
        <v>0</v>
      </c>
      <c r="Q20" s="292">
        <f>生産増加の計算シート!Q20+設備投資の計算シート!U20</f>
        <v>0</v>
      </c>
      <c r="R20" s="292">
        <f>生産増加の計算シート!R20+設備投資の計算シート!V20</f>
        <v>0</v>
      </c>
      <c r="S20" s="292">
        <f>生産増加の計算シート!S20+設備投資の計算シート!W20</f>
        <v>0</v>
      </c>
      <c r="T20" s="293">
        <f>生産増加の計算シート!T20+設備投資の計算シート!X20</f>
        <v>0</v>
      </c>
      <c r="V20" s="298">
        <f>生産増加の計算シート!V20+設備投資の計算シート!Z20</f>
        <v>0</v>
      </c>
      <c r="W20" s="299">
        <f>生産増加の計算シート!W20+設備投資の計算シート!AA20</f>
        <v>0</v>
      </c>
      <c r="X20" s="299">
        <f>生産増加の計算シート!X20+設備投資の計算シート!AB20</f>
        <v>0</v>
      </c>
      <c r="Y20" s="300">
        <f>生産増加の計算シート!Y20+設備投資の計算シート!AC20</f>
        <v>0</v>
      </c>
      <c r="Z20" s="300">
        <f>生産増加の計算シート!Z20+設備投資の計算シート!AD20</f>
        <v>0</v>
      </c>
      <c r="AA20" s="301">
        <f>生産増加の計算シート!AA20+設備投資の計算シート!AE20</f>
        <v>0</v>
      </c>
      <c r="AB20" s="301">
        <f>生産増加の計算シート!AB20+設備投資の計算シート!AF20</f>
        <v>0</v>
      </c>
      <c r="AC20" s="302">
        <f>生産増加の計算シート!AC20+設備投資の計算シート!AG20</f>
        <v>0</v>
      </c>
      <c r="AE20" s="303">
        <f>生産増加の計算シート!AE20+設備投資の計算シート!AI20</f>
        <v>0</v>
      </c>
      <c r="AF20" s="304">
        <f>生産増加の計算シート!AF20+設備投資の計算シート!AJ20</f>
        <v>0</v>
      </c>
      <c r="AG20" s="305">
        <f>生産増加の計算シート!AG20+設備投資の計算シート!AK20</f>
        <v>0</v>
      </c>
      <c r="AH20" s="303">
        <f>生産増加の計算シート!AH20+設備投資の計算シート!AL20</f>
        <v>0</v>
      </c>
      <c r="AI20" s="306">
        <f>生産増加の計算シート!AI20+設備投資の計算シート!AM20</f>
        <v>0</v>
      </c>
      <c r="AJ20" s="307">
        <f t="shared" si="5"/>
        <v>1</v>
      </c>
      <c r="AL20" s="308">
        <v>13</v>
      </c>
      <c r="AM20" s="309" t="e">
        <f t="shared" si="0"/>
        <v>#N/A</v>
      </c>
      <c r="AN20" s="310" t="e">
        <f t="shared" si="1"/>
        <v>#N/A</v>
      </c>
      <c r="AO20" s="311" t="e">
        <f t="shared" si="2"/>
        <v>#N/A</v>
      </c>
      <c r="AP20" s="305" t="e">
        <f t="shared" si="3"/>
        <v>#N/A</v>
      </c>
      <c r="AQ20" s="312" t="e">
        <f>SUM($AN$8:AN20)/SUM($AN$8:$AN$44)</f>
        <v>#N/A</v>
      </c>
      <c r="AR20" s="303" t="e">
        <f t="shared" si="6"/>
        <v>#N/A</v>
      </c>
      <c r="AS20" s="305" t="e">
        <f t="shared" si="4"/>
        <v>#N/A</v>
      </c>
    </row>
    <row r="21" spans="2:45" ht="20.100000000000001" customHeight="1">
      <c r="B21" s="286" t="s">
        <v>29</v>
      </c>
      <c r="C21" s="287" t="s">
        <v>228</v>
      </c>
      <c r="D21" s="288">
        <f>生産増加の計算シート!D21+設備投資の計算シート!F21</f>
        <v>0</v>
      </c>
      <c r="E21" s="289">
        <f>生産増加の計算シート!E21+設備投資の計算シート!G21</f>
        <v>0</v>
      </c>
      <c r="F21" s="290">
        <f>生産増加の計算シート!F21+設備投資の計算シート!H21</f>
        <v>0</v>
      </c>
      <c r="G21" s="291">
        <f>生産増加の計算シート!G21+設備投資の計算シート!K21</f>
        <v>0</v>
      </c>
      <c r="H21" s="289">
        <f>生産増加の計算シート!H21+設備投資の計算シート!L21</f>
        <v>0</v>
      </c>
      <c r="I21" s="290">
        <f>生産増加の計算シート!I21+設備投資の計算シート!M21</f>
        <v>0</v>
      </c>
      <c r="J21" s="289">
        <f>生産増加の計算シート!J21+設備投資の計算シート!N21</f>
        <v>0</v>
      </c>
      <c r="K21" s="292">
        <f>生産増加の計算シート!K21+設備投資の計算シート!O21</f>
        <v>0</v>
      </c>
      <c r="L21" s="293">
        <f>生産増加の計算シート!L21+設備投資の計算シート!P21</f>
        <v>0</v>
      </c>
      <c r="M21" s="65"/>
      <c r="N21" s="295"/>
      <c r="O21" s="296"/>
      <c r="P21" s="292">
        <f>生産増加の計算シート!P21+設備投資の計算シート!T21</f>
        <v>0</v>
      </c>
      <c r="Q21" s="292">
        <f>生産増加の計算シート!Q21+設備投資の計算シート!U21</f>
        <v>0</v>
      </c>
      <c r="R21" s="292">
        <f>生産増加の計算シート!R21+設備投資の計算シート!V21</f>
        <v>0</v>
      </c>
      <c r="S21" s="292">
        <f>生産増加の計算シート!S21+設備投資の計算シート!W21</f>
        <v>0</v>
      </c>
      <c r="T21" s="293">
        <f>生産増加の計算シート!T21+設備投資の計算シート!X21</f>
        <v>0</v>
      </c>
      <c r="V21" s="298">
        <f>生産増加の計算シート!V21+設備投資の計算シート!Z21</f>
        <v>0</v>
      </c>
      <c r="W21" s="299">
        <f>生産増加の計算シート!W21+設備投資の計算シート!AA21</f>
        <v>0</v>
      </c>
      <c r="X21" s="299">
        <f>生産増加の計算シート!X21+設備投資の計算シート!AB21</f>
        <v>0</v>
      </c>
      <c r="Y21" s="300">
        <f>生産増加の計算シート!Y21+設備投資の計算シート!AC21</f>
        <v>0</v>
      </c>
      <c r="Z21" s="300">
        <f>生産増加の計算シート!Z21+設備投資の計算シート!AD21</f>
        <v>0</v>
      </c>
      <c r="AA21" s="301">
        <f>生産増加の計算シート!AA21+設備投資の計算シート!AE21</f>
        <v>0</v>
      </c>
      <c r="AB21" s="301">
        <f>生産増加の計算シート!AB21+設備投資の計算シート!AF21</f>
        <v>0</v>
      </c>
      <c r="AC21" s="302">
        <f>生産増加の計算シート!AC21+設備投資の計算シート!AG21</f>
        <v>0</v>
      </c>
      <c r="AE21" s="303">
        <f>生産増加の計算シート!AE21+設備投資の計算シート!AI21</f>
        <v>0</v>
      </c>
      <c r="AF21" s="304">
        <f>生産増加の計算シート!AF21+設備投資の計算シート!AJ21</f>
        <v>0</v>
      </c>
      <c r="AG21" s="305">
        <f>生産増加の計算シート!AG21+設備投資の計算シート!AK21</f>
        <v>0</v>
      </c>
      <c r="AH21" s="303">
        <f>生産増加の計算シート!AH21+設備投資の計算シート!AL21</f>
        <v>0</v>
      </c>
      <c r="AI21" s="306">
        <f>生産増加の計算シート!AI21+設備投資の計算シート!AM21</f>
        <v>0</v>
      </c>
      <c r="AJ21" s="307">
        <f t="shared" si="5"/>
        <v>1</v>
      </c>
      <c r="AL21" s="308">
        <v>14</v>
      </c>
      <c r="AM21" s="309" t="e">
        <f t="shared" si="0"/>
        <v>#N/A</v>
      </c>
      <c r="AN21" s="310" t="e">
        <f t="shared" si="1"/>
        <v>#N/A</v>
      </c>
      <c r="AO21" s="311" t="e">
        <f t="shared" si="2"/>
        <v>#N/A</v>
      </c>
      <c r="AP21" s="305" t="e">
        <f t="shared" si="3"/>
        <v>#N/A</v>
      </c>
      <c r="AQ21" s="312" t="e">
        <f>SUM($AN$8:AN21)/SUM($AN$8:$AN$44)</f>
        <v>#N/A</v>
      </c>
      <c r="AR21" s="303" t="e">
        <f t="shared" si="6"/>
        <v>#N/A</v>
      </c>
      <c r="AS21" s="305" t="e">
        <f t="shared" si="4"/>
        <v>#N/A</v>
      </c>
    </row>
    <row r="22" spans="2:45" ht="20.100000000000001" customHeight="1">
      <c r="B22" s="313" t="s">
        <v>30</v>
      </c>
      <c r="C22" s="314" t="s">
        <v>229</v>
      </c>
      <c r="D22" s="315">
        <f>生産増加の計算シート!D22+設備投資の計算シート!F22</f>
        <v>0</v>
      </c>
      <c r="E22" s="316">
        <f>生産増加の計算シート!E22+設備投資の計算シート!G22</f>
        <v>0</v>
      </c>
      <c r="F22" s="317">
        <f>生産増加の計算シート!F22+設備投資の計算シート!H22</f>
        <v>0</v>
      </c>
      <c r="G22" s="318">
        <f>生産増加の計算シート!G22+設備投資の計算シート!K22</f>
        <v>0</v>
      </c>
      <c r="H22" s="316">
        <f>生産増加の計算シート!H22+設備投資の計算シート!L22</f>
        <v>0</v>
      </c>
      <c r="I22" s="317">
        <f>生産増加の計算シート!I22+設備投資の計算シート!M22</f>
        <v>0</v>
      </c>
      <c r="J22" s="316">
        <f>生産増加の計算シート!J22+設備投資の計算シート!N22</f>
        <v>0</v>
      </c>
      <c r="K22" s="319">
        <f>生産増加の計算シート!K22+設備投資の計算シート!O22</f>
        <v>0</v>
      </c>
      <c r="L22" s="320">
        <f>生産増加の計算シート!L22+設備投資の計算シート!P22</f>
        <v>0</v>
      </c>
      <c r="M22" s="65"/>
      <c r="N22" s="322"/>
      <c r="O22" s="323"/>
      <c r="P22" s="319">
        <f>生産増加の計算シート!P22+設備投資の計算シート!T22</f>
        <v>0</v>
      </c>
      <c r="Q22" s="319">
        <f>生産増加の計算シート!Q22+設備投資の計算シート!U22</f>
        <v>0</v>
      </c>
      <c r="R22" s="319">
        <f>生産増加の計算シート!R22+設備投資の計算シート!V22</f>
        <v>0</v>
      </c>
      <c r="S22" s="319">
        <f>生産増加の計算シート!S22+設備投資の計算シート!W22</f>
        <v>0</v>
      </c>
      <c r="T22" s="320">
        <f>生産増加の計算シート!T22+設備投資の計算シート!X22</f>
        <v>0</v>
      </c>
      <c r="V22" s="325">
        <f>生産増加の計算シート!V22+設備投資の計算シート!Z22</f>
        <v>0</v>
      </c>
      <c r="W22" s="326">
        <f>生産増加の計算シート!W22+設備投資の計算シート!AA22</f>
        <v>0</v>
      </c>
      <c r="X22" s="326">
        <f>生産増加の計算シート!X22+設備投資の計算シート!AB22</f>
        <v>0</v>
      </c>
      <c r="Y22" s="327">
        <f>生産増加の計算シート!Y22+設備投資の計算シート!AC22</f>
        <v>0</v>
      </c>
      <c r="Z22" s="327">
        <f>生産増加の計算シート!Z22+設備投資の計算シート!AD22</f>
        <v>0</v>
      </c>
      <c r="AA22" s="328">
        <f>生産増加の計算シート!AA22+設備投資の計算シート!AE22</f>
        <v>0</v>
      </c>
      <c r="AB22" s="328">
        <f>生産増加の計算シート!AB22+設備投資の計算シート!AF22</f>
        <v>0</v>
      </c>
      <c r="AC22" s="329">
        <f>生産増加の計算シート!AC22+設備投資の計算シート!AG22</f>
        <v>0</v>
      </c>
      <c r="AE22" s="330">
        <f>生産増加の計算シート!AE22+設備投資の計算シート!AI22</f>
        <v>0</v>
      </c>
      <c r="AF22" s="331">
        <f>生産増加の計算シート!AF22+設備投資の計算シート!AJ22</f>
        <v>0</v>
      </c>
      <c r="AG22" s="332">
        <f>生産増加の計算シート!AG22+設備投資の計算シート!AK22</f>
        <v>0</v>
      </c>
      <c r="AH22" s="330">
        <f>生産増加の計算シート!AH22+設備投資の計算シート!AL22</f>
        <v>0</v>
      </c>
      <c r="AI22" s="333">
        <f>生産増加の計算シート!AI22+設備投資の計算シート!AM22</f>
        <v>0</v>
      </c>
      <c r="AJ22" s="334">
        <f t="shared" si="5"/>
        <v>1</v>
      </c>
      <c r="AL22" s="335">
        <v>15</v>
      </c>
      <c r="AM22" s="336" t="e">
        <f t="shared" si="0"/>
        <v>#N/A</v>
      </c>
      <c r="AN22" s="337" t="e">
        <f t="shared" si="1"/>
        <v>#N/A</v>
      </c>
      <c r="AO22" s="338" t="e">
        <f t="shared" si="2"/>
        <v>#N/A</v>
      </c>
      <c r="AP22" s="332" t="e">
        <f t="shared" si="3"/>
        <v>#N/A</v>
      </c>
      <c r="AQ22" s="339" t="e">
        <f>SUM($AN$8:AN22)/SUM($AN$8:$AN$44)</f>
        <v>#N/A</v>
      </c>
      <c r="AR22" s="330" t="e">
        <f t="shared" si="6"/>
        <v>#N/A</v>
      </c>
      <c r="AS22" s="332" t="e">
        <f t="shared" si="4"/>
        <v>#N/A</v>
      </c>
    </row>
    <row r="23" spans="2:45" ht="20.100000000000001" customHeight="1">
      <c r="B23" s="340" t="s">
        <v>31</v>
      </c>
      <c r="C23" s="341" t="s">
        <v>93</v>
      </c>
      <c r="D23" s="342">
        <f>生産増加の計算シート!D23+設備投資の計算シート!F23</f>
        <v>0</v>
      </c>
      <c r="E23" s="343">
        <f>生産増加の計算シート!E23+設備投資の計算シート!G23</f>
        <v>0</v>
      </c>
      <c r="F23" s="344">
        <f>生産増加の計算シート!F23+設備投資の計算シート!H23</f>
        <v>0</v>
      </c>
      <c r="G23" s="345">
        <f>生産増加の計算シート!G23+設備投資の計算シート!K23</f>
        <v>0</v>
      </c>
      <c r="H23" s="343">
        <f>生産増加の計算シート!H23+設備投資の計算シート!L23</f>
        <v>0</v>
      </c>
      <c r="I23" s="344">
        <f>生産増加の計算シート!I23+設備投資の計算シート!M23</f>
        <v>0</v>
      </c>
      <c r="J23" s="343">
        <f>生産増加の計算シート!J23+設備投資の計算シート!N23</f>
        <v>0</v>
      </c>
      <c r="K23" s="346">
        <f>生産増加の計算シート!K23+設備投資の計算シート!O23</f>
        <v>0</v>
      </c>
      <c r="L23" s="347">
        <f>生産増加の計算シート!L23+設備投資の計算シート!P23</f>
        <v>0</v>
      </c>
      <c r="M23" s="65"/>
      <c r="N23" s="349"/>
      <c r="O23" s="350"/>
      <c r="P23" s="346">
        <f>生産増加の計算シート!P23+設備投資の計算シート!T23</f>
        <v>0</v>
      </c>
      <c r="Q23" s="346">
        <f>生産増加の計算シート!Q23+設備投資の計算シート!U23</f>
        <v>0</v>
      </c>
      <c r="R23" s="346">
        <f>生産増加の計算シート!R23+設備投資の計算シート!V23</f>
        <v>0</v>
      </c>
      <c r="S23" s="346">
        <f>生産増加の計算シート!S23+設備投資の計算シート!W23</f>
        <v>0</v>
      </c>
      <c r="T23" s="347">
        <f>生産増加の計算シート!T23+設備投資の計算シート!X23</f>
        <v>0</v>
      </c>
      <c r="V23" s="352">
        <f>生産増加の計算シート!V23+設備投資の計算シート!Z23</f>
        <v>0</v>
      </c>
      <c r="W23" s="353">
        <f>生産増加の計算シート!W23+設備投資の計算シート!AA23</f>
        <v>0</v>
      </c>
      <c r="X23" s="353">
        <f>生産増加の計算シート!X23+設備投資の計算シート!AB23</f>
        <v>0</v>
      </c>
      <c r="Y23" s="354">
        <f>生産増加の計算シート!Y23+設備投資の計算シート!AC23</f>
        <v>0</v>
      </c>
      <c r="Z23" s="354">
        <f>生産増加の計算シート!Z23+設備投資の計算シート!AD23</f>
        <v>0</v>
      </c>
      <c r="AA23" s="355">
        <f>生産増加の計算シート!AA23+設備投資の計算シート!AE23</f>
        <v>0</v>
      </c>
      <c r="AB23" s="355">
        <f>生産増加の計算シート!AB23+設備投資の計算シート!AF23</f>
        <v>0</v>
      </c>
      <c r="AC23" s="356">
        <f>生産増加の計算シート!AC23+設備投資の計算シート!AG23</f>
        <v>0</v>
      </c>
      <c r="AE23" s="357">
        <f>生産増加の計算シート!AE23+設備投資の計算シート!AI23</f>
        <v>0</v>
      </c>
      <c r="AF23" s="358">
        <f>生産増加の計算シート!AF23+設備投資の計算シート!AJ23</f>
        <v>0</v>
      </c>
      <c r="AG23" s="359">
        <f>生産増加の計算シート!AG23+設備投資の計算シート!AK23</f>
        <v>0</v>
      </c>
      <c r="AH23" s="357">
        <f>生産増加の計算シート!AH23+設備投資の計算シート!AL23</f>
        <v>0</v>
      </c>
      <c r="AI23" s="360">
        <f>生産増加の計算シート!AI23+設備投資の計算シート!AM23</f>
        <v>0</v>
      </c>
      <c r="AJ23" s="361">
        <f t="shared" si="5"/>
        <v>1</v>
      </c>
      <c r="AL23" s="362">
        <v>16</v>
      </c>
      <c r="AM23" s="363" t="e">
        <f t="shared" si="0"/>
        <v>#N/A</v>
      </c>
      <c r="AN23" s="364" t="e">
        <f t="shared" si="1"/>
        <v>#N/A</v>
      </c>
      <c r="AO23" s="365" t="e">
        <f t="shared" si="2"/>
        <v>#N/A</v>
      </c>
      <c r="AP23" s="359" t="e">
        <f t="shared" si="3"/>
        <v>#N/A</v>
      </c>
      <c r="AQ23" s="366" t="e">
        <f>SUM($AN$8:AN23)/SUM($AN$8:$AN$44)</f>
        <v>#N/A</v>
      </c>
      <c r="AR23" s="357" t="e">
        <f t="shared" si="6"/>
        <v>#N/A</v>
      </c>
      <c r="AS23" s="359" t="e">
        <f t="shared" si="4"/>
        <v>#N/A</v>
      </c>
    </row>
    <row r="24" spans="2:45" ht="20.100000000000001" customHeight="1">
      <c r="B24" s="286" t="s">
        <v>88</v>
      </c>
      <c r="C24" s="287" t="s">
        <v>230</v>
      </c>
      <c r="D24" s="288">
        <f>生産増加の計算シート!D24+設備投資の計算シート!F24</f>
        <v>0</v>
      </c>
      <c r="E24" s="289">
        <f>生産増加の計算シート!E24+設備投資の計算シート!G24</f>
        <v>0</v>
      </c>
      <c r="F24" s="290">
        <f>生産増加の計算シート!F24+設備投資の計算シート!H24</f>
        <v>0</v>
      </c>
      <c r="G24" s="291">
        <f>生産増加の計算シート!G24+設備投資の計算シート!K24</f>
        <v>0</v>
      </c>
      <c r="H24" s="289">
        <f>生産増加の計算シート!H24+設備投資の計算シート!L24</f>
        <v>0</v>
      </c>
      <c r="I24" s="290">
        <f>生産増加の計算シート!I24+設備投資の計算シート!M24</f>
        <v>0</v>
      </c>
      <c r="J24" s="289">
        <f>生産増加の計算シート!J24+設備投資の計算シート!N24</f>
        <v>0</v>
      </c>
      <c r="K24" s="292">
        <f>生産増加の計算シート!K24+設備投資の計算シート!O24</f>
        <v>0</v>
      </c>
      <c r="L24" s="293">
        <f>生産増加の計算シート!L24+設備投資の計算シート!P24</f>
        <v>0</v>
      </c>
      <c r="M24" s="65"/>
      <c r="N24" s="295"/>
      <c r="O24" s="296"/>
      <c r="P24" s="292">
        <f>生産増加の計算シート!P24+設備投資の計算シート!T24</f>
        <v>0</v>
      </c>
      <c r="Q24" s="292">
        <f>生産増加の計算シート!Q24+設備投資の計算シート!U24</f>
        <v>0</v>
      </c>
      <c r="R24" s="292">
        <f>生産増加の計算シート!R24+設備投資の計算シート!V24</f>
        <v>0</v>
      </c>
      <c r="S24" s="292">
        <f>生産増加の計算シート!S24+設備投資の計算シート!W24</f>
        <v>0</v>
      </c>
      <c r="T24" s="293">
        <f>生産増加の計算シート!T24+設備投資の計算シート!X24</f>
        <v>0</v>
      </c>
      <c r="V24" s="298">
        <f>生産増加の計算シート!V24+設備投資の計算シート!Z24</f>
        <v>0</v>
      </c>
      <c r="W24" s="299">
        <f>生産増加の計算シート!W24+設備投資の計算シート!AA24</f>
        <v>0</v>
      </c>
      <c r="X24" s="299">
        <f>生産増加の計算シート!X24+設備投資の計算シート!AB24</f>
        <v>0</v>
      </c>
      <c r="Y24" s="300">
        <f>生産増加の計算シート!Y24+設備投資の計算シート!AC24</f>
        <v>0</v>
      </c>
      <c r="Z24" s="300">
        <f>生産増加の計算シート!Z24+設備投資の計算シート!AD24</f>
        <v>0</v>
      </c>
      <c r="AA24" s="301">
        <f>生産増加の計算シート!AA24+設備投資の計算シート!AE24</f>
        <v>0</v>
      </c>
      <c r="AB24" s="301">
        <f>生産増加の計算シート!AB24+設備投資の計算シート!AF24</f>
        <v>0</v>
      </c>
      <c r="AC24" s="302">
        <f>生産増加の計算シート!AC24+設備投資の計算シート!AG24</f>
        <v>0</v>
      </c>
      <c r="AE24" s="303">
        <f>生産増加の計算シート!AE24+設備投資の計算シート!AI24</f>
        <v>0</v>
      </c>
      <c r="AF24" s="304">
        <f>生産増加の計算シート!AF24+設備投資の計算シート!AJ24</f>
        <v>0</v>
      </c>
      <c r="AG24" s="305">
        <f>生産増加の計算シート!AG24+設備投資の計算シート!AK24</f>
        <v>0</v>
      </c>
      <c r="AH24" s="303">
        <f>生産増加の計算シート!AH24+設備投資の計算シート!AL24</f>
        <v>0</v>
      </c>
      <c r="AI24" s="306">
        <f>生産増加の計算シート!AI24+設備投資の計算シート!AM24</f>
        <v>0</v>
      </c>
      <c r="AJ24" s="307">
        <f t="shared" si="5"/>
        <v>1</v>
      </c>
      <c r="AL24" s="308">
        <v>17</v>
      </c>
      <c r="AM24" s="309" t="e">
        <f t="shared" si="0"/>
        <v>#N/A</v>
      </c>
      <c r="AN24" s="310" t="e">
        <f t="shared" si="1"/>
        <v>#N/A</v>
      </c>
      <c r="AO24" s="311" t="e">
        <f t="shared" si="2"/>
        <v>#N/A</v>
      </c>
      <c r="AP24" s="305" t="e">
        <f t="shared" si="3"/>
        <v>#N/A</v>
      </c>
      <c r="AQ24" s="312" t="e">
        <f>SUM($AN$8:AN24)/SUM($AN$8:$AN$44)</f>
        <v>#N/A</v>
      </c>
      <c r="AR24" s="303" t="e">
        <f t="shared" si="6"/>
        <v>#N/A</v>
      </c>
      <c r="AS24" s="305" t="e">
        <f t="shared" si="4"/>
        <v>#N/A</v>
      </c>
    </row>
    <row r="25" spans="2:45" ht="20.100000000000001" customHeight="1">
      <c r="B25" s="286" t="s">
        <v>89</v>
      </c>
      <c r="C25" s="287" t="s">
        <v>231</v>
      </c>
      <c r="D25" s="288">
        <f>生産増加の計算シート!D25+設備投資の計算シート!F25</f>
        <v>0</v>
      </c>
      <c r="E25" s="289">
        <f>生産増加の計算シート!E25+設備投資の計算シート!G25</f>
        <v>0</v>
      </c>
      <c r="F25" s="290">
        <f>生産増加の計算シート!F25+設備投資の計算シート!H25</f>
        <v>0</v>
      </c>
      <c r="G25" s="291">
        <f>生産増加の計算シート!G25+設備投資の計算シート!K25</f>
        <v>0</v>
      </c>
      <c r="H25" s="289">
        <f>生産増加の計算シート!H25+設備投資の計算シート!L25</f>
        <v>0</v>
      </c>
      <c r="I25" s="290">
        <f>生産増加の計算シート!I25+設備投資の計算シート!M25</f>
        <v>0</v>
      </c>
      <c r="J25" s="289">
        <f>生産増加の計算シート!J25+設備投資の計算シート!N25</f>
        <v>0</v>
      </c>
      <c r="K25" s="292">
        <f>生産増加の計算シート!K25+設備投資の計算シート!O25</f>
        <v>0</v>
      </c>
      <c r="L25" s="293">
        <f>生産増加の計算シート!L25+設備投資の計算シート!P25</f>
        <v>0</v>
      </c>
      <c r="M25" s="65"/>
      <c r="N25" s="295"/>
      <c r="O25" s="296"/>
      <c r="P25" s="292">
        <f>生産増加の計算シート!P25+設備投資の計算シート!T25</f>
        <v>0</v>
      </c>
      <c r="Q25" s="292">
        <f>生産増加の計算シート!Q25+設備投資の計算シート!U25</f>
        <v>0</v>
      </c>
      <c r="R25" s="292">
        <f>生産増加の計算シート!R25+設備投資の計算シート!V25</f>
        <v>0</v>
      </c>
      <c r="S25" s="292">
        <f>生産増加の計算シート!S25+設備投資の計算シート!W25</f>
        <v>0</v>
      </c>
      <c r="T25" s="293">
        <f>生産増加の計算シート!T25+設備投資の計算シート!X25</f>
        <v>0</v>
      </c>
      <c r="V25" s="298">
        <f>生産増加の計算シート!V25+設備投資の計算シート!Z25</f>
        <v>0</v>
      </c>
      <c r="W25" s="299">
        <f>生産増加の計算シート!W25+設備投資の計算シート!AA25</f>
        <v>0</v>
      </c>
      <c r="X25" s="299">
        <f>生産増加の計算シート!X25+設備投資の計算シート!AB25</f>
        <v>0</v>
      </c>
      <c r="Y25" s="300">
        <f>生産増加の計算シート!Y25+設備投資の計算シート!AC25</f>
        <v>0</v>
      </c>
      <c r="Z25" s="300">
        <f>生産増加の計算シート!Z25+設備投資の計算シート!AD25</f>
        <v>0</v>
      </c>
      <c r="AA25" s="301">
        <f>生産増加の計算シート!AA25+設備投資の計算シート!AE25</f>
        <v>0</v>
      </c>
      <c r="AB25" s="301">
        <f>生産増加の計算シート!AB25+設備投資の計算シート!AF25</f>
        <v>0</v>
      </c>
      <c r="AC25" s="302">
        <f>生産増加の計算シート!AC25+設備投資の計算シート!AG25</f>
        <v>0</v>
      </c>
      <c r="AE25" s="303">
        <f>生産増加の計算シート!AE25+設備投資の計算シート!AI25</f>
        <v>0</v>
      </c>
      <c r="AF25" s="304">
        <f>生産増加の計算シート!AF25+設備投資の計算シート!AJ25</f>
        <v>0</v>
      </c>
      <c r="AG25" s="305">
        <f>生産増加の計算シート!AG25+設備投資の計算シート!AK25</f>
        <v>0</v>
      </c>
      <c r="AH25" s="303">
        <f>生産増加の計算シート!AH25+設備投資の計算シート!AL25</f>
        <v>0</v>
      </c>
      <c r="AI25" s="306">
        <f>生産増加の計算シート!AI25+設備投資の計算シート!AM25</f>
        <v>0</v>
      </c>
      <c r="AJ25" s="307">
        <f t="shared" si="5"/>
        <v>1</v>
      </c>
      <c r="AL25" s="308">
        <v>18</v>
      </c>
      <c r="AM25" s="309" t="e">
        <f t="shared" si="0"/>
        <v>#N/A</v>
      </c>
      <c r="AN25" s="310" t="e">
        <f t="shared" si="1"/>
        <v>#N/A</v>
      </c>
      <c r="AO25" s="311" t="e">
        <f t="shared" si="2"/>
        <v>#N/A</v>
      </c>
      <c r="AP25" s="305" t="e">
        <f t="shared" si="3"/>
        <v>#N/A</v>
      </c>
      <c r="AQ25" s="312" t="e">
        <f>SUM($AN$8:AN25)/SUM($AN$8:$AN$44)</f>
        <v>#N/A</v>
      </c>
      <c r="AR25" s="303" t="e">
        <f t="shared" si="6"/>
        <v>#N/A</v>
      </c>
      <c r="AS25" s="305" t="e">
        <f t="shared" si="4"/>
        <v>#N/A</v>
      </c>
    </row>
    <row r="26" spans="2:45" ht="20.100000000000001" customHeight="1">
      <c r="B26" s="286" t="s">
        <v>97</v>
      </c>
      <c r="C26" s="287" t="s">
        <v>43</v>
      </c>
      <c r="D26" s="288">
        <f>生産増加の計算シート!D26+設備投資の計算シート!F26</f>
        <v>0</v>
      </c>
      <c r="E26" s="289">
        <f>生産増加の計算シート!E26+設備投資の計算シート!G26</f>
        <v>0</v>
      </c>
      <c r="F26" s="290">
        <f>生産増加の計算シート!F26+設備投資の計算シート!H26</f>
        <v>0</v>
      </c>
      <c r="G26" s="291">
        <f>生産増加の計算シート!G26+設備投資の計算シート!K26</f>
        <v>0</v>
      </c>
      <c r="H26" s="289">
        <f>生産増加の計算シート!H26+設備投資の計算シート!L26</f>
        <v>0</v>
      </c>
      <c r="I26" s="290">
        <f>生産増加の計算シート!I26+設備投資の計算シート!M26</f>
        <v>0</v>
      </c>
      <c r="J26" s="289">
        <f>生産増加の計算シート!J26+設備投資の計算シート!N26</f>
        <v>0</v>
      </c>
      <c r="K26" s="292">
        <f>生産増加の計算シート!K26+設備投資の計算シート!O26</f>
        <v>0</v>
      </c>
      <c r="L26" s="293">
        <f>生産増加の計算シート!L26+設備投資の計算シート!P26</f>
        <v>0</v>
      </c>
      <c r="M26" s="65"/>
      <c r="N26" s="295"/>
      <c r="O26" s="296"/>
      <c r="P26" s="292">
        <f>生産増加の計算シート!P26+設備投資の計算シート!T26</f>
        <v>0</v>
      </c>
      <c r="Q26" s="292">
        <f>生産増加の計算シート!Q26+設備投資の計算シート!U26</f>
        <v>0</v>
      </c>
      <c r="R26" s="292">
        <f>生産増加の計算シート!R26+設備投資の計算シート!V26</f>
        <v>0</v>
      </c>
      <c r="S26" s="292">
        <f>生産増加の計算シート!S26+設備投資の計算シート!W26</f>
        <v>0</v>
      </c>
      <c r="T26" s="293">
        <f>生産増加の計算シート!T26+設備投資の計算シート!X26</f>
        <v>0</v>
      </c>
      <c r="V26" s="298">
        <f>生産増加の計算シート!V26+設備投資の計算シート!Z26</f>
        <v>0</v>
      </c>
      <c r="W26" s="299">
        <f>生産増加の計算シート!W26+設備投資の計算シート!AA26</f>
        <v>0</v>
      </c>
      <c r="X26" s="299">
        <f>生産増加の計算シート!X26+設備投資の計算シート!AB26</f>
        <v>0</v>
      </c>
      <c r="Y26" s="300">
        <f>生産増加の計算シート!Y26+設備投資の計算シート!AC26</f>
        <v>0</v>
      </c>
      <c r="Z26" s="300">
        <f>生産増加の計算シート!Z26+設備投資の計算シート!AD26</f>
        <v>0</v>
      </c>
      <c r="AA26" s="301">
        <f>生産増加の計算シート!AA26+設備投資の計算シート!AE26</f>
        <v>0</v>
      </c>
      <c r="AB26" s="301">
        <f>生産増加の計算シート!AB26+設備投資の計算シート!AF26</f>
        <v>0</v>
      </c>
      <c r="AC26" s="302">
        <f>生産増加の計算シート!AC26+設備投資の計算シート!AG26</f>
        <v>0</v>
      </c>
      <c r="AE26" s="303">
        <f>生産増加の計算シート!AE26+設備投資の計算シート!AI26</f>
        <v>0</v>
      </c>
      <c r="AF26" s="304">
        <f>生産増加の計算シート!AF26+設備投資の計算シート!AJ26</f>
        <v>0</v>
      </c>
      <c r="AG26" s="305">
        <f>生産増加の計算シート!AG26+設備投資の計算シート!AK26</f>
        <v>0</v>
      </c>
      <c r="AH26" s="303">
        <f>生産増加の計算シート!AH26+設備投資の計算シート!AL26</f>
        <v>0</v>
      </c>
      <c r="AI26" s="306">
        <f>生産増加の計算シート!AI26+設備投資の計算シート!AM26</f>
        <v>0</v>
      </c>
      <c r="AJ26" s="307">
        <f t="shared" si="5"/>
        <v>1</v>
      </c>
      <c r="AL26" s="308">
        <v>19</v>
      </c>
      <c r="AM26" s="309" t="e">
        <f t="shared" si="0"/>
        <v>#N/A</v>
      </c>
      <c r="AN26" s="310" t="e">
        <f t="shared" si="1"/>
        <v>#N/A</v>
      </c>
      <c r="AO26" s="311" t="e">
        <f t="shared" si="2"/>
        <v>#N/A</v>
      </c>
      <c r="AP26" s="305" t="e">
        <f t="shared" si="3"/>
        <v>#N/A</v>
      </c>
      <c r="AQ26" s="312" t="e">
        <f>SUM($AN$8:AN26)/SUM($AN$8:$AN$44)</f>
        <v>#N/A</v>
      </c>
      <c r="AR26" s="303" t="e">
        <f t="shared" si="6"/>
        <v>#N/A</v>
      </c>
      <c r="AS26" s="305" t="e">
        <f t="shared" si="4"/>
        <v>#N/A</v>
      </c>
    </row>
    <row r="27" spans="2:45" ht="20.100000000000001" customHeight="1">
      <c r="B27" s="313" t="s">
        <v>232</v>
      </c>
      <c r="C27" s="314" t="s">
        <v>44</v>
      </c>
      <c r="D27" s="315">
        <f>生産増加の計算シート!D27+設備投資の計算シート!F27</f>
        <v>0</v>
      </c>
      <c r="E27" s="316">
        <f>生産増加の計算シート!E27+設備投資の計算シート!G27</f>
        <v>0</v>
      </c>
      <c r="F27" s="317">
        <f>生産増加の計算シート!F27+設備投資の計算シート!H27</f>
        <v>0</v>
      </c>
      <c r="G27" s="318">
        <f>生産増加の計算シート!G27+設備投資の計算シート!K27</f>
        <v>0</v>
      </c>
      <c r="H27" s="316">
        <f>生産増加の計算シート!H27+設備投資の計算シート!L27</f>
        <v>0</v>
      </c>
      <c r="I27" s="317">
        <f>生産増加の計算シート!I27+設備投資の計算シート!M27</f>
        <v>0</v>
      </c>
      <c r="J27" s="316">
        <f>生産増加の計算シート!J27+設備投資の計算シート!N27</f>
        <v>0</v>
      </c>
      <c r="K27" s="319">
        <f>生産増加の計算シート!K27+設備投資の計算シート!O27</f>
        <v>0</v>
      </c>
      <c r="L27" s="320">
        <f>生産増加の計算シート!L27+設備投資の計算シート!P27</f>
        <v>0</v>
      </c>
      <c r="M27" s="65"/>
      <c r="N27" s="322"/>
      <c r="O27" s="323"/>
      <c r="P27" s="319">
        <f>生産増加の計算シート!P27+設備投資の計算シート!T27</f>
        <v>0</v>
      </c>
      <c r="Q27" s="319">
        <f>生産増加の計算シート!Q27+設備投資の計算シート!U27</f>
        <v>0</v>
      </c>
      <c r="R27" s="319">
        <f>生産増加の計算シート!R27+設備投資の計算シート!V27</f>
        <v>0</v>
      </c>
      <c r="S27" s="319">
        <f>生産増加の計算シート!S27+設備投資の計算シート!W27</f>
        <v>0</v>
      </c>
      <c r="T27" s="320">
        <f>生産増加の計算シート!T27+設備投資の計算シート!X27</f>
        <v>0</v>
      </c>
      <c r="V27" s="325">
        <f>生産増加の計算シート!V27+設備投資の計算シート!Z27</f>
        <v>0</v>
      </c>
      <c r="W27" s="326">
        <f>生産増加の計算シート!W27+設備投資の計算シート!AA27</f>
        <v>0</v>
      </c>
      <c r="X27" s="326">
        <f>生産増加の計算シート!X27+設備投資の計算シート!AB27</f>
        <v>0</v>
      </c>
      <c r="Y27" s="327">
        <f>生産増加の計算シート!Y27+設備投資の計算シート!AC27</f>
        <v>0</v>
      </c>
      <c r="Z27" s="327">
        <f>生産増加の計算シート!Z27+設備投資の計算シート!AD27</f>
        <v>0</v>
      </c>
      <c r="AA27" s="328">
        <f>生産増加の計算シート!AA27+設備投資の計算シート!AE27</f>
        <v>0</v>
      </c>
      <c r="AB27" s="328">
        <f>生産増加の計算シート!AB27+設備投資の計算シート!AF27</f>
        <v>0</v>
      </c>
      <c r="AC27" s="329">
        <f>生産増加の計算シート!AC27+設備投資の計算シート!AG27</f>
        <v>0</v>
      </c>
      <c r="AE27" s="330">
        <f>生産増加の計算シート!AE27+設備投資の計算シート!AI27</f>
        <v>0</v>
      </c>
      <c r="AF27" s="331">
        <f>生産増加の計算シート!AF27+設備投資の計算シート!AJ27</f>
        <v>0</v>
      </c>
      <c r="AG27" s="332">
        <f>生産増加の計算シート!AG27+設備投資の計算シート!AK27</f>
        <v>0</v>
      </c>
      <c r="AH27" s="330">
        <f>生産増加の計算シート!AH27+設備投資の計算シート!AL27</f>
        <v>0</v>
      </c>
      <c r="AI27" s="333">
        <f>生産増加の計算シート!AI27+設備投資の計算シート!AM27</f>
        <v>0</v>
      </c>
      <c r="AJ27" s="334">
        <f t="shared" si="5"/>
        <v>1</v>
      </c>
      <c r="AL27" s="335">
        <v>20</v>
      </c>
      <c r="AM27" s="336" t="e">
        <f t="shared" si="0"/>
        <v>#N/A</v>
      </c>
      <c r="AN27" s="337" t="e">
        <f t="shared" si="1"/>
        <v>#N/A</v>
      </c>
      <c r="AO27" s="338" t="e">
        <f t="shared" si="2"/>
        <v>#N/A</v>
      </c>
      <c r="AP27" s="332" t="e">
        <f t="shared" si="3"/>
        <v>#N/A</v>
      </c>
      <c r="AQ27" s="339" t="e">
        <f>SUM($AN$8:AN27)/SUM($AN$8:$AN$44)</f>
        <v>#N/A</v>
      </c>
      <c r="AR27" s="330" t="e">
        <f t="shared" si="6"/>
        <v>#N/A</v>
      </c>
      <c r="AS27" s="332" t="e">
        <f t="shared" si="4"/>
        <v>#N/A</v>
      </c>
    </row>
    <row r="28" spans="2:45" ht="20.100000000000001" customHeight="1">
      <c r="B28" s="340" t="s">
        <v>233</v>
      </c>
      <c r="C28" s="341" t="s">
        <v>45</v>
      </c>
      <c r="D28" s="342">
        <f>生産増加の計算シート!D28+設備投資の計算シート!F28</f>
        <v>0</v>
      </c>
      <c r="E28" s="343">
        <f>生産増加の計算シート!E28+設備投資の計算シート!G28</f>
        <v>0</v>
      </c>
      <c r="F28" s="344">
        <f>生産増加の計算シート!F28+設備投資の計算シート!H28</f>
        <v>0</v>
      </c>
      <c r="G28" s="345">
        <f>生産増加の計算シート!G28+設備投資の計算シート!K28</f>
        <v>0</v>
      </c>
      <c r="H28" s="343">
        <f>生産増加の計算シート!H28+設備投資の計算シート!L28</f>
        <v>0</v>
      </c>
      <c r="I28" s="344">
        <f>生産増加の計算シート!I28+設備投資の計算シート!M28</f>
        <v>0</v>
      </c>
      <c r="J28" s="343">
        <f>生産増加の計算シート!J28+設備投資の計算シート!N28</f>
        <v>0</v>
      </c>
      <c r="K28" s="346">
        <f>生産増加の計算シート!K28+設備投資の計算シート!O28</f>
        <v>0</v>
      </c>
      <c r="L28" s="347">
        <f>生産増加の計算シート!L28+設備投資の計算シート!P28</f>
        <v>0</v>
      </c>
      <c r="M28" s="65"/>
      <c r="N28" s="349"/>
      <c r="O28" s="350"/>
      <c r="P28" s="346">
        <f>生産増加の計算シート!P28+設備投資の計算シート!T28</f>
        <v>0</v>
      </c>
      <c r="Q28" s="346">
        <f>生産増加の計算シート!Q28+設備投資の計算シート!U28</f>
        <v>0</v>
      </c>
      <c r="R28" s="346">
        <f>生産増加の計算シート!R28+設備投資の計算シート!V28</f>
        <v>0</v>
      </c>
      <c r="S28" s="346">
        <f>生産増加の計算シート!S28+設備投資の計算シート!W28</f>
        <v>0</v>
      </c>
      <c r="T28" s="347">
        <f>生産増加の計算シート!T28+設備投資の計算シート!X28</f>
        <v>0</v>
      </c>
      <c r="V28" s="352">
        <f>生産増加の計算シート!V28+設備投資の計算シート!Z28</f>
        <v>0</v>
      </c>
      <c r="W28" s="353">
        <f>生産増加の計算シート!W28+設備投資の計算シート!AA28</f>
        <v>0</v>
      </c>
      <c r="X28" s="353">
        <f>生産増加の計算シート!X28+設備投資の計算シート!AB28</f>
        <v>0</v>
      </c>
      <c r="Y28" s="354">
        <f>生産増加の計算シート!Y28+設備投資の計算シート!AC28</f>
        <v>0</v>
      </c>
      <c r="Z28" s="354">
        <f>生産増加の計算シート!Z28+設備投資の計算シート!AD28</f>
        <v>0</v>
      </c>
      <c r="AA28" s="355">
        <f>生産増加の計算シート!AA28+設備投資の計算シート!AE28</f>
        <v>0</v>
      </c>
      <c r="AB28" s="355">
        <f>生産増加の計算シート!AB28+設備投資の計算シート!AF28</f>
        <v>0</v>
      </c>
      <c r="AC28" s="356">
        <f>生産増加の計算シート!AC28+設備投資の計算シート!AG28</f>
        <v>0</v>
      </c>
      <c r="AE28" s="357">
        <f>生産増加の計算シート!AE28+設備投資の計算シート!AI28</f>
        <v>0</v>
      </c>
      <c r="AF28" s="358">
        <f>生産増加の計算シート!AF28+設備投資の計算シート!AJ28</f>
        <v>0</v>
      </c>
      <c r="AG28" s="359">
        <f>生産増加の計算シート!AG28+設備投資の計算シート!AK28</f>
        <v>0</v>
      </c>
      <c r="AH28" s="357">
        <f>生産増加の計算シート!AH28+設備投資の計算シート!AL28</f>
        <v>0</v>
      </c>
      <c r="AI28" s="360">
        <f>生産増加の計算シート!AI28+設備投資の計算シート!AM28</f>
        <v>0</v>
      </c>
      <c r="AJ28" s="361">
        <f t="shared" si="5"/>
        <v>1</v>
      </c>
      <c r="AL28" s="362">
        <v>21</v>
      </c>
      <c r="AM28" s="363" t="e">
        <f t="shared" si="0"/>
        <v>#N/A</v>
      </c>
      <c r="AN28" s="364" t="e">
        <f t="shared" si="1"/>
        <v>#N/A</v>
      </c>
      <c r="AO28" s="365" t="e">
        <f t="shared" si="2"/>
        <v>#N/A</v>
      </c>
      <c r="AP28" s="359" t="e">
        <f t="shared" si="3"/>
        <v>#N/A</v>
      </c>
      <c r="AQ28" s="366" t="e">
        <f>SUM($AN$8:AN28)/SUM($AN$8:$AN$44)</f>
        <v>#N/A</v>
      </c>
      <c r="AR28" s="357" t="e">
        <f t="shared" si="6"/>
        <v>#N/A</v>
      </c>
      <c r="AS28" s="359" t="e">
        <f t="shared" si="4"/>
        <v>#N/A</v>
      </c>
    </row>
    <row r="29" spans="2:45" ht="20.100000000000001" customHeight="1">
      <c r="B29" s="286" t="s">
        <v>234</v>
      </c>
      <c r="C29" s="287" t="s">
        <v>46</v>
      </c>
      <c r="D29" s="288">
        <f>生産増加の計算シート!D29+設備投資の計算シート!F29</f>
        <v>0</v>
      </c>
      <c r="E29" s="289">
        <f>生産増加の計算シート!E29+設備投資の計算シート!G29</f>
        <v>0</v>
      </c>
      <c r="F29" s="290">
        <f>生産増加の計算シート!F29+設備投資の計算シート!H29</f>
        <v>0</v>
      </c>
      <c r="G29" s="291">
        <f>生産増加の計算シート!G29+設備投資の計算シート!K29</f>
        <v>0</v>
      </c>
      <c r="H29" s="289">
        <f>生産増加の計算シート!H29+設備投資の計算シート!L29</f>
        <v>0</v>
      </c>
      <c r="I29" s="290">
        <f>生産増加の計算シート!I29+設備投資の計算シート!M29</f>
        <v>0</v>
      </c>
      <c r="J29" s="289">
        <f>生産増加の計算シート!J29+設備投資の計算シート!N29</f>
        <v>0</v>
      </c>
      <c r="K29" s="292">
        <f>生産増加の計算シート!K29+設備投資の計算シート!O29</f>
        <v>0</v>
      </c>
      <c r="L29" s="293">
        <f>生産増加の計算シート!L29+設備投資の計算シート!P29</f>
        <v>0</v>
      </c>
      <c r="M29" s="65"/>
      <c r="N29" s="295"/>
      <c r="O29" s="296"/>
      <c r="P29" s="292">
        <f>生産増加の計算シート!P29+設備投資の計算シート!T29</f>
        <v>0</v>
      </c>
      <c r="Q29" s="292">
        <f>生産増加の計算シート!Q29+設備投資の計算シート!U29</f>
        <v>0</v>
      </c>
      <c r="R29" s="292">
        <f>生産増加の計算シート!R29+設備投資の計算シート!V29</f>
        <v>0</v>
      </c>
      <c r="S29" s="292">
        <f>生産増加の計算シート!S29+設備投資の計算シート!W29</f>
        <v>0</v>
      </c>
      <c r="T29" s="293">
        <f>生産増加の計算シート!T29+設備投資の計算シート!X29</f>
        <v>0</v>
      </c>
      <c r="V29" s="298">
        <f>生産増加の計算シート!V29+設備投資の計算シート!Z29</f>
        <v>0</v>
      </c>
      <c r="W29" s="299">
        <f>生産増加の計算シート!W29+設備投資の計算シート!AA29</f>
        <v>0</v>
      </c>
      <c r="X29" s="299">
        <f>生産増加の計算シート!X29+設備投資の計算シート!AB29</f>
        <v>0</v>
      </c>
      <c r="Y29" s="300">
        <f>生産増加の計算シート!Y29+設備投資の計算シート!AC29</f>
        <v>0</v>
      </c>
      <c r="Z29" s="300">
        <f>生産増加の計算シート!Z29+設備投資の計算シート!AD29</f>
        <v>0</v>
      </c>
      <c r="AA29" s="301">
        <f>生産増加の計算シート!AA29+設備投資の計算シート!AE29</f>
        <v>0</v>
      </c>
      <c r="AB29" s="301">
        <f>生産増加の計算シート!AB29+設備投資の計算シート!AF29</f>
        <v>0</v>
      </c>
      <c r="AC29" s="302">
        <f>生産増加の計算シート!AC29+設備投資の計算シート!AG29</f>
        <v>0</v>
      </c>
      <c r="AE29" s="303">
        <f>生産増加の計算シート!AE29+設備投資の計算シート!AI29</f>
        <v>0</v>
      </c>
      <c r="AF29" s="304">
        <f>生産増加の計算シート!AF29+設備投資の計算シート!AJ29</f>
        <v>0</v>
      </c>
      <c r="AG29" s="305">
        <f>生産増加の計算シート!AG29+設備投資の計算シート!AK29</f>
        <v>0</v>
      </c>
      <c r="AH29" s="303">
        <f>生産増加の計算シート!AH29+設備投資の計算シート!AL29</f>
        <v>0</v>
      </c>
      <c r="AI29" s="306">
        <f>生産増加の計算シート!AI29+設備投資の計算シート!AM29</f>
        <v>0</v>
      </c>
      <c r="AJ29" s="307">
        <f t="shared" si="5"/>
        <v>1</v>
      </c>
      <c r="AL29" s="308">
        <v>22</v>
      </c>
      <c r="AM29" s="309" t="e">
        <f t="shared" si="0"/>
        <v>#N/A</v>
      </c>
      <c r="AN29" s="310" t="e">
        <f t="shared" si="1"/>
        <v>#N/A</v>
      </c>
      <c r="AO29" s="311" t="e">
        <f t="shared" si="2"/>
        <v>#N/A</v>
      </c>
      <c r="AP29" s="305" t="e">
        <f t="shared" si="3"/>
        <v>#N/A</v>
      </c>
      <c r="AQ29" s="312" t="e">
        <f>SUM($AN$8:AN29)/SUM($AN$8:$AN$44)</f>
        <v>#N/A</v>
      </c>
      <c r="AR29" s="303" t="e">
        <f t="shared" si="6"/>
        <v>#N/A</v>
      </c>
      <c r="AS29" s="305" t="e">
        <f t="shared" si="4"/>
        <v>#N/A</v>
      </c>
    </row>
    <row r="30" spans="2:45" ht="20.100000000000001" customHeight="1">
      <c r="B30" s="286" t="s">
        <v>235</v>
      </c>
      <c r="C30" s="287" t="s">
        <v>236</v>
      </c>
      <c r="D30" s="288">
        <f>生産増加の計算シート!D30+設備投資の計算シート!F30</f>
        <v>0</v>
      </c>
      <c r="E30" s="289">
        <f>生産増加の計算シート!E30+設備投資の計算シート!G30</f>
        <v>0</v>
      </c>
      <c r="F30" s="290">
        <f>生産増加の計算シート!F30+設備投資の計算シート!H30</f>
        <v>0</v>
      </c>
      <c r="G30" s="291">
        <f>生産増加の計算シート!G30+設備投資の計算シート!K30</f>
        <v>0</v>
      </c>
      <c r="H30" s="289">
        <f>生産増加の計算シート!H30+設備投資の計算シート!L30</f>
        <v>0</v>
      </c>
      <c r="I30" s="290">
        <f>生産増加の計算シート!I30+設備投資の計算シート!M30</f>
        <v>0</v>
      </c>
      <c r="J30" s="289">
        <f>生産増加の計算シート!J30+設備投資の計算シート!N30</f>
        <v>0</v>
      </c>
      <c r="K30" s="292">
        <f>生産増加の計算シート!K30+設備投資の計算シート!O30</f>
        <v>0</v>
      </c>
      <c r="L30" s="293">
        <f>生産増加の計算シート!L30+設備投資の計算シート!P30</f>
        <v>0</v>
      </c>
      <c r="M30" s="65"/>
      <c r="N30" s="295"/>
      <c r="O30" s="296"/>
      <c r="P30" s="292">
        <f>生産増加の計算シート!P30+設備投資の計算シート!T30</f>
        <v>0</v>
      </c>
      <c r="Q30" s="292">
        <f>生産増加の計算シート!Q30+設備投資の計算シート!U30</f>
        <v>0</v>
      </c>
      <c r="R30" s="292">
        <f>生産増加の計算シート!R30+設備投資の計算シート!V30</f>
        <v>0</v>
      </c>
      <c r="S30" s="292">
        <f>生産増加の計算シート!S30+設備投資の計算シート!W30</f>
        <v>0</v>
      </c>
      <c r="T30" s="293">
        <f>生産増加の計算シート!T30+設備投資の計算シート!X30</f>
        <v>0</v>
      </c>
      <c r="V30" s="298">
        <f>生産増加の計算シート!V30+設備投資の計算シート!Z30</f>
        <v>0</v>
      </c>
      <c r="W30" s="299">
        <f>生産増加の計算シート!W30+設備投資の計算シート!AA30</f>
        <v>0</v>
      </c>
      <c r="X30" s="299">
        <f>生産増加の計算シート!X30+設備投資の計算シート!AB30</f>
        <v>0</v>
      </c>
      <c r="Y30" s="300">
        <f>生産増加の計算シート!Y30+設備投資の計算シート!AC30</f>
        <v>0</v>
      </c>
      <c r="Z30" s="300">
        <f>生産増加の計算シート!Z30+設備投資の計算シート!AD30</f>
        <v>0</v>
      </c>
      <c r="AA30" s="301">
        <f>生産増加の計算シート!AA30+設備投資の計算シート!AE30</f>
        <v>0</v>
      </c>
      <c r="AB30" s="301">
        <f>生産増加の計算シート!AB30+設備投資の計算シート!AF30</f>
        <v>0</v>
      </c>
      <c r="AC30" s="302">
        <f>生産増加の計算シート!AC30+設備投資の計算シート!AG30</f>
        <v>0</v>
      </c>
      <c r="AE30" s="303">
        <f>生産増加の計算シート!AE30+設備投資の計算シート!AI30</f>
        <v>0</v>
      </c>
      <c r="AF30" s="304">
        <f>生産増加の計算シート!AF30+設備投資の計算シート!AJ30</f>
        <v>0</v>
      </c>
      <c r="AG30" s="305">
        <f>生産増加の計算シート!AG30+設備投資の計算シート!AK30</f>
        <v>0</v>
      </c>
      <c r="AH30" s="303">
        <f>生産増加の計算シート!AH30+設備投資の計算シート!AL30</f>
        <v>0</v>
      </c>
      <c r="AI30" s="306">
        <f>生産増加の計算シート!AI30+設備投資の計算シート!AM30</f>
        <v>0</v>
      </c>
      <c r="AJ30" s="307">
        <f t="shared" si="5"/>
        <v>1</v>
      </c>
      <c r="AL30" s="308">
        <v>23</v>
      </c>
      <c r="AM30" s="309" t="e">
        <f t="shared" si="0"/>
        <v>#N/A</v>
      </c>
      <c r="AN30" s="310" t="e">
        <f t="shared" si="1"/>
        <v>#N/A</v>
      </c>
      <c r="AO30" s="311" t="e">
        <f t="shared" si="2"/>
        <v>#N/A</v>
      </c>
      <c r="AP30" s="305" t="e">
        <f t="shared" si="3"/>
        <v>#N/A</v>
      </c>
      <c r="AQ30" s="312" t="e">
        <f>SUM($AN$8:AN30)/SUM($AN$8:$AN$44)</f>
        <v>#N/A</v>
      </c>
      <c r="AR30" s="303" t="e">
        <f t="shared" si="6"/>
        <v>#N/A</v>
      </c>
      <c r="AS30" s="305" t="e">
        <f t="shared" si="4"/>
        <v>#N/A</v>
      </c>
    </row>
    <row r="31" spans="2:45" ht="20.100000000000001" customHeight="1">
      <c r="B31" s="286" t="s">
        <v>237</v>
      </c>
      <c r="C31" s="287" t="s">
        <v>95</v>
      </c>
      <c r="D31" s="288">
        <f>生産増加の計算シート!D31+設備投資の計算シート!F31</f>
        <v>0</v>
      </c>
      <c r="E31" s="289">
        <f>生産増加の計算シート!E31+設備投資の計算シート!G31</f>
        <v>0</v>
      </c>
      <c r="F31" s="290">
        <f>生産増加の計算シート!F31+設備投資の計算シート!H31</f>
        <v>0</v>
      </c>
      <c r="G31" s="291">
        <f>生産増加の計算シート!G31+設備投資の計算シート!K31</f>
        <v>0</v>
      </c>
      <c r="H31" s="289">
        <f>生産増加の計算シート!H31+設備投資の計算シート!L31</f>
        <v>0</v>
      </c>
      <c r="I31" s="290">
        <f>生産増加の計算シート!I31+設備投資の計算シート!M31</f>
        <v>0</v>
      </c>
      <c r="J31" s="289">
        <f>生産増加の計算シート!J31+設備投資の計算シート!N31</f>
        <v>0</v>
      </c>
      <c r="K31" s="292">
        <f>生産増加の計算シート!K31+設備投資の計算シート!O31</f>
        <v>0</v>
      </c>
      <c r="L31" s="293">
        <f>生産増加の計算シート!L31+設備投資の計算シート!P31</f>
        <v>0</v>
      </c>
      <c r="M31" s="65"/>
      <c r="N31" s="295"/>
      <c r="O31" s="296"/>
      <c r="P31" s="292">
        <f>生産増加の計算シート!P31+設備投資の計算シート!T31</f>
        <v>0</v>
      </c>
      <c r="Q31" s="292">
        <f>生産増加の計算シート!Q31+設備投資の計算シート!U31</f>
        <v>0</v>
      </c>
      <c r="R31" s="292">
        <f>生産増加の計算シート!R31+設備投資の計算シート!V31</f>
        <v>0</v>
      </c>
      <c r="S31" s="292">
        <f>生産増加の計算シート!S31+設備投資の計算シート!W31</f>
        <v>0</v>
      </c>
      <c r="T31" s="293">
        <f>生産増加の計算シート!T31+設備投資の計算シート!X31</f>
        <v>0</v>
      </c>
      <c r="V31" s="298">
        <f>生産増加の計算シート!V31+設備投資の計算シート!Z31</f>
        <v>0</v>
      </c>
      <c r="W31" s="299">
        <f>生産増加の計算シート!W31+設備投資の計算シート!AA31</f>
        <v>0</v>
      </c>
      <c r="X31" s="299">
        <f>生産増加の計算シート!X31+設備投資の計算シート!AB31</f>
        <v>0</v>
      </c>
      <c r="Y31" s="300">
        <f>生産増加の計算シート!Y31+設備投資の計算シート!AC31</f>
        <v>0</v>
      </c>
      <c r="Z31" s="300">
        <f>生産増加の計算シート!Z31+設備投資の計算シート!AD31</f>
        <v>0</v>
      </c>
      <c r="AA31" s="301">
        <f>生産増加の計算シート!AA31+設備投資の計算シート!AE31</f>
        <v>0</v>
      </c>
      <c r="AB31" s="301">
        <f>生産増加の計算シート!AB31+設備投資の計算シート!AF31</f>
        <v>0</v>
      </c>
      <c r="AC31" s="302">
        <f>生産増加の計算シート!AC31+設備投資の計算シート!AG31</f>
        <v>0</v>
      </c>
      <c r="AE31" s="303">
        <f>生産増加の計算シート!AE31+設備投資の計算シート!AI31</f>
        <v>0</v>
      </c>
      <c r="AF31" s="304">
        <f>生産増加の計算シート!AF31+設備投資の計算シート!AJ31</f>
        <v>0</v>
      </c>
      <c r="AG31" s="305">
        <f>生産増加の計算シート!AG31+設備投資の計算シート!AK31</f>
        <v>0</v>
      </c>
      <c r="AH31" s="303">
        <f>生産増加の計算シート!AH31+設備投資の計算シート!AL31</f>
        <v>0</v>
      </c>
      <c r="AI31" s="306">
        <f>生産増加の計算シート!AI31+設備投資の計算シート!AM31</f>
        <v>0</v>
      </c>
      <c r="AJ31" s="307">
        <f t="shared" si="5"/>
        <v>1</v>
      </c>
      <c r="AL31" s="308">
        <v>24</v>
      </c>
      <c r="AM31" s="309" t="e">
        <f t="shared" si="0"/>
        <v>#N/A</v>
      </c>
      <c r="AN31" s="310" t="e">
        <f t="shared" si="1"/>
        <v>#N/A</v>
      </c>
      <c r="AO31" s="311" t="e">
        <f t="shared" si="2"/>
        <v>#N/A</v>
      </c>
      <c r="AP31" s="305" t="e">
        <f t="shared" si="3"/>
        <v>#N/A</v>
      </c>
      <c r="AQ31" s="312" t="e">
        <f>SUM($AN$8:AN31)/SUM($AN$8:$AN$44)</f>
        <v>#N/A</v>
      </c>
      <c r="AR31" s="303" t="e">
        <f t="shared" si="6"/>
        <v>#N/A</v>
      </c>
      <c r="AS31" s="305" t="e">
        <f t="shared" si="4"/>
        <v>#N/A</v>
      </c>
    </row>
    <row r="32" spans="2:45" ht="20.100000000000001" customHeight="1">
      <c r="B32" s="313" t="s">
        <v>238</v>
      </c>
      <c r="C32" s="314" t="s">
        <v>47</v>
      </c>
      <c r="D32" s="315">
        <f>生産増加の計算シート!D32+設備投資の計算シート!F32</f>
        <v>0</v>
      </c>
      <c r="E32" s="316">
        <f>生産増加の計算シート!E32+設備投資の計算シート!G32</f>
        <v>0</v>
      </c>
      <c r="F32" s="317">
        <f>生産増加の計算シート!F32+設備投資の計算シート!H32</f>
        <v>0</v>
      </c>
      <c r="G32" s="318">
        <f>生産増加の計算シート!G32+設備投資の計算シート!K32</f>
        <v>0</v>
      </c>
      <c r="H32" s="316">
        <f>生産増加の計算シート!H32+設備投資の計算シート!L32</f>
        <v>0</v>
      </c>
      <c r="I32" s="317">
        <f>生産増加の計算シート!I32+設備投資の計算シート!M32</f>
        <v>0</v>
      </c>
      <c r="J32" s="316">
        <f>生産増加の計算シート!J32+設備投資の計算シート!N32</f>
        <v>0</v>
      </c>
      <c r="K32" s="319">
        <f>生産増加の計算シート!K32+設備投資の計算シート!O32</f>
        <v>0</v>
      </c>
      <c r="L32" s="320">
        <f>生産増加の計算シート!L32+設備投資の計算シート!P32</f>
        <v>0</v>
      </c>
      <c r="M32" s="65"/>
      <c r="N32" s="322"/>
      <c r="O32" s="323"/>
      <c r="P32" s="319">
        <f>生産増加の計算シート!P32+設備投資の計算シート!T32</f>
        <v>0</v>
      </c>
      <c r="Q32" s="319">
        <f>生産増加の計算シート!Q32+設備投資の計算シート!U32</f>
        <v>0</v>
      </c>
      <c r="R32" s="319">
        <f>生産増加の計算シート!R32+設備投資の計算シート!V32</f>
        <v>0</v>
      </c>
      <c r="S32" s="319">
        <f>生産増加の計算シート!S32+設備投資の計算シート!W32</f>
        <v>0</v>
      </c>
      <c r="T32" s="320">
        <f>生産増加の計算シート!T32+設備投資の計算シート!X32</f>
        <v>0</v>
      </c>
      <c r="V32" s="325">
        <f>生産増加の計算シート!V32+設備投資の計算シート!Z32</f>
        <v>0</v>
      </c>
      <c r="W32" s="326">
        <f>生産増加の計算シート!W32+設備投資の計算シート!AA32</f>
        <v>0</v>
      </c>
      <c r="X32" s="326">
        <f>生産増加の計算シート!X32+設備投資の計算シート!AB32</f>
        <v>0</v>
      </c>
      <c r="Y32" s="327">
        <f>生産増加の計算シート!Y32+設備投資の計算シート!AC32</f>
        <v>0</v>
      </c>
      <c r="Z32" s="327">
        <f>生産増加の計算シート!Z32+設備投資の計算シート!AD32</f>
        <v>0</v>
      </c>
      <c r="AA32" s="328">
        <f>生産増加の計算シート!AA32+設備投資の計算シート!AE32</f>
        <v>0</v>
      </c>
      <c r="AB32" s="328">
        <f>生産増加の計算シート!AB32+設備投資の計算シート!AF32</f>
        <v>0</v>
      </c>
      <c r="AC32" s="329">
        <f>生産増加の計算シート!AC32+設備投資の計算シート!AG32</f>
        <v>0</v>
      </c>
      <c r="AE32" s="330">
        <f>生産増加の計算シート!AE32+設備投資の計算シート!AI32</f>
        <v>0</v>
      </c>
      <c r="AF32" s="331">
        <f>生産増加の計算シート!AF32+設備投資の計算シート!AJ32</f>
        <v>0</v>
      </c>
      <c r="AG32" s="332">
        <f>生産増加の計算シート!AG32+設備投資の計算シート!AK32</f>
        <v>0</v>
      </c>
      <c r="AH32" s="330">
        <f>生産増加の計算シート!AH32+設備投資の計算シート!AL32</f>
        <v>0</v>
      </c>
      <c r="AI32" s="333">
        <f>生産増加の計算シート!AI32+設備投資の計算シート!AM32</f>
        <v>0</v>
      </c>
      <c r="AJ32" s="334">
        <f t="shared" si="5"/>
        <v>1</v>
      </c>
      <c r="AL32" s="335">
        <v>25</v>
      </c>
      <c r="AM32" s="336" t="e">
        <f t="shared" si="0"/>
        <v>#N/A</v>
      </c>
      <c r="AN32" s="337" t="e">
        <f t="shared" si="1"/>
        <v>#N/A</v>
      </c>
      <c r="AO32" s="338" t="e">
        <f t="shared" si="2"/>
        <v>#N/A</v>
      </c>
      <c r="AP32" s="332" t="e">
        <f t="shared" si="3"/>
        <v>#N/A</v>
      </c>
      <c r="AQ32" s="339" t="e">
        <f>SUM($AN$8:AN32)/SUM($AN$8:$AN$44)</f>
        <v>#N/A</v>
      </c>
      <c r="AR32" s="330" t="e">
        <f t="shared" si="6"/>
        <v>#N/A</v>
      </c>
      <c r="AS32" s="332" t="e">
        <f t="shared" si="4"/>
        <v>#N/A</v>
      </c>
    </row>
    <row r="33" spans="2:45" ht="20.100000000000001" customHeight="1">
      <c r="B33" s="340" t="s">
        <v>239</v>
      </c>
      <c r="C33" s="341" t="s">
        <v>48</v>
      </c>
      <c r="D33" s="342">
        <f>生産増加の計算シート!D33+設備投資の計算シート!F33</f>
        <v>0</v>
      </c>
      <c r="E33" s="343">
        <f>生産増加の計算シート!E33+設備投資の計算シート!G33</f>
        <v>0</v>
      </c>
      <c r="F33" s="344">
        <f>生産増加の計算シート!F33+設備投資の計算シート!H33</f>
        <v>0</v>
      </c>
      <c r="G33" s="345">
        <f>生産増加の計算シート!G33+設備投資の計算シート!K33</f>
        <v>0</v>
      </c>
      <c r="H33" s="343">
        <f>生産増加の計算シート!H33+設備投資の計算シート!L33</f>
        <v>0</v>
      </c>
      <c r="I33" s="344">
        <f>生産増加の計算シート!I33+設備投資の計算シート!M33</f>
        <v>0</v>
      </c>
      <c r="J33" s="343">
        <f>生産増加の計算シート!J33+設備投資の計算シート!N33</f>
        <v>0</v>
      </c>
      <c r="K33" s="346">
        <f>生産増加の計算シート!K33+設備投資の計算シート!O33</f>
        <v>0</v>
      </c>
      <c r="L33" s="347">
        <f>生産増加の計算シート!L33+設備投資の計算シート!P33</f>
        <v>0</v>
      </c>
      <c r="M33" s="65"/>
      <c r="N33" s="349"/>
      <c r="O33" s="350"/>
      <c r="P33" s="346">
        <f>生産増加の計算シート!P33+設備投資の計算シート!T33</f>
        <v>0</v>
      </c>
      <c r="Q33" s="346">
        <f>生産増加の計算シート!Q33+設備投資の計算シート!U33</f>
        <v>0</v>
      </c>
      <c r="R33" s="346">
        <f>生産増加の計算シート!R33+設備投資の計算シート!V33</f>
        <v>0</v>
      </c>
      <c r="S33" s="346">
        <f>生産増加の計算シート!S33+設備投資の計算シート!W33</f>
        <v>0</v>
      </c>
      <c r="T33" s="347">
        <f>生産増加の計算シート!T33+設備投資の計算シート!X33</f>
        <v>0</v>
      </c>
      <c r="V33" s="352">
        <f>生産増加の計算シート!V33+設備投資の計算シート!Z33</f>
        <v>0</v>
      </c>
      <c r="W33" s="353">
        <f>生産増加の計算シート!W33+設備投資の計算シート!AA33</f>
        <v>0</v>
      </c>
      <c r="X33" s="353">
        <f>生産増加の計算シート!X33+設備投資の計算シート!AB33</f>
        <v>0</v>
      </c>
      <c r="Y33" s="354">
        <f>生産増加の計算シート!Y33+設備投資の計算シート!AC33</f>
        <v>0</v>
      </c>
      <c r="Z33" s="354">
        <f>生産増加の計算シート!Z33+設備投資の計算シート!AD33</f>
        <v>0</v>
      </c>
      <c r="AA33" s="355">
        <f>生産増加の計算シート!AA33+設備投資の計算シート!AE33</f>
        <v>0</v>
      </c>
      <c r="AB33" s="355">
        <f>生産増加の計算シート!AB33+設備投資の計算シート!AF33</f>
        <v>0</v>
      </c>
      <c r="AC33" s="356">
        <f>生産増加の計算シート!AC33+設備投資の計算シート!AG33</f>
        <v>0</v>
      </c>
      <c r="AE33" s="357">
        <f>生産増加の計算シート!AE33+設備投資の計算シート!AI33</f>
        <v>0</v>
      </c>
      <c r="AF33" s="358">
        <f>生産増加の計算シート!AF33+設備投資の計算シート!AJ33</f>
        <v>0</v>
      </c>
      <c r="AG33" s="359">
        <f>生産増加の計算シート!AG33+設備投資の計算シート!AK33</f>
        <v>0</v>
      </c>
      <c r="AH33" s="357">
        <f>生産増加の計算シート!AH33+設備投資の計算シート!AL33</f>
        <v>0</v>
      </c>
      <c r="AI33" s="360">
        <f>生産増加の計算シート!AI33+設備投資の計算シート!AM33</f>
        <v>0</v>
      </c>
      <c r="AJ33" s="361">
        <f t="shared" si="5"/>
        <v>1</v>
      </c>
      <c r="AL33" s="362">
        <v>26</v>
      </c>
      <c r="AM33" s="363" t="e">
        <f t="shared" si="0"/>
        <v>#N/A</v>
      </c>
      <c r="AN33" s="364" t="e">
        <f t="shared" si="1"/>
        <v>#N/A</v>
      </c>
      <c r="AO33" s="365" t="e">
        <f t="shared" si="2"/>
        <v>#N/A</v>
      </c>
      <c r="AP33" s="359" t="e">
        <f t="shared" si="3"/>
        <v>#N/A</v>
      </c>
      <c r="AQ33" s="366" t="e">
        <f>SUM($AN$8:AN33)/SUM($AN$8:$AN$44)</f>
        <v>#N/A</v>
      </c>
      <c r="AR33" s="357" t="e">
        <f t="shared" si="6"/>
        <v>#N/A</v>
      </c>
      <c r="AS33" s="359" t="e">
        <f t="shared" si="4"/>
        <v>#N/A</v>
      </c>
    </row>
    <row r="34" spans="2:45" ht="20.100000000000001" customHeight="1">
      <c r="B34" s="286" t="s">
        <v>240</v>
      </c>
      <c r="C34" s="287" t="s">
        <v>49</v>
      </c>
      <c r="D34" s="288">
        <f>生産増加の計算シート!D34+設備投資の計算シート!F34</f>
        <v>0</v>
      </c>
      <c r="E34" s="289">
        <f>生産増加の計算シート!E34+設備投資の計算シート!G34</f>
        <v>0</v>
      </c>
      <c r="F34" s="290">
        <f>生産増加の計算シート!F34+設備投資の計算シート!H34</f>
        <v>0</v>
      </c>
      <c r="G34" s="291">
        <f>生産増加の計算シート!G34+設備投資の計算シート!K34</f>
        <v>0</v>
      </c>
      <c r="H34" s="289">
        <f>生産増加の計算シート!H34+設備投資の計算シート!L34</f>
        <v>0</v>
      </c>
      <c r="I34" s="290">
        <f>生産増加の計算シート!I34+設備投資の計算シート!M34</f>
        <v>0</v>
      </c>
      <c r="J34" s="289">
        <f>生産増加の計算シート!J34+設備投資の計算シート!N34</f>
        <v>0</v>
      </c>
      <c r="K34" s="292">
        <f>生産増加の計算シート!K34+設備投資の計算シート!O34</f>
        <v>0</v>
      </c>
      <c r="L34" s="293">
        <f>生産増加の計算シート!L34+設備投資の計算シート!P34</f>
        <v>0</v>
      </c>
      <c r="M34" s="65"/>
      <c r="N34" s="295"/>
      <c r="O34" s="296"/>
      <c r="P34" s="292">
        <f>生産増加の計算シート!P34+設備投資の計算シート!T34</f>
        <v>0</v>
      </c>
      <c r="Q34" s="292">
        <f>生産増加の計算シート!Q34+設備投資の計算シート!U34</f>
        <v>0</v>
      </c>
      <c r="R34" s="292">
        <f>生産増加の計算シート!R34+設備投資の計算シート!V34</f>
        <v>0</v>
      </c>
      <c r="S34" s="292">
        <f>生産増加の計算シート!S34+設備投資の計算シート!W34</f>
        <v>0</v>
      </c>
      <c r="T34" s="293">
        <f>生産増加の計算シート!T34+設備投資の計算シート!X34</f>
        <v>0</v>
      </c>
      <c r="V34" s="298">
        <f>生産増加の計算シート!V34+設備投資の計算シート!Z34</f>
        <v>0</v>
      </c>
      <c r="W34" s="299">
        <f>生産増加の計算シート!W34+設備投資の計算シート!AA34</f>
        <v>0</v>
      </c>
      <c r="X34" s="299">
        <f>生産増加の計算シート!X34+設備投資の計算シート!AB34</f>
        <v>0</v>
      </c>
      <c r="Y34" s="300">
        <f>生産増加の計算シート!Y34+設備投資の計算シート!AC34</f>
        <v>0</v>
      </c>
      <c r="Z34" s="300">
        <f>生産増加の計算シート!Z34+設備投資の計算シート!AD34</f>
        <v>0</v>
      </c>
      <c r="AA34" s="301">
        <f>生産増加の計算シート!AA34+設備投資の計算シート!AE34</f>
        <v>0</v>
      </c>
      <c r="AB34" s="301">
        <f>生産増加の計算シート!AB34+設備投資の計算シート!AF34</f>
        <v>0</v>
      </c>
      <c r="AC34" s="302">
        <f>生産増加の計算シート!AC34+設備投資の計算シート!AG34</f>
        <v>0</v>
      </c>
      <c r="AE34" s="303">
        <f>生産増加の計算シート!AE34+設備投資の計算シート!AI34</f>
        <v>0</v>
      </c>
      <c r="AF34" s="304">
        <f>生産増加の計算シート!AF34+設備投資の計算シート!AJ34</f>
        <v>0</v>
      </c>
      <c r="AG34" s="305">
        <f>生産増加の計算シート!AG34+設備投資の計算シート!AK34</f>
        <v>0</v>
      </c>
      <c r="AH34" s="303">
        <f>生産増加の計算シート!AH34+設備投資の計算シート!AL34</f>
        <v>0</v>
      </c>
      <c r="AI34" s="306">
        <f>生産増加の計算シート!AI34+設備投資の計算シート!AM34</f>
        <v>0</v>
      </c>
      <c r="AJ34" s="307">
        <f t="shared" si="5"/>
        <v>1</v>
      </c>
      <c r="AL34" s="308">
        <v>27</v>
      </c>
      <c r="AM34" s="309" t="e">
        <f t="shared" si="0"/>
        <v>#N/A</v>
      </c>
      <c r="AN34" s="310" t="e">
        <f t="shared" si="1"/>
        <v>#N/A</v>
      </c>
      <c r="AO34" s="311" t="e">
        <f t="shared" si="2"/>
        <v>#N/A</v>
      </c>
      <c r="AP34" s="305" t="e">
        <f t="shared" si="3"/>
        <v>#N/A</v>
      </c>
      <c r="AQ34" s="312" t="e">
        <f>SUM($AN$8:AN34)/SUM($AN$8:$AN$44)</f>
        <v>#N/A</v>
      </c>
      <c r="AR34" s="303" t="e">
        <f t="shared" si="6"/>
        <v>#N/A</v>
      </c>
      <c r="AS34" s="305" t="e">
        <f t="shared" si="4"/>
        <v>#N/A</v>
      </c>
    </row>
    <row r="35" spans="2:45" ht="20.100000000000001" customHeight="1">
      <c r="B35" s="286" t="s">
        <v>241</v>
      </c>
      <c r="C35" s="287" t="s">
        <v>242</v>
      </c>
      <c r="D35" s="288">
        <f>生産増加の計算シート!D35+設備投資の計算シート!F35</f>
        <v>0</v>
      </c>
      <c r="E35" s="289">
        <f>生産増加の計算シート!E35+設備投資の計算シート!G35</f>
        <v>0</v>
      </c>
      <c r="F35" s="290">
        <f>生産増加の計算シート!F35+設備投資の計算シート!H35</f>
        <v>0</v>
      </c>
      <c r="G35" s="291">
        <f>生産増加の計算シート!G35+設備投資の計算シート!K35</f>
        <v>0</v>
      </c>
      <c r="H35" s="289">
        <f>生産増加の計算シート!H35+設備投資の計算シート!L35</f>
        <v>0</v>
      </c>
      <c r="I35" s="290">
        <f>生産増加の計算シート!I35+設備投資の計算シート!M35</f>
        <v>0</v>
      </c>
      <c r="J35" s="289">
        <f>生産増加の計算シート!J35+設備投資の計算シート!N35</f>
        <v>0</v>
      </c>
      <c r="K35" s="292">
        <f>生産増加の計算シート!K35+設備投資の計算シート!O35</f>
        <v>0</v>
      </c>
      <c r="L35" s="293">
        <f>生産増加の計算シート!L35+設備投資の計算シート!P35</f>
        <v>0</v>
      </c>
      <c r="M35" s="65"/>
      <c r="N35" s="295"/>
      <c r="O35" s="296"/>
      <c r="P35" s="292">
        <f>生産増加の計算シート!P35+設備投資の計算シート!T35</f>
        <v>0</v>
      </c>
      <c r="Q35" s="292">
        <f>生産増加の計算シート!Q35+設備投資の計算シート!U35</f>
        <v>0</v>
      </c>
      <c r="R35" s="292">
        <f>生産増加の計算シート!R35+設備投資の計算シート!V35</f>
        <v>0</v>
      </c>
      <c r="S35" s="292">
        <f>生産増加の計算シート!S35+設備投資の計算シート!W35</f>
        <v>0</v>
      </c>
      <c r="T35" s="293">
        <f>生産増加の計算シート!T35+設備投資の計算シート!X35</f>
        <v>0</v>
      </c>
      <c r="V35" s="298">
        <f>生産増加の計算シート!V35+設備投資の計算シート!Z35</f>
        <v>0</v>
      </c>
      <c r="W35" s="299">
        <f>生産増加の計算シート!W35+設備投資の計算シート!AA35</f>
        <v>0</v>
      </c>
      <c r="X35" s="299">
        <f>生産増加の計算シート!X35+設備投資の計算シート!AB35</f>
        <v>0</v>
      </c>
      <c r="Y35" s="300">
        <f>生産増加の計算シート!Y35+設備投資の計算シート!AC35</f>
        <v>0</v>
      </c>
      <c r="Z35" s="300">
        <f>生産増加の計算シート!Z35+設備投資の計算シート!AD35</f>
        <v>0</v>
      </c>
      <c r="AA35" s="301">
        <f>生産増加の計算シート!AA35+設備投資の計算シート!AE35</f>
        <v>0</v>
      </c>
      <c r="AB35" s="301">
        <f>生産増加の計算シート!AB35+設備投資の計算シート!AF35</f>
        <v>0</v>
      </c>
      <c r="AC35" s="302">
        <f>生産増加の計算シート!AC35+設備投資の計算シート!AG35</f>
        <v>0</v>
      </c>
      <c r="AE35" s="303">
        <f>生産増加の計算シート!AE35+設備投資の計算シート!AI35</f>
        <v>0</v>
      </c>
      <c r="AF35" s="304">
        <f>生産増加の計算シート!AF35+設備投資の計算シート!AJ35</f>
        <v>0</v>
      </c>
      <c r="AG35" s="305">
        <f>生産増加の計算シート!AG35+設備投資の計算シート!AK35</f>
        <v>0</v>
      </c>
      <c r="AH35" s="303">
        <f>生産増加の計算シート!AH35+設備投資の計算シート!AL35</f>
        <v>0</v>
      </c>
      <c r="AI35" s="306">
        <f>生産増加の計算シート!AI35+設備投資の計算シート!AM35</f>
        <v>0</v>
      </c>
      <c r="AJ35" s="307">
        <f t="shared" si="5"/>
        <v>1</v>
      </c>
      <c r="AL35" s="308">
        <v>28</v>
      </c>
      <c r="AM35" s="309" t="e">
        <f t="shared" si="0"/>
        <v>#N/A</v>
      </c>
      <c r="AN35" s="310" t="e">
        <f t="shared" si="1"/>
        <v>#N/A</v>
      </c>
      <c r="AO35" s="311" t="e">
        <f t="shared" si="2"/>
        <v>#N/A</v>
      </c>
      <c r="AP35" s="305" t="e">
        <f t="shared" si="3"/>
        <v>#N/A</v>
      </c>
      <c r="AQ35" s="312" t="e">
        <f>SUM($AN$8:AN35)/SUM($AN$8:$AN$44)</f>
        <v>#N/A</v>
      </c>
      <c r="AR35" s="303" t="e">
        <f t="shared" si="6"/>
        <v>#N/A</v>
      </c>
      <c r="AS35" s="305" t="e">
        <f t="shared" si="4"/>
        <v>#N/A</v>
      </c>
    </row>
    <row r="36" spans="2:45" ht="20.100000000000001" customHeight="1">
      <c r="B36" s="286" t="s">
        <v>243</v>
      </c>
      <c r="C36" s="287" t="s">
        <v>96</v>
      </c>
      <c r="D36" s="288">
        <f>生産増加の計算シート!D36+設備投資の計算シート!F36</f>
        <v>0</v>
      </c>
      <c r="E36" s="289">
        <f>生産増加の計算シート!E36+設備投資の計算シート!G36</f>
        <v>0</v>
      </c>
      <c r="F36" s="290">
        <f>生産増加の計算シート!F36+設備投資の計算シート!H36</f>
        <v>0</v>
      </c>
      <c r="G36" s="291">
        <f>生産増加の計算シート!G36+設備投資の計算シート!K36</f>
        <v>0</v>
      </c>
      <c r="H36" s="289">
        <f>生産増加の計算シート!H36+設備投資の計算シート!L36</f>
        <v>0</v>
      </c>
      <c r="I36" s="290">
        <f>生産増加の計算シート!I36+設備投資の計算シート!M36</f>
        <v>0</v>
      </c>
      <c r="J36" s="289">
        <f>生産増加の計算シート!J36+設備投資の計算シート!N36</f>
        <v>0</v>
      </c>
      <c r="K36" s="292">
        <f>生産増加の計算シート!K36+設備投資の計算シート!O36</f>
        <v>0</v>
      </c>
      <c r="L36" s="293">
        <f>生産増加の計算シート!L36+設備投資の計算シート!P36</f>
        <v>0</v>
      </c>
      <c r="M36" s="65"/>
      <c r="N36" s="295"/>
      <c r="O36" s="296"/>
      <c r="P36" s="292">
        <f>生産増加の計算シート!P36+設備投資の計算シート!T36</f>
        <v>0</v>
      </c>
      <c r="Q36" s="292">
        <f>生産増加の計算シート!Q36+設備投資の計算シート!U36</f>
        <v>0</v>
      </c>
      <c r="R36" s="292">
        <f>生産増加の計算シート!R36+設備投資の計算シート!V36</f>
        <v>0</v>
      </c>
      <c r="S36" s="292">
        <f>生産増加の計算シート!S36+設備投資の計算シート!W36</f>
        <v>0</v>
      </c>
      <c r="T36" s="293">
        <f>生産増加の計算シート!T36+設備投資の計算シート!X36</f>
        <v>0</v>
      </c>
      <c r="V36" s="298">
        <f>生産増加の計算シート!V36+設備投資の計算シート!Z36</f>
        <v>0</v>
      </c>
      <c r="W36" s="299">
        <f>生産増加の計算シート!W36+設備投資の計算シート!AA36</f>
        <v>0</v>
      </c>
      <c r="X36" s="299">
        <f>生産増加の計算シート!X36+設備投資の計算シート!AB36</f>
        <v>0</v>
      </c>
      <c r="Y36" s="300">
        <f>生産増加の計算シート!Y36+設備投資の計算シート!AC36</f>
        <v>0</v>
      </c>
      <c r="Z36" s="300">
        <f>生産増加の計算シート!Z36+設備投資の計算シート!AD36</f>
        <v>0</v>
      </c>
      <c r="AA36" s="301">
        <f>生産増加の計算シート!AA36+設備投資の計算シート!AE36</f>
        <v>0</v>
      </c>
      <c r="AB36" s="301">
        <f>生産増加の計算シート!AB36+設備投資の計算シート!AF36</f>
        <v>0</v>
      </c>
      <c r="AC36" s="302">
        <f>生産増加の計算シート!AC36+設備投資の計算シート!AG36</f>
        <v>0</v>
      </c>
      <c r="AE36" s="303">
        <f>生産増加の計算シート!AE36+設備投資の計算シート!AI36</f>
        <v>0</v>
      </c>
      <c r="AF36" s="304">
        <f>生産増加の計算シート!AF36+設備投資の計算シート!AJ36</f>
        <v>0</v>
      </c>
      <c r="AG36" s="305">
        <f>生産増加の計算シート!AG36+設備投資の計算シート!AK36</f>
        <v>0</v>
      </c>
      <c r="AH36" s="303">
        <f>生産増加の計算シート!AH36+設備投資の計算シート!AL36</f>
        <v>0</v>
      </c>
      <c r="AI36" s="306">
        <f>生産増加の計算シート!AI36+設備投資の計算シート!AM36</f>
        <v>0</v>
      </c>
      <c r="AJ36" s="307">
        <f t="shared" si="5"/>
        <v>1</v>
      </c>
      <c r="AL36" s="308">
        <v>29</v>
      </c>
      <c r="AM36" s="309" t="e">
        <f t="shared" si="0"/>
        <v>#N/A</v>
      </c>
      <c r="AN36" s="310" t="e">
        <f t="shared" si="1"/>
        <v>#N/A</v>
      </c>
      <c r="AO36" s="311" t="e">
        <f t="shared" si="2"/>
        <v>#N/A</v>
      </c>
      <c r="AP36" s="305" t="e">
        <f t="shared" si="3"/>
        <v>#N/A</v>
      </c>
      <c r="AQ36" s="312" t="e">
        <f>SUM($AN$8:AN36)/SUM($AN$8:$AN$44)</f>
        <v>#N/A</v>
      </c>
      <c r="AR36" s="303" t="e">
        <f t="shared" si="6"/>
        <v>#N/A</v>
      </c>
      <c r="AS36" s="305" t="e">
        <f t="shared" si="4"/>
        <v>#N/A</v>
      </c>
    </row>
    <row r="37" spans="2:45" ht="20.100000000000001" customHeight="1">
      <c r="B37" s="313" t="s">
        <v>244</v>
      </c>
      <c r="C37" s="314" t="s">
        <v>50</v>
      </c>
      <c r="D37" s="315">
        <f>生産増加の計算シート!D37+設備投資の計算シート!F37</f>
        <v>0</v>
      </c>
      <c r="E37" s="316">
        <f>生産増加の計算シート!E37+設備投資の計算シート!G37</f>
        <v>0</v>
      </c>
      <c r="F37" s="317">
        <f>生産増加の計算シート!F37+設備投資の計算シート!H37</f>
        <v>0</v>
      </c>
      <c r="G37" s="318">
        <f>生産増加の計算シート!G37+設備投資の計算シート!K37</f>
        <v>0</v>
      </c>
      <c r="H37" s="316">
        <f>生産増加の計算シート!H37+設備投資の計算シート!L37</f>
        <v>0</v>
      </c>
      <c r="I37" s="317">
        <f>生産増加の計算シート!I37+設備投資の計算シート!M37</f>
        <v>0</v>
      </c>
      <c r="J37" s="316">
        <f>生産増加の計算シート!J37+設備投資の計算シート!N37</f>
        <v>0</v>
      </c>
      <c r="K37" s="319">
        <f>生産増加の計算シート!K37+設備投資の計算シート!O37</f>
        <v>0</v>
      </c>
      <c r="L37" s="320">
        <f>生産増加の計算シート!L37+設備投資の計算シート!P37</f>
        <v>0</v>
      </c>
      <c r="M37" s="65"/>
      <c r="N37" s="322"/>
      <c r="O37" s="323"/>
      <c r="P37" s="319">
        <f>生産増加の計算シート!P37+設備投資の計算シート!T37</f>
        <v>0</v>
      </c>
      <c r="Q37" s="319">
        <f>生産増加の計算シート!Q37+設備投資の計算シート!U37</f>
        <v>0</v>
      </c>
      <c r="R37" s="319">
        <f>生産増加の計算シート!R37+設備投資の計算シート!V37</f>
        <v>0</v>
      </c>
      <c r="S37" s="319">
        <f>生産増加の計算シート!S37+設備投資の計算シート!W37</f>
        <v>0</v>
      </c>
      <c r="T37" s="320">
        <f>生産増加の計算シート!T37+設備投資の計算シート!X37</f>
        <v>0</v>
      </c>
      <c r="V37" s="325">
        <f>生産増加の計算シート!V37+設備投資の計算シート!Z37</f>
        <v>0</v>
      </c>
      <c r="W37" s="326">
        <f>生産増加の計算シート!W37+設備投資の計算シート!AA37</f>
        <v>0</v>
      </c>
      <c r="X37" s="326">
        <f>生産増加の計算シート!X37+設備投資の計算シート!AB37</f>
        <v>0</v>
      </c>
      <c r="Y37" s="327">
        <f>生産増加の計算シート!Y37+設備投資の計算シート!AC37</f>
        <v>0</v>
      </c>
      <c r="Z37" s="327">
        <f>生産増加の計算シート!Z37+設備投資の計算シート!AD37</f>
        <v>0</v>
      </c>
      <c r="AA37" s="328">
        <f>生産増加の計算シート!AA37+設備投資の計算シート!AE37</f>
        <v>0</v>
      </c>
      <c r="AB37" s="328">
        <f>生産増加の計算シート!AB37+設備投資の計算シート!AF37</f>
        <v>0</v>
      </c>
      <c r="AC37" s="329">
        <f>生産増加の計算シート!AC37+設備投資の計算シート!AG37</f>
        <v>0</v>
      </c>
      <c r="AE37" s="330">
        <f>生産増加の計算シート!AE37+設備投資の計算シート!AI37</f>
        <v>0</v>
      </c>
      <c r="AF37" s="331">
        <f>生産増加の計算シート!AF37+設備投資の計算シート!AJ37</f>
        <v>0</v>
      </c>
      <c r="AG37" s="332">
        <f>生産増加の計算シート!AG37+設備投資の計算シート!AK37</f>
        <v>0</v>
      </c>
      <c r="AH37" s="330">
        <f>生産増加の計算シート!AH37+設備投資の計算シート!AL37</f>
        <v>0</v>
      </c>
      <c r="AI37" s="333">
        <f>生産増加の計算シート!AI37+設備投資の計算シート!AM37</f>
        <v>0</v>
      </c>
      <c r="AJ37" s="334">
        <f t="shared" si="5"/>
        <v>1</v>
      </c>
      <c r="AL37" s="335">
        <v>30</v>
      </c>
      <c r="AM37" s="336" t="e">
        <f t="shared" si="0"/>
        <v>#N/A</v>
      </c>
      <c r="AN37" s="337" t="e">
        <f t="shared" si="1"/>
        <v>#N/A</v>
      </c>
      <c r="AO37" s="338" t="e">
        <f t="shared" si="2"/>
        <v>#N/A</v>
      </c>
      <c r="AP37" s="332" t="e">
        <f t="shared" si="3"/>
        <v>#N/A</v>
      </c>
      <c r="AQ37" s="339" t="e">
        <f>SUM($AN$8:AN37)/SUM($AN$8:$AN$44)</f>
        <v>#N/A</v>
      </c>
      <c r="AR37" s="330" t="e">
        <f t="shared" si="6"/>
        <v>#N/A</v>
      </c>
      <c r="AS37" s="332" t="e">
        <f t="shared" si="4"/>
        <v>#N/A</v>
      </c>
    </row>
    <row r="38" spans="2:45" ht="20.100000000000001" customHeight="1">
      <c r="B38" s="340" t="s">
        <v>245</v>
      </c>
      <c r="C38" s="341" t="s">
        <v>51</v>
      </c>
      <c r="D38" s="342">
        <f>生産増加の計算シート!D38+設備投資の計算シート!F38</f>
        <v>0</v>
      </c>
      <c r="E38" s="343">
        <f>生産増加の計算シート!E38+設備投資の計算シート!G38</f>
        <v>0</v>
      </c>
      <c r="F38" s="344">
        <f>生産増加の計算シート!F38+設備投資の計算シート!H38</f>
        <v>0</v>
      </c>
      <c r="G38" s="345">
        <f>生産増加の計算シート!G38+設備投資の計算シート!K38</f>
        <v>0</v>
      </c>
      <c r="H38" s="343">
        <f>生産増加の計算シート!H38+設備投資の計算シート!L38</f>
        <v>0</v>
      </c>
      <c r="I38" s="344">
        <f>生産増加の計算シート!I38+設備投資の計算シート!M38</f>
        <v>0</v>
      </c>
      <c r="J38" s="343">
        <f>生産増加の計算シート!J38+設備投資の計算シート!N38</f>
        <v>0</v>
      </c>
      <c r="K38" s="346">
        <f>生産増加の計算シート!K38+設備投資の計算シート!O38</f>
        <v>0</v>
      </c>
      <c r="L38" s="347">
        <f>生産増加の計算シート!L38+設備投資の計算シート!P38</f>
        <v>0</v>
      </c>
      <c r="M38" s="65"/>
      <c r="N38" s="349"/>
      <c r="O38" s="350"/>
      <c r="P38" s="346">
        <f>生産増加の計算シート!P38+設備投資の計算シート!T38</f>
        <v>0</v>
      </c>
      <c r="Q38" s="346">
        <f>生産増加の計算シート!Q38+設備投資の計算シート!U38</f>
        <v>0</v>
      </c>
      <c r="R38" s="346">
        <f>生産増加の計算シート!R38+設備投資の計算シート!V38</f>
        <v>0</v>
      </c>
      <c r="S38" s="346">
        <f>生産増加の計算シート!S38+設備投資の計算シート!W38</f>
        <v>0</v>
      </c>
      <c r="T38" s="347">
        <f>生産増加の計算シート!T38+設備投資の計算シート!X38</f>
        <v>0</v>
      </c>
      <c r="V38" s="352">
        <f>生産増加の計算シート!V38+設備投資の計算シート!Z38</f>
        <v>0</v>
      </c>
      <c r="W38" s="353">
        <f>生産増加の計算シート!W38+設備投資の計算シート!AA38</f>
        <v>0</v>
      </c>
      <c r="X38" s="353">
        <f>生産増加の計算シート!X38+設備投資の計算シート!AB38</f>
        <v>0</v>
      </c>
      <c r="Y38" s="354">
        <f>生産増加の計算シート!Y38+設備投資の計算シート!AC38</f>
        <v>0</v>
      </c>
      <c r="Z38" s="354">
        <f>生産増加の計算シート!Z38+設備投資の計算シート!AD38</f>
        <v>0</v>
      </c>
      <c r="AA38" s="355">
        <f>生産増加の計算シート!AA38+設備投資の計算シート!AE38</f>
        <v>0</v>
      </c>
      <c r="AB38" s="355">
        <f>生産増加の計算シート!AB38+設備投資の計算シート!AF38</f>
        <v>0</v>
      </c>
      <c r="AC38" s="356">
        <f>生産増加の計算シート!AC38+設備投資の計算シート!AG38</f>
        <v>0</v>
      </c>
      <c r="AE38" s="357">
        <f>生産増加の計算シート!AE38+設備投資の計算シート!AI38</f>
        <v>0</v>
      </c>
      <c r="AF38" s="358">
        <f>生産増加の計算シート!AF38+設備投資の計算シート!AJ38</f>
        <v>0</v>
      </c>
      <c r="AG38" s="359">
        <f>生産増加の計算シート!AG38+設備投資の計算シート!AK38</f>
        <v>0</v>
      </c>
      <c r="AH38" s="357">
        <f>生産増加の計算シート!AH38+設備投資の計算シート!AL38</f>
        <v>0</v>
      </c>
      <c r="AI38" s="360">
        <f>生産増加の計算シート!AI38+設備投資の計算シート!AM38</f>
        <v>0</v>
      </c>
      <c r="AJ38" s="361">
        <f t="shared" si="5"/>
        <v>1</v>
      </c>
      <c r="AL38" s="362">
        <v>31</v>
      </c>
      <c r="AM38" s="363" t="e">
        <f t="shared" si="0"/>
        <v>#N/A</v>
      </c>
      <c r="AN38" s="364" t="e">
        <f t="shared" si="1"/>
        <v>#N/A</v>
      </c>
      <c r="AO38" s="365" t="e">
        <f t="shared" si="2"/>
        <v>#N/A</v>
      </c>
      <c r="AP38" s="359" t="e">
        <f t="shared" si="3"/>
        <v>#N/A</v>
      </c>
      <c r="AQ38" s="366" t="e">
        <f>SUM($AN$8:AN38)/SUM($AN$8:$AN$44)</f>
        <v>#N/A</v>
      </c>
      <c r="AR38" s="357" t="e">
        <f t="shared" si="6"/>
        <v>#N/A</v>
      </c>
      <c r="AS38" s="359" t="e">
        <f t="shared" si="4"/>
        <v>#N/A</v>
      </c>
    </row>
    <row r="39" spans="2:45" ht="20.100000000000001" customHeight="1">
      <c r="B39" s="286" t="s">
        <v>246</v>
      </c>
      <c r="C39" s="287" t="s">
        <v>247</v>
      </c>
      <c r="D39" s="288">
        <f>生産増加の計算シート!D39+設備投資の計算シート!F39</f>
        <v>0</v>
      </c>
      <c r="E39" s="289">
        <f>生産増加の計算シート!E39+設備投資の計算シート!G39</f>
        <v>0</v>
      </c>
      <c r="F39" s="290">
        <f>生産増加の計算シート!F39+設備投資の計算シート!H39</f>
        <v>0</v>
      </c>
      <c r="G39" s="291">
        <f>生産増加の計算シート!G39+設備投資の計算シート!K39</f>
        <v>0</v>
      </c>
      <c r="H39" s="289">
        <f>生産増加の計算シート!H39+設備投資の計算シート!L39</f>
        <v>0</v>
      </c>
      <c r="I39" s="290">
        <f>生産増加の計算シート!I39+設備投資の計算シート!M39</f>
        <v>0</v>
      </c>
      <c r="J39" s="289">
        <f>生産増加の計算シート!J39+設備投資の計算シート!N39</f>
        <v>0</v>
      </c>
      <c r="K39" s="292">
        <f>生産増加の計算シート!K39+設備投資の計算シート!O39</f>
        <v>0</v>
      </c>
      <c r="L39" s="293">
        <f>生産増加の計算シート!L39+設備投資の計算シート!P39</f>
        <v>0</v>
      </c>
      <c r="M39" s="65"/>
      <c r="N39" s="295"/>
      <c r="O39" s="296"/>
      <c r="P39" s="292">
        <f>生産増加の計算シート!P39+設備投資の計算シート!T39</f>
        <v>0</v>
      </c>
      <c r="Q39" s="292">
        <f>生産増加の計算シート!Q39+設備投資の計算シート!U39</f>
        <v>0</v>
      </c>
      <c r="R39" s="292">
        <f>生産増加の計算シート!R39+設備投資の計算シート!V39</f>
        <v>0</v>
      </c>
      <c r="S39" s="292">
        <f>生産増加の計算シート!S39+設備投資の計算シート!W39</f>
        <v>0</v>
      </c>
      <c r="T39" s="293">
        <f>生産増加の計算シート!T39+設備投資の計算シート!X39</f>
        <v>0</v>
      </c>
      <c r="V39" s="298">
        <f>生産増加の計算シート!V39+設備投資の計算シート!Z39</f>
        <v>0</v>
      </c>
      <c r="W39" s="299">
        <f>生産増加の計算シート!W39+設備投資の計算シート!AA39</f>
        <v>0</v>
      </c>
      <c r="X39" s="299">
        <f>生産増加の計算シート!X39+設備投資の計算シート!AB39</f>
        <v>0</v>
      </c>
      <c r="Y39" s="300">
        <f>生産増加の計算シート!Y39+設備投資の計算シート!AC39</f>
        <v>0</v>
      </c>
      <c r="Z39" s="300">
        <f>生産増加の計算シート!Z39+設備投資の計算シート!AD39</f>
        <v>0</v>
      </c>
      <c r="AA39" s="301">
        <f>生産増加の計算シート!AA39+設備投資の計算シート!AE39</f>
        <v>0</v>
      </c>
      <c r="AB39" s="301">
        <f>生産増加の計算シート!AB39+設備投資の計算シート!AF39</f>
        <v>0</v>
      </c>
      <c r="AC39" s="302">
        <f>生産増加の計算シート!AC39+設備投資の計算シート!AG39</f>
        <v>0</v>
      </c>
      <c r="AE39" s="303">
        <f>生産増加の計算シート!AE39+設備投資の計算シート!AI39</f>
        <v>0</v>
      </c>
      <c r="AF39" s="304">
        <f>生産増加の計算シート!AF39+設備投資の計算シート!AJ39</f>
        <v>0</v>
      </c>
      <c r="AG39" s="305">
        <f>生産増加の計算シート!AG39+設備投資の計算シート!AK39</f>
        <v>0</v>
      </c>
      <c r="AH39" s="303">
        <f>生産増加の計算シート!AH39+設備投資の計算シート!AL39</f>
        <v>0</v>
      </c>
      <c r="AI39" s="306">
        <f>生産増加の計算シート!AI39+設備投資の計算シート!AM39</f>
        <v>0</v>
      </c>
      <c r="AJ39" s="307">
        <f t="shared" si="5"/>
        <v>1</v>
      </c>
      <c r="AL39" s="308">
        <v>32</v>
      </c>
      <c r="AM39" s="309" t="e">
        <f t="shared" si="0"/>
        <v>#N/A</v>
      </c>
      <c r="AN39" s="310" t="e">
        <f t="shared" si="1"/>
        <v>#N/A</v>
      </c>
      <c r="AO39" s="311" t="e">
        <f t="shared" si="2"/>
        <v>#N/A</v>
      </c>
      <c r="AP39" s="305" t="e">
        <f t="shared" si="3"/>
        <v>#N/A</v>
      </c>
      <c r="AQ39" s="312" t="e">
        <f>SUM($AN$8:AN39)/SUM($AN$8:$AN$44)</f>
        <v>#N/A</v>
      </c>
      <c r="AR39" s="303" t="e">
        <f t="shared" si="6"/>
        <v>#N/A</v>
      </c>
      <c r="AS39" s="305" t="e">
        <f t="shared" si="4"/>
        <v>#N/A</v>
      </c>
    </row>
    <row r="40" spans="2:45" ht="20.100000000000001" customHeight="1">
      <c r="B40" s="286" t="s">
        <v>248</v>
      </c>
      <c r="C40" s="287" t="s">
        <v>249</v>
      </c>
      <c r="D40" s="288">
        <f>生産増加の計算シート!D40+設備投資の計算シート!F40</f>
        <v>0</v>
      </c>
      <c r="E40" s="289">
        <f>生産増加の計算シート!E40+設備投資の計算シート!G40</f>
        <v>0</v>
      </c>
      <c r="F40" s="290">
        <f>生産増加の計算シート!F40+設備投資の計算シート!H40</f>
        <v>0</v>
      </c>
      <c r="G40" s="291">
        <f>生産増加の計算シート!G40+設備投資の計算シート!K40</f>
        <v>0</v>
      </c>
      <c r="H40" s="289">
        <f>生産増加の計算シート!H40+設備投資の計算シート!L40</f>
        <v>0</v>
      </c>
      <c r="I40" s="290">
        <f>生産増加の計算シート!I40+設備投資の計算シート!M40</f>
        <v>0</v>
      </c>
      <c r="J40" s="289">
        <f>生産増加の計算シート!J40+設備投資の計算シート!N40</f>
        <v>0</v>
      </c>
      <c r="K40" s="292">
        <f>生産増加の計算シート!K40+設備投資の計算シート!O40</f>
        <v>0</v>
      </c>
      <c r="L40" s="293">
        <f>生産増加の計算シート!L40+設備投資の計算シート!P40</f>
        <v>0</v>
      </c>
      <c r="M40" s="65"/>
      <c r="N40" s="295"/>
      <c r="O40" s="296"/>
      <c r="P40" s="292">
        <f>生産増加の計算シート!P40+設備投資の計算シート!T40</f>
        <v>0</v>
      </c>
      <c r="Q40" s="292">
        <f>生産増加の計算シート!Q40+設備投資の計算シート!U40</f>
        <v>0</v>
      </c>
      <c r="R40" s="292">
        <f>生産増加の計算シート!R40+設備投資の計算シート!V40</f>
        <v>0</v>
      </c>
      <c r="S40" s="292">
        <f>生産増加の計算シート!S40+設備投資の計算シート!W40</f>
        <v>0</v>
      </c>
      <c r="T40" s="293">
        <f>生産増加の計算シート!T40+設備投資の計算シート!X40</f>
        <v>0</v>
      </c>
      <c r="V40" s="298">
        <f>生産増加の計算シート!V40+設備投資の計算シート!Z40</f>
        <v>0</v>
      </c>
      <c r="W40" s="299">
        <f>生産増加の計算シート!W40+設備投資の計算シート!AA40</f>
        <v>0</v>
      </c>
      <c r="X40" s="299">
        <f>生産増加の計算シート!X40+設備投資の計算シート!AB40</f>
        <v>0</v>
      </c>
      <c r="Y40" s="300">
        <f>生産増加の計算シート!Y40+設備投資の計算シート!AC40</f>
        <v>0</v>
      </c>
      <c r="Z40" s="300">
        <f>生産増加の計算シート!Z40+設備投資の計算シート!AD40</f>
        <v>0</v>
      </c>
      <c r="AA40" s="301">
        <f>生産増加の計算シート!AA40+設備投資の計算シート!AE40</f>
        <v>0</v>
      </c>
      <c r="AB40" s="301">
        <f>生産増加の計算シート!AB40+設備投資の計算シート!AF40</f>
        <v>0</v>
      </c>
      <c r="AC40" s="302">
        <f>生産増加の計算シート!AC40+設備投資の計算シート!AG40</f>
        <v>0</v>
      </c>
      <c r="AE40" s="303">
        <f>生産増加の計算シート!AE40+設備投資の計算シート!AI40</f>
        <v>0</v>
      </c>
      <c r="AF40" s="304">
        <f>生産増加の計算シート!AF40+設備投資の計算シート!AJ40</f>
        <v>0</v>
      </c>
      <c r="AG40" s="305">
        <f>生産増加の計算シート!AG40+設備投資の計算シート!AK40</f>
        <v>0</v>
      </c>
      <c r="AH40" s="303">
        <f>生産増加の計算シート!AH40+設備投資の計算シート!AL40</f>
        <v>0</v>
      </c>
      <c r="AI40" s="306">
        <f>生産増加の計算シート!AI40+設備投資の計算シート!AM40</f>
        <v>0</v>
      </c>
      <c r="AJ40" s="307">
        <f t="shared" si="5"/>
        <v>1</v>
      </c>
      <c r="AL40" s="308">
        <v>33</v>
      </c>
      <c r="AM40" s="309" t="e">
        <f t="shared" si="0"/>
        <v>#N/A</v>
      </c>
      <c r="AN40" s="310" t="e">
        <f t="shared" si="1"/>
        <v>#N/A</v>
      </c>
      <c r="AO40" s="311" t="e">
        <f t="shared" si="2"/>
        <v>#N/A</v>
      </c>
      <c r="AP40" s="305" t="e">
        <f t="shared" si="3"/>
        <v>#N/A</v>
      </c>
      <c r="AQ40" s="312" t="e">
        <f>SUM($AN$8:AN40)/SUM($AN$8:$AN$44)</f>
        <v>#N/A</v>
      </c>
      <c r="AR40" s="303" t="e">
        <f t="shared" si="6"/>
        <v>#N/A</v>
      </c>
      <c r="AS40" s="305" t="e">
        <f t="shared" si="4"/>
        <v>#N/A</v>
      </c>
    </row>
    <row r="41" spans="2:45" ht="20.100000000000001" customHeight="1">
      <c r="B41" s="286" t="s">
        <v>250</v>
      </c>
      <c r="C41" s="287" t="s">
        <v>52</v>
      </c>
      <c r="D41" s="288">
        <f>生産増加の計算シート!D41+設備投資の計算シート!F41</f>
        <v>0</v>
      </c>
      <c r="E41" s="289">
        <f>生産増加の計算シート!E41+設備投資の計算シート!G41</f>
        <v>0</v>
      </c>
      <c r="F41" s="290">
        <f>生産増加の計算シート!F41+設備投資の計算シート!H41</f>
        <v>0</v>
      </c>
      <c r="G41" s="291">
        <f>生産増加の計算シート!G41+設備投資の計算シート!K41</f>
        <v>0</v>
      </c>
      <c r="H41" s="289">
        <f>生産増加の計算シート!H41+設備投資の計算シート!L41</f>
        <v>0</v>
      </c>
      <c r="I41" s="290">
        <f>生産増加の計算シート!I41+設備投資の計算シート!M41</f>
        <v>0</v>
      </c>
      <c r="J41" s="289">
        <f>生産増加の計算シート!J41+設備投資の計算シート!N41</f>
        <v>0</v>
      </c>
      <c r="K41" s="292">
        <f>生産増加の計算シート!K41+設備投資の計算シート!O41</f>
        <v>0</v>
      </c>
      <c r="L41" s="293">
        <f>生産増加の計算シート!L41+設備投資の計算シート!P41</f>
        <v>0</v>
      </c>
      <c r="M41" s="65"/>
      <c r="N41" s="295"/>
      <c r="O41" s="296"/>
      <c r="P41" s="292">
        <f>生産増加の計算シート!P41+設備投資の計算シート!T41</f>
        <v>0</v>
      </c>
      <c r="Q41" s="292">
        <f>生産増加の計算シート!Q41+設備投資の計算シート!U41</f>
        <v>0</v>
      </c>
      <c r="R41" s="292">
        <f>生産増加の計算シート!R41+設備投資の計算シート!V41</f>
        <v>0</v>
      </c>
      <c r="S41" s="292">
        <f>生産増加の計算シート!S41+設備投資の計算シート!W41</f>
        <v>0</v>
      </c>
      <c r="T41" s="293">
        <f>生産増加の計算シート!T41+設備投資の計算シート!X41</f>
        <v>0</v>
      </c>
      <c r="V41" s="298">
        <f>生産増加の計算シート!V41+設備投資の計算シート!Z41</f>
        <v>0</v>
      </c>
      <c r="W41" s="299">
        <f>生産増加の計算シート!W41+設備投資の計算シート!AA41</f>
        <v>0</v>
      </c>
      <c r="X41" s="299">
        <f>生産増加の計算シート!X41+設備投資の計算シート!AB41</f>
        <v>0</v>
      </c>
      <c r="Y41" s="300">
        <f>生産増加の計算シート!Y41+設備投資の計算シート!AC41</f>
        <v>0</v>
      </c>
      <c r="Z41" s="300">
        <f>生産増加の計算シート!Z41+設備投資の計算シート!AD41</f>
        <v>0</v>
      </c>
      <c r="AA41" s="301">
        <f>生産増加の計算シート!AA41+設備投資の計算シート!AE41</f>
        <v>0</v>
      </c>
      <c r="AB41" s="301">
        <f>生産増加の計算シート!AB41+設備投資の計算シート!AF41</f>
        <v>0</v>
      </c>
      <c r="AC41" s="302">
        <f>生産増加の計算シート!AC41+設備投資の計算シート!AG41</f>
        <v>0</v>
      </c>
      <c r="AE41" s="303">
        <f>生産増加の計算シート!AE41+設備投資の計算シート!AI41</f>
        <v>0</v>
      </c>
      <c r="AF41" s="304">
        <f>生産増加の計算シート!AF41+設備投資の計算シート!AJ41</f>
        <v>0</v>
      </c>
      <c r="AG41" s="305">
        <f>生産増加の計算シート!AG41+設備投資の計算シート!AK41</f>
        <v>0</v>
      </c>
      <c r="AH41" s="303">
        <f>生産増加の計算シート!AH41+設備投資の計算シート!AL41</f>
        <v>0</v>
      </c>
      <c r="AI41" s="306">
        <f>生産増加の計算シート!AI41+設備投資の計算シート!AM41</f>
        <v>0</v>
      </c>
      <c r="AJ41" s="307">
        <f t="shared" si="5"/>
        <v>1</v>
      </c>
      <c r="AL41" s="308">
        <v>34</v>
      </c>
      <c r="AM41" s="309" t="e">
        <f t="shared" si="0"/>
        <v>#N/A</v>
      </c>
      <c r="AN41" s="310" t="e">
        <f t="shared" si="1"/>
        <v>#N/A</v>
      </c>
      <c r="AO41" s="311" t="e">
        <f t="shared" si="2"/>
        <v>#N/A</v>
      </c>
      <c r="AP41" s="305" t="e">
        <f t="shared" si="3"/>
        <v>#N/A</v>
      </c>
      <c r="AQ41" s="312" t="e">
        <f>SUM($AN$8:AN41)/SUM($AN$8:$AN$44)</f>
        <v>#N/A</v>
      </c>
      <c r="AR41" s="303" t="e">
        <f t="shared" si="6"/>
        <v>#N/A</v>
      </c>
      <c r="AS41" s="305" t="e">
        <f t="shared" si="4"/>
        <v>#N/A</v>
      </c>
    </row>
    <row r="42" spans="2:45" ht="20.100000000000001" customHeight="1">
      <c r="B42" s="313" t="s">
        <v>251</v>
      </c>
      <c r="C42" s="314" t="s">
        <v>53</v>
      </c>
      <c r="D42" s="315">
        <f>生産増加の計算シート!D42+設備投資の計算シート!F42</f>
        <v>0</v>
      </c>
      <c r="E42" s="316">
        <f>生産増加の計算シート!E42+設備投資の計算シート!G42</f>
        <v>0</v>
      </c>
      <c r="F42" s="317">
        <f>生産増加の計算シート!F42+設備投資の計算シート!H42</f>
        <v>0</v>
      </c>
      <c r="G42" s="318">
        <f>生産増加の計算シート!G42+設備投資の計算シート!K42</f>
        <v>0</v>
      </c>
      <c r="H42" s="316">
        <f>生産増加の計算シート!H42+設備投資の計算シート!L42</f>
        <v>0</v>
      </c>
      <c r="I42" s="317">
        <f>生産増加の計算シート!I42+設備投資の計算シート!M42</f>
        <v>0</v>
      </c>
      <c r="J42" s="316">
        <f>生産増加の計算シート!J42+設備投資の計算シート!N42</f>
        <v>0</v>
      </c>
      <c r="K42" s="319">
        <f>生産増加の計算シート!K42+設備投資の計算シート!O42</f>
        <v>0</v>
      </c>
      <c r="L42" s="320">
        <f>生産増加の計算シート!L42+設備投資の計算シート!P42</f>
        <v>0</v>
      </c>
      <c r="M42" s="65"/>
      <c r="N42" s="322"/>
      <c r="O42" s="323"/>
      <c r="P42" s="319">
        <f>生産増加の計算シート!P42+設備投資の計算シート!T42</f>
        <v>0</v>
      </c>
      <c r="Q42" s="319">
        <f>生産増加の計算シート!Q42+設備投資の計算シート!U42</f>
        <v>0</v>
      </c>
      <c r="R42" s="319">
        <f>生産増加の計算シート!R42+設備投資の計算シート!V42</f>
        <v>0</v>
      </c>
      <c r="S42" s="319">
        <f>生産増加の計算シート!S42+設備投資の計算シート!W42</f>
        <v>0</v>
      </c>
      <c r="T42" s="320">
        <f>生産増加の計算シート!T42+設備投資の計算シート!X42</f>
        <v>0</v>
      </c>
      <c r="V42" s="325">
        <f>生産増加の計算シート!V42+設備投資の計算シート!Z42</f>
        <v>0</v>
      </c>
      <c r="W42" s="326">
        <f>生産増加の計算シート!W42+設備投資の計算シート!AA42</f>
        <v>0</v>
      </c>
      <c r="X42" s="326">
        <f>生産増加の計算シート!X42+設備投資の計算シート!AB42</f>
        <v>0</v>
      </c>
      <c r="Y42" s="327">
        <f>生産増加の計算シート!Y42+設備投資の計算シート!AC42</f>
        <v>0</v>
      </c>
      <c r="Z42" s="327">
        <f>生産増加の計算シート!Z42+設備投資の計算シート!AD42</f>
        <v>0</v>
      </c>
      <c r="AA42" s="328">
        <f>生産増加の計算シート!AA42+設備投資の計算シート!AE42</f>
        <v>0</v>
      </c>
      <c r="AB42" s="328">
        <f>生産増加の計算シート!AB42+設備投資の計算シート!AF42</f>
        <v>0</v>
      </c>
      <c r="AC42" s="329">
        <f>生産増加の計算シート!AC42+設備投資の計算シート!AG42</f>
        <v>0</v>
      </c>
      <c r="AE42" s="330">
        <f>生産増加の計算シート!AE42+設備投資の計算シート!AI42</f>
        <v>0</v>
      </c>
      <c r="AF42" s="331">
        <f>生産増加の計算シート!AF42+設備投資の計算シート!AJ42</f>
        <v>0</v>
      </c>
      <c r="AG42" s="332">
        <f>生産増加の計算シート!AG42+設備投資の計算シート!AK42</f>
        <v>0</v>
      </c>
      <c r="AH42" s="330">
        <f>生産増加の計算シート!AH42+設備投資の計算シート!AL42</f>
        <v>0</v>
      </c>
      <c r="AI42" s="333">
        <f>生産増加の計算シート!AI42+設備投資の計算シート!AM42</f>
        <v>0</v>
      </c>
      <c r="AJ42" s="334">
        <f t="shared" si="5"/>
        <v>1</v>
      </c>
      <c r="AL42" s="335">
        <v>35</v>
      </c>
      <c r="AM42" s="336" t="e">
        <f t="shared" si="0"/>
        <v>#N/A</v>
      </c>
      <c r="AN42" s="337" t="e">
        <f t="shared" si="1"/>
        <v>#N/A</v>
      </c>
      <c r="AO42" s="338" t="e">
        <f t="shared" si="2"/>
        <v>#N/A</v>
      </c>
      <c r="AP42" s="332" t="e">
        <f t="shared" si="3"/>
        <v>#N/A</v>
      </c>
      <c r="AQ42" s="339" t="e">
        <f>SUM($AN$8:AN42)/SUM($AN$8:$AN$44)</f>
        <v>#N/A</v>
      </c>
      <c r="AR42" s="330" t="e">
        <f t="shared" si="6"/>
        <v>#N/A</v>
      </c>
      <c r="AS42" s="332" t="e">
        <f t="shared" si="4"/>
        <v>#N/A</v>
      </c>
    </row>
    <row r="43" spans="2:45" ht="20.100000000000001" customHeight="1">
      <c r="B43" s="367" t="s">
        <v>252</v>
      </c>
      <c r="C43" s="341" t="s">
        <v>54</v>
      </c>
      <c r="D43" s="342">
        <f>生産増加の計算シート!D43+設備投資の計算シート!F43</f>
        <v>0</v>
      </c>
      <c r="E43" s="343">
        <f>生産増加の計算シート!E43+設備投資の計算シート!G43</f>
        <v>0</v>
      </c>
      <c r="F43" s="344">
        <f>生産増加の計算シート!F43+設備投資の計算シート!H43</f>
        <v>0</v>
      </c>
      <c r="G43" s="345">
        <f>生産増加の計算シート!G43+設備投資の計算シート!K43</f>
        <v>0</v>
      </c>
      <c r="H43" s="343">
        <f>生産増加の計算シート!H43+設備投資の計算シート!L43</f>
        <v>0</v>
      </c>
      <c r="I43" s="344">
        <f>生産増加の計算シート!I43+設備投資の計算シート!M43</f>
        <v>0</v>
      </c>
      <c r="J43" s="343">
        <f>生産増加の計算シート!J43+設備投資の計算シート!N43</f>
        <v>0</v>
      </c>
      <c r="K43" s="346">
        <f>生産増加の計算シート!K43+設備投資の計算シート!O43</f>
        <v>0</v>
      </c>
      <c r="L43" s="347">
        <f>生産増加の計算シート!L43+設備投資の計算シート!P43</f>
        <v>0</v>
      </c>
      <c r="N43" s="349"/>
      <c r="O43" s="350"/>
      <c r="P43" s="346">
        <f>生産増加の計算シート!P43+設備投資の計算シート!T43</f>
        <v>0</v>
      </c>
      <c r="Q43" s="346">
        <f>生産増加の計算シート!Q43+設備投資の計算シート!U43</f>
        <v>0</v>
      </c>
      <c r="R43" s="346">
        <f>生産増加の計算シート!R43+設備投資の計算シート!V43</f>
        <v>0</v>
      </c>
      <c r="S43" s="346">
        <f>生産増加の計算シート!S43+設備投資の計算シート!W43</f>
        <v>0</v>
      </c>
      <c r="T43" s="347">
        <f>生産増加の計算シート!T43+設備投資の計算シート!X43</f>
        <v>0</v>
      </c>
      <c r="V43" s="352">
        <f>生産増加の計算シート!V43+設備投資の計算シート!Z43</f>
        <v>0</v>
      </c>
      <c r="W43" s="353">
        <f>生産増加の計算シート!W43+設備投資の計算シート!AA43</f>
        <v>0</v>
      </c>
      <c r="X43" s="353">
        <f>生産増加の計算シート!X43+設備投資の計算シート!AB43</f>
        <v>0</v>
      </c>
      <c r="Y43" s="354">
        <f>生産増加の計算シート!Y43+設備投資の計算シート!AC43</f>
        <v>0</v>
      </c>
      <c r="Z43" s="354">
        <f>生産増加の計算シート!Z43+設備投資の計算シート!AD43</f>
        <v>0</v>
      </c>
      <c r="AA43" s="355">
        <f>生産増加の計算シート!AA43+設備投資の計算シート!AE43</f>
        <v>0</v>
      </c>
      <c r="AB43" s="355">
        <f>生産増加の計算シート!AB43+設備投資の計算シート!AF43</f>
        <v>0</v>
      </c>
      <c r="AC43" s="356">
        <f>生産増加の計算シート!AC43+設備投資の計算シート!AG43</f>
        <v>0</v>
      </c>
      <c r="AE43" s="357">
        <f>生産増加の計算シート!AE43+設備投資の計算シート!AI43</f>
        <v>0</v>
      </c>
      <c r="AF43" s="358">
        <f>生産増加の計算シート!AF43+設備投資の計算シート!AJ43</f>
        <v>0</v>
      </c>
      <c r="AG43" s="359">
        <f>生産増加の計算シート!AG43+設備投資の計算シート!AK43</f>
        <v>0</v>
      </c>
      <c r="AH43" s="357">
        <f>生産増加の計算シート!AH43+設備投資の計算シート!AL43</f>
        <v>0</v>
      </c>
      <c r="AI43" s="360">
        <f>生産増加の計算シート!AI43+設備投資の計算シート!AM43</f>
        <v>0</v>
      </c>
      <c r="AJ43" s="361">
        <f t="shared" si="5"/>
        <v>1</v>
      </c>
      <c r="AL43" s="362">
        <v>36</v>
      </c>
      <c r="AM43" s="363" t="e">
        <f t="shared" si="0"/>
        <v>#N/A</v>
      </c>
      <c r="AN43" s="364" t="e">
        <f t="shared" si="1"/>
        <v>#N/A</v>
      </c>
      <c r="AO43" s="365" t="e">
        <f t="shared" si="2"/>
        <v>#N/A</v>
      </c>
      <c r="AP43" s="359" t="e">
        <f t="shared" si="3"/>
        <v>#N/A</v>
      </c>
      <c r="AQ43" s="366" t="e">
        <f>SUM($AN$8:AN43)/SUM($AN$8:$AN$44)</f>
        <v>#N/A</v>
      </c>
      <c r="AR43" s="357" t="e">
        <f t="shared" si="6"/>
        <v>#N/A</v>
      </c>
      <c r="AS43" s="359" t="e">
        <f t="shared" si="4"/>
        <v>#N/A</v>
      </c>
    </row>
    <row r="44" spans="2:45" ht="20.100000000000001" customHeight="1" thickBot="1">
      <c r="B44" s="368" t="s">
        <v>253</v>
      </c>
      <c r="C44" s="369" t="s">
        <v>55</v>
      </c>
      <c r="D44" s="370">
        <f>生産増加の計算シート!D44+設備投資の計算シート!F44</f>
        <v>0</v>
      </c>
      <c r="E44" s="371">
        <f>生産増加の計算シート!E44+設備投資の計算シート!G44</f>
        <v>0</v>
      </c>
      <c r="F44" s="372">
        <f>生産増加の計算シート!F44+設備投資の計算シート!H44</f>
        <v>0</v>
      </c>
      <c r="G44" s="373">
        <f>生産増加の計算シート!G44+設備投資の計算シート!K44</f>
        <v>0</v>
      </c>
      <c r="H44" s="371">
        <f>生産増加の計算シート!H44+設備投資の計算シート!L44</f>
        <v>0</v>
      </c>
      <c r="I44" s="372">
        <f>生産増加の計算シート!I44+設備投資の計算シート!M44</f>
        <v>0</v>
      </c>
      <c r="J44" s="371">
        <f>生産増加の計算シート!J44+設備投資の計算シート!N44</f>
        <v>0</v>
      </c>
      <c r="K44" s="374">
        <f>生産増加の計算シート!K44+設備投資の計算シート!O44</f>
        <v>0</v>
      </c>
      <c r="L44" s="375">
        <f>生産増加の計算シート!L44+設備投資の計算シート!P44</f>
        <v>0</v>
      </c>
      <c r="N44" s="377"/>
      <c r="O44" s="378"/>
      <c r="P44" s="374">
        <f>生産増加の計算シート!P44+設備投資の計算シート!T44</f>
        <v>0</v>
      </c>
      <c r="Q44" s="374">
        <f>生産増加の計算シート!Q44+設備投資の計算シート!U44</f>
        <v>0</v>
      </c>
      <c r="R44" s="374">
        <f>生産増加の計算シート!R44+設備投資の計算シート!V44</f>
        <v>0</v>
      </c>
      <c r="S44" s="374">
        <f>生産増加の計算シート!S44+設備投資の計算シート!W44</f>
        <v>0</v>
      </c>
      <c r="T44" s="375">
        <f>生産増加の計算シート!T44+設備投資の計算シート!X44</f>
        <v>0</v>
      </c>
      <c r="V44" s="379">
        <f>生産増加の計算シート!V44+設備投資の計算シート!Z44</f>
        <v>0</v>
      </c>
      <c r="W44" s="380">
        <f>生産増加の計算シート!W44+設備投資の計算シート!AA44</f>
        <v>0</v>
      </c>
      <c r="X44" s="380">
        <f>生産増加の計算シート!X44+設備投資の計算シート!AB44</f>
        <v>0</v>
      </c>
      <c r="Y44" s="381">
        <f>生産増加の計算シート!Y44+設備投資の計算シート!AC44</f>
        <v>0</v>
      </c>
      <c r="Z44" s="381">
        <f>生産増加の計算シート!Z44+設備投資の計算シート!AD44</f>
        <v>0</v>
      </c>
      <c r="AA44" s="382">
        <f>生産増加の計算シート!AA44+設備投資の計算シート!AE44</f>
        <v>0</v>
      </c>
      <c r="AB44" s="382">
        <f>生産増加の計算シート!AB44+設備投資の計算シート!AF44</f>
        <v>0</v>
      </c>
      <c r="AC44" s="383">
        <f>生産増加の計算シート!AC44+設備投資の計算シート!AG44</f>
        <v>0</v>
      </c>
      <c r="AE44" s="384">
        <f>生産増加の計算シート!AE44+設備投資の計算シート!AI44</f>
        <v>0</v>
      </c>
      <c r="AF44" s="385">
        <f>生産増加の計算シート!AF44+設備投資の計算シート!AJ44</f>
        <v>0</v>
      </c>
      <c r="AG44" s="386">
        <f>生産増加の計算シート!AG44+設備投資の計算シート!AK44</f>
        <v>0</v>
      </c>
      <c r="AH44" s="384">
        <f>生産増加の計算シート!AH44+設備投資の計算シート!AL44</f>
        <v>0</v>
      </c>
      <c r="AI44" s="387">
        <f>生産増加の計算シート!AI44+設備投資の計算シート!AM44</f>
        <v>0</v>
      </c>
      <c r="AJ44" s="388">
        <f t="shared" si="5"/>
        <v>1</v>
      </c>
      <c r="AL44" s="389">
        <v>37</v>
      </c>
      <c r="AM44" s="390" t="e">
        <f t="shared" si="0"/>
        <v>#N/A</v>
      </c>
      <c r="AN44" s="391" t="e">
        <f t="shared" si="1"/>
        <v>#N/A</v>
      </c>
      <c r="AO44" s="392" t="e">
        <f t="shared" si="2"/>
        <v>#N/A</v>
      </c>
      <c r="AP44" s="386" t="e">
        <f t="shared" si="3"/>
        <v>#N/A</v>
      </c>
      <c r="AQ44" s="393" t="e">
        <f>SUM($AN$8:AN44)/SUM($AN$8:$AN$44)</f>
        <v>#N/A</v>
      </c>
      <c r="AR44" s="384" t="e">
        <f t="shared" si="6"/>
        <v>#N/A</v>
      </c>
      <c r="AS44" s="386" t="e">
        <f t="shared" si="4"/>
        <v>#N/A</v>
      </c>
    </row>
    <row r="45" spans="2:45" ht="20.100000000000001" customHeight="1" thickBot="1">
      <c r="B45" s="32"/>
      <c r="C45" s="33" t="s">
        <v>56</v>
      </c>
      <c r="D45" s="42">
        <f>SUM(D8:D44)</f>
        <v>0</v>
      </c>
      <c r="E45" s="67">
        <f>SUM(E8:E44)</f>
        <v>0</v>
      </c>
      <c r="F45" s="114">
        <f>SUM(F8:F44)</f>
        <v>0</v>
      </c>
      <c r="G45" s="67">
        <f>SUM(G8:G44)</f>
        <v>0</v>
      </c>
      <c r="H45" s="67">
        <f t="shared" ref="H45" si="7">SUM(H8:H44)</f>
        <v>0</v>
      </c>
      <c r="I45" s="114">
        <f t="shared" ref="I45" si="8">SUM(I8:I44)</f>
        <v>0</v>
      </c>
      <c r="J45" s="67">
        <f>SUM(J8:J44)</f>
        <v>0</v>
      </c>
      <c r="K45" s="67">
        <f>SUM(K8:K44)</f>
        <v>0</v>
      </c>
      <c r="L45" s="68">
        <f>SUM(L8:L44)</f>
        <v>0</v>
      </c>
      <c r="N45" s="69">
        <f>関係係数シート!M4</f>
        <v>0.57137298099833567</v>
      </c>
      <c r="O45" s="70">
        <f>L45*N45</f>
        <v>0</v>
      </c>
      <c r="P45" s="71">
        <f>SUM(P8:P44)</f>
        <v>0</v>
      </c>
      <c r="Q45" s="71">
        <f>SUM(Q8:Q44)</f>
        <v>0</v>
      </c>
      <c r="R45" s="71">
        <f>SUM(R8:R44)</f>
        <v>0</v>
      </c>
      <c r="S45" s="71">
        <f>SUM(S8:S44)</f>
        <v>0</v>
      </c>
      <c r="T45" s="73">
        <f>SUM(T8:T44)</f>
        <v>0</v>
      </c>
      <c r="V45" s="35">
        <f>SUM(V8:V44)</f>
        <v>0</v>
      </c>
      <c r="W45" s="115">
        <f t="shared" ref="W45:AC45" si="9">SUM(W8:W44)</f>
        <v>0</v>
      </c>
      <c r="X45" s="115">
        <f t="shared" si="9"/>
        <v>0</v>
      </c>
      <c r="Y45" s="67">
        <f t="shared" si="9"/>
        <v>0</v>
      </c>
      <c r="Z45" s="67">
        <f t="shared" si="9"/>
        <v>0</v>
      </c>
      <c r="AA45" s="114">
        <f t="shared" si="9"/>
        <v>0</v>
      </c>
      <c r="AB45" s="114">
        <f t="shared" si="9"/>
        <v>0</v>
      </c>
      <c r="AC45" s="68">
        <f t="shared" si="9"/>
        <v>0</v>
      </c>
      <c r="AE45" s="118">
        <f>SUM(AE8:AE44)</f>
        <v>0</v>
      </c>
      <c r="AF45" s="119">
        <f t="shared" ref="AF45:AI45" si="10">SUM(AF8:AF44)</f>
        <v>0</v>
      </c>
      <c r="AG45" s="120">
        <f t="shared" si="10"/>
        <v>0</v>
      </c>
      <c r="AH45" s="118">
        <f t="shared" si="10"/>
        <v>0</v>
      </c>
      <c r="AI45" s="121">
        <f t="shared" si="10"/>
        <v>0</v>
      </c>
      <c r="AJ45" s="122"/>
      <c r="AL45" s="123"/>
      <c r="AM45" s="124"/>
      <c r="AN45" s="129" t="e">
        <f>SUM(AN8:AN44)</f>
        <v>#N/A</v>
      </c>
      <c r="AO45" s="126" t="e">
        <f t="shared" ref="AO45:AP45" si="11">SUM(AO8:AO44)</f>
        <v>#N/A</v>
      </c>
      <c r="AP45" s="120" t="e">
        <f t="shared" si="11"/>
        <v>#N/A</v>
      </c>
      <c r="AQ45" s="127"/>
      <c r="AR45" s="118" t="e">
        <f t="shared" ref="AR45" si="12">SUM(AR8:AR44)</f>
        <v>#N/A</v>
      </c>
      <c r="AS45" s="120" t="e">
        <f t="shared" ref="AS45" si="13">SUM(AS8:AS44)</f>
        <v>#N/A</v>
      </c>
    </row>
  </sheetData>
  <mergeCells count="47">
    <mergeCell ref="B4:C7"/>
    <mergeCell ref="D3:L3"/>
    <mergeCell ref="N3:T3"/>
    <mergeCell ref="N4:N7"/>
    <mergeCell ref="O4:O7"/>
    <mergeCell ref="P4:P7"/>
    <mergeCell ref="Q4:Q7"/>
    <mergeCell ref="V3:Y3"/>
    <mergeCell ref="Z3:AC3"/>
    <mergeCell ref="V4:X4"/>
    <mergeCell ref="Y4:Y7"/>
    <mergeCell ref="Z4:AB4"/>
    <mergeCell ref="AC4:AC7"/>
    <mergeCell ref="V5:V7"/>
    <mergeCell ref="W5:W7"/>
    <mergeCell ref="X5:X7"/>
    <mergeCell ref="Z5:Z7"/>
    <mergeCell ref="AA5:AA7"/>
    <mergeCell ref="AG6:AG7"/>
    <mergeCell ref="D4:F4"/>
    <mergeCell ref="D5:D7"/>
    <mergeCell ref="E6:E7"/>
    <mergeCell ref="G4:I4"/>
    <mergeCell ref="J4:L4"/>
    <mergeCell ref="G5:G7"/>
    <mergeCell ref="J5:J7"/>
    <mergeCell ref="H6:H7"/>
    <mergeCell ref="K6:K7"/>
    <mergeCell ref="R4:R7"/>
    <mergeCell ref="S5:S7"/>
    <mergeCell ref="T6:T7"/>
    <mergeCell ref="AP6:AP7"/>
    <mergeCell ref="AB5:AB7"/>
    <mergeCell ref="AE3:AJ3"/>
    <mergeCell ref="AL3:AS3"/>
    <mergeCell ref="AE4:AE7"/>
    <mergeCell ref="AH4:AH7"/>
    <mergeCell ref="AJ4:AJ7"/>
    <mergeCell ref="AL4:AL7"/>
    <mergeCell ref="AM4:AM7"/>
    <mergeCell ref="AN4:AN7"/>
    <mergeCell ref="AQ4:AQ7"/>
    <mergeCell ref="AR4:AR7"/>
    <mergeCell ref="AF5:AF7"/>
    <mergeCell ref="AI5:AI7"/>
    <mergeCell ref="AO5:AO7"/>
    <mergeCell ref="AS5:AS7"/>
  </mergeCells>
  <phoneticPr fontId="2"/>
  <printOptions headings="1"/>
  <pageMargins left="0.70866141732283472" right="0.70866141732283472" top="0.74803149606299213" bottom="0.74803149606299213" header="0.31496062992125984" footer="0.31496062992125984"/>
  <pageSetup paperSize="9" scale="56" fitToWidth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14</vt:i4>
      </vt:variant>
    </vt:vector>
  </HeadingPairs>
  <TitlesOfParts>
    <vt:vector size="27" baseType="lpstr">
      <vt:lpstr>説明シート</vt:lpstr>
      <vt:lpstr>生産増加の入力シート</vt:lpstr>
      <vt:lpstr>設備投資の入力シート</vt:lpstr>
      <vt:lpstr>出力シート（合計）</vt:lpstr>
      <vt:lpstr>出力シート (生産増加分)</vt:lpstr>
      <vt:lpstr>出力シート (設備投資分)</vt:lpstr>
      <vt:lpstr>フローチャート図（生産増加分）</vt:lpstr>
      <vt:lpstr>フローチャート図（設備投資分）</vt:lpstr>
      <vt:lpstr>合計の計算シート</vt:lpstr>
      <vt:lpstr>生産増加の計算シート</vt:lpstr>
      <vt:lpstr>設備投資の計算シート</vt:lpstr>
      <vt:lpstr>関係係数シート</vt:lpstr>
      <vt:lpstr>更新履歴</vt:lpstr>
      <vt:lpstr>'フローチャート図（生産増加分）'!Print_Area</vt:lpstr>
      <vt:lpstr>'フローチャート図（設備投資分）'!Print_Area</vt:lpstr>
      <vt:lpstr>関係係数シート!Print_Area</vt:lpstr>
      <vt:lpstr>'出力シート (生産増加分)'!Print_Area</vt:lpstr>
      <vt:lpstr>'出力シート (設備投資分)'!Print_Area</vt:lpstr>
      <vt:lpstr>'出力シート（合計）'!Print_Area</vt:lpstr>
      <vt:lpstr>生産増加の計算シート!Print_Area</vt:lpstr>
      <vt:lpstr>生産増加の入力シート!Print_Area</vt:lpstr>
      <vt:lpstr>設備投資の計算シート!Print_Area</vt:lpstr>
      <vt:lpstr>設備投資の入力シート!Print_Area</vt:lpstr>
      <vt:lpstr>説明シート!Print_Area</vt:lpstr>
      <vt:lpstr>合計の計算シート!Print_Titles</vt:lpstr>
      <vt:lpstr>生産増加の計算シート!Print_Titles</vt:lpstr>
      <vt:lpstr>設備投資の計算シート!Print_Titles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0600107</cp:lastModifiedBy>
  <cp:lastPrinted>2025-05-19T00:36:08Z</cp:lastPrinted>
  <dcterms:created xsi:type="dcterms:W3CDTF">1997-01-08T22:48:59Z</dcterms:created>
  <dcterms:modified xsi:type="dcterms:W3CDTF">2026-01-28T01:08:09Z</dcterms:modified>
</cp:coreProperties>
</file>