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72.16.126.187\share\令和７年度\03 普通会計決算統計（R6決算）\08-01 令和5年度財政状況資料集の作成について（2回目）\03 市町村→県\"/>
    </mc:Choice>
  </mc:AlternateContent>
  <xr:revisionPtr revIDLastSave="0" documentId="13_ncr:1_{F247ADD7-C053-4667-ADF0-FE967EDB956B}" xr6:coauthVersionLast="47" xr6:coauthVersionMax="47" xr10:uidLastSave="{00000000-0000-0000-0000-000000000000}"/>
  <bookViews>
    <workbookView xWindow="-110" yWindow="-110" windowWidth="19420" windowHeight="10300" firstSheet="14"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AM35" i="10"/>
  <c r="C35" i="10"/>
  <c r="AM34" i="10"/>
  <c r="C34" i="10"/>
  <c r="U34" i="10" l="1"/>
  <c r="U35" i="10" s="1"/>
  <c r="U36" i="10" s="1"/>
  <c r="BE34" i="10"/>
  <c r="BE35" i="10" s="1"/>
  <c r="BW34" i="10"/>
  <c r="BW35" i="10" s="1"/>
  <c r="BW36" i="10" s="1"/>
  <c r="BW37" i="10" s="1"/>
  <c r="BW38" i="10" s="1"/>
  <c r="BW39" i="10" s="1"/>
  <c r="BW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<sst xmlns="http://schemas.openxmlformats.org/spreadsheetml/2006/main" count="1126" uniqueCount="570">
  <si>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</si>
  <si>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</si>
  <si>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</si>
  <si>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</si>
  <si>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</si>
  <si>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</si>
  <si>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</si>
  <si>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</si>
  <si>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</si>
  <si>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</si>
  <si>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</si>
  <si>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</si>
  <si>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</si>
  <si>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</si>
  <si>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</si>
  <si>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</si>
  <si>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</si>
  <si>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</si>
  <si>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</si>
  <si>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</si>
  <si>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</si>
  <si>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</si>
  <si>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</si>
  <si>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</si>
  <si>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</si>
  <si>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</si>
  <si>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</si>
  <si>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</si>
  <si>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</si>
  <si>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</si>
  <si>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</si>
  <si>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</si>
  <si>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</si>
  <si>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</si>
  <si>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</si>
  <si>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</si>
  <si>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</si>
  <si>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</si>
  <si>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</si>
  <si>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</si>
  <si>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</si>
  <si>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</si>
  <si>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</si>
  <si>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</si>
  <si>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</si>
  <si>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</si>
  <si>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</si>
  <si>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</si>
  <si>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</si>
  <si>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</si>
  <si>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</si>
  <si>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</si>
  <si>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</si>
  <si>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</si>
  <si>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</si>
  <si>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</si>
  <si>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</si>
  <si>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</si>
  <si>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</si>
  <si>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</si>
  <si>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</si>
  <si>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</si>
  <si>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</si>
  <si>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</si>
  <si>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</si>
  <si>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</si>
  <si>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</si>
  <si>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</si>
  <si>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</si>
  <si>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</si>
  <si>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</si>
  <si>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</si>
  <si>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</si>
  <si>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</si>
  <si>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</si>
  <si>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</si>
  <si>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</si>
  <si>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</si>
  <si>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</si>
  <si>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</si>
  <si>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</si>
  <si>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</si>
  <si>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</si>
  <si>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</si>
  <si>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</si>
  <si>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</si>
  <si>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</si>
  <si>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</si>
  <si>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</si>
  <si>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</si>
  <si>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</si>
  <si>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</si>
  <si>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</si>
  <si>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</si>
  <si>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相良村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</si>
  <si>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</si>
  <si>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</si>
  <si>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</si>
  <si>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</si>
  <si>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</si>
  <si>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</si>
  <si>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</si>
  <si>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</si>
  <si>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</si>
  <si>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</si>
  <si>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</si>
  <si>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</si>
  <si>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</si>
  <si>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</si>
  <si>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</si>
  <si>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</si>
  <si>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</si>
  <si>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</si>
  <si>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</si>
  <si>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</si>
  <si>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</si>
  <si>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</si>
  <si>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</si>
  <si>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</si>
  <si>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</si>
  <si>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</si>
  <si>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</si>
  <si>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</si>
  <si>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</si>
  <si>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</si>
  <si>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</si>
  <si>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</si>
  <si>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</si>
  <si>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</si>
  <si>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</si>
  <si>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</si>
  <si>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</si>
  <si>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</si>
  <si>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</si>
  <si>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</si>
  <si>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</si>
  <si>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</si>
  <si>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</si>
  <si>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</si>
  <si>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</si>
  <si>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</si>
  <si>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</si>
  <si>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6"/>
  </si>
  <si>
    <t>うち日本人(％)</t>
    <phoneticPr fontId="5"/>
  </si>
  <si>
    <t>-2.0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</si>
  <si>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</si>
  <si>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</si>
  <si>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</si>
  <si>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</si>
  <si>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</si>
  <si>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</si>
  <si>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</si>
  <si>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</si>
  <si>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</si>
  <si>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</si>
  <si>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</si>
  <si>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</si>
  <si>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</si>
  <si>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</si>
  <si>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</si>
  <si>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</si>
  <si>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</si>
  <si>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</si>
  <si>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</si>
  <si>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</si>
  <si>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</si>
  <si>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</si>
  <si>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</si>
  <si>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</si>
  <si>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</si>
  <si>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</si>
  <si>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</si>
  <si>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</si>
  <si>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</si>
  <si>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</si>
  <si>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</si>
  <si>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</si>
  <si>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</si>
  <si>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</si>
  <si>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</si>
  <si>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</si>
  <si>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</si>
  <si>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</si>
  <si>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</si>
  <si>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</si>
  <si>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</si>
  <si>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</si>
  <si>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</si>
  <si>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</si>
  <si>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</si>
  <si>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</si>
  <si>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</si>
  <si>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</si>
  <si>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</si>
  <si>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</si>
  <si>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</si>
  <si>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</si>
  <si>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</si>
  <si>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</si>
  <si>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</si>
  <si>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</si>
  <si>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</si>
  <si>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</si>
  <si>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熊本県相良村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</si>
  <si>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</si>
  <si>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</si>
  <si>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</si>
  <si>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</si>
  <si>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</si>
  <si>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</si>
  <si>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</si>
  <si>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</si>
  <si>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</si>
  <si>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</si>
  <si>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</si>
  <si>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</si>
  <si>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</si>
  <si>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</si>
  <si>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</si>
  <si>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</si>
  <si>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</si>
  <si>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</si>
  <si>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</si>
  <si>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</si>
  <si>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</si>
  <si>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</si>
  <si>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</si>
  <si>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</si>
  <si>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</si>
  <si>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</si>
  <si>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</si>
  <si>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</si>
  <si>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</si>
  <si>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</si>
  <si>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</si>
  <si>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</si>
  <si>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</si>
  <si>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</si>
  <si>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</si>
  <si>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</si>
  <si>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</si>
  <si>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</si>
  <si>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</si>
  <si>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</si>
  <si>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</si>
  <si>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</si>
  <si>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</si>
  <si>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</si>
  <si>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</si>
  <si>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</si>
  <si>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</si>
  <si>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</si>
  <si>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</si>
  <si>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</si>
  <si>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</si>
  <si>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</si>
  <si>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</si>
  <si>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</si>
  <si>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</si>
  <si>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</si>
  <si>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</si>
  <si>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</si>
  <si>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</si>
  <si>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</si>
  <si>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</si>
  <si>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</si>
  <si>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</si>
  <si>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</si>
  <si>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</si>
  <si>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</si>
  <si>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</si>
  <si>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</si>
  <si>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</si>
  <si>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</si>
  <si>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</si>
  <si>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</si>
  <si>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</si>
  <si>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</si>
  <si>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</si>
  <si>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</si>
  <si>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</si>
  <si>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</si>
  <si>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</si>
  <si>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</si>
  <si>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</si>
  <si>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</si>
  <si>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</si>
  <si>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</si>
  <si>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</si>
  <si>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</si>
  <si>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</si>
  <si>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</si>
  <si>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</si>
  <si>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</si>
  <si>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</si>
  <si>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</si>
  <si>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</si>
  <si>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</si>
  <si>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</si>
  <si>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</si>
  <si>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</si>
  <si>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</si>
  <si>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</si>
  <si>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</si>
  <si>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</si>
  <si>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</si>
  <si>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</si>
  <si>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</si>
  <si>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</si>
  <si>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</si>
  <si>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</si>
  <si>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</si>
  <si>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</si>
  <si>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</si>
  <si>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</si>
  <si>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</si>
  <si>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</si>
  <si>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</si>
  <si>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</si>
  <si>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</si>
  <si>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</si>
  <si>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</si>
  <si>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</si>
  <si>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</si>
  <si>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</si>
  <si>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</si>
  <si>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</si>
  <si>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</si>
  <si>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</si>
  <si>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</si>
  <si>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</si>
  <si>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</si>
  <si>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</si>
  <si>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</si>
  <si>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</si>
  <si>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</si>
  <si>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</si>
  <si>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</si>
  <si>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</si>
  <si>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</si>
  <si>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</si>
  <si>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</si>
  <si>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</si>
  <si>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</si>
  <si>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</si>
  <si>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</si>
  <si>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</si>
  <si>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</si>
  <si>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</si>
  <si>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</si>
  <si>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</si>
  <si>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</si>
  <si>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</si>
  <si>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</si>
  <si>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熊本県相良村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</si>
  <si>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</si>
  <si>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</si>
  <si>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</si>
  <si>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</si>
  <si>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</si>
  <si>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</si>
  <si>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</si>
  <si>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</si>
  <si>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</si>
  <si>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</si>
  <si>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</si>
  <si>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</si>
  <si>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</si>
  <si>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</si>
  <si>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</si>
  <si>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</si>
  <si>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</si>
  <si>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</si>
  <si>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</si>
  <si>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</si>
  <si>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</si>
  <si>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</si>
  <si>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</si>
  <si>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</si>
  <si>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</si>
  <si>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</si>
  <si>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</si>
  <si>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</si>
  <si>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</si>
  <si>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</si>
  <si>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</si>
  <si>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</si>
  <si>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</si>
  <si>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相良村国民健康保険特別会計</t>
    <phoneticPr fontId="5"/>
  </si>
  <si>
    <t>相良村介護保険特別会計</t>
    <phoneticPr fontId="5"/>
  </si>
  <si>
    <t>相良村後期高齢者医療特別会計</t>
    <phoneticPr fontId="5"/>
  </si>
  <si>
    <t>相良村簡易水道特別会計</t>
    <phoneticPr fontId="5"/>
  </si>
  <si>
    <t>法非適用企業</t>
    <phoneticPr fontId="5"/>
  </si>
  <si>
    <t>相良村農業集落排水特別会計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</si>
  <si>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</si>
  <si>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</si>
  <si>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</si>
  <si>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</si>
  <si>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</si>
  <si>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</si>
  <si>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</si>
  <si>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</si>
  <si>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</si>
  <si>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</si>
  <si>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</si>
  <si>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</si>
  <si>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</si>
  <si>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</si>
  <si>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</si>
  <si>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</si>
  <si>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</si>
  <si>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</si>
  <si>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</si>
  <si>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</si>
  <si>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</si>
  <si>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</si>
  <si>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</si>
  <si>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</si>
  <si>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</si>
  <si>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</si>
  <si>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</si>
  <si>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</si>
  <si>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</si>
  <si>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</si>
  <si>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</si>
  <si>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</si>
  <si>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</si>
  <si>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</si>
  <si>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</si>
  <si>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</si>
  <si>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</si>
  <si>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</si>
  <si>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</si>
  <si>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</si>
  <si>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</si>
  <si>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</si>
  <si>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</si>
  <si>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</si>
  <si>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</si>
  <si>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</si>
  <si>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</si>
  <si>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</si>
  <si>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</si>
  <si>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</si>
  <si>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</si>
  <si>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</si>
  <si>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</si>
  <si>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</si>
  <si>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</si>
  <si>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</si>
  <si>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</si>
  <si>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</si>
  <si>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</si>
  <si>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</si>
  <si>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</si>
  <si>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</si>
  <si>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</si>
  <si>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</si>
  <si>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</si>
  <si>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</si>
  <si>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</si>
  <si>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</si>
  <si>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</si>
  <si>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</si>
  <si>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</si>
  <si>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</si>
  <si>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</si>
  <si>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</si>
  <si>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</si>
  <si>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</si>
  <si>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</si>
  <si>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</si>
  <si>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</si>
  <si>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</si>
  <si>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</si>
  <si>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</si>
  <si>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</si>
  <si>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</si>
  <si>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</si>
  <si>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</si>
  <si>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</si>
  <si>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</si>
  <si>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</si>
  <si>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</si>
  <si>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</si>
  <si>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</si>
  <si>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</si>
  <si>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</si>
  <si>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</si>
  <si>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</si>
  <si>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</si>
  <si>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</si>
  <si>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</si>
  <si>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</si>
  <si>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</si>
  <si>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</si>
  <si>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</si>
  <si>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</si>
  <si>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</si>
  <si>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</si>
  <si>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</si>
  <si>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</si>
  <si>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</si>
  <si>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</si>
  <si>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</si>
  <si>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</si>
  <si>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</si>
  <si>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</si>
  <si>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</si>
  <si>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</si>
  <si>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</si>
  <si>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</si>
  <si>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</si>
  <si>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</si>
  <si>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</si>
  <si>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</si>
  <si>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</si>
  <si>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</si>
  <si>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</si>
  <si>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</si>
  <si>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</si>
  <si>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</si>
  <si>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</si>
  <si>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</si>
  <si>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</si>
  <si>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</si>
  <si>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</si>
  <si>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</si>
  <si>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</si>
  <si>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1.55</t>
  </si>
  <si>
    <t>相良村介護保険特別会計</t>
  </si>
  <si>
    <t>一般会計</t>
  </si>
  <si>
    <t>相良村国民健康保険特別会計</t>
  </si>
  <si>
    <t>相良村農業集落排水特別会計</t>
  </si>
  <si>
    <t>相良村簡易水道特別会計</t>
  </si>
  <si>
    <t>相良村後期高齢者医療特別会計</t>
  </si>
  <si>
    <t>その他会計（赤字）</t>
  </si>
  <si>
    <t>その他会計（黒字）</t>
  </si>
  <si>
    <t>R01</t>
    <phoneticPr fontId="5"/>
  </si>
  <si>
    <t>R02</t>
    <phoneticPr fontId="5"/>
  </si>
  <si>
    <t>R03</t>
    <phoneticPr fontId="5"/>
  </si>
  <si>
    <t>R04</t>
    <phoneticPr fontId="5"/>
  </si>
  <si>
    <t>R05</t>
    <phoneticPr fontId="5"/>
  </si>
  <si>
    <t>地域振興基金</t>
    <rPh sb="0" eb="2">
      <t>チイキ</t>
    </rPh>
    <rPh sb="2" eb="4">
      <t>シンコウ</t>
    </rPh>
    <rPh sb="4" eb="6">
      <t>キキン</t>
    </rPh>
    <phoneticPr fontId="5"/>
  </si>
  <si>
    <t>学校建設等基金</t>
    <rPh sb="0" eb="2">
      <t>ガッコウ</t>
    </rPh>
    <rPh sb="2" eb="4">
      <t>ケンセツ</t>
    </rPh>
    <rPh sb="4" eb="5">
      <t>トウ</t>
    </rPh>
    <rPh sb="5" eb="7">
      <t>キキン</t>
    </rPh>
    <phoneticPr fontId="2"/>
  </si>
  <si>
    <t>奨学基金</t>
    <rPh sb="0" eb="2">
      <t>ショウガク</t>
    </rPh>
    <rPh sb="2" eb="4">
      <t>キキン</t>
    </rPh>
    <phoneticPr fontId="2"/>
  </si>
  <si>
    <t>土地改良事業基金</t>
    <rPh sb="0" eb="2">
      <t>トチ</t>
    </rPh>
    <rPh sb="2" eb="4">
      <t>カイリョウ</t>
    </rPh>
    <rPh sb="4" eb="6">
      <t>ジギョウ</t>
    </rPh>
    <rPh sb="6" eb="8">
      <t>キキン</t>
    </rPh>
    <phoneticPr fontId="2"/>
  </si>
  <si>
    <t>災害復興基金</t>
    <rPh sb="0" eb="2">
      <t>サイガイ</t>
    </rPh>
    <rPh sb="2" eb="4">
      <t>フッコウ</t>
    </rPh>
    <rPh sb="4" eb="6">
      <t>キキン</t>
    </rPh>
    <phoneticPr fontId="2"/>
  </si>
  <si>
    <t>熊本県市町村総合事務組合</t>
    <rPh sb="0" eb="3">
      <t>クマモトケン</t>
    </rPh>
    <rPh sb="3" eb="6">
      <t>シチョウソン</t>
    </rPh>
    <rPh sb="6" eb="8">
      <t>ソウゴウ</t>
    </rPh>
    <rPh sb="8" eb="10">
      <t>ジム</t>
    </rPh>
    <rPh sb="10" eb="12">
      <t>クミアイ</t>
    </rPh>
    <phoneticPr fontId="10"/>
  </si>
  <si>
    <t>人吉下球磨消防組合</t>
    <rPh sb="0" eb="2">
      <t>ヒトヨシ</t>
    </rPh>
    <rPh sb="2" eb="3">
      <t>シタ</t>
    </rPh>
    <rPh sb="3" eb="5">
      <t>クマ</t>
    </rPh>
    <rPh sb="5" eb="7">
      <t>ショウボウ</t>
    </rPh>
    <rPh sb="7" eb="9">
      <t>クミアイ</t>
    </rPh>
    <phoneticPr fontId="10"/>
  </si>
  <si>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10"/>
  </si>
  <si>
    <t>人吉球磨広域行政組合（人吉球磨ふるさと市町村圏特別会計）</t>
    <rPh sb="0" eb="2">
      <t>ヒトヨシ</t>
    </rPh>
    <rPh sb="2" eb="4">
      <t>クマ</t>
    </rPh>
    <rPh sb="4" eb="6">
      <t>コウイキ</t>
    </rPh>
    <rPh sb="6" eb="8">
      <t>ギョウセイ</t>
    </rPh>
    <rPh sb="8" eb="10">
      <t>クミアイ</t>
    </rPh>
    <rPh sb="11" eb="13">
      <t>ヒトヨシ</t>
    </rPh>
    <rPh sb="13" eb="15">
      <t>クマ</t>
    </rPh>
    <rPh sb="19" eb="22">
      <t>シチョウソン</t>
    </rPh>
    <rPh sb="22" eb="23">
      <t>ケン</t>
    </rPh>
    <rPh sb="23" eb="25">
      <t>トクベツ</t>
    </rPh>
    <rPh sb="25" eb="27">
      <t>カイケイ</t>
    </rPh>
    <phoneticPr fontId="10"/>
  </si>
  <si>
    <t>人吉球磨広域行政組合（特別養護老人ホーム会計）</t>
    <rPh sb="0" eb="2">
      <t>ヒトヨシ</t>
    </rPh>
    <rPh sb="2" eb="4">
      <t>クマ</t>
    </rPh>
    <rPh sb="4" eb="6">
      <t>コウイキ</t>
    </rPh>
    <rPh sb="6" eb="8">
      <t>ギョウセイ</t>
    </rPh>
    <rPh sb="8" eb="10">
      <t>クミアイ</t>
    </rPh>
    <rPh sb="11" eb="13">
      <t>トクベツ</t>
    </rPh>
    <rPh sb="13" eb="15">
      <t>ヨウゴ</t>
    </rPh>
    <rPh sb="15" eb="17">
      <t>ロウジン</t>
    </rPh>
    <rPh sb="20" eb="22">
      <t>カイケイ</t>
    </rPh>
    <phoneticPr fontId="10"/>
  </si>
  <si>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10"/>
  </si>
  <si>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</si>
  <si>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t>
    <phoneticPr fontId="10"/>
  </si>
  <si>
    <t>特別会計（交通災害共済事業）分を含む</t>
    <rPh sb="0" eb="2">
      <t>トクベツ</t>
    </rPh>
    <rPh sb="2" eb="4">
      <t>カイケイ</t>
    </rPh>
    <rPh sb="5" eb="7">
      <t>コウツウ</t>
    </rPh>
    <rPh sb="7" eb="9">
      <t>サイガイ</t>
    </rPh>
    <rPh sb="9" eb="11">
      <t>キョウサイ</t>
    </rPh>
    <rPh sb="11" eb="13">
      <t>ジギョウ</t>
    </rPh>
    <rPh sb="14" eb="15">
      <t>ブン</t>
    </rPh>
    <rPh sb="16" eb="17">
      <t>フク</t>
    </rPh>
    <phoneticPr fontId="2"/>
  </si>
  <si>
    <t>株式会社　さがら</t>
    <rPh sb="0" eb="2">
      <t>カブシキ</t>
    </rPh>
    <rPh sb="2" eb="4">
      <t>カイシャ</t>
    </rPh>
    <phoneticPr fontId="10"/>
  </si>
  <si>
    <t>くま川鉄道　株式会社</t>
    <rPh sb="2" eb="3">
      <t>カワ</t>
    </rPh>
    <rPh sb="3" eb="5">
      <t>テツドウ</t>
    </rPh>
    <rPh sb="6" eb="8">
      <t>カブシキ</t>
    </rPh>
    <rPh sb="8" eb="10">
      <t>カイシャ</t>
    </rPh>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</si>
  <si>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</si>
  <si>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</si>
  <si>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将来負担比率については、公営企業債等既発債残高の減少、充当可能基金の増加等により、昨年度同様の「-」となった。
　しかし、農業集落排水施設の更新や簡易水道施設の新規整備事業に伴い、元利償還金に対する繰入金が今後増加する見込みであるため、比率が上昇することが見込まれる。今後も事業実施の適正化を図り、財政の健全化に努める。
　有形固定資産減価償却率については、上昇抑制に努めるとともに、関係計画に則り、費用の平準化や老朽化施設の除却検討等、中長期的な視点からマネジメントを行っていく。</t>
    <rPh sb="1" eb="3">
      <t>ショウライ</t>
    </rPh>
    <rPh sb="3" eb="5">
      <t>フタン</t>
    </rPh>
    <rPh sb="5" eb="7">
      <t>ヒリツ</t>
    </rPh>
    <rPh sb="25" eb="27">
      <t>ゲンショウ</t>
    </rPh>
    <rPh sb="62" eb="64">
      <t>ノウギョウ</t>
    </rPh>
    <rPh sb="64" eb="66">
      <t>シュウラク</t>
    </rPh>
    <rPh sb="66" eb="68">
      <t>ハイスイ</t>
    </rPh>
    <rPh sb="68" eb="70">
      <t>シセツ</t>
    </rPh>
    <rPh sb="71" eb="73">
      <t>コウシン</t>
    </rPh>
    <rPh sb="74" eb="76">
      <t>カンイ</t>
    </rPh>
    <rPh sb="76" eb="78">
      <t>スイドウ</t>
    </rPh>
    <rPh sb="78" eb="80">
      <t>シセツ</t>
    </rPh>
    <rPh sb="81" eb="83">
      <t>シンキ</t>
    </rPh>
    <rPh sb="83" eb="85">
      <t>セイビ</t>
    </rPh>
    <rPh sb="85" eb="87">
      <t>ジギョウ</t>
    </rPh>
    <rPh sb="88" eb="89">
      <t>トモナ</t>
    </rPh>
    <rPh sb="91" eb="93">
      <t>ガンリ</t>
    </rPh>
    <rPh sb="93" eb="96">
      <t>ショウカンキン</t>
    </rPh>
    <rPh sb="97" eb="98">
      <t>タイ</t>
    </rPh>
    <rPh sb="100" eb="102">
      <t>クリイレ</t>
    </rPh>
    <rPh sb="102" eb="103">
      <t>キン</t>
    </rPh>
    <rPh sb="104" eb="106">
      <t>コンゴ</t>
    </rPh>
    <rPh sb="106" eb="108">
      <t>ゾウカ</t>
    </rPh>
    <rPh sb="110" eb="112">
      <t>ミコ</t>
    </rPh>
    <rPh sb="163" eb="165">
      <t>ユウケイ</t>
    </rPh>
    <rPh sb="165" eb="167">
      <t>コテイ</t>
    </rPh>
    <rPh sb="167" eb="169">
      <t>シサン</t>
    </rPh>
    <rPh sb="169" eb="171">
      <t>ゲンカ</t>
    </rPh>
    <rPh sb="171" eb="173">
      <t>ショウキャク</t>
    </rPh>
    <rPh sb="173" eb="174">
      <t>リツ</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</si>
  <si>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</si>
  <si>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</si>
  <si>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</si>
  <si>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</si>
  <si>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</si>
  <si>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</si>
  <si>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実質公債費比率については、過疎対策事業債や臨時財政対策債の償還が開始したことにより、前年度比0.3％増加した。
　なお、公営企業への繰入金の増加も実質公債費比率増加の要因となっている。
　将来負担比率については、今後の災害対策債や簡易水道事業に係る償還額の増加が見込まれるため、起債の新規発行抑制や行政コストの縮減に努める。</t>
    <rPh sb="14" eb="16">
      <t>カソ</t>
    </rPh>
    <rPh sb="16" eb="18">
      <t>タイサク</t>
    </rPh>
    <rPh sb="18" eb="20">
      <t>ジギョウ</t>
    </rPh>
    <rPh sb="20" eb="21">
      <t>サイ</t>
    </rPh>
    <rPh sb="22" eb="24">
      <t>リンジ</t>
    </rPh>
    <rPh sb="24" eb="26">
      <t>ザイセイ</t>
    </rPh>
    <rPh sb="26" eb="28">
      <t>タイサク</t>
    </rPh>
    <rPh sb="28" eb="29">
      <t>サイ</t>
    </rPh>
    <rPh sb="30" eb="32">
      <t>ショウカン</t>
    </rPh>
    <rPh sb="33" eb="35">
      <t>カイシ</t>
    </rPh>
    <rPh sb="43" eb="46">
      <t>ゼンネンド</t>
    </rPh>
    <rPh sb="46" eb="47">
      <t>ヒ</t>
    </rPh>
    <rPh sb="51" eb="53">
      <t>ゾウカ</t>
    </rPh>
    <rPh sb="61" eb="63">
      <t>コウエイ</t>
    </rPh>
    <rPh sb="63" eb="65">
      <t>キギョウ</t>
    </rPh>
    <rPh sb="67" eb="69">
      <t>クリイレ</t>
    </rPh>
    <rPh sb="69" eb="70">
      <t>キン</t>
    </rPh>
    <rPh sb="71" eb="73">
      <t>ゾウカ</t>
    </rPh>
    <rPh sb="74" eb="76">
      <t>ジッシツ</t>
    </rPh>
    <rPh sb="76" eb="79">
      <t>コウサイヒ</t>
    </rPh>
    <rPh sb="79" eb="81">
      <t>ヒリツ</t>
    </rPh>
    <rPh sb="81" eb="83">
      <t>ゾウカ</t>
    </rPh>
    <rPh sb="84" eb="86">
      <t>ヨウイン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</si>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</sst>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BBB94F7-0028-49CB-96F3-94AF11C791E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F757-4313-A8BA-0C7F84C69FE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68447</c:v>
                </c:pt>
                <c:pt idx="1">
                  <c:v>71065</c:v>
                </c:pt>
                <c:pt idx="2">
                  <c:v>122264</c:v>
                </c:pt>
                <c:pt idx="3">
                  <c:v>222547</c:v>
                </c:pt>
                <c:pt idx="4">
                  <c:v>148843</c:v>
                </c:pt>
              </c:numCache>
            </c:numRef>
          </c:val>
          <c:smooth val="0"/>
          <c:extLst>
            <c:ext xmlns:c16="http://schemas.microsoft.com/office/drawing/2014/chart" uri="{C3380CC4-5D6E-409C-BE32-E72D297353CC}">
              <c16:uniqueId val="{00000001-F757-4313-A8BA-0C7F84C69FE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5.12</c:v>
                </c:pt>
                <c:pt idx="1">
                  <c:v>6.25</c:v>
                </c:pt>
                <c:pt idx="2">
                  <c:v>0.11</c:v>
                </c:pt>
                <c:pt idx="3">
                  <c:v>11.67</c:v>
                </c:pt>
                <c:pt idx="4">
                  <c:v>1.86</c:v>
                </c:pt>
              </c:numCache>
            </c:numRef>
          </c:val>
          <c:extLst>
            <c:ext xmlns:c16="http://schemas.microsoft.com/office/drawing/2014/chart" uri="{C3380CC4-5D6E-409C-BE32-E72D297353CC}">
              <c16:uniqueId val="{00000000-7E4F-4AAE-B0BF-1144794E57B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56.51</c:v>
                </c:pt>
                <c:pt idx="1">
                  <c:v>59.74</c:v>
                </c:pt>
                <c:pt idx="2">
                  <c:v>65.88</c:v>
                </c:pt>
                <c:pt idx="3">
                  <c:v>66.260000000000005</c:v>
                </c:pt>
                <c:pt idx="4">
                  <c:v>78.430000000000007</c:v>
                </c:pt>
              </c:numCache>
            </c:numRef>
          </c:val>
          <c:extLst>
            <c:ext xmlns:c16="http://schemas.microsoft.com/office/drawing/2014/chart" uri="{C3380CC4-5D6E-409C-BE32-E72D297353CC}">
              <c16:uniqueId val="{00000001-7E4F-4AAE-B0BF-1144794E57B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-1.55</c:v>
                </c:pt>
                <c:pt idx="1">
                  <c:v>7.42</c:v>
                </c:pt>
                <c:pt idx="2">
                  <c:v>7.01</c:v>
                </c:pt>
                <c:pt idx="3">
                  <c:v>10.79</c:v>
                </c:pt>
                <c:pt idx="4">
                  <c:v>3.59</c:v>
                </c:pt>
              </c:numCache>
            </c:numRef>
          </c:val>
          <c:smooth val="0"/>
          <c:extLst>
            <c:ext xmlns:c16="http://schemas.microsoft.com/office/drawing/2014/chart" uri="{C3380CC4-5D6E-409C-BE32-E72D297353CC}">
              <c16:uniqueId val="{00000002-7E4F-4AAE-B0BF-1144794E57B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7BB-4534-9C5C-C62F73660E6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7BB-4534-9C5C-C62F73660E6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7BB-4534-9C5C-C62F73660E6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7BB-4534-9C5C-C62F73660E61}"/>
            </c:ext>
          </c:extLst>
        </c:ser>
        <c:ser>
          <c:idx val="4"/>
          <c:order val="4"/>
          <c:tx>
            <c:strRef>
              <c:f>データシート!$A$31</c:f>
              <c:strCache>
                <c:ptCount val="1"/>
                <c:pt idx="0">
                  <c:v>相良村後期高齢者医療特別会計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0.03</c:v>
                </c:pt>
                <c:pt idx="4">
                  <c:v>#N/A</c:v>
                </c:pt>
                <c:pt idx="5">
                  <c:v>0.02</c:v>
                </c:pt>
                <c:pt idx="6">
                  <c:v>#N/A</c:v>
                </c:pt>
                <c:pt idx="7">
                  <c:v>0.02</c:v>
                </c:pt>
                <c:pt idx="8">
                  <c:v>#N/A</c:v>
                </c:pt>
                <c:pt idx="9">
                  <c:v>0.02</c:v>
                </c:pt>
              </c:numCache>
            </c:numRef>
          </c:val>
          <c:extLst>
            <c:ext xmlns:c16="http://schemas.microsoft.com/office/drawing/2014/chart" uri="{C3380CC4-5D6E-409C-BE32-E72D297353CC}">
              <c16:uniqueId val="{00000004-D7BB-4534-9C5C-C62F73660E61}"/>
            </c:ext>
          </c:extLst>
        </c:ser>
        <c:ser>
          <c:idx val="5"/>
          <c:order val="5"/>
          <c:tx>
            <c:strRef>
              <c:f>データシート!$A$32</c:f>
              <c:strCache>
                <c:ptCount val="1"/>
                <c:pt idx="0">
                  <c:v>相良村簡易水道特別会計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0.16</c:v>
                </c:pt>
                <c:pt idx="2">
                  <c:v>#N/A</c:v>
                </c:pt>
                <c:pt idx="3">
                  <c:v>0.17</c:v>
                </c:pt>
                <c:pt idx="4">
                  <c:v>#N/A</c:v>
                </c:pt>
                <c:pt idx="5">
                  <c:v>0.08</c:v>
                </c:pt>
                <c:pt idx="6">
                  <c:v>#N/A</c:v>
                </c:pt>
                <c:pt idx="7">
                  <c:v>0.26</c:v>
                </c:pt>
                <c:pt idx="8">
                  <c:v>#N/A</c:v>
                </c:pt>
                <c:pt idx="9">
                  <c:v>0.09</c:v>
                </c:pt>
              </c:numCache>
            </c:numRef>
          </c:val>
          <c:extLst>
            <c:ext xmlns:c16="http://schemas.microsoft.com/office/drawing/2014/chart" uri="{C3380CC4-5D6E-409C-BE32-E72D297353CC}">
              <c16:uniqueId val="{00000005-D7BB-4534-9C5C-C62F73660E61}"/>
            </c:ext>
          </c:extLst>
        </c:ser>
        <c:ser>
          <c:idx val="6"/>
          <c:order val="6"/>
          <c:tx>
            <c:strRef>
              <c:f>データシート!$A$33</c:f>
              <c:strCache>
                <c:ptCount val="1"/>
                <c:pt idx="0">
                  <c:v>相良村農業集落排水特別会計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0.21</c:v>
                </c:pt>
                <c:pt idx="2">
                  <c:v>#N/A</c:v>
                </c:pt>
                <c:pt idx="3">
                  <c:v>0.02</c:v>
                </c:pt>
                <c:pt idx="4">
                  <c:v>#N/A</c:v>
                </c:pt>
                <c:pt idx="5">
                  <c:v>0.1</c:v>
                </c:pt>
                <c:pt idx="6">
                  <c:v>#N/A</c:v>
                </c:pt>
                <c:pt idx="7">
                  <c:v>0.37</c:v>
                </c:pt>
                <c:pt idx="8">
                  <c:v>#N/A</c:v>
                </c:pt>
                <c:pt idx="9">
                  <c:v>0.12</c:v>
                </c:pt>
              </c:numCache>
            </c:numRef>
          </c:val>
          <c:extLst>
            <c:ext xmlns:c16="http://schemas.microsoft.com/office/drawing/2014/chart" uri="{C3380CC4-5D6E-409C-BE32-E72D297353CC}">
              <c16:uniqueId val="{00000006-D7BB-4534-9C5C-C62F73660E61}"/>
            </c:ext>
          </c:extLst>
        </c:ser>
        <c:ser>
          <c:idx val="7"/>
          <c:order val="7"/>
          <c:tx>
            <c:strRef>
              <c:f>データシート!$A$34</c:f>
              <c:strCache>
                <c:ptCount val="1"/>
                <c:pt idx="0">
                  <c:v>相良村国民健康保険特別会計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2.08</c:v>
                </c:pt>
                <c:pt idx="2">
                  <c:v>#N/A</c:v>
                </c:pt>
                <c:pt idx="3">
                  <c:v>1.58</c:v>
                </c:pt>
                <c:pt idx="4">
                  <c:v>#N/A</c:v>
                </c:pt>
                <c:pt idx="5">
                  <c:v>1.17</c:v>
                </c:pt>
                <c:pt idx="6">
                  <c:v>#N/A</c:v>
                </c:pt>
                <c:pt idx="7">
                  <c:v>0.96</c:v>
                </c:pt>
                <c:pt idx="8">
                  <c:v>#N/A</c:v>
                </c:pt>
                <c:pt idx="9">
                  <c:v>0.74</c:v>
                </c:pt>
              </c:numCache>
            </c:numRef>
          </c:val>
          <c:extLst>
            <c:ext xmlns:c16="http://schemas.microsoft.com/office/drawing/2014/chart" uri="{C3380CC4-5D6E-409C-BE32-E72D297353CC}">
              <c16:uniqueId val="{00000007-D7BB-4534-9C5C-C62F73660E6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5.12</c:v>
                </c:pt>
                <c:pt idx="2">
                  <c:v>#N/A</c:v>
                </c:pt>
                <c:pt idx="3">
                  <c:v>6.25</c:v>
                </c:pt>
                <c:pt idx="4">
                  <c:v>#N/A</c:v>
                </c:pt>
                <c:pt idx="5">
                  <c:v>0.1</c:v>
                </c:pt>
                <c:pt idx="6">
                  <c:v>#N/A</c:v>
                </c:pt>
                <c:pt idx="7">
                  <c:v>11.96</c:v>
                </c:pt>
                <c:pt idx="8">
                  <c:v>#N/A</c:v>
                </c:pt>
                <c:pt idx="9">
                  <c:v>2.42</c:v>
                </c:pt>
              </c:numCache>
            </c:numRef>
          </c:val>
          <c:extLst>
            <c:ext xmlns:c16="http://schemas.microsoft.com/office/drawing/2014/chart" uri="{C3380CC4-5D6E-409C-BE32-E72D297353CC}">
              <c16:uniqueId val="{00000008-D7BB-4534-9C5C-C62F73660E61}"/>
            </c:ext>
          </c:extLst>
        </c:ser>
        <c:ser>
          <c:idx val="9"/>
          <c:order val="9"/>
          <c:tx>
            <c:strRef>
              <c:f>データシート!$A$36</c:f>
              <c:strCache>
                <c:ptCount val="1"/>
                <c:pt idx="0">
                  <c:v>相良村介護保険特別会計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2.2999999999999998</c:v>
                </c:pt>
                <c:pt idx="2">
                  <c:v>#N/A</c:v>
                </c:pt>
                <c:pt idx="3">
                  <c:v>2.0299999999999998</c:v>
                </c:pt>
                <c:pt idx="4">
                  <c:v>#N/A</c:v>
                </c:pt>
                <c:pt idx="5">
                  <c:v>2.04</c:v>
                </c:pt>
                <c:pt idx="6">
                  <c:v>#N/A</c:v>
                </c:pt>
                <c:pt idx="7">
                  <c:v>3.08</c:v>
                </c:pt>
                <c:pt idx="8">
                  <c:v>#N/A</c:v>
                </c:pt>
                <c:pt idx="9">
                  <c:v>2.4300000000000002</c:v>
                </c:pt>
              </c:numCache>
            </c:numRef>
          </c:val>
          <c:extLst>
            <c:ext xmlns:c16="http://schemas.microsoft.com/office/drawing/2014/chart" uri="{C3380CC4-5D6E-409C-BE32-E72D297353CC}">
              <c16:uniqueId val="{00000009-D7BB-4534-9C5C-C62F73660E6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274</c:v>
                </c:pt>
                <c:pt idx="5">
                  <c:v>269</c:v>
                </c:pt>
                <c:pt idx="8">
                  <c:v>311</c:v>
                </c:pt>
                <c:pt idx="11">
                  <c:v>315</c:v>
                </c:pt>
                <c:pt idx="14">
                  <c:v>327</c:v>
                </c:pt>
              </c:numCache>
            </c:numRef>
          </c:val>
          <c:extLst>
            <c:ext xmlns:c16="http://schemas.microsoft.com/office/drawing/2014/chart" uri="{C3380CC4-5D6E-409C-BE32-E72D297353CC}">
              <c16:uniqueId val="{00000000-7527-465B-BD90-8C118E0E0FD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527-465B-BD90-8C118E0E0FD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527-465B-BD90-8C118E0E0FD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29</c:v>
                </c:pt>
                <c:pt idx="3">
                  <c:v>27</c:v>
                </c:pt>
                <c:pt idx="6">
                  <c:v>31</c:v>
                </c:pt>
                <c:pt idx="9">
                  <c:v>13</c:v>
                </c:pt>
                <c:pt idx="12">
                  <c:v>9</c:v>
                </c:pt>
              </c:numCache>
            </c:numRef>
          </c:val>
          <c:extLst>
            <c:ext xmlns:c16="http://schemas.microsoft.com/office/drawing/2014/chart" uri="{C3380CC4-5D6E-409C-BE32-E72D297353CC}">
              <c16:uniqueId val="{00000003-7527-465B-BD90-8C118E0E0FD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123</c:v>
                </c:pt>
                <c:pt idx="3">
                  <c:v>127</c:v>
                </c:pt>
                <c:pt idx="6">
                  <c:v>132</c:v>
                </c:pt>
                <c:pt idx="9">
                  <c:v>134</c:v>
                </c:pt>
                <c:pt idx="12">
                  <c:v>140</c:v>
                </c:pt>
              </c:numCache>
            </c:numRef>
          </c:val>
          <c:extLst>
            <c:ext xmlns:c16="http://schemas.microsoft.com/office/drawing/2014/chart" uri="{C3380CC4-5D6E-409C-BE32-E72D297353CC}">
              <c16:uniqueId val="{00000004-7527-465B-BD90-8C118E0E0FD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527-465B-BD90-8C118E0E0FD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527-465B-BD90-8C118E0E0FD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267</c:v>
                </c:pt>
                <c:pt idx="3">
                  <c:v>269</c:v>
                </c:pt>
                <c:pt idx="6">
                  <c:v>337</c:v>
                </c:pt>
                <c:pt idx="9">
                  <c:v>350</c:v>
                </c:pt>
                <c:pt idx="12">
                  <c:v>368</c:v>
                </c:pt>
              </c:numCache>
            </c:numRef>
          </c:val>
          <c:extLst>
            <c:ext xmlns:c16="http://schemas.microsoft.com/office/drawing/2014/chart" uri="{C3380CC4-5D6E-409C-BE32-E72D297353CC}">
              <c16:uniqueId val="{00000007-7527-465B-BD90-8C118E0E0FD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145</c:v>
                </c:pt>
                <c:pt idx="2">
                  <c:v>#N/A</c:v>
                </c:pt>
                <c:pt idx="3">
                  <c:v>#N/A</c:v>
                </c:pt>
                <c:pt idx="4">
                  <c:v>154</c:v>
                </c:pt>
                <c:pt idx="5">
                  <c:v>#N/A</c:v>
                </c:pt>
                <c:pt idx="6">
                  <c:v>#N/A</c:v>
                </c:pt>
                <c:pt idx="7">
                  <c:v>189</c:v>
                </c:pt>
                <c:pt idx="8">
                  <c:v>#N/A</c:v>
                </c:pt>
                <c:pt idx="9">
                  <c:v>#N/A</c:v>
                </c:pt>
                <c:pt idx="10">
                  <c:v>182</c:v>
                </c:pt>
                <c:pt idx="11">
                  <c:v>#N/A</c:v>
                </c:pt>
                <c:pt idx="12">
                  <c:v>#N/A</c:v>
                </c:pt>
                <c:pt idx="13">
                  <c:v>190</c:v>
                </c:pt>
                <c:pt idx="14">
                  <c:v>#N/A</c:v>
                </c:pt>
              </c:numCache>
            </c:numRef>
          </c:val>
          <c:smooth val="0"/>
          <c:extLst>
            <c:ext xmlns:c16="http://schemas.microsoft.com/office/drawing/2014/chart" uri="{C3380CC4-5D6E-409C-BE32-E72D297353CC}">
              <c16:uniqueId val="{00000008-7527-465B-BD90-8C118E0E0FD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2753</c:v>
                </c:pt>
                <c:pt idx="5">
                  <c:v>2892</c:v>
                </c:pt>
                <c:pt idx="8">
                  <c:v>2996</c:v>
                </c:pt>
                <c:pt idx="11">
                  <c:v>3130</c:v>
                </c:pt>
                <c:pt idx="14">
                  <c:v>3107</c:v>
                </c:pt>
              </c:numCache>
            </c:numRef>
          </c:val>
          <c:extLst>
            <c:ext xmlns:c16="http://schemas.microsoft.com/office/drawing/2014/chart" uri="{C3380CC4-5D6E-409C-BE32-E72D297353CC}">
              <c16:uniqueId val="{00000000-E5B3-4047-A929-2542A2B3F17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131</c:v>
                </c:pt>
                <c:pt idx="5">
                  <c:v>120</c:v>
                </c:pt>
                <c:pt idx="8">
                  <c:v>103</c:v>
                </c:pt>
                <c:pt idx="11">
                  <c:v>97</c:v>
                </c:pt>
                <c:pt idx="14">
                  <c:v>78</c:v>
                </c:pt>
              </c:numCache>
            </c:numRef>
          </c:val>
          <c:extLst>
            <c:ext xmlns:c16="http://schemas.microsoft.com/office/drawing/2014/chart" uri="{C3380CC4-5D6E-409C-BE32-E72D297353CC}">
              <c16:uniqueId val="{00000001-E5B3-4047-A929-2542A2B3F17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1746</c:v>
                </c:pt>
                <c:pt idx="5">
                  <c:v>1919</c:v>
                </c:pt>
                <c:pt idx="8">
                  <c:v>2342</c:v>
                </c:pt>
                <c:pt idx="11">
                  <c:v>2385</c:v>
                </c:pt>
                <c:pt idx="14">
                  <c:v>2960</c:v>
                </c:pt>
              </c:numCache>
            </c:numRef>
          </c:val>
          <c:extLst>
            <c:ext xmlns:c16="http://schemas.microsoft.com/office/drawing/2014/chart" uri="{C3380CC4-5D6E-409C-BE32-E72D297353CC}">
              <c16:uniqueId val="{00000002-E5B3-4047-A929-2542A2B3F17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5B3-4047-A929-2542A2B3F17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5B3-4047-A929-2542A2B3F17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5B3-4047-A929-2542A2B3F17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540</c:v>
                </c:pt>
                <c:pt idx="3">
                  <c:v>518</c:v>
                </c:pt>
                <c:pt idx="6">
                  <c:v>481</c:v>
                </c:pt>
                <c:pt idx="9">
                  <c:v>502</c:v>
                </c:pt>
                <c:pt idx="12">
                  <c:v>507</c:v>
                </c:pt>
              </c:numCache>
            </c:numRef>
          </c:val>
          <c:extLst>
            <c:ext xmlns:c16="http://schemas.microsoft.com/office/drawing/2014/chart" uri="{C3380CC4-5D6E-409C-BE32-E72D297353CC}">
              <c16:uniqueId val="{00000006-E5B3-4047-A929-2542A2B3F17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81</c:v>
                </c:pt>
                <c:pt idx="3">
                  <c:v>80</c:v>
                </c:pt>
                <c:pt idx="6">
                  <c:v>55</c:v>
                </c:pt>
                <c:pt idx="9">
                  <c:v>65</c:v>
                </c:pt>
                <c:pt idx="12">
                  <c:v>83</c:v>
                </c:pt>
              </c:numCache>
            </c:numRef>
          </c:val>
          <c:extLst>
            <c:ext xmlns:c16="http://schemas.microsoft.com/office/drawing/2014/chart" uri="{C3380CC4-5D6E-409C-BE32-E72D297353CC}">
              <c16:uniqueId val="{00000007-E5B3-4047-A929-2542A2B3F17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1216</c:v>
                </c:pt>
                <c:pt idx="3">
                  <c:v>1163</c:v>
                </c:pt>
                <c:pt idx="6">
                  <c:v>1067</c:v>
                </c:pt>
                <c:pt idx="9">
                  <c:v>1002</c:v>
                </c:pt>
                <c:pt idx="12">
                  <c:v>904</c:v>
                </c:pt>
              </c:numCache>
            </c:numRef>
          </c:val>
          <c:extLst>
            <c:ext xmlns:c16="http://schemas.microsoft.com/office/drawing/2014/chart" uri="{C3380CC4-5D6E-409C-BE32-E72D297353CC}">
              <c16:uniqueId val="{00000008-E5B3-4047-A929-2542A2B3F17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3</c:v>
                </c:pt>
                <c:pt idx="6">
                  <c:v>3</c:v>
                </c:pt>
                <c:pt idx="9">
                  <c:v>3</c:v>
                </c:pt>
                <c:pt idx="12">
                  <c:v>3</c:v>
                </c:pt>
              </c:numCache>
            </c:numRef>
          </c:val>
          <c:extLst>
            <c:ext xmlns:c16="http://schemas.microsoft.com/office/drawing/2014/chart" uri="{C3380CC4-5D6E-409C-BE32-E72D297353CC}">
              <c16:uniqueId val="{00000009-E5B3-4047-A929-2542A2B3F17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3123</c:v>
                </c:pt>
                <c:pt idx="3">
                  <c:v>3220</c:v>
                </c:pt>
                <c:pt idx="6">
                  <c:v>3399</c:v>
                </c:pt>
                <c:pt idx="9">
                  <c:v>3617</c:v>
                </c:pt>
                <c:pt idx="12">
                  <c:v>3559</c:v>
                </c:pt>
              </c:numCache>
            </c:numRef>
          </c:val>
          <c:extLst>
            <c:ext xmlns:c16="http://schemas.microsoft.com/office/drawing/2014/chart" uri="{C3380CC4-5D6E-409C-BE32-E72D297353CC}">
              <c16:uniqueId val="{0000000A-E5B3-4047-A929-2542A2B3F17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331</c:v>
                </c:pt>
                <c:pt idx="2">
                  <c:v>#N/A</c:v>
                </c:pt>
                <c:pt idx="3">
                  <c:v>#N/A</c:v>
                </c:pt>
                <c:pt idx="4">
                  <c:v>53</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5B3-4047-A929-2542A2B3F17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1616</c:v>
                </c:pt>
                <c:pt idx="1">
                  <c:v>1598</c:v>
                </c:pt>
                <c:pt idx="2">
                  <c:v>1921</c:v>
                </c:pt>
              </c:numCache>
            </c:numRef>
          </c:val>
          <c:extLst>
            <c:ext xmlns:c16="http://schemas.microsoft.com/office/drawing/2014/chart" uri="{C3380CC4-5D6E-409C-BE32-E72D297353CC}">
              <c16:uniqueId val="{00000000-CA42-4244-81EF-64CF5F77941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52</c:v>
                </c:pt>
                <c:pt idx="1">
                  <c:v>64</c:v>
                </c:pt>
                <c:pt idx="2">
                  <c:v>73</c:v>
                </c:pt>
              </c:numCache>
            </c:numRef>
          </c:val>
          <c:extLst>
            <c:ext xmlns:c16="http://schemas.microsoft.com/office/drawing/2014/chart" uri="{C3380CC4-5D6E-409C-BE32-E72D297353CC}">
              <c16:uniqueId val="{00000001-CA42-4244-81EF-64CF5F77941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477</c:v>
                </c:pt>
                <c:pt idx="1">
                  <c:v>516</c:v>
                </c:pt>
                <c:pt idx="2">
                  <c:v>733</c:v>
                </c:pt>
              </c:numCache>
            </c:numRef>
          </c:val>
          <c:extLst>
            <c:ext xmlns:c16="http://schemas.microsoft.com/office/drawing/2014/chart" uri="{C3380CC4-5D6E-409C-BE32-E72D297353CC}">
              <c16:uniqueId val="{00000002-CA42-4244-81EF-64CF5F77941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{2AED581B-C0E7-4052-A888-5DADBF873531}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320-425D-97E1-32C5A713A62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{0FEA7F93-0B8B-4DDE-A80D-2E47640D9F7A}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320-425D-97E1-32C5A713A62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{44136704-CFD3-4B30-8B07-4CCAC084E8EC}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320-425D-97E1-32C5A713A62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{A0CFC5AB-EFF5-4EC4-9B6A-157C769C3829}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320-425D-97E1-32C5A713A62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{BD3E98CE-BAE7-4BB4-B0C8-E4CAA8A284D7}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320-425D-97E1-32C5A713A62B}"/>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{5B67DC2E-66E0-40EE-B553-0C0FFD754C14}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320-425D-97E1-32C5A713A62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{9247E08E-A23D-453F-91DB-7C8A21A443A5}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320-425D-97E1-32C5A713A62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{8CC6EC4A-A41E-43C2-BF97-98FD845D0D11}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320-425D-97E1-32C5A713A62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{BD7B1A16-438D-493D-A766-C7B11426F0A0}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320-425D-97E1-32C5A713A62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53.7</c:v>
                </c:pt>
                <c:pt idx="8">
                  <c:v>55.7</c:v>
                </c:pt>
                <c:pt idx="16">
                  <c:v>57.4</c:v>
                </c:pt>
                <c:pt idx="24">
                  <c:v>58.9</c:v>
                </c:pt>
                <c:pt idx="32">
                  <c:v>60.5</c:v>
                </c:pt>
              </c:numCache>
            </c:numRef>
          </c:xVal>
          <c:yVal>
            <c:numRef>
              <c:f>公会計指標分析・財政指標組合せ分析表!$BP$51:$DC$51</c:f>
              <c:numCache>
                <c:formatCode>#,##0.0;"▲ "#,##0.0</c:formatCode>
                <c:ptCount val="40"/>
                <c:pt idx="0">
                  <c:v>18.100000000000001</c:v>
                </c:pt>
                <c:pt idx="8">
                  <c:v>2.7</c:v>
                </c:pt>
              </c:numCache>
            </c:numRef>
          </c:yVal>
          <c:smooth val="0"/>
          <c:extLst>
            <c:ext xmlns:c16="http://schemas.microsoft.com/office/drawing/2014/chart" uri="{C3380CC4-5D6E-409C-BE32-E72D297353CC}">
              <c16:uniqueId val="{00000009-8320-425D-97E1-32C5A713A62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{1C80C958-9452-44E6-940E-EE779E75F024}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320-425D-97E1-32C5A713A62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{F8ADC4F1-A6FB-4134-8FD5-C2CC26A91A8F}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320-425D-97E1-32C5A713A62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{08D79981-5C48-4B61-892D-5352E15EA2A2}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320-425D-97E1-32C5A713A62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{0B5C1C26-D3D6-4CDA-AB97-DF21CBBE7109}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320-425D-97E1-32C5A713A62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{F96C7D69-DA95-4B9B-8941-5B5118740681}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320-425D-97E1-32C5A713A62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{001581EF-AA2B-4642-AFAD-FE12363D7906}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320-425D-97E1-32C5A713A62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{68AA1E73-A765-4624-94AA-3B99D29D71AE}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320-425D-97E1-32C5A713A62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{8FBBCE37-5D6D-4265-A24D-B5341ED0DF5F}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320-425D-97E1-32C5A713A62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{141862B5-58F8-443E-97E5-853FD36ACB8A}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320-425D-97E1-32C5A713A62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320-425D-97E1-32C5A713A62B}"/>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{78D76536-B83E-427C-AFFB-C92C8C9BBE1D}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9A7-4468-A330-7640554BC57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{F1959DE9-ABB7-43AE-8FF2-AF2DE12E8B76}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9A7-4468-A330-7640554BC57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{EA903D60-E188-4310-8A58-A60DD0318810}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9A7-4468-A330-7640554BC57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{4F34CF81-9A04-4EA6-8278-492D9EA7B1CF}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9A7-4468-A330-7640554BC57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{652245B7-527E-442F-BE14-E607A2DF4E3F}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9A7-4468-A330-7640554BC57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{9961FF96-849D-4983-B274-9548422C7974}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9A7-4468-A330-7640554BC57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{63AE588F-73B8-4252-BFF0-B2EDCF045531}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9A7-4468-A330-7640554BC57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{C753DB7E-F20E-43B6-9B71-6A295C94B1AC}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9A7-4468-A330-7640554BC57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{04C1A53A-BD1C-4BB3-A6E3-57775AACB104}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9A7-4468-A330-7640554BC57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c:v>
                </c:pt>
                <c:pt idx="8">
                  <c:v>7.9</c:v>
                </c:pt>
                <c:pt idx="16">
                  <c:v>8.1999999999999993</c:v>
                </c:pt>
                <c:pt idx="24">
                  <c:v>8.4</c:v>
                </c:pt>
                <c:pt idx="32">
                  <c:v>8.6999999999999993</c:v>
                </c:pt>
              </c:numCache>
            </c:numRef>
          </c:xVal>
          <c:yVal>
            <c:numRef>
              <c:f>公会計指標分析・財政指標組合せ分析表!$BP$73:$DC$73</c:f>
              <c:numCache>
                <c:formatCode>#,##0.0;"▲ "#,##0.0</c:formatCode>
                <c:ptCount val="40"/>
                <c:pt idx="0">
                  <c:v>18.100000000000001</c:v>
                </c:pt>
                <c:pt idx="8">
                  <c:v>2.7</c:v>
                </c:pt>
              </c:numCache>
            </c:numRef>
          </c:yVal>
          <c:smooth val="0"/>
          <c:extLst>
            <c:ext xmlns:c16="http://schemas.microsoft.com/office/drawing/2014/chart" uri="{C3380CC4-5D6E-409C-BE32-E72D297353CC}">
              <c16:uniqueId val="{00000009-E9A7-4468-A330-7640554BC57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{04D8C422-81FA-4E35-B0E6-07F6217FE408}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9A7-4468-A330-7640554BC57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{DA9873B2-D01B-4AC6-840C-ED37992A7031}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9A7-4468-A330-7640554BC57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{D76184A4-9179-4FA3-9398-D81FF99E9927}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9A7-4468-A330-7640554BC57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{4373108D-6D83-44EA-A736-CA028302772C}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9A7-4468-A330-7640554BC57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{001B6CB3-159F-49B0-B6B9-D44676DCDD87}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9A7-4468-A330-7640554BC57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{79AC45C7-24DD-47ED-BA15-6B78354D433C}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9A7-4468-A330-7640554BC57C}"/>
                </c:ext>
              </c:extLst>
            </c:dLbl>
            <c:dLbl>
              <c:idx val="16"/>
              <c:layout>
                <c:manualLayout>
                  <c:x val="-4.4905057365901106E-2"/>
                  <c:y val="-4.349592131553585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{2D94183C-6B7B-4C22-B33A-F9496A83243A}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9A7-4468-A330-7640554BC57C}"/>
                </c:ext>
              </c:extLst>
            </c:dLbl>
            <c:dLbl>
              <c:idx val="24"/>
              <c:layout>
                <c:manualLayout>
                  <c:x val="-1.8235628084249993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{D9D69812-B728-473C-9349-1AB8591C6110}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9A7-4468-A330-7640554BC57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{9E1A0FD6-4826-4C7E-AF96-8C2A00FD0FB7}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9A7-4468-A330-7640554BC57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9A7-4468-A330-7640554BC57C}"/>
            </c:ext>
          </c:extLst>
        </c:ser>
        <c:dLbls>
          <c:showLegendKey val="0"/>
          <c:showVal val="1"/>
          <c:showCatName val="0"/>
          <c:showSerName val="0"/>
          <c:showPercent val="0"/>
          <c:showBubbleSize val="0"/>
        </c:dLbls>
        <c:axId val="84219776"/>
        <c:axId val="84234240"/>
      </c:scatterChart>
      <c:valAx>
        <c:axId val="84219776"/>
        <c:scaling>
          <c:orientation val="maxMin"/>
          <c:max val="8.1"/>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今年度以降数年は過疎対策事業債の償還額が増加する見込みとなっており、今後、令和２年７月豪雨災害復旧事業にかかる起債額に加え、復興事業にかかる起債額も増加する見込みである。</a:t>
          </a:r>
        </a:p>
        <a:p>
          <a:r>
            <a:rPr kumimoji="1" lang="ja-JP" altLang="en-US" sz="1400">
              <a:latin typeface="ＭＳ ゴシック" pitchFamily="49" charset="-128"/>
              <a:ea typeface="ＭＳ ゴシック" pitchFamily="49" charset="-128"/>
            </a:rPr>
            <a:t>　また、公営企業債においても災害復旧事業に関する償還額の増加や公営企業会計適用債の償還、農業集落排水施設の更新や簡易水道施設の新規整備事業に起債を充てる予定であり、元利償還金に対する繰入金が増加する見込み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昨年度に比べ地方債現在高が▲</a:t>
          </a:r>
          <a:r>
            <a:rPr kumimoji="1" lang="en-US" altLang="ja-JP" sz="1400">
              <a:latin typeface="ＭＳ ゴシック" pitchFamily="49" charset="-128"/>
              <a:ea typeface="ＭＳ ゴシック" pitchFamily="49" charset="-128"/>
            </a:rPr>
            <a:t>58</a:t>
          </a:r>
          <a:r>
            <a:rPr kumimoji="1" lang="ja-JP" altLang="en-US" sz="1400">
              <a:latin typeface="ＭＳ ゴシック" pitchFamily="49" charset="-128"/>
              <a:ea typeface="ＭＳ ゴシック" pitchFamily="49" charset="-128"/>
            </a:rPr>
            <a:t>百万円となり、充当可能基金額は</a:t>
          </a:r>
          <a:r>
            <a:rPr kumimoji="1" lang="en-US" altLang="ja-JP" sz="1400">
              <a:latin typeface="ＭＳ ゴシック" pitchFamily="49" charset="-128"/>
              <a:ea typeface="ＭＳ ゴシック" pitchFamily="49" charset="-128"/>
            </a:rPr>
            <a:t>575</a:t>
          </a:r>
          <a:r>
            <a:rPr kumimoji="1" lang="ja-JP" altLang="en-US" sz="1400">
              <a:latin typeface="ＭＳ ゴシック" pitchFamily="49" charset="-128"/>
              <a:ea typeface="ＭＳ ゴシック" pitchFamily="49" charset="-128"/>
            </a:rPr>
            <a:t>百万円増加したものの、令和２年７月豪雨にかかる起債に加え、通常事業や復興関連事業の借入額増加や、復興関連の事業も本格化するため、今後は地方債現在高が増加する見込みとなっている。</a:t>
          </a:r>
        </a:p>
        <a:p>
          <a:r>
            <a:rPr kumimoji="1" lang="ja-JP" altLang="en-US" sz="1400">
              <a:latin typeface="ＭＳ ゴシック" pitchFamily="49" charset="-128"/>
              <a:ea typeface="ＭＳ ゴシック" pitchFamily="49" charset="-128"/>
            </a:rPr>
            <a:t>　公営企業債においても災害復旧事業に関する償還額の増加や公営企業会計適用債の償還、農業集落排水施設の更新や簡易水道施設の新規整備事業に起債を充てる予定であり、元利償還金に対する繰入金が、今後増加する見込みで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熊本県相良村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財政調整基金は決算状況をふまえ、積立を行ったため増加。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減債基金は財政対策債償還に充てるために普通交付税措置された額及び利子分を積み立てたため、一時的に増加。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地域振興基金は、対象事業実施に対し繰入を行いつつ、ふるさと応援寄附金が一定規模確保できており、積立額が増加している。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決算状況をふまえ、学校建設等基金への積立も行っており増加。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県からの平成２８年熊本地震復興基金交付金を受け入れ、新たに災害復興基金を創設し積立を行ったため、増加している。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や令和２年７月豪雨のような甚大な災害による復旧費用や税収減となった場合などの不測の事態に備えるため、国債売却益等の収益が出た場合には積立を行い一定の額を確保する。また、公共施設等の老朽化に伴う改修費等への支出に備えながら、今後復興等にかかる事業が増加する場合には必要に応じて取り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減債基金、災害復興基金については、それぞれ償還や対象事業に対し適宜取り崩しを行う。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①・・・地域振興基金：ふるさと応援寄附金条例に規定された事業に要する経費に充てる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②・・・学校建設等基金：教育施設の整備充実を図る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③・・・奨学基金：奨学金の貸与資金に充てる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④・・・土地改良事業基金：土地改良事業費に充てる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⑤・・・災害復興基金：災害からの早期復興を図る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①・・・地域振興基金：ふるさと応援寄附金を積立てており、基金額が増加した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②・・・学校建設等基金：今後学校施設の改修等を行うのための財源として積立したため基金額が増加した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③・・・奨学基金：利子分増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④・・・土地改良事業基金：利子分増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⑤・・・災害復興基金：県からの平成２８年熊本地震復興基金交付金を受け入れ、災害からの早期復興を図るため新たに創設し積立したため増加した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①・・・地域振興基金：令和４年度ふるさと応援寄附金額は減少傾向にあるものの、積立額としては今後も増加が見込まれる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②・・・学校建設等基金：学校施設の改修等を行うための財源として、財政状況に応じ今後も積立する予定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③・・・奨学基金：債権と貸付額のバランスを見ながら奨学金の貸与計画を行う予定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④・・・土地改良事業基金：土今のところ、基金を利用する計画はないため現状維持（利子分のみ増）が見込まれる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⑤・・・災害復興基金：災害からの早期復興の一環として、避難地整備事業費に繰入予定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決算状況をふまえ、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や令和２年７月豪雨のような甚大な災害による復旧費用や税収減となった場合などの不測の事態に備えるため、国債売却益等の収益が出た場合には積立を行い一定の額を確保する。また、公共施設等の老朽化に伴う改修費等への支出に備えながら、今後復興等にかかる事業が増加する場合には必要に応じて取り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利子分及び財政対策債償還に充てるために普通交付税措置された額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令和２年７月豪雨にかかる災害対策債の償還に充てるため、今後取り崩しを行っていく。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また、臨時財政対策債償還基金費として普通交付税が措置されたものについては、来年度以降２カ年に渡り取り崩す予定。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A969249-4B07-497F-BE7C-BEA07BA0C5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3DEE241-8C66-4D97-9364-83253F3F20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6A23C995-BF18-44A3-8E84-BEA57D1B8CDA}"/>
            </a:ext>
          </a:extLst>
        </xdr:cNvPr>
        <xdr:cNvSpPr/>
      </xdr:nvSpPr>
      <xdr:spPr>
        <a:xfrm>
          <a:off x="145065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89C26AD5-EC46-40E8-AE4A-AC544948007D}"/>
            </a:ext>
          </a:extLst>
        </xdr:cNvPr>
        <xdr:cNvSpPr/>
      </xdr:nvSpPr>
      <xdr:spPr>
        <a:xfrm>
          <a:off x="158781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8DFACA8E-BC60-4EED-AD58-7D8E5F63A737}"/>
            </a:ext>
          </a:extLst>
        </xdr:cNvPr>
        <xdr:cNvSpPr/>
      </xdr:nvSpPr>
      <xdr:spPr>
        <a:xfrm>
          <a:off x="172497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A495D6EE-1A2B-452E-9A55-57154039961A}"/>
            </a:ext>
          </a:extLst>
        </xdr:cNvPr>
        <xdr:cNvSpPr/>
      </xdr:nvSpPr>
      <xdr:spPr>
        <a:xfrm>
          <a:off x="145065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70780536-CF15-41C9-B768-B144B6242CA6}"/>
            </a:ext>
          </a:extLst>
        </xdr:cNvPr>
        <xdr:cNvSpPr/>
      </xdr:nvSpPr>
      <xdr:spPr>
        <a:xfrm>
          <a:off x="158781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A5658E2F-CD7D-4DF9-8AFA-6AF49FB88A05}"/>
            </a:ext>
          </a:extLst>
        </xdr:cNvPr>
        <xdr:cNvSpPr/>
      </xdr:nvSpPr>
      <xdr:spPr>
        <a:xfrm>
          <a:off x="172497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7592713A-06E4-4B4B-A825-A5C7A275B4C4}"/>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FF8B38E3-ECEE-4961-8290-99416110FE4A}"/>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CBB7DC5E-71F0-48BB-9CBE-21360AE60F20}"/>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73D8C0DF-372D-4D7D-9627-03008E4EAC36}"/>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C8346D49-2650-4418-90B5-29661504176A}"/>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2EE4F587-C5F5-49BE-A584-B0BE2FD5C390}"/>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FF21967A-F61A-4F1D-B4A9-57DE36A274D8}"/>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C4816AEB-BB41-44E2-85BE-7C7996CE2C08}"/>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9A5F662C-E5E9-4134-BA10-BF35CBCC313F}"/>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148DC663-5B7A-46C6-AD27-448D6B606A69}"/>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4,019
3,992
94.54
5,095,339
4,834,481
45,533
2,449,684
3,559,323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245BBB5A-B4F5-4282-8940-1732A7D12C09}"/>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A18450DD-0F78-44DE-9FC1-56A5CA0A6D7D}"/>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3ACFA993-ED13-415C-B653-1C87587A2C01}"/>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B0B20428-47AA-458D-A326-D8B0A2C0008B}"/>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FE2E2801-C6DC-46AC-BE32-9FE9643FD704}"/>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10579145-4992-4DEF-928F-A51E342B5F1F}"/>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C6811DFA-BC75-4E21-BCC3-8C2DCB637702}"/>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3FD27F5C-2443-4784-A7E9-FD599F8670BC}"/>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F3A00ECB-757A-4CF2-80B4-492B8362638F}"/>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230D810F-C9D5-4E91-8FBC-23006AC1D3A2}"/>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70B7252E-78B4-48DA-936C-53E6DB799BA0}"/>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EB6D2552-0164-4F17-AAD8-C232C034CDC2}"/>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F667B0A1-6F0F-40DE-82B2-42AA64E65042}"/>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152CFCCF-0613-40EB-AD8C-22CE9EA07912}"/>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CC751D5A-8482-407B-A4F3-9FEC91FB1513}"/>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1C2C642F-7510-4C64-90BD-D271582B8D8E}"/>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1C80AD42-1FAB-43D9-822C-F09AE80E4DD9}"/>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C7F1304D-1AF8-4CAE-AEC8-9C32237A02EE}"/>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988AB901-11D9-46BE-87DA-F5A568C4F03E}"/>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02D8DFD5-B1C5-493A-BDE7-FBA27D5342E6}"/>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ECAF7748-8547-4E63-8F49-325A85A1A41D}"/>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87A99E6F-DC7A-416E-B539-442C5890A85E}"/>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4534B64D-FB75-4639-8DEB-E778651D58F1}"/>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2B1B596A-17A0-4B92-9E42-02E0D4057209}"/>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16BB78E7-8976-4948-ABE2-D9F1E84B4762}"/>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4C36E7AA-E9D1-43B0-96F4-ADCD9164271C}"/>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F2CA6060-625F-4565-A181-889560132489}"/>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DB6ADAF8-CDF9-408D-8EDA-149D32CC512B}"/>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4E338917-A5F2-4CC6-BBE1-0A07145C42EB}"/>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FE8716FB-4EC1-4E15-9D3D-A0C90B75841A}"/>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9005B322-C9A1-41FC-9A90-3DE37123D327}"/>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21DCC9D6-DDA0-40A8-9C78-6069C90040C4}"/>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58F3A279-1D37-485F-BF78-0E1AFB4D8612}"/>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DF4AF224-20A0-461E-BD84-E7475BAE883C}"/>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1F31E451-7F5C-44E9-9632-FD10B9881EB6}"/>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平均値より低い数値となっているが、老朽施設や耐震劣化診断で補強の必要ありと判断された施設を複数保有しているため、逓増傾向にある。また、学校施設が長寿命化更新に伴い、今後は多額の費用を要する見込みである。公共施設個別施設計画に則り、計画的に長寿命化や大規模改修等を実施し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2C70F9AF-B7BE-4E02-8B80-619706C67D0B}"/>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41539AE8-EA97-4027-9FF0-3A98E0EFAEA4}"/>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E32F46E9-C53D-4D69-97B8-3FB756658818}"/>
            </a:ext>
          </a:extLst>
        </xdr:cNvPr>
        <xdr:cNvSpPr txBox="1"/>
      </xdr:nvSpPr>
      <xdr:spPr>
        <a:xfrm>
          <a:off x="741836" y="67229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a:extLst>
            <a:ext uri="{FF2B5EF4-FFF2-40B4-BE49-F238E27FC236}">
              <a16:creationId xmlns:a16="http://schemas.microsoft.com/office/drawing/2014/main" id="{C6242FCF-97C1-47EC-A230-D6BE7FAFA581}"/>
            </a:ext>
          </a:extLst>
        </xdr:cNvPr>
        <xdr:cNvCxnSpPr/>
      </xdr:nvCxnSpPr>
      <xdr:spPr>
        <a:xfrm>
          <a:off x="1158875" y="64071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9" name="テキスト ボックス 58">
          <a:extLst>
            <a:ext uri="{FF2B5EF4-FFF2-40B4-BE49-F238E27FC236}">
              <a16:creationId xmlns:a16="http://schemas.microsoft.com/office/drawing/2014/main" id="{71C31EE9-88CF-4701-ABC2-570B26370E13}"/>
            </a:ext>
          </a:extLst>
        </xdr:cNvPr>
        <xdr:cNvSpPr txBox="1"/>
      </xdr:nvSpPr>
      <xdr:spPr>
        <a:xfrm>
          <a:off x="741836" y="632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a:extLst>
            <a:ext uri="{FF2B5EF4-FFF2-40B4-BE49-F238E27FC236}">
              <a16:creationId xmlns:a16="http://schemas.microsoft.com/office/drawing/2014/main" id="{7337440B-4774-4092-A447-F0CBD7D722F7}"/>
            </a:ext>
          </a:extLst>
        </xdr:cNvPr>
        <xdr:cNvCxnSpPr/>
      </xdr:nvCxnSpPr>
      <xdr:spPr>
        <a:xfrm>
          <a:off x="1158875" y="599757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a:extLst>
            <a:ext uri="{FF2B5EF4-FFF2-40B4-BE49-F238E27FC236}">
              <a16:creationId xmlns:a16="http://schemas.microsoft.com/office/drawing/2014/main" id="{FD58E8FF-85B5-43F6-AF1E-DA9DE9D050F4}"/>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a:extLst>
            <a:ext uri="{FF2B5EF4-FFF2-40B4-BE49-F238E27FC236}">
              <a16:creationId xmlns:a16="http://schemas.microsoft.com/office/drawing/2014/main" id="{87194C8B-8BE9-476C-86D0-BBF4E50D0258}"/>
            </a:ext>
          </a:extLst>
        </xdr:cNvPr>
        <xdr:cNvCxnSpPr/>
      </xdr:nvCxnSpPr>
      <xdr:spPr>
        <a:xfrm>
          <a:off x="1158875" y="55880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a:extLst>
            <a:ext uri="{FF2B5EF4-FFF2-40B4-BE49-F238E27FC236}">
              <a16:creationId xmlns:a16="http://schemas.microsoft.com/office/drawing/2014/main" id="{32B2A840-30EA-4AC3-8E59-D8A9438EE11C}"/>
            </a:ext>
          </a:extLst>
        </xdr:cNvPr>
        <xdr:cNvSpPr txBox="1"/>
      </xdr:nvSpPr>
      <xdr:spPr>
        <a:xfrm>
          <a:off x="789956"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a:extLst>
            <a:ext uri="{FF2B5EF4-FFF2-40B4-BE49-F238E27FC236}">
              <a16:creationId xmlns:a16="http://schemas.microsoft.com/office/drawing/2014/main" id="{1ABE26BB-5D1B-4012-8A95-B15A49298F1B}"/>
            </a:ext>
          </a:extLst>
        </xdr:cNvPr>
        <xdr:cNvCxnSpPr/>
      </xdr:nvCxnSpPr>
      <xdr:spPr>
        <a:xfrm>
          <a:off x="1158875" y="51879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a:extLst>
            <a:ext uri="{FF2B5EF4-FFF2-40B4-BE49-F238E27FC236}">
              <a16:creationId xmlns:a16="http://schemas.microsoft.com/office/drawing/2014/main" id="{DF88192D-9DBE-4AC2-9F4B-85E85F9C7DF2}"/>
            </a:ext>
          </a:extLst>
        </xdr:cNvPr>
        <xdr:cNvSpPr txBox="1"/>
      </xdr:nvSpPr>
      <xdr:spPr>
        <a:xfrm>
          <a:off x="789956" y="5094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F74311DF-A222-4752-883A-4D76CF183D3A}"/>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0D4D3FC8-0D8D-47F4-83AE-802B2CBFFBF6}"/>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5E170A61-7D1B-45A4-AE4D-D468485C7D37}"/>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69" name="直線コネクタ 68">
          <a:extLst>
            <a:ext uri="{FF2B5EF4-FFF2-40B4-BE49-F238E27FC236}">
              <a16:creationId xmlns:a16="http://schemas.microsoft.com/office/drawing/2014/main" id="{8D166B4F-B262-4773-849E-991F359602E3}"/>
            </a:ext>
          </a:extLst>
        </xdr:cNvPr>
        <xdr:cNvCxnSpPr/>
      </xdr:nvCxnSpPr>
      <xdr:spPr>
        <a:xfrm flipV="1">
          <a:off x="4306570" y="5073650"/>
          <a:ext cx="1270" cy="106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0" name="有形固定資産減価償却率最小値テキスト">
          <a:extLst>
            <a:ext uri="{FF2B5EF4-FFF2-40B4-BE49-F238E27FC236}">
              <a16:creationId xmlns:a16="http://schemas.microsoft.com/office/drawing/2014/main" id="{0AAB7B80-416C-4D04-9F06-DF668B06A17E}"/>
            </a:ext>
          </a:extLst>
        </xdr:cNvPr>
        <xdr:cNvSpPr txBox="1"/>
      </xdr:nvSpPr>
      <xdr:spPr>
        <a:xfrm>
          <a:off x="4359275" y="614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1" name="直線コネクタ 70">
          <a:extLst>
            <a:ext uri="{FF2B5EF4-FFF2-40B4-BE49-F238E27FC236}">
              <a16:creationId xmlns:a16="http://schemas.microsoft.com/office/drawing/2014/main" id="{A651C442-C3C5-4A42-8A65-6751E6724850}"/>
            </a:ext>
          </a:extLst>
        </xdr:cNvPr>
        <xdr:cNvCxnSpPr/>
      </xdr:nvCxnSpPr>
      <xdr:spPr>
        <a:xfrm>
          <a:off x="4216400" y="614133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2" name="有形固定資産減価償却率最大値テキスト">
          <a:extLst>
            <a:ext uri="{FF2B5EF4-FFF2-40B4-BE49-F238E27FC236}">
              <a16:creationId xmlns:a16="http://schemas.microsoft.com/office/drawing/2014/main" id="{ED2C45C6-7941-42CE-9A0D-B336A173D668}"/>
            </a:ext>
          </a:extLst>
        </xdr:cNvPr>
        <xdr:cNvSpPr txBox="1"/>
      </xdr:nvSpPr>
      <xdr:spPr>
        <a:xfrm>
          <a:off x="4359275" y="486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3" name="直線コネクタ 72">
          <a:extLst>
            <a:ext uri="{FF2B5EF4-FFF2-40B4-BE49-F238E27FC236}">
              <a16:creationId xmlns:a16="http://schemas.microsoft.com/office/drawing/2014/main" id="{38715008-8C83-4994-863D-1615E82ADF9C}"/>
            </a:ext>
          </a:extLst>
        </xdr:cNvPr>
        <xdr:cNvCxnSpPr/>
      </xdr:nvCxnSpPr>
      <xdr:spPr>
        <a:xfrm>
          <a:off x="4216400" y="507365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128033</xdr:rowOff>
    </xdr:from>
    <xdr:ext cx="405111" cy="259045"/>
    <xdr:sp macro="" textlink="">
      <xdr:nvSpPr>
        <xdr:cNvPr id="74" name="有形固定資産減価償却率平均値テキスト">
          <a:extLst>
            <a:ext uri="{FF2B5EF4-FFF2-40B4-BE49-F238E27FC236}">
              <a16:creationId xmlns:a16="http://schemas.microsoft.com/office/drawing/2014/main" id="{AEA50005-BEE8-411D-B5B4-65777F8BB254}"/>
            </a:ext>
          </a:extLst>
        </xdr:cNvPr>
        <xdr:cNvSpPr txBox="1"/>
      </xdr:nvSpPr>
      <xdr:spPr>
        <a:xfrm>
          <a:off x="4359275" y="56398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5" name="フローチャート: 判断 74">
          <a:extLst>
            <a:ext uri="{FF2B5EF4-FFF2-40B4-BE49-F238E27FC236}">
              <a16:creationId xmlns:a16="http://schemas.microsoft.com/office/drawing/2014/main" id="{F97DCB94-A159-48F0-9FF1-33122638602F}"/>
            </a:ext>
          </a:extLst>
        </xdr:cNvPr>
        <xdr:cNvSpPr/>
      </xdr:nvSpPr>
      <xdr:spPr>
        <a:xfrm>
          <a:off x="4254500" y="566458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76" name="フローチャート: 判断 75">
          <a:extLst>
            <a:ext uri="{FF2B5EF4-FFF2-40B4-BE49-F238E27FC236}">
              <a16:creationId xmlns:a16="http://schemas.microsoft.com/office/drawing/2014/main" id="{429337A5-3163-41FD-9284-4040F26D9772}"/>
            </a:ext>
          </a:extLst>
        </xdr:cNvPr>
        <xdr:cNvSpPr/>
      </xdr:nvSpPr>
      <xdr:spPr>
        <a:xfrm>
          <a:off x="3616325" y="561809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77" name="フローチャート: 判断 76">
          <a:extLst>
            <a:ext uri="{FF2B5EF4-FFF2-40B4-BE49-F238E27FC236}">
              <a16:creationId xmlns:a16="http://schemas.microsoft.com/office/drawing/2014/main" id="{7E9538A8-D80C-4B99-9DE6-1A50DEFFEC56}"/>
            </a:ext>
          </a:extLst>
        </xdr:cNvPr>
        <xdr:cNvSpPr/>
      </xdr:nvSpPr>
      <xdr:spPr>
        <a:xfrm>
          <a:off x="2930525" y="558152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78" name="フローチャート: 判断 77">
          <a:extLst>
            <a:ext uri="{FF2B5EF4-FFF2-40B4-BE49-F238E27FC236}">
              <a16:creationId xmlns:a16="http://schemas.microsoft.com/office/drawing/2014/main" id="{375C97B6-32F4-499A-AE5D-110C96CD4E88}"/>
            </a:ext>
          </a:extLst>
        </xdr:cNvPr>
        <xdr:cNvSpPr/>
      </xdr:nvSpPr>
      <xdr:spPr>
        <a:xfrm>
          <a:off x="2244725" y="55619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79" name="フローチャート: 判断 78">
          <a:extLst>
            <a:ext uri="{FF2B5EF4-FFF2-40B4-BE49-F238E27FC236}">
              <a16:creationId xmlns:a16="http://schemas.microsoft.com/office/drawing/2014/main" id="{DCECE9D3-73EC-4679-A13C-FA7A233F3147}"/>
            </a:ext>
          </a:extLst>
        </xdr:cNvPr>
        <xdr:cNvSpPr/>
      </xdr:nvSpPr>
      <xdr:spPr>
        <a:xfrm>
          <a:off x="1558925" y="554469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7662EA77-1353-45B5-B667-4D6561AE3572}"/>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C3CBB384-236D-4312-941D-FD7F0D819F57}"/>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84430287-C725-40A5-95F1-805E90EFEEE1}"/>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D5C92AE-5326-40FE-8BFA-262AC7450B35}"/>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4F143747-F928-4D75-BD55-B08E26BE60C4}"/>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33020</xdr:rowOff>
    </xdr:from>
    <xdr:to>
      <xdr:col>23</xdr:col>
      <xdr:colOff>136525</xdr:colOff>
      <xdr:row>29</xdr:row>
      <xdr:rowOff>134620</xdr:rowOff>
    </xdr:to>
    <xdr:sp macro="" textlink="">
      <xdr:nvSpPr>
        <xdr:cNvPr id="85" name="楕円 84">
          <a:extLst>
            <a:ext uri="{FF2B5EF4-FFF2-40B4-BE49-F238E27FC236}">
              <a16:creationId xmlns:a16="http://schemas.microsoft.com/office/drawing/2014/main" id="{B1F39BA6-02FF-41A4-A466-888B3E01D1B2}"/>
            </a:ext>
          </a:extLst>
        </xdr:cNvPr>
        <xdr:cNvSpPr/>
      </xdr:nvSpPr>
      <xdr:spPr>
        <a:xfrm>
          <a:off x="4254500" y="554482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55897</xdr:rowOff>
    </xdr:from>
    <xdr:ext cx="405111" cy="259045"/>
    <xdr:sp macro="" textlink="">
      <xdr:nvSpPr>
        <xdr:cNvPr id="86" name="有形固定資産減価償却率該当値テキスト">
          <a:extLst>
            <a:ext uri="{FF2B5EF4-FFF2-40B4-BE49-F238E27FC236}">
              <a16:creationId xmlns:a16="http://schemas.microsoft.com/office/drawing/2014/main" id="{368A9759-EABF-4CC3-97E5-CFF713FB69DB}"/>
            </a:ext>
          </a:extLst>
        </xdr:cNvPr>
        <xdr:cNvSpPr txBox="1"/>
      </xdr:nvSpPr>
      <xdr:spPr>
        <a:xfrm>
          <a:off x="4359275" y="54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169926</xdr:rowOff>
    </xdr:from>
    <xdr:to>
      <xdr:col>19</xdr:col>
      <xdr:colOff>187325</xdr:colOff>
      <xdr:row>29</xdr:row>
      <xdr:rowOff>100076</xdr:rowOff>
    </xdr:to>
    <xdr:sp macro="" textlink="">
      <xdr:nvSpPr>
        <xdr:cNvPr id="87" name="楕円 86">
          <a:extLst>
            <a:ext uri="{FF2B5EF4-FFF2-40B4-BE49-F238E27FC236}">
              <a16:creationId xmlns:a16="http://schemas.microsoft.com/office/drawing/2014/main" id="{69E72F99-C188-4B4F-98BB-2469F70830D4}"/>
            </a:ext>
          </a:extLst>
        </xdr:cNvPr>
        <xdr:cNvSpPr/>
      </xdr:nvSpPr>
      <xdr:spPr>
        <a:xfrm>
          <a:off x="3616325" y="551345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49276</xdr:rowOff>
    </xdr:from>
    <xdr:to>
      <xdr:col>23</xdr:col>
      <xdr:colOff>85725</xdr:colOff>
      <xdr:row>29</xdr:row>
      <xdr:rowOff>83820</xdr:rowOff>
    </xdr:to>
    <xdr:cxnSp macro="">
      <xdr:nvCxnSpPr>
        <xdr:cNvPr id="88" name="直線コネクタ 87">
          <a:extLst>
            <a:ext uri="{FF2B5EF4-FFF2-40B4-BE49-F238E27FC236}">
              <a16:creationId xmlns:a16="http://schemas.microsoft.com/office/drawing/2014/main" id="{62F4CD0E-BF9F-4B29-ABBF-C79E5F0B198F}"/>
            </a:ext>
          </a:extLst>
        </xdr:cNvPr>
        <xdr:cNvCxnSpPr/>
      </xdr:nvCxnSpPr>
      <xdr:spPr>
        <a:xfrm>
          <a:off x="3673475" y="5561076"/>
          <a:ext cx="628650" cy="4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137541</xdr:rowOff>
    </xdr:from>
    <xdr:to>
      <xdr:col>15</xdr:col>
      <xdr:colOff>187325</xdr:colOff>
      <xdr:row>29</xdr:row>
      <xdr:rowOff>67691</xdr:rowOff>
    </xdr:to>
    <xdr:sp macro="" textlink="">
      <xdr:nvSpPr>
        <xdr:cNvPr id="89" name="楕円 88">
          <a:extLst>
            <a:ext uri="{FF2B5EF4-FFF2-40B4-BE49-F238E27FC236}">
              <a16:creationId xmlns:a16="http://schemas.microsoft.com/office/drawing/2014/main" id="{F24D8634-BE92-46B8-A022-52F1C5F96A5A}"/>
            </a:ext>
          </a:extLst>
        </xdr:cNvPr>
        <xdr:cNvSpPr/>
      </xdr:nvSpPr>
      <xdr:spPr>
        <a:xfrm>
          <a:off x="2930525" y="549376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16891</xdr:rowOff>
    </xdr:from>
    <xdr:to>
      <xdr:col>19</xdr:col>
      <xdr:colOff>136525</xdr:colOff>
      <xdr:row>29</xdr:row>
      <xdr:rowOff>49276</xdr:rowOff>
    </xdr:to>
    <xdr:cxnSp macro="">
      <xdr:nvCxnSpPr>
        <xdr:cNvPr id="90" name="直線コネクタ 89">
          <a:extLst>
            <a:ext uri="{FF2B5EF4-FFF2-40B4-BE49-F238E27FC236}">
              <a16:creationId xmlns:a16="http://schemas.microsoft.com/office/drawing/2014/main" id="{C9EDC180-2532-4C1F-8505-E371B2D82A48}"/>
            </a:ext>
          </a:extLst>
        </xdr:cNvPr>
        <xdr:cNvCxnSpPr/>
      </xdr:nvCxnSpPr>
      <xdr:spPr>
        <a:xfrm>
          <a:off x="2987675" y="5531866"/>
          <a:ext cx="6858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100838</xdr:rowOff>
    </xdr:from>
    <xdr:to>
      <xdr:col>11</xdr:col>
      <xdr:colOff>187325</xdr:colOff>
      <xdr:row>29</xdr:row>
      <xdr:rowOff>30988</xdr:rowOff>
    </xdr:to>
    <xdr:sp macro="" textlink="">
      <xdr:nvSpPr>
        <xdr:cNvPr id="91" name="楕円 90">
          <a:extLst>
            <a:ext uri="{FF2B5EF4-FFF2-40B4-BE49-F238E27FC236}">
              <a16:creationId xmlns:a16="http://schemas.microsoft.com/office/drawing/2014/main" id="{F9AC45D1-B288-4F28-A973-77536DC64A6D}"/>
            </a:ext>
          </a:extLst>
        </xdr:cNvPr>
        <xdr:cNvSpPr/>
      </xdr:nvSpPr>
      <xdr:spPr>
        <a:xfrm>
          <a:off x="2244725" y="545706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151638</xdr:rowOff>
    </xdr:from>
    <xdr:to>
      <xdr:col>15</xdr:col>
      <xdr:colOff>136525</xdr:colOff>
      <xdr:row>29</xdr:row>
      <xdr:rowOff>16891</xdr:rowOff>
    </xdr:to>
    <xdr:cxnSp macro="">
      <xdr:nvCxnSpPr>
        <xdr:cNvPr id="92" name="直線コネクタ 91">
          <a:extLst>
            <a:ext uri="{FF2B5EF4-FFF2-40B4-BE49-F238E27FC236}">
              <a16:creationId xmlns:a16="http://schemas.microsoft.com/office/drawing/2014/main" id="{48B597BA-8A5F-4F38-B5D0-E7D44AEA16EB}"/>
            </a:ext>
          </a:extLst>
        </xdr:cNvPr>
        <xdr:cNvCxnSpPr/>
      </xdr:nvCxnSpPr>
      <xdr:spPr>
        <a:xfrm>
          <a:off x="2301875" y="5504688"/>
          <a:ext cx="685800" cy="2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57658</xdr:rowOff>
    </xdr:from>
    <xdr:to>
      <xdr:col>7</xdr:col>
      <xdr:colOff>187325</xdr:colOff>
      <xdr:row>28</xdr:row>
      <xdr:rowOff>159258</xdr:rowOff>
    </xdr:to>
    <xdr:sp macro="" textlink="">
      <xdr:nvSpPr>
        <xdr:cNvPr id="93" name="楕円 92">
          <a:extLst>
            <a:ext uri="{FF2B5EF4-FFF2-40B4-BE49-F238E27FC236}">
              <a16:creationId xmlns:a16="http://schemas.microsoft.com/office/drawing/2014/main" id="{BFDD214E-15C1-4ABF-AC67-FDF81F986EF5}"/>
            </a:ext>
          </a:extLst>
        </xdr:cNvPr>
        <xdr:cNvSpPr/>
      </xdr:nvSpPr>
      <xdr:spPr>
        <a:xfrm>
          <a:off x="1558925" y="541070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108458</xdr:rowOff>
    </xdr:from>
    <xdr:to>
      <xdr:col>11</xdr:col>
      <xdr:colOff>136525</xdr:colOff>
      <xdr:row>28</xdr:row>
      <xdr:rowOff>151638</xdr:rowOff>
    </xdr:to>
    <xdr:cxnSp macro="">
      <xdr:nvCxnSpPr>
        <xdr:cNvPr id="94" name="直線コネクタ 93">
          <a:extLst>
            <a:ext uri="{FF2B5EF4-FFF2-40B4-BE49-F238E27FC236}">
              <a16:creationId xmlns:a16="http://schemas.microsoft.com/office/drawing/2014/main" id="{5E01EBC8-48EC-4800-86D3-FEE3C6041919}"/>
            </a:ext>
          </a:extLst>
        </xdr:cNvPr>
        <xdr:cNvCxnSpPr/>
      </xdr:nvCxnSpPr>
      <xdr:spPr>
        <a:xfrm>
          <a:off x="1616075" y="5458333"/>
          <a:ext cx="685800"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21226</xdr:rowOff>
    </xdr:from>
    <xdr:ext cx="405111" cy="259045"/>
    <xdr:sp macro="" textlink="">
      <xdr:nvSpPr>
        <xdr:cNvPr id="95" name="n_1aveValue有形固定資産減価償却率">
          <a:extLst>
            <a:ext uri="{FF2B5EF4-FFF2-40B4-BE49-F238E27FC236}">
              <a16:creationId xmlns:a16="http://schemas.microsoft.com/office/drawing/2014/main" id="{C09C7998-D17E-44A8-BEC6-A862F725496E}"/>
            </a:ext>
          </a:extLst>
        </xdr:cNvPr>
        <xdr:cNvSpPr txBox="1"/>
      </xdr:nvSpPr>
      <xdr:spPr>
        <a:xfrm>
          <a:off x="3474094" y="569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162450</xdr:rowOff>
    </xdr:from>
    <xdr:ext cx="405111" cy="259045"/>
    <xdr:sp macro="" textlink="">
      <xdr:nvSpPr>
        <xdr:cNvPr id="96" name="n_2aveValue有形固定資産減価償却率">
          <a:extLst>
            <a:ext uri="{FF2B5EF4-FFF2-40B4-BE49-F238E27FC236}">
              <a16:creationId xmlns:a16="http://schemas.microsoft.com/office/drawing/2014/main" id="{D925007F-D9F0-4B78-A4BB-2054CC7992D4}"/>
            </a:ext>
          </a:extLst>
        </xdr:cNvPr>
        <xdr:cNvSpPr txBox="1"/>
      </xdr:nvSpPr>
      <xdr:spPr>
        <a:xfrm>
          <a:off x="2797819" y="5674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136542</xdr:rowOff>
    </xdr:from>
    <xdr:ext cx="405111" cy="259045"/>
    <xdr:sp macro="" textlink="">
      <xdr:nvSpPr>
        <xdr:cNvPr id="97" name="n_3aveValue有形固定資産減価償却率">
          <a:extLst>
            <a:ext uri="{FF2B5EF4-FFF2-40B4-BE49-F238E27FC236}">
              <a16:creationId xmlns:a16="http://schemas.microsoft.com/office/drawing/2014/main" id="{638C5398-5FFB-4778-B282-EC05D774F057}"/>
            </a:ext>
          </a:extLst>
        </xdr:cNvPr>
        <xdr:cNvSpPr txBox="1"/>
      </xdr:nvSpPr>
      <xdr:spPr>
        <a:xfrm>
          <a:off x="2112019" y="565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119270</xdr:rowOff>
    </xdr:from>
    <xdr:ext cx="405111" cy="259045"/>
    <xdr:sp macro="" textlink="">
      <xdr:nvSpPr>
        <xdr:cNvPr id="98" name="n_4aveValue有形固定資産減価償却率">
          <a:extLst>
            <a:ext uri="{FF2B5EF4-FFF2-40B4-BE49-F238E27FC236}">
              <a16:creationId xmlns:a16="http://schemas.microsoft.com/office/drawing/2014/main" id="{7EEE5C3A-9230-4CF9-A6F2-257ADD10D157}"/>
            </a:ext>
          </a:extLst>
        </xdr:cNvPr>
        <xdr:cNvSpPr txBox="1"/>
      </xdr:nvSpPr>
      <xdr:spPr>
        <a:xfrm>
          <a:off x="1426219" y="5637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116603</xdr:rowOff>
    </xdr:from>
    <xdr:ext cx="405111" cy="259045"/>
    <xdr:sp macro="" textlink="">
      <xdr:nvSpPr>
        <xdr:cNvPr id="99" name="n_1mainValue有形固定資産減価償却率">
          <a:extLst>
            <a:ext uri="{FF2B5EF4-FFF2-40B4-BE49-F238E27FC236}">
              <a16:creationId xmlns:a16="http://schemas.microsoft.com/office/drawing/2014/main" id="{0210602F-5A44-4330-880A-ABABC989198F}"/>
            </a:ext>
          </a:extLst>
        </xdr:cNvPr>
        <xdr:cNvSpPr txBox="1"/>
      </xdr:nvSpPr>
      <xdr:spPr>
        <a:xfrm>
          <a:off x="3474094" y="5307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84218</xdr:rowOff>
    </xdr:from>
    <xdr:ext cx="405111" cy="259045"/>
    <xdr:sp macro="" textlink="">
      <xdr:nvSpPr>
        <xdr:cNvPr id="100" name="n_2mainValue有形固定資産減価償却率">
          <a:extLst>
            <a:ext uri="{FF2B5EF4-FFF2-40B4-BE49-F238E27FC236}">
              <a16:creationId xmlns:a16="http://schemas.microsoft.com/office/drawing/2014/main" id="{7566D4E5-135D-4C6A-952E-E776D7E53886}"/>
            </a:ext>
          </a:extLst>
        </xdr:cNvPr>
        <xdr:cNvSpPr txBox="1"/>
      </xdr:nvSpPr>
      <xdr:spPr>
        <a:xfrm>
          <a:off x="2797819" y="5278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47515</xdr:rowOff>
    </xdr:from>
    <xdr:ext cx="405111" cy="259045"/>
    <xdr:sp macro="" textlink="">
      <xdr:nvSpPr>
        <xdr:cNvPr id="101" name="n_3mainValue有形固定資産減価償却率">
          <a:extLst>
            <a:ext uri="{FF2B5EF4-FFF2-40B4-BE49-F238E27FC236}">
              <a16:creationId xmlns:a16="http://schemas.microsoft.com/office/drawing/2014/main" id="{7D1A25C7-8980-4CF6-822E-1BC9AF7FD20F}"/>
            </a:ext>
          </a:extLst>
        </xdr:cNvPr>
        <xdr:cNvSpPr txBox="1"/>
      </xdr:nvSpPr>
      <xdr:spPr>
        <a:xfrm>
          <a:off x="2112019" y="5241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4335</xdr:rowOff>
    </xdr:from>
    <xdr:ext cx="405111" cy="259045"/>
    <xdr:sp macro="" textlink="">
      <xdr:nvSpPr>
        <xdr:cNvPr id="102" name="n_4mainValue有形固定資産減価償却率">
          <a:extLst>
            <a:ext uri="{FF2B5EF4-FFF2-40B4-BE49-F238E27FC236}">
              <a16:creationId xmlns:a16="http://schemas.microsoft.com/office/drawing/2014/main" id="{4F13F8AE-8929-40A9-B4EF-73C71F218106}"/>
            </a:ext>
          </a:extLst>
        </xdr:cNvPr>
        <xdr:cNvSpPr txBox="1"/>
      </xdr:nvSpPr>
      <xdr:spPr>
        <a:xfrm>
          <a:off x="1426219" y="519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610C9C3-F361-41F1-93A2-B9E3BBAE4CDD}"/>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C3C6A721-56CB-452B-9A5A-8AC858E80C2B}"/>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5AB5A756-9624-4AE9-9B47-E9CC70E18FE2}"/>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[ 235.7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5928CD52-A3A2-46E7-9B8D-592A31993F29}"/>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A63AC0FD-405A-4743-A5DE-A7B607CF22FB}"/>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99E93D5A-3BEA-4D82-A955-E83F23C77FC7}"/>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1A20BD64-A115-4FA1-A145-14271C9BD443}"/>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DB8216FA-7466-4086-A08F-451D9B814493}"/>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20E74513-A95B-40ED-B0CB-BBFCE967772A}"/>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D1B68A2D-2771-48B4-A7B1-77B3080C5B6B}"/>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BFA94EC4-8BBD-4847-8F7A-B3D21D108C6D}"/>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D6245476-7572-4F5A-8119-40BA0D5867A0}"/>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594C2817-8F9A-4E31-B01E-2AEB0A6220AC}"/>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債務償還比率は類似団体よりも高く推移している。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しかし、充当可能基金（財政調整基金や学校建設等基金等）の増加や公営企業等既発債の元金残高の減少等で将来負担額が減少したことにより、前年度比では</a:t>
          </a:r>
          <a:r>
            <a:rPr kumimoji="1" lang="en-US" altLang="ja-JP" sz="1100">
              <a:latin typeface="ＭＳ Ｐゴシック" panose="020B0600070205080204" pitchFamily="50" charset="-128"/>
              <a:ea typeface="ＭＳ Ｐゴシック" panose="020B0600070205080204" pitchFamily="50" charset="-128"/>
            </a:rPr>
            <a:t>107.5</a:t>
          </a:r>
          <a:r>
            <a:rPr kumimoji="1" lang="ja-JP" altLang="en-US" sz="1100">
              <a:latin typeface="ＭＳ Ｐゴシック" panose="020B0600070205080204" pitchFamily="50" charset="-128"/>
              <a:ea typeface="ＭＳ Ｐゴシック" panose="020B0600070205080204" pitchFamily="50" charset="-128"/>
            </a:rPr>
            <a:t>％減少となった。</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5AB81B8-3541-4CC0-BC2D-861CAEA9C366}"/>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9B42C128-01E9-4728-B531-B88B6B127D54}"/>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6828BEE-9341-46CC-9E17-99267AAD3968}"/>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504CB414-0B9D-46BE-A7E3-B67C3F797A1B}"/>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0" name="テキスト ボックス 119">
          <a:extLst>
            <a:ext uri="{FF2B5EF4-FFF2-40B4-BE49-F238E27FC236}">
              <a16:creationId xmlns:a16="http://schemas.microsoft.com/office/drawing/2014/main" id="{74C426D5-FECF-45AC-906E-43FB3C15C189}"/>
            </a:ext>
          </a:extLst>
        </xdr:cNvPr>
        <xdr:cNvSpPr txBox="1"/>
      </xdr:nvSpPr>
      <xdr:spPr>
        <a:xfrm>
          <a:off x="9762011" y="63821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8A2FA8B8-133D-4806-80C4-CF9298B84506}"/>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741D49BA-38C6-4945-AA1F-2A1AF5D1C416}"/>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A692AFFE-9C5B-47FF-98CB-A2B7E4E0391A}"/>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0A120645-1919-4E68-8122-F75927CF63EA}"/>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1E668013-842B-4031-9B53-6F99D4CA5291}"/>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81F562B6-DD83-45F4-B92F-460C5C1FE124}"/>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4C620602-5C07-4244-8008-0F982FBF62E6}"/>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2C4A0451-96C0-48BA-8821-B27991600DC7}"/>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B4B35B74-E8D7-4D90-83D8-DE3CDECA7C45}"/>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C2DB19DB-6BEF-44D8-B72F-711CAB5FBE3E}"/>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1" name="直線コネクタ 130">
          <a:extLst>
            <a:ext uri="{FF2B5EF4-FFF2-40B4-BE49-F238E27FC236}">
              <a16:creationId xmlns:a16="http://schemas.microsoft.com/office/drawing/2014/main" id="{4626A115-9900-4403-8BE1-6DDD8640E03C}"/>
            </a:ext>
          </a:extLst>
        </xdr:cNvPr>
        <xdr:cNvCxnSpPr/>
      </xdr:nvCxnSpPr>
      <xdr:spPr>
        <a:xfrm flipV="1">
          <a:off x="13326745" y="5115983"/>
          <a:ext cx="1269" cy="1237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2" name="債務償還比率最小値テキスト">
          <a:extLst>
            <a:ext uri="{FF2B5EF4-FFF2-40B4-BE49-F238E27FC236}">
              <a16:creationId xmlns:a16="http://schemas.microsoft.com/office/drawing/2014/main" id="{213C7F44-8C51-4A67-9AB6-F07FB93A0C33}"/>
            </a:ext>
          </a:extLst>
        </xdr:cNvPr>
        <xdr:cNvSpPr txBox="1"/>
      </xdr:nvSpPr>
      <xdr:spPr>
        <a:xfrm>
          <a:off x="13379450" y="636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3" name="直線コネクタ 132">
          <a:extLst>
            <a:ext uri="{FF2B5EF4-FFF2-40B4-BE49-F238E27FC236}">
              <a16:creationId xmlns:a16="http://schemas.microsoft.com/office/drawing/2014/main" id="{1A0EA034-DDD9-4B28-827F-8D87AD092DD5}"/>
            </a:ext>
          </a:extLst>
        </xdr:cNvPr>
        <xdr:cNvCxnSpPr/>
      </xdr:nvCxnSpPr>
      <xdr:spPr>
        <a:xfrm>
          <a:off x="13255625" y="63534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0E3A4485-243E-47DE-BE05-FC6BCD3437C4}"/>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02A3446E-2559-4D19-8114-FD61A73B4789}"/>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79636</xdr:rowOff>
    </xdr:from>
    <xdr:ext cx="469744" cy="259045"/>
    <xdr:sp macro="" textlink="">
      <xdr:nvSpPr>
        <xdr:cNvPr id="136" name="債務償還比率平均値テキスト">
          <a:extLst>
            <a:ext uri="{FF2B5EF4-FFF2-40B4-BE49-F238E27FC236}">
              <a16:creationId xmlns:a16="http://schemas.microsoft.com/office/drawing/2014/main" id="{F67C902B-2EC3-434E-9769-C5ABE98662C5}"/>
            </a:ext>
          </a:extLst>
        </xdr:cNvPr>
        <xdr:cNvSpPr txBox="1"/>
      </xdr:nvSpPr>
      <xdr:spPr>
        <a:xfrm>
          <a:off x="13379450" y="52739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37" name="フローチャート: 判断 136">
          <a:extLst>
            <a:ext uri="{FF2B5EF4-FFF2-40B4-BE49-F238E27FC236}">
              <a16:creationId xmlns:a16="http://schemas.microsoft.com/office/drawing/2014/main" id="{ADDE8482-7507-4E1D-926C-389ACBCD2EB1}"/>
            </a:ext>
          </a:extLst>
        </xdr:cNvPr>
        <xdr:cNvSpPr/>
      </xdr:nvSpPr>
      <xdr:spPr>
        <a:xfrm>
          <a:off x="13293725" y="540980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38" name="フローチャート: 判断 137">
          <a:extLst>
            <a:ext uri="{FF2B5EF4-FFF2-40B4-BE49-F238E27FC236}">
              <a16:creationId xmlns:a16="http://schemas.microsoft.com/office/drawing/2014/main" id="{B292F3CD-BB4A-494D-8B8D-22BE22CC739D}"/>
            </a:ext>
          </a:extLst>
        </xdr:cNvPr>
        <xdr:cNvSpPr/>
      </xdr:nvSpPr>
      <xdr:spPr>
        <a:xfrm>
          <a:off x="12646025" y="539979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39" name="フローチャート: 判断 138">
          <a:extLst>
            <a:ext uri="{FF2B5EF4-FFF2-40B4-BE49-F238E27FC236}">
              <a16:creationId xmlns:a16="http://schemas.microsoft.com/office/drawing/2014/main" id="{61E42545-8435-4C0A-AE2F-913BF78C531F}"/>
            </a:ext>
          </a:extLst>
        </xdr:cNvPr>
        <xdr:cNvSpPr/>
      </xdr:nvSpPr>
      <xdr:spPr>
        <a:xfrm>
          <a:off x="11960225" y="542102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0" name="フローチャート: 判断 139">
          <a:extLst>
            <a:ext uri="{FF2B5EF4-FFF2-40B4-BE49-F238E27FC236}">
              <a16:creationId xmlns:a16="http://schemas.microsoft.com/office/drawing/2014/main" id="{254396B9-B776-46FC-9D46-1A31AE0E39AB}"/>
            </a:ext>
          </a:extLst>
        </xdr:cNvPr>
        <xdr:cNvSpPr/>
      </xdr:nvSpPr>
      <xdr:spPr>
        <a:xfrm>
          <a:off x="11274425" y="555519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1" name="フローチャート: 判断 140">
          <a:extLst>
            <a:ext uri="{FF2B5EF4-FFF2-40B4-BE49-F238E27FC236}">
              <a16:creationId xmlns:a16="http://schemas.microsoft.com/office/drawing/2014/main" id="{1C17F138-E565-408A-B64D-B0E025379035}"/>
            </a:ext>
          </a:extLst>
        </xdr:cNvPr>
        <xdr:cNvSpPr/>
      </xdr:nvSpPr>
      <xdr:spPr>
        <a:xfrm>
          <a:off x="10588625" y="556281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454DEFB-A227-4FEA-AAC5-EF6E87D38CF7}"/>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C1F72609-0299-4AD5-8035-B0BF04394815}"/>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4112A80-DFA2-4AB6-8407-15F6CA044E9C}"/>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54ABBA02-2FB1-4D9A-8430-EE3CBB1F7F33}"/>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92692386-71C0-4312-9463-035D28C180DD}"/>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113972</xdr:rowOff>
    </xdr:from>
    <xdr:to>
      <xdr:col>76</xdr:col>
      <xdr:colOff>73025</xdr:colOff>
      <xdr:row>29</xdr:row>
      <xdr:rowOff>44122</xdr:rowOff>
    </xdr:to>
    <xdr:sp macro="" textlink="">
      <xdr:nvSpPr>
        <xdr:cNvPr id="147" name="楕円 146">
          <a:extLst>
            <a:ext uri="{FF2B5EF4-FFF2-40B4-BE49-F238E27FC236}">
              <a16:creationId xmlns:a16="http://schemas.microsoft.com/office/drawing/2014/main" id="{743148C2-EF52-4234-B81B-D44B594A3DAC}"/>
            </a:ext>
          </a:extLst>
        </xdr:cNvPr>
        <xdr:cNvSpPr/>
      </xdr:nvSpPr>
      <xdr:spPr>
        <a:xfrm>
          <a:off x="13293725" y="54670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92399</xdr:rowOff>
    </xdr:from>
    <xdr:ext cx="469744" cy="259045"/>
    <xdr:sp macro="" textlink="">
      <xdr:nvSpPr>
        <xdr:cNvPr id="148" name="債務償還比率該当値テキスト">
          <a:extLst>
            <a:ext uri="{FF2B5EF4-FFF2-40B4-BE49-F238E27FC236}">
              <a16:creationId xmlns:a16="http://schemas.microsoft.com/office/drawing/2014/main" id="{6EFF7A80-4AE3-4EDB-831A-AA0A252182FA}"/>
            </a:ext>
          </a:extLst>
        </xdr:cNvPr>
        <xdr:cNvSpPr txBox="1"/>
      </xdr:nvSpPr>
      <xdr:spPr>
        <a:xfrm>
          <a:off x="13379450" y="544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135932</xdr:rowOff>
    </xdr:from>
    <xdr:to>
      <xdr:col>72</xdr:col>
      <xdr:colOff>123825</xdr:colOff>
      <xdr:row>30</xdr:row>
      <xdr:rowOff>66082</xdr:rowOff>
    </xdr:to>
    <xdr:sp macro="" textlink="">
      <xdr:nvSpPr>
        <xdr:cNvPr id="149" name="楕円 148">
          <a:extLst>
            <a:ext uri="{FF2B5EF4-FFF2-40B4-BE49-F238E27FC236}">
              <a16:creationId xmlns:a16="http://schemas.microsoft.com/office/drawing/2014/main" id="{3BB2681E-F3DB-4CD1-B58D-4DBF96F74464}"/>
            </a:ext>
          </a:extLst>
        </xdr:cNvPr>
        <xdr:cNvSpPr/>
      </xdr:nvSpPr>
      <xdr:spPr>
        <a:xfrm>
          <a:off x="12646025" y="565090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164772</xdr:rowOff>
    </xdr:from>
    <xdr:to>
      <xdr:col>76</xdr:col>
      <xdr:colOff>22225</xdr:colOff>
      <xdr:row>30</xdr:row>
      <xdr:rowOff>15282</xdr:rowOff>
    </xdr:to>
    <xdr:cxnSp macro="">
      <xdr:nvCxnSpPr>
        <xdr:cNvPr id="150" name="直線コネクタ 149">
          <a:extLst>
            <a:ext uri="{FF2B5EF4-FFF2-40B4-BE49-F238E27FC236}">
              <a16:creationId xmlns:a16="http://schemas.microsoft.com/office/drawing/2014/main" id="{5A4EE87C-ADAF-49EB-ABA9-D18864AF3C9B}"/>
            </a:ext>
          </a:extLst>
        </xdr:cNvPr>
        <xdr:cNvCxnSpPr/>
      </xdr:nvCxnSpPr>
      <xdr:spPr>
        <a:xfrm flipV="1">
          <a:off x="12693650" y="5514647"/>
          <a:ext cx="638175" cy="17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23664</xdr:rowOff>
    </xdr:from>
    <xdr:to>
      <xdr:col>68</xdr:col>
      <xdr:colOff>123825</xdr:colOff>
      <xdr:row>29</xdr:row>
      <xdr:rowOff>125264</xdr:rowOff>
    </xdr:to>
    <xdr:sp macro="" textlink="">
      <xdr:nvSpPr>
        <xdr:cNvPr id="151" name="楕円 150">
          <a:extLst>
            <a:ext uri="{FF2B5EF4-FFF2-40B4-BE49-F238E27FC236}">
              <a16:creationId xmlns:a16="http://schemas.microsoft.com/office/drawing/2014/main" id="{B540A206-8810-4769-9A6C-FEE121D72EF4}"/>
            </a:ext>
          </a:extLst>
        </xdr:cNvPr>
        <xdr:cNvSpPr/>
      </xdr:nvSpPr>
      <xdr:spPr>
        <a:xfrm>
          <a:off x="11960225" y="554181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74464</xdr:rowOff>
    </xdr:from>
    <xdr:to>
      <xdr:col>72</xdr:col>
      <xdr:colOff>73025</xdr:colOff>
      <xdr:row>30</xdr:row>
      <xdr:rowOff>15282</xdr:rowOff>
    </xdr:to>
    <xdr:cxnSp macro="">
      <xdr:nvCxnSpPr>
        <xdr:cNvPr id="152" name="直線コネクタ 151">
          <a:extLst>
            <a:ext uri="{FF2B5EF4-FFF2-40B4-BE49-F238E27FC236}">
              <a16:creationId xmlns:a16="http://schemas.microsoft.com/office/drawing/2014/main" id="{31A07E16-D2F0-4BAB-AD48-8233D0853E9D}"/>
            </a:ext>
          </a:extLst>
        </xdr:cNvPr>
        <xdr:cNvCxnSpPr/>
      </xdr:nvCxnSpPr>
      <xdr:spPr>
        <a:xfrm>
          <a:off x="12007850" y="5589439"/>
          <a:ext cx="685800" cy="9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104278</xdr:rowOff>
    </xdr:from>
    <xdr:to>
      <xdr:col>64</xdr:col>
      <xdr:colOff>123825</xdr:colOff>
      <xdr:row>31</xdr:row>
      <xdr:rowOff>34428</xdr:rowOff>
    </xdr:to>
    <xdr:sp macro="" textlink="">
      <xdr:nvSpPr>
        <xdr:cNvPr id="153" name="楕円 152">
          <a:extLst>
            <a:ext uri="{FF2B5EF4-FFF2-40B4-BE49-F238E27FC236}">
              <a16:creationId xmlns:a16="http://schemas.microsoft.com/office/drawing/2014/main" id="{71E2663F-7F89-422A-AE68-BC664BE8F0BC}"/>
            </a:ext>
          </a:extLst>
        </xdr:cNvPr>
        <xdr:cNvSpPr/>
      </xdr:nvSpPr>
      <xdr:spPr>
        <a:xfrm>
          <a:off x="11274425" y="578435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74464</xdr:rowOff>
    </xdr:from>
    <xdr:to>
      <xdr:col>68</xdr:col>
      <xdr:colOff>73025</xdr:colOff>
      <xdr:row>30</xdr:row>
      <xdr:rowOff>155078</xdr:rowOff>
    </xdr:to>
    <xdr:cxnSp macro="">
      <xdr:nvCxnSpPr>
        <xdr:cNvPr id="154" name="直線コネクタ 153">
          <a:extLst>
            <a:ext uri="{FF2B5EF4-FFF2-40B4-BE49-F238E27FC236}">
              <a16:creationId xmlns:a16="http://schemas.microsoft.com/office/drawing/2014/main" id="{0D834634-7ECD-48C8-99B1-796D63A44B99}"/>
            </a:ext>
          </a:extLst>
        </xdr:cNvPr>
        <xdr:cNvCxnSpPr/>
      </xdr:nvCxnSpPr>
      <xdr:spPr>
        <a:xfrm flipV="1">
          <a:off x="11322050" y="5589439"/>
          <a:ext cx="685800" cy="24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157543</xdr:rowOff>
    </xdr:from>
    <xdr:to>
      <xdr:col>60</xdr:col>
      <xdr:colOff>123825</xdr:colOff>
      <xdr:row>32</xdr:row>
      <xdr:rowOff>87693</xdr:rowOff>
    </xdr:to>
    <xdr:sp macro="" textlink="">
      <xdr:nvSpPr>
        <xdr:cNvPr id="155" name="楕円 154">
          <a:extLst>
            <a:ext uri="{FF2B5EF4-FFF2-40B4-BE49-F238E27FC236}">
              <a16:creationId xmlns:a16="http://schemas.microsoft.com/office/drawing/2014/main" id="{02935C93-289D-456D-89D7-E96B0ED8EA7D}"/>
            </a:ext>
          </a:extLst>
        </xdr:cNvPr>
        <xdr:cNvSpPr/>
      </xdr:nvSpPr>
      <xdr:spPr>
        <a:xfrm>
          <a:off x="10588625" y="599954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155078</xdr:rowOff>
    </xdr:from>
    <xdr:to>
      <xdr:col>64</xdr:col>
      <xdr:colOff>73025</xdr:colOff>
      <xdr:row>32</xdr:row>
      <xdr:rowOff>36893</xdr:rowOff>
    </xdr:to>
    <xdr:cxnSp macro="">
      <xdr:nvCxnSpPr>
        <xdr:cNvPr id="156" name="直線コネクタ 155">
          <a:extLst>
            <a:ext uri="{FF2B5EF4-FFF2-40B4-BE49-F238E27FC236}">
              <a16:creationId xmlns:a16="http://schemas.microsoft.com/office/drawing/2014/main" id="{1C6FA7B8-DC7A-4CF7-BA5E-1309487B933D}"/>
            </a:ext>
          </a:extLst>
        </xdr:cNvPr>
        <xdr:cNvCxnSpPr/>
      </xdr:nvCxnSpPr>
      <xdr:spPr>
        <a:xfrm flipV="1">
          <a:off x="10636250" y="5831978"/>
          <a:ext cx="685800" cy="20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168049</xdr:rowOff>
    </xdr:from>
    <xdr:ext cx="469744" cy="259045"/>
    <xdr:sp macro="" textlink="">
      <xdr:nvSpPr>
        <xdr:cNvPr id="157" name="n_1aveValue債務償還比率">
          <a:extLst>
            <a:ext uri="{FF2B5EF4-FFF2-40B4-BE49-F238E27FC236}">
              <a16:creationId xmlns:a16="http://schemas.microsoft.com/office/drawing/2014/main" id="{C5DD6D5D-81B9-4AD0-85B9-30C6C5037590}"/>
            </a:ext>
          </a:extLst>
        </xdr:cNvPr>
        <xdr:cNvSpPr txBox="1"/>
      </xdr:nvSpPr>
      <xdr:spPr>
        <a:xfrm>
          <a:off x="12465127" y="519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58" name="n_2aveValue債務償還比率">
          <a:extLst>
            <a:ext uri="{FF2B5EF4-FFF2-40B4-BE49-F238E27FC236}">
              <a16:creationId xmlns:a16="http://schemas.microsoft.com/office/drawing/2014/main" id="{FD007FEC-726F-44B0-9BBA-C9B737267412}"/>
            </a:ext>
          </a:extLst>
        </xdr:cNvPr>
        <xdr:cNvSpPr txBox="1"/>
      </xdr:nvSpPr>
      <xdr:spPr>
        <a:xfrm>
          <a:off x="11788852" y="520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59" name="n_3aveValue債務償還比率">
          <a:extLst>
            <a:ext uri="{FF2B5EF4-FFF2-40B4-BE49-F238E27FC236}">
              <a16:creationId xmlns:a16="http://schemas.microsoft.com/office/drawing/2014/main" id="{31493B30-0586-4171-8799-4336CA9F0808}"/>
            </a:ext>
          </a:extLst>
        </xdr:cNvPr>
        <xdr:cNvSpPr txBox="1"/>
      </xdr:nvSpPr>
      <xdr:spPr>
        <a:xfrm>
          <a:off x="11103052" y="5352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169139</xdr:rowOff>
    </xdr:from>
    <xdr:ext cx="469744" cy="259045"/>
    <xdr:sp macro="" textlink="">
      <xdr:nvSpPr>
        <xdr:cNvPr id="160" name="n_4aveValue債務償還比率">
          <a:extLst>
            <a:ext uri="{FF2B5EF4-FFF2-40B4-BE49-F238E27FC236}">
              <a16:creationId xmlns:a16="http://schemas.microsoft.com/office/drawing/2014/main" id="{EB35AACE-5971-4367-85F3-433ED0996DC1}"/>
            </a:ext>
          </a:extLst>
        </xdr:cNvPr>
        <xdr:cNvSpPr txBox="1"/>
      </xdr:nvSpPr>
      <xdr:spPr>
        <a:xfrm>
          <a:off x="10417252" y="535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57209</xdr:rowOff>
    </xdr:from>
    <xdr:ext cx="469744" cy="259045"/>
    <xdr:sp macro="" textlink="">
      <xdr:nvSpPr>
        <xdr:cNvPr id="161" name="n_1mainValue債務償還比率">
          <a:extLst>
            <a:ext uri="{FF2B5EF4-FFF2-40B4-BE49-F238E27FC236}">
              <a16:creationId xmlns:a16="http://schemas.microsoft.com/office/drawing/2014/main" id="{00B9F508-1AF4-4D32-A6A6-29A6FF4A5F58}"/>
            </a:ext>
          </a:extLst>
        </xdr:cNvPr>
        <xdr:cNvSpPr txBox="1"/>
      </xdr:nvSpPr>
      <xdr:spPr>
        <a:xfrm>
          <a:off x="12465127" y="573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116391</xdr:rowOff>
    </xdr:from>
    <xdr:ext cx="469744" cy="259045"/>
    <xdr:sp macro="" textlink="">
      <xdr:nvSpPr>
        <xdr:cNvPr id="162" name="n_2mainValue債務償還比率">
          <a:extLst>
            <a:ext uri="{FF2B5EF4-FFF2-40B4-BE49-F238E27FC236}">
              <a16:creationId xmlns:a16="http://schemas.microsoft.com/office/drawing/2014/main" id="{C8AAEC5A-6FEA-4587-AF69-F0DB12594483}"/>
            </a:ext>
          </a:extLst>
        </xdr:cNvPr>
        <xdr:cNvSpPr txBox="1"/>
      </xdr:nvSpPr>
      <xdr:spPr>
        <a:xfrm>
          <a:off x="11788852" y="563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25555</xdr:rowOff>
    </xdr:from>
    <xdr:ext cx="469744" cy="259045"/>
    <xdr:sp macro="" textlink="">
      <xdr:nvSpPr>
        <xdr:cNvPr id="163" name="n_3mainValue債務償還比率">
          <a:extLst>
            <a:ext uri="{FF2B5EF4-FFF2-40B4-BE49-F238E27FC236}">
              <a16:creationId xmlns:a16="http://schemas.microsoft.com/office/drawing/2014/main" id="{21261F1F-9179-4B0E-9276-489CB0BC61F8}"/>
            </a:ext>
          </a:extLst>
        </xdr:cNvPr>
        <xdr:cNvSpPr txBox="1"/>
      </xdr:nvSpPr>
      <xdr:spPr>
        <a:xfrm>
          <a:off x="11103052" y="586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78820</xdr:rowOff>
    </xdr:from>
    <xdr:ext cx="469744" cy="259045"/>
    <xdr:sp macro="" textlink="">
      <xdr:nvSpPr>
        <xdr:cNvPr id="164" name="n_4mainValue債務償還比率">
          <a:extLst>
            <a:ext uri="{FF2B5EF4-FFF2-40B4-BE49-F238E27FC236}">
              <a16:creationId xmlns:a16="http://schemas.microsoft.com/office/drawing/2014/main" id="{74587037-8C52-467E-9E54-F9383F089DA1}"/>
            </a:ext>
          </a:extLst>
        </xdr:cNvPr>
        <xdr:cNvSpPr txBox="1"/>
      </xdr:nvSpPr>
      <xdr:spPr>
        <a:xfrm>
          <a:off x="10417252" y="6079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1BD9C943-7716-4421-A2C4-CBB073FF15BF}"/>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B0AAAB04-8554-44EA-8516-E545B822032A}"/>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B4D331F2-B55F-4783-932C-7D314C491B24}"/>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83D5CD8E-F0B6-427B-813D-BCA3374B7556}"/>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A28AA6FB-B156-4C6D-A127-68AC8487D6F8}"/>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7538EDAB-31AD-4944-91ED-A411378D7211}"/>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463FE3F-594E-4FCC-AE11-33C1E110CB91}"/>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BB2B305-8BD5-4571-9D9D-6F43F75C76C9}"/>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B66BF10-C4CC-451E-9894-5A13B1D3B2C1}"/>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BA3CE2F-93E4-4929-9FD5-A2DF1FCAC61D}"/>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ABC6ECB-A29E-4EFC-8414-7EA8AE934A10}"/>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288EBA7-B6B6-420B-83A9-494332D917B4}"/>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F1A4402-85EB-46AC-B5C5-2A01153B8D59}"/>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E74C4F6-7191-4504-9DD9-0E356446EB2B}"/>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BC6CAD5-7492-4801-AEDE-1A1D2E71B883}"/>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D01C9A9-0AD5-459A-840E-27523FC255AB}"/>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4,019
3,992
94.54
5,095,339
4,834,481
45,533
2,449,684
3,559,323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CE6C4D2-603D-4656-AA58-21DF2A815010}"/>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F7E1D72-F05F-4627-A595-3707FF17109B}"/>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C34A472-E79F-4BA7-8C30-D6D9E5CEED5E}"/>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725DDE4-0B72-415D-AA2D-1DC4F952F226}"/>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3B3F4A4-5FF3-4AD2-A9C4-B4C0A49D82E5}"/>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9A04941-A6EB-4AFA-B928-99208FA50ED3}"/>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9DBC271-1D99-41F3-BF68-9A09E12D4FDD}"/>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EBE834F-D105-4333-906C-8BEAED46A8E6}"/>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8E2F8A1-5FBF-44B4-BAE9-302F92E70899}"/>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CB268D6-CC31-4AE2-9A13-5E5FAF07447C}"/>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90302FE-A80D-4045-A276-DE1EB2D92DCB}"/>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4286F24-05E6-4F39-B4FA-BD36F1B6A877}"/>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6FD853E-9E8C-4BEC-B4D1-759AE122558C}"/>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35D7AEE-C49C-4F4C-9135-B2406728F70E}"/>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9709256-84B1-4CD6-B343-2DC5E221F724}"/>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2052A62-6AE3-4589-807D-5F5DB712C886}"/>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186AF65-74B0-449B-A21F-CFFE52E3769B}"/>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76DCCA1-2B42-496B-AA62-78D121AFBABA}"/>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BF3B9CE-1668-45CA-B47C-EFB21F39089E}"/>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958F45B-5A0F-424A-9A1D-AB59A48A1204}"/>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6B24460-D93A-4024-AE9D-BBB65253DAF3}"/>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301F19E-3E74-4CC7-A5AF-9FD20C5D68E5}"/>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B5379BD-1F92-4FC5-855B-6EFC2CE016A7}"/>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84065C0-C7FE-4AB4-B859-BC84FB09E6AE}"/>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582F5A8-8A87-4722-9D0B-EBD5E0A1BA6B}"/>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86C8F21-3A1C-4A1D-9596-34BE3D9F00F3}"/>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19E96D1-A708-4095-BA0E-992758421BFE}"/>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6B8BDFA-6213-45D0-B940-581622F17B5B}"/>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989199F-EB58-4BC2-87FB-C598203CB3C4}"/>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D95C350-EBAA-47B6-9D92-DA7EB0198319}"/>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61A7B66-7618-415D-8AA7-A2C3A7006A28}"/>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1CCD1C6-7F1F-4EE5-AA81-79B8B788127F}"/>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F0E5CF0-EF14-40F6-A773-66EFC4D8C3BC}"/>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CF0C79B-21DF-429A-A843-7C9F4974D168}"/>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3CDB7E4-D602-43B0-89E0-3F356D9DE076}"/>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E0C3A7F-1C93-4722-93CE-08D2DB96FE5B}"/>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6829EA4-C1F0-4673-89AF-E9FB3883EC7B}"/>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48AF147-BECA-4DDF-809D-151E837483AF}"/>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A46F0FF-5143-48DE-8199-371CA264A7E8}"/>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10C6FC5-FC3D-4A95-BAB1-1F0C0F4F1257}"/>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EC17891-B41D-4580-A74F-C49033FC9814}"/>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A170A07-8B51-433C-82D6-0C0C71FDD005}"/>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C53A9DE-4426-4F76-9FFF-735D9E313EE0}"/>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9B0E374-8EE1-4CEB-A01E-DD465EFCF3CA}"/>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694FE1F-F185-4C9F-8CAE-C8B893181017}"/>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930A6BE5-B235-45D5-B744-0BFF4D5998DB}"/>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9D8CDF1D-7FC2-4837-A87C-AC9DDE8445CD}"/>
            </a:ext>
          </a:extLst>
        </xdr:cNvPr>
        <xdr:cNvCxnSpPr/>
      </xdr:nvCxnSpPr>
      <xdr:spPr>
        <a:xfrm flipV="1">
          <a:off x="4180840" y="5355772"/>
          <a:ext cx="0" cy="1520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F48138B1-3749-4465-B2E0-851D782DCB9C}"/>
            </a:ext>
          </a:extLst>
        </xdr:cNvPr>
        <xdr:cNvSpPr txBox="1"/>
      </xdr:nvSpPr>
      <xdr:spPr>
        <a:xfrm>
          <a:off x="4219575" y="6874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9C20F8F6-CA6D-41A3-A07D-6CC59912FE39}"/>
            </a:ext>
          </a:extLst>
        </xdr:cNvPr>
        <xdr:cNvCxnSpPr/>
      </xdr:nvCxnSpPr>
      <xdr:spPr>
        <a:xfrm>
          <a:off x="4105275" y="68766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4D9DC6C7-A7B5-4269-A216-1B25A2249570}"/>
            </a:ext>
          </a:extLst>
        </xdr:cNvPr>
        <xdr:cNvSpPr txBox="1"/>
      </xdr:nvSpPr>
      <xdr:spPr>
        <a:xfrm>
          <a:off x="4219575" y="5153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E68ECE54-E03C-41AB-936C-7B1D8570A8DC}"/>
            </a:ext>
          </a:extLst>
        </xdr:cNvPr>
        <xdr:cNvCxnSpPr/>
      </xdr:nvCxnSpPr>
      <xdr:spPr>
        <a:xfrm>
          <a:off x="4105275" y="535577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49547</xdr:rowOff>
    </xdr:from>
    <xdr:ext cx="405111" cy="259045"/>
    <xdr:sp macro="" textlink="">
      <xdr:nvSpPr>
        <xdr:cNvPr id="63" name="【道路】&#10;有形固定資産減価償却率平均値テキスト">
          <a:extLst>
            <a:ext uri="{FF2B5EF4-FFF2-40B4-BE49-F238E27FC236}">
              <a16:creationId xmlns:a16="http://schemas.microsoft.com/office/drawing/2014/main" id="{5925C889-F362-48EB-AD66-A6D1AB9B81CC}"/>
            </a:ext>
          </a:extLst>
        </xdr:cNvPr>
        <xdr:cNvSpPr txBox="1"/>
      </xdr:nvSpPr>
      <xdr:spPr>
        <a:xfrm>
          <a:off x="4219575" y="6370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FCD37B83-EEAB-4EB2-A1FE-9860A4FABB6A}"/>
            </a:ext>
          </a:extLst>
        </xdr:cNvPr>
        <xdr:cNvSpPr/>
      </xdr:nvSpPr>
      <xdr:spPr>
        <a:xfrm>
          <a:off x="4124325" y="63925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09670256-144B-421B-9B5A-5AC86ECE4AE3}"/>
            </a:ext>
          </a:extLst>
        </xdr:cNvPr>
        <xdr:cNvSpPr/>
      </xdr:nvSpPr>
      <xdr:spPr>
        <a:xfrm>
          <a:off x="3381375" y="633212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3AC82BCA-80F8-4573-9979-EA4B07B0DEE0}"/>
            </a:ext>
          </a:extLst>
        </xdr:cNvPr>
        <xdr:cNvSpPr/>
      </xdr:nvSpPr>
      <xdr:spPr>
        <a:xfrm>
          <a:off x="2571750" y="632351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FB332EDF-DBEB-4840-AB76-86540DB94F2F}"/>
            </a:ext>
          </a:extLst>
        </xdr:cNvPr>
        <xdr:cNvSpPr/>
      </xdr:nvSpPr>
      <xdr:spPr>
        <a:xfrm>
          <a:off x="1781175" y="628922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F09B9986-09A3-49B2-9421-E82F34CD0453}"/>
            </a:ext>
          </a:extLst>
        </xdr:cNvPr>
        <xdr:cNvSpPr/>
      </xdr:nvSpPr>
      <xdr:spPr>
        <a:xfrm>
          <a:off x="981075" y="62795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F1B29F3-1ABF-42DA-9B7B-0C4063B561E9}"/>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C956A94-6AB6-47B6-AC8A-12A91D4AAC73}"/>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0857B60-6EBE-4793-9373-AE9A2DFA1C49}"/>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63E6D30-89F2-41C5-95D0-F318C7B7D6D1}"/>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0EB3412-1160-4DD4-AC8D-BC27E802C92E}"/>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160927</xdr:rowOff>
    </xdr:from>
    <xdr:to>
      <xdr:col>24</xdr:col>
      <xdr:colOff>114300</xdr:colOff>
      <xdr:row>38</xdr:row>
      <xdr:rowOff>91077</xdr:rowOff>
    </xdr:to>
    <xdr:sp macro="" textlink="">
      <xdr:nvSpPr>
        <xdr:cNvPr id="74" name="楕円 73">
          <a:extLst>
            <a:ext uri="{FF2B5EF4-FFF2-40B4-BE49-F238E27FC236}">
              <a16:creationId xmlns:a16="http://schemas.microsoft.com/office/drawing/2014/main" id="{82520BB0-657C-407F-8A8C-D5A05892FF97}"/>
            </a:ext>
          </a:extLst>
        </xdr:cNvPr>
        <xdr:cNvSpPr/>
      </xdr:nvSpPr>
      <xdr:spPr>
        <a:xfrm>
          <a:off x="4124325" y="616485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12354</xdr:rowOff>
    </xdr:from>
    <xdr:ext cx="405111" cy="259045"/>
    <xdr:sp macro="" textlink="">
      <xdr:nvSpPr>
        <xdr:cNvPr id="75" name="【道路】&#10;有形固定資産減価償却率該当値テキスト">
          <a:extLst>
            <a:ext uri="{FF2B5EF4-FFF2-40B4-BE49-F238E27FC236}">
              <a16:creationId xmlns:a16="http://schemas.microsoft.com/office/drawing/2014/main" id="{B2A3D6DC-9B07-458D-BA26-7D9290E1724F}"/>
            </a:ext>
          </a:extLst>
        </xdr:cNvPr>
        <xdr:cNvSpPr txBox="1"/>
      </xdr:nvSpPr>
      <xdr:spPr>
        <a:xfrm>
          <a:off x="4219575" y="6009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138067</xdr:rowOff>
    </xdr:from>
    <xdr:to>
      <xdr:col>20</xdr:col>
      <xdr:colOff>38100</xdr:colOff>
      <xdr:row>38</xdr:row>
      <xdr:rowOff>68218</xdr:rowOff>
    </xdr:to>
    <xdr:sp macro="" textlink="">
      <xdr:nvSpPr>
        <xdr:cNvPr id="76" name="楕円 75">
          <a:extLst>
            <a:ext uri="{FF2B5EF4-FFF2-40B4-BE49-F238E27FC236}">
              <a16:creationId xmlns:a16="http://schemas.microsoft.com/office/drawing/2014/main" id="{C5F7E975-AF98-45C5-B1EC-998B403FF11B}"/>
            </a:ext>
          </a:extLst>
        </xdr:cNvPr>
        <xdr:cNvSpPr/>
      </xdr:nvSpPr>
      <xdr:spPr>
        <a:xfrm>
          <a:off x="3381375" y="6141992"/>
          <a:ext cx="85725" cy="857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17417</xdr:rowOff>
    </xdr:from>
    <xdr:to>
      <xdr:col>24</xdr:col>
      <xdr:colOff>63500</xdr:colOff>
      <xdr:row>38</xdr:row>
      <xdr:rowOff>40277</xdr:rowOff>
    </xdr:to>
    <xdr:cxnSp macro="">
      <xdr:nvCxnSpPr>
        <xdr:cNvPr id="77" name="直線コネクタ 76">
          <a:extLst>
            <a:ext uri="{FF2B5EF4-FFF2-40B4-BE49-F238E27FC236}">
              <a16:creationId xmlns:a16="http://schemas.microsoft.com/office/drawing/2014/main" id="{0FCAF27E-27F3-4935-B54A-F8B96DDACCBB}"/>
            </a:ext>
          </a:extLst>
        </xdr:cNvPr>
        <xdr:cNvCxnSpPr/>
      </xdr:nvCxnSpPr>
      <xdr:spPr>
        <a:xfrm>
          <a:off x="3429000" y="6180092"/>
          <a:ext cx="7524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107043</xdr:rowOff>
    </xdr:from>
    <xdr:to>
      <xdr:col>15</xdr:col>
      <xdr:colOff>101600</xdr:colOff>
      <xdr:row>38</xdr:row>
      <xdr:rowOff>37193</xdr:rowOff>
    </xdr:to>
    <xdr:sp macro="" textlink="">
      <xdr:nvSpPr>
        <xdr:cNvPr id="78" name="楕円 77">
          <a:extLst>
            <a:ext uri="{FF2B5EF4-FFF2-40B4-BE49-F238E27FC236}">
              <a16:creationId xmlns:a16="http://schemas.microsoft.com/office/drawing/2014/main" id="{003D65F7-E8ED-41C3-8349-55D81B92B70A}"/>
            </a:ext>
          </a:extLst>
        </xdr:cNvPr>
        <xdr:cNvSpPr/>
      </xdr:nvSpPr>
      <xdr:spPr>
        <a:xfrm>
          <a:off x="2571750" y="610461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157843</xdr:rowOff>
    </xdr:from>
    <xdr:to>
      <xdr:col>19</xdr:col>
      <xdr:colOff>177800</xdr:colOff>
      <xdr:row>38</xdr:row>
      <xdr:rowOff>17417</xdr:rowOff>
    </xdr:to>
    <xdr:cxnSp macro="">
      <xdr:nvCxnSpPr>
        <xdr:cNvPr id="79" name="直線コネクタ 78">
          <a:extLst>
            <a:ext uri="{FF2B5EF4-FFF2-40B4-BE49-F238E27FC236}">
              <a16:creationId xmlns:a16="http://schemas.microsoft.com/office/drawing/2014/main" id="{5A6FF086-3434-4E27-A85D-783BDF35523D}"/>
            </a:ext>
          </a:extLst>
        </xdr:cNvPr>
        <xdr:cNvCxnSpPr/>
      </xdr:nvCxnSpPr>
      <xdr:spPr>
        <a:xfrm>
          <a:off x="2619375" y="6161768"/>
          <a:ext cx="809625" cy="1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72753</xdr:rowOff>
    </xdr:from>
    <xdr:to>
      <xdr:col>10</xdr:col>
      <xdr:colOff>165100</xdr:colOff>
      <xdr:row>38</xdr:row>
      <xdr:rowOff>2903</xdr:rowOff>
    </xdr:to>
    <xdr:sp macro="" textlink="">
      <xdr:nvSpPr>
        <xdr:cNvPr id="80" name="楕円 79">
          <a:extLst>
            <a:ext uri="{FF2B5EF4-FFF2-40B4-BE49-F238E27FC236}">
              <a16:creationId xmlns:a16="http://schemas.microsoft.com/office/drawing/2014/main" id="{800C23A1-21EE-4460-8257-F0B0B299E2B3}"/>
            </a:ext>
          </a:extLst>
        </xdr:cNvPr>
        <xdr:cNvSpPr/>
      </xdr:nvSpPr>
      <xdr:spPr>
        <a:xfrm>
          <a:off x="1781175" y="607032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123553</xdr:rowOff>
    </xdr:from>
    <xdr:to>
      <xdr:col>15</xdr:col>
      <xdr:colOff>50800</xdr:colOff>
      <xdr:row>37</xdr:row>
      <xdr:rowOff>157843</xdr:rowOff>
    </xdr:to>
    <xdr:cxnSp macro="">
      <xdr:nvCxnSpPr>
        <xdr:cNvPr id="81" name="直線コネクタ 80">
          <a:extLst>
            <a:ext uri="{FF2B5EF4-FFF2-40B4-BE49-F238E27FC236}">
              <a16:creationId xmlns:a16="http://schemas.microsoft.com/office/drawing/2014/main" id="{90014ADB-CE77-42AF-995B-85B666ED3613}"/>
            </a:ext>
          </a:extLst>
        </xdr:cNvPr>
        <xdr:cNvCxnSpPr/>
      </xdr:nvCxnSpPr>
      <xdr:spPr>
        <a:xfrm>
          <a:off x="1828800" y="6127478"/>
          <a:ext cx="79057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40096</xdr:rowOff>
    </xdr:from>
    <xdr:to>
      <xdr:col>6</xdr:col>
      <xdr:colOff>38100</xdr:colOff>
      <xdr:row>37</xdr:row>
      <xdr:rowOff>141696</xdr:rowOff>
    </xdr:to>
    <xdr:sp macro="" textlink="">
      <xdr:nvSpPr>
        <xdr:cNvPr id="82" name="楕円 81">
          <a:extLst>
            <a:ext uri="{FF2B5EF4-FFF2-40B4-BE49-F238E27FC236}">
              <a16:creationId xmlns:a16="http://schemas.microsoft.com/office/drawing/2014/main" id="{1C1AA4C1-A838-4004-95DD-6E78ED0F944A}"/>
            </a:ext>
          </a:extLst>
        </xdr:cNvPr>
        <xdr:cNvSpPr/>
      </xdr:nvSpPr>
      <xdr:spPr>
        <a:xfrm>
          <a:off x="981075" y="604084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90896</xdr:rowOff>
    </xdr:from>
    <xdr:to>
      <xdr:col>10</xdr:col>
      <xdr:colOff>114300</xdr:colOff>
      <xdr:row>37</xdr:row>
      <xdr:rowOff>123553</xdr:rowOff>
    </xdr:to>
    <xdr:cxnSp macro="">
      <xdr:nvCxnSpPr>
        <xdr:cNvPr id="83" name="直線コネクタ 82">
          <a:extLst>
            <a:ext uri="{FF2B5EF4-FFF2-40B4-BE49-F238E27FC236}">
              <a16:creationId xmlns:a16="http://schemas.microsoft.com/office/drawing/2014/main" id="{0626CB7F-BE09-409E-BC61-3E77E86B0F63}"/>
            </a:ext>
          </a:extLst>
        </xdr:cNvPr>
        <xdr:cNvCxnSpPr/>
      </xdr:nvCxnSpPr>
      <xdr:spPr>
        <a:xfrm>
          <a:off x="1028700" y="6088471"/>
          <a:ext cx="800100" cy="3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103431</xdr:rowOff>
    </xdr:from>
    <xdr:ext cx="405111" cy="259045"/>
    <xdr:sp macro="" textlink="">
      <xdr:nvSpPr>
        <xdr:cNvPr id="84" name="n_1aveValue【道路】&#10;有形固定資産減価償却率">
          <a:extLst>
            <a:ext uri="{FF2B5EF4-FFF2-40B4-BE49-F238E27FC236}">
              <a16:creationId xmlns:a16="http://schemas.microsoft.com/office/drawing/2014/main" id="{9092A8D6-A4AA-4007-9564-993F3C05366E}"/>
            </a:ext>
          </a:extLst>
        </xdr:cNvPr>
        <xdr:cNvSpPr txBox="1"/>
      </xdr:nvSpPr>
      <xdr:spPr>
        <a:xfrm>
          <a:off x="3239144" y="6431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78939</xdr:rowOff>
    </xdr:from>
    <xdr:ext cx="405111" cy="259045"/>
    <xdr:sp macro="" textlink="">
      <xdr:nvSpPr>
        <xdr:cNvPr id="85" name="n_2aveValue【道路】&#10;有形固定資産減価償却率">
          <a:extLst>
            <a:ext uri="{FF2B5EF4-FFF2-40B4-BE49-F238E27FC236}">
              <a16:creationId xmlns:a16="http://schemas.microsoft.com/office/drawing/2014/main" id="{6AE6F1BC-C73F-414F-A270-77D0CB2CC9B8}"/>
            </a:ext>
          </a:extLst>
        </xdr:cNvPr>
        <xdr:cNvSpPr txBox="1"/>
      </xdr:nvSpPr>
      <xdr:spPr>
        <a:xfrm>
          <a:off x="2439044" y="6403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44649</xdr:rowOff>
    </xdr:from>
    <xdr:ext cx="405111" cy="259045"/>
    <xdr:sp macro="" textlink="">
      <xdr:nvSpPr>
        <xdr:cNvPr id="86" name="n_3aveValue【道路】&#10;有形固定資産減価償却率">
          <a:extLst>
            <a:ext uri="{FF2B5EF4-FFF2-40B4-BE49-F238E27FC236}">
              <a16:creationId xmlns:a16="http://schemas.microsoft.com/office/drawing/2014/main" id="{4444B146-848F-4A5F-825D-C49FDAF791D3}"/>
            </a:ext>
          </a:extLst>
        </xdr:cNvPr>
        <xdr:cNvSpPr txBox="1"/>
      </xdr:nvSpPr>
      <xdr:spPr>
        <a:xfrm>
          <a:off x="1648469" y="6372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38117</xdr:rowOff>
    </xdr:from>
    <xdr:ext cx="405111" cy="259045"/>
    <xdr:sp macro="" textlink="">
      <xdr:nvSpPr>
        <xdr:cNvPr id="87" name="n_4aveValue【道路】&#10;有形固定資産減価償却率">
          <a:extLst>
            <a:ext uri="{FF2B5EF4-FFF2-40B4-BE49-F238E27FC236}">
              <a16:creationId xmlns:a16="http://schemas.microsoft.com/office/drawing/2014/main" id="{6FA49879-8AE8-45CB-A956-3498907FD75D}"/>
            </a:ext>
          </a:extLst>
        </xdr:cNvPr>
        <xdr:cNvSpPr txBox="1"/>
      </xdr:nvSpPr>
      <xdr:spPr>
        <a:xfrm>
          <a:off x="848369"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84744</xdr:rowOff>
    </xdr:from>
    <xdr:ext cx="405111" cy="259045"/>
    <xdr:sp macro="" textlink="">
      <xdr:nvSpPr>
        <xdr:cNvPr id="88" name="n_1mainValue【道路】&#10;有形固定資産減価償却率">
          <a:extLst>
            <a:ext uri="{FF2B5EF4-FFF2-40B4-BE49-F238E27FC236}">
              <a16:creationId xmlns:a16="http://schemas.microsoft.com/office/drawing/2014/main" id="{E2E33DCE-AA8F-4025-A982-3CEAC5B53313}"/>
            </a:ext>
          </a:extLst>
        </xdr:cNvPr>
        <xdr:cNvSpPr txBox="1"/>
      </xdr:nvSpPr>
      <xdr:spPr>
        <a:xfrm>
          <a:off x="3239144" y="5926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53720</xdr:rowOff>
    </xdr:from>
    <xdr:ext cx="405111" cy="259045"/>
    <xdr:sp macro="" textlink="">
      <xdr:nvSpPr>
        <xdr:cNvPr id="89" name="n_2mainValue【道路】&#10;有形固定資産減価償却率">
          <a:extLst>
            <a:ext uri="{FF2B5EF4-FFF2-40B4-BE49-F238E27FC236}">
              <a16:creationId xmlns:a16="http://schemas.microsoft.com/office/drawing/2014/main" id="{AF5C63CF-39E9-4589-9ABE-DEF15DEE2286}"/>
            </a:ext>
          </a:extLst>
        </xdr:cNvPr>
        <xdr:cNvSpPr txBox="1"/>
      </xdr:nvSpPr>
      <xdr:spPr>
        <a:xfrm>
          <a:off x="2439044" y="5889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19430</xdr:rowOff>
    </xdr:from>
    <xdr:ext cx="405111" cy="259045"/>
    <xdr:sp macro="" textlink="">
      <xdr:nvSpPr>
        <xdr:cNvPr id="90" name="n_3mainValue【道路】&#10;有形固定資産減価償却率">
          <a:extLst>
            <a:ext uri="{FF2B5EF4-FFF2-40B4-BE49-F238E27FC236}">
              <a16:creationId xmlns:a16="http://schemas.microsoft.com/office/drawing/2014/main" id="{655E41F2-81EB-4B3E-9C8F-319CA7AE0E37}"/>
            </a:ext>
          </a:extLst>
        </xdr:cNvPr>
        <xdr:cNvSpPr txBox="1"/>
      </xdr:nvSpPr>
      <xdr:spPr>
        <a:xfrm>
          <a:off x="1648469" y="585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158223</xdr:rowOff>
    </xdr:from>
    <xdr:ext cx="405111" cy="259045"/>
    <xdr:sp macro="" textlink="">
      <xdr:nvSpPr>
        <xdr:cNvPr id="91" name="n_4mainValue【道路】&#10;有形固定資産減価償却率">
          <a:extLst>
            <a:ext uri="{FF2B5EF4-FFF2-40B4-BE49-F238E27FC236}">
              <a16:creationId xmlns:a16="http://schemas.microsoft.com/office/drawing/2014/main" id="{A0DB0973-0D4C-4AD2-8FAF-69C3871423D3}"/>
            </a:ext>
          </a:extLst>
        </xdr:cNvPr>
        <xdr:cNvSpPr txBox="1"/>
      </xdr:nvSpPr>
      <xdr:spPr>
        <a:xfrm>
          <a:off x="848369" y="583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1D6E67E-7A34-4863-8612-14302B2498FD}"/>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BC5A38B-0847-40E7-98E0-1D5A6F335A92}"/>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A07CA9B-D9FA-4343-ACA0-A596FC480D66}"/>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5F11FDD-BFDF-4EAE-8BCB-C1C1522BD4F5}"/>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78C3D47-FFDE-463D-A32C-ED80B02B3129}"/>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31ED2FC-06F9-4010-9004-6D502315F905}"/>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90E66D6-51FE-461C-A365-E6DAB8D5AD8C}"/>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DF77C16-602E-444B-AF60-BC7934B2E1AE}"/>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59FCE7F1-5953-4CBF-A10A-133787B95E0D}"/>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16250F1-F045-46BE-9037-8A51316800CD}"/>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902C70AF-B37D-48B1-9DCD-413BD938AD84}"/>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3F2CEC6-229B-425E-BD62-01E9FE785B49}"/>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F9637BBD-D39B-4D7D-92E8-C57BEBCF81BA}"/>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FAB3DA23-7A12-40A3-BAE9-6C45C541B8BC}"/>
            </a:ext>
          </a:extLst>
        </xdr:cNvPr>
        <xdr:cNvSpPr txBox="1"/>
      </xdr:nvSpPr>
      <xdr:spPr>
        <a:xfrm>
          <a:off x="5421206" y="63506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80E0A132-BE30-419A-9048-B521F2D770BF}"/>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DAD347F9-365F-4E85-BDFD-A216133895D7}"/>
            </a:ext>
          </a:extLst>
        </xdr:cNvPr>
        <xdr:cNvSpPr txBox="1"/>
      </xdr:nvSpPr>
      <xdr:spPr>
        <a:xfrm>
          <a:off x="54212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6B6668D0-24E8-4AA9-AD4D-EA85AEF444E3}"/>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38084D79-8559-4625-AA22-92FDC341F259}"/>
            </a:ext>
          </a:extLst>
        </xdr:cNvPr>
        <xdr:cNvSpPr txBox="1"/>
      </xdr:nvSpPr>
      <xdr:spPr>
        <a:xfrm>
          <a:off x="5421206" y="56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60143CF1-BD14-4C7A-A678-E5F92CB9D687}"/>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F7A7C188-C51E-448A-93A2-2CACE5C26E38}"/>
            </a:ext>
          </a:extLst>
        </xdr:cNvPr>
        <xdr:cNvSpPr txBox="1"/>
      </xdr:nvSpPr>
      <xdr:spPr>
        <a:xfrm>
          <a:off x="54212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89CF6DDA-DA2A-41E2-8F62-7754A1D20A57}"/>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0B22ED5F-F742-466B-9154-434974564537}"/>
            </a:ext>
          </a:extLst>
        </xdr:cNvPr>
        <xdr:cNvSpPr txBox="1"/>
      </xdr:nvSpPr>
      <xdr:spPr>
        <a:xfrm>
          <a:off x="5324703" y="491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9C620735-4DCC-4E57-8A02-91F90EFBB2BB}"/>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6969F284-6B94-4CDA-AB93-915CB55E0734}"/>
            </a:ext>
          </a:extLst>
        </xdr:cNvPr>
        <xdr:cNvCxnSpPr/>
      </xdr:nvCxnSpPr>
      <xdr:spPr>
        <a:xfrm flipV="1">
          <a:off x="9429115" y="5637038"/>
          <a:ext cx="0" cy="1191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01C7C2BF-F7C0-48F3-BECC-34D82B73F6AD}"/>
            </a:ext>
          </a:extLst>
        </xdr:cNvPr>
        <xdr:cNvSpPr txBox="1"/>
      </xdr:nvSpPr>
      <xdr:spPr>
        <a:xfrm>
          <a:off x="9467850" y="68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7FEE4797-0434-48EC-B383-754C39E1E534}"/>
            </a:ext>
          </a:extLst>
        </xdr:cNvPr>
        <xdr:cNvCxnSpPr/>
      </xdr:nvCxnSpPr>
      <xdr:spPr>
        <a:xfrm>
          <a:off x="9363075" y="682823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D88F2B3D-E1E7-4F4E-9350-ABEF7B0B302C}"/>
            </a:ext>
          </a:extLst>
        </xdr:cNvPr>
        <xdr:cNvSpPr txBox="1"/>
      </xdr:nvSpPr>
      <xdr:spPr>
        <a:xfrm>
          <a:off x="9467850" y="542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01CCDF58-F99D-437C-B337-ED698E42AFCB}"/>
            </a:ext>
          </a:extLst>
        </xdr:cNvPr>
        <xdr:cNvCxnSpPr/>
      </xdr:nvCxnSpPr>
      <xdr:spPr>
        <a:xfrm>
          <a:off x="9363075" y="563703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20" name="【道路】&#10;一人当たり延長平均値テキスト">
          <a:extLst>
            <a:ext uri="{FF2B5EF4-FFF2-40B4-BE49-F238E27FC236}">
              <a16:creationId xmlns:a16="http://schemas.microsoft.com/office/drawing/2014/main" id="{1AAF1359-9DA3-4060-98E8-7C7F4D44ECCF}"/>
            </a:ext>
          </a:extLst>
        </xdr:cNvPr>
        <xdr:cNvSpPr txBox="1"/>
      </xdr:nvSpPr>
      <xdr:spPr>
        <a:xfrm>
          <a:off x="9467850" y="6497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5224101F-C0F4-4846-9B2C-E21C33A0446E}"/>
            </a:ext>
          </a:extLst>
        </xdr:cNvPr>
        <xdr:cNvSpPr/>
      </xdr:nvSpPr>
      <xdr:spPr>
        <a:xfrm>
          <a:off x="9401175" y="6646166"/>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3C0EA0C6-AE63-4F2F-9651-15D029B3AF2F}"/>
            </a:ext>
          </a:extLst>
        </xdr:cNvPr>
        <xdr:cNvSpPr/>
      </xdr:nvSpPr>
      <xdr:spPr>
        <a:xfrm>
          <a:off x="8639175" y="66404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CD8BB54F-989B-409C-AC91-9874DCD870C4}"/>
            </a:ext>
          </a:extLst>
        </xdr:cNvPr>
        <xdr:cNvSpPr/>
      </xdr:nvSpPr>
      <xdr:spPr>
        <a:xfrm>
          <a:off x="7839075" y="665040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D6F2090D-8C3F-41EA-91C1-C97228018CB3}"/>
            </a:ext>
          </a:extLst>
        </xdr:cNvPr>
        <xdr:cNvSpPr/>
      </xdr:nvSpPr>
      <xdr:spPr>
        <a:xfrm>
          <a:off x="7029450" y="664655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a:extLst>
            <a:ext uri="{FF2B5EF4-FFF2-40B4-BE49-F238E27FC236}">
              <a16:creationId xmlns:a16="http://schemas.microsoft.com/office/drawing/2014/main" id="{06CB572D-52E3-443A-98D2-120C395C903C}"/>
            </a:ext>
          </a:extLst>
        </xdr:cNvPr>
        <xdr:cNvSpPr/>
      </xdr:nvSpPr>
      <xdr:spPr>
        <a:xfrm>
          <a:off x="6238875" y="66459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CBF8A70-F202-4D05-9133-1A23BADDC93E}"/>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E112E84-2905-46A8-9BDC-C83F43277483}"/>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FECA8B3-0C2C-4872-8F4E-D15EAE3FC787}"/>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84A8865-7D53-4858-82D7-20983A23E2D6}"/>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9E54ADF-5CD1-4F8E-8D90-85DE62FBC58A}"/>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29412</xdr:rowOff>
    </xdr:from>
    <xdr:to>
      <xdr:col>55</xdr:col>
      <xdr:colOff>50800</xdr:colOff>
      <xdr:row>41</xdr:row>
      <xdr:rowOff>131012</xdr:rowOff>
    </xdr:to>
    <xdr:sp macro="" textlink="">
      <xdr:nvSpPr>
        <xdr:cNvPr id="131" name="楕円 130">
          <a:extLst>
            <a:ext uri="{FF2B5EF4-FFF2-40B4-BE49-F238E27FC236}">
              <a16:creationId xmlns:a16="http://schemas.microsoft.com/office/drawing/2014/main" id="{12C9B278-AE80-48E5-84B7-66F395827C7E}"/>
            </a:ext>
          </a:extLst>
        </xdr:cNvPr>
        <xdr:cNvSpPr/>
      </xdr:nvSpPr>
      <xdr:spPr>
        <a:xfrm>
          <a:off x="9401175" y="6674687"/>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141242</xdr:rowOff>
    </xdr:from>
    <xdr:ext cx="534377" cy="259045"/>
    <xdr:sp macro="" textlink="">
      <xdr:nvSpPr>
        <xdr:cNvPr id="132" name="【道路】&#10;一人当たり延長該当値テキスト">
          <a:extLst>
            <a:ext uri="{FF2B5EF4-FFF2-40B4-BE49-F238E27FC236}">
              <a16:creationId xmlns:a16="http://schemas.microsoft.com/office/drawing/2014/main" id="{9C76BD5D-5BB3-4745-B2B4-9F6874347D93}"/>
            </a:ext>
          </a:extLst>
        </xdr:cNvPr>
        <xdr:cNvSpPr txBox="1"/>
      </xdr:nvSpPr>
      <xdr:spPr>
        <a:xfrm>
          <a:off x="9467850" y="663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31980</xdr:rowOff>
    </xdr:from>
    <xdr:to>
      <xdr:col>50</xdr:col>
      <xdr:colOff>165100</xdr:colOff>
      <xdr:row>41</xdr:row>
      <xdr:rowOff>133580</xdr:rowOff>
    </xdr:to>
    <xdr:sp macro="" textlink="">
      <xdr:nvSpPr>
        <xdr:cNvPr id="133" name="楕円 132">
          <a:extLst>
            <a:ext uri="{FF2B5EF4-FFF2-40B4-BE49-F238E27FC236}">
              <a16:creationId xmlns:a16="http://schemas.microsoft.com/office/drawing/2014/main" id="{64324E17-8DF9-4D75-BEC4-B8CE670B086B}"/>
            </a:ext>
          </a:extLst>
        </xdr:cNvPr>
        <xdr:cNvSpPr/>
      </xdr:nvSpPr>
      <xdr:spPr>
        <a:xfrm>
          <a:off x="8639175" y="667725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80212</xdr:rowOff>
    </xdr:from>
    <xdr:to>
      <xdr:col>55</xdr:col>
      <xdr:colOff>0</xdr:colOff>
      <xdr:row>41</xdr:row>
      <xdr:rowOff>82780</xdr:rowOff>
    </xdr:to>
    <xdr:cxnSp macro="">
      <xdr:nvCxnSpPr>
        <xdr:cNvPr id="134" name="直線コネクタ 133">
          <a:extLst>
            <a:ext uri="{FF2B5EF4-FFF2-40B4-BE49-F238E27FC236}">
              <a16:creationId xmlns:a16="http://schemas.microsoft.com/office/drawing/2014/main" id="{1BD61CFD-D384-4BFF-911F-252D5BE3B9D5}"/>
            </a:ext>
          </a:extLst>
        </xdr:cNvPr>
        <xdr:cNvCxnSpPr/>
      </xdr:nvCxnSpPr>
      <xdr:spPr>
        <a:xfrm flipV="1">
          <a:off x="8686800" y="6731837"/>
          <a:ext cx="742950" cy="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34727</xdr:rowOff>
    </xdr:from>
    <xdr:to>
      <xdr:col>46</xdr:col>
      <xdr:colOff>38100</xdr:colOff>
      <xdr:row>41</xdr:row>
      <xdr:rowOff>136327</xdr:rowOff>
    </xdr:to>
    <xdr:sp macro="" textlink="">
      <xdr:nvSpPr>
        <xdr:cNvPr id="135" name="楕円 134">
          <a:extLst>
            <a:ext uri="{FF2B5EF4-FFF2-40B4-BE49-F238E27FC236}">
              <a16:creationId xmlns:a16="http://schemas.microsoft.com/office/drawing/2014/main" id="{F584D3D8-87AF-48BD-9CC4-C1597DE5DB80}"/>
            </a:ext>
          </a:extLst>
        </xdr:cNvPr>
        <xdr:cNvSpPr/>
      </xdr:nvSpPr>
      <xdr:spPr>
        <a:xfrm>
          <a:off x="7839075" y="668000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82780</xdr:rowOff>
    </xdr:from>
    <xdr:to>
      <xdr:col>50</xdr:col>
      <xdr:colOff>114300</xdr:colOff>
      <xdr:row>41</xdr:row>
      <xdr:rowOff>85527</xdr:rowOff>
    </xdr:to>
    <xdr:cxnSp macro="">
      <xdr:nvCxnSpPr>
        <xdr:cNvPr id="136" name="直線コネクタ 135">
          <a:extLst>
            <a:ext uri="{FF2B5EF4-FFF2-40B4-BE49-F238E27FC236}">
              <a16:creationId xmlns:a16="http://schemas.microsoft.com/office/drawing/2014/main" id="{B6829B33-39FD-479B-B7EF-71DA4F3C1F42}"/>
            </a:ext>
          </a:extLst>
        </xdr:cNvPr>
        <xdr:cNvCxnSpPr/>
      </xdr:nvCxnSpPr>
      <xdr:spPr>
        <a:xfrm flipV="1">
          <a:off x="7886700" y="6734405"/>
          <a:ext cx="800100" cy="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37828</xdr:rowOff>
    </xdr:from>
    <xdr:to>
      <xdr:col>41</xdr:col>
      <xdr:colOff>101600</xdr:colOff>
      <xdr:row>41</xdr:row>
      <xdr:rowOff>139428</xdr:rowOff>
    </xdr:to>
    <xdr:sp macro="" textlink="">
      <xdr:nvSpPr>
        <xdr:cNvPr id="137" name="楕円 136">
          <a:extLst>
            <a:ext uri="{FF2B5EF4-FFF2-40B4-BE49-F238E27FC236}">
              <a16:creationId xmlns:a16="http://schemas.microsoft.com/office/drawing/2014/main" id="{1A253A48-91DA-4C1E-BCA2-744E98BDD476}"/>
            </a:ext>
          </a:extLst>
        </xdr:cNvPr>
        <xdr:cNvSpPr/>
      </xdr:nvSpPr>
      <xdr:spPr>
        <a:xfrm>
          <a:off x="7029450" y="668627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85527</xdr:rowOff>
    </xdr:from>
    <xdr:to>
      <xdr:col>45</xdr:col>
      <xdr:colOff>177800</xdr:colOff>
      <xdr:row>41</xdr:row>
      <xdr:rowOff>88628</xdr:rowOff>
    </xdr:to>
    <xdr:cxnSp macro="">
      <xdr:nvCxnSpPr>
        <xdr:cNvPr id="138" name="直線コネクタ 137">
          <a:extLst>
            <a:ext uri="{FF2B5EF4-FFF2-40B4-BE49-F238E27FC236}">
              <a16:creationId xmlns:a16="http://schemas.microsoft.com/office/drawing/2014/main" id="{1B1B9F09-894E-41ED-92F5-F3B7832CCF75}"/>
            </a:ext>
          </a:extLst>
        </xdr:cNvPr>
        <xdr:cNvCxnSpPr/>
      </xdr:nvCxnSpPr>
      <xdr:spPr>
        <a:xfrm flipV="1">
          <a:off x="7077075" y="6737152"/>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109631</xdr:rowOff>
    </xdr:from>
    <xdr:to>
      <xdr:col>36</xdr:col>
      <xdr:colOff>165100</xdr:colOff>
      <xdr:row>42</xdr:row>
      <xdr:rowOff>39781</xdr:rowOff>
    </xdr:to>
    <xdr:sp macro="" textlink="">
      <xdr:nvSpPr>
        <xdr:cNvPr id="139" name="楕円 138">
          <a:extLst>
            <a:ext uri="{FF2B5EF4-FFF2-40B4-BE49-F238E27FC236}">
              <a16:creationId xmlns:a16="http://schemas.microsoft.com/office/drawing/2014/main" id="{F168367F-83EA-407E-988C-5EAC94148B63}"/>
            </a:ext>
          </a:extLst>
        </xdr:cNvPr>
        <xdr:cNvSpPr/>
      </xdr:nvSpPr>
      <xdr:spPr>
        <a:xfrm>
          <a:off x="6238875" y="675490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88628</xdr:rowOff>
    </xdr:from>
    <xdr:to>
      <xdr:col>41</xdr:col>
      <xdr:colOff>50800</xdr:colOff>
      <xdr:row>41</xdr:row>
      <xdr:rowOff>160431</xdr:rowOff>
    </xdr:to>
    <xdr:cxnSp macro="">
      <xdr:nvCxnSpPr>
        <xdr:cNvPr id="140" name="直線コネクタ 139">
          <a:extLst>
            <a:ext uri="{FF2B5EF4-FFF2-40B4-BE49-F238E27FC236}">
              <a16:creationId xmlns:a16="http://schemas.microsoft.com/office/drawing/2014/main" id="{D9D3C866-1FDD-4039-BE6A-857514C436E4}"/>
            </a:ext>
          </a:extLst>
        </xdr:cNvPr>
        <xdr:cNvCxnSpPr/>
      </xdr:nvCxnSpPr>
      <xdr:spPr>
        <a:xfrm flipV="1">
          <a:off x="6286500" y="6733903"/>
          <a:ext cx="790575" cy="7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41" name="n_1aveValue【道路】&#10;一人当たり延長">
          <a:extLst>
            <a:ext uri="{FF2B5EF4-FFF2-40B4-BE49-F238E27FC236}">
              <a16:creationId xmlns:a16="http://schemas.microsoft.com/office/drawing/2014/main" id="{2F03C4E7-143B-4832-AB91-05CC86F4DA3B}"/>
            </a:ext>
          </a:extLst>
        </xdr:cNvPr>
        <xdr:cNvSpPr txBox="1"/>
      </xdr:nvSpPr>
      <xdr:spPr>
        <a:xfrm>
          <a:off x="8429136" y="642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42" name="n_2aveValue【道路】&#10;一人当たり延長">
          <a:extLst>
            <a:ext uri="{FF2B5EF4-FFF2-40B4-BE49-F238E27FC236}">
              <a16:creationId xmlns:a16="http://schemas.microsoft.com/office/drawing/2014/main" id="{C6B132E3-14FB-431F-92B2-331F68ED2015}"/>
            </a:ext>
          </a:extLst>
        </xdr:cNvPr>
        <xdr:cNvSpPr txBox="1"/>
      </xdr:nvSpPr>
      <xdr:spPr>
        <a:xfrm>
          <a:off x="7648086" y="642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43" name="n_3aveValue【道路】&#10;一人当たり延長">
          <a:extLst>
            <a:ext uri="{FF2B5EF4-FFF2-40B4-BE49-F238E27FC236}">
              <a16:creationId xmlns:a16="http://schemas.microsoft.com/office/drawing/2014/main" id="{D2F703A7-CAC7-46DA-A3D8-84A5A08D28D1}"/>
            </a:ext>
          </a:extLst>
        </xdr:cNvPr>
        <xdr:cNvSpPr txBox="1"/>
      </xdr:nvSpPr>
      <xdr:spPr>
        <a:xfrm>
          <a:off x="6847986" y="643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115613</xdr:rowOff>
    </xdr:from>
    <xdr:ext cx="534377" cy="259045"/>
    <xdr:sp macro="" textlink="">
      <xdr:nvSpPr>
        <xdr:cNvPr id="144" name="n_4aveValue【道路】&#10;一人当たり延長">
          <a:extLst>
            <a:ext uri="{FF2B5EF4-FFF2-40B4-BE49-F238E27FC236}">
              <a16:creationId xmlns:a16="http://schemas.microsoft.com/office/drawing/2014/main" id="{F32A2552-E880-4786-94A0-1F69C5C97B68}"/>
            </a:ext>
          </a:extLst>
        </xdr:cNvPr>
        <xdr:cNvSpPr txBox="1"/>
      </xdr:nvSpPr>
      <xdr:spPr>
        <a:xfrm>
          <a:off x="6038361" y="644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124707</xdr:rowOff>
    </xdr:from>
    <xdr:ext cx="534377" cy="259045"/>
    <xdr:sp macro="" textlink="">
      <xdr:nvSpPr>
        <xdr:cNvPr id="145" name="n_1mainValue【道路】&#10;一人当たり延長">
          <a:extLst>
            <a:ext uri="{FF2B5EF4-FFF2-40B4-BE49-F238E27FC236}">
              <a16:creationId xmlns:a16="http://schemas.microsoft.com/office/drawing/2014/main" id="{9EC3DADF-7EF0-4925-94C2-D2C30FA0F09D}"/>
            </a:ext>
          </a:extLst>
        </xdr:cNvPr>
        <xdr:cNvSpPr txBox="1"/>
      </xdr:nvSpPr>
      <xdr:spPr>
        <a:xfrm>
          <a:off x="8429136" y="676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127454</xdr:rowOff>
    </xdr:from>
    <xdr:ext cx="534377" cy="259045"/>
    <xdr:sp macro="" textlink="">
      <xdr:nvSpPr>
        <xdr:cNvPr id="146" name="n_2mainValue【道路】&#10;一人当たり延長">
          <a:extLst>
            <a:ext uri="{FF2B5EF4-FFF2-40B4-BE49-F238E27FC236}">
              <a16:creationId xmlns:a16="http://schemas.microsoft.com/office/drawing/2014/main" id="{152C9AB7-8B5F-4E3C-A10B-D3D739DFF742}"/>
            </a:ext>
          </a:extLst>
        </xdr:cNvPr>
        <xdr:cNvSpPr txBox="1"/>
      </xdr:nvSpPr>
      <xdr:spPr>
        <a:xfrm>
          <a:off x="7648086" y="677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130555</xdr:rowOff>
    </xdr:from>
    <xdr:ext cx="534377" cy="259045"/>
    <xdr:sp macro="" textlink="">
      <xdr:nvSpPr>
        <xdr:cNvPr id="147" name="n_3mainValue【道路】&#10;一人当たり延長">
          <a:extLst>
            <a:ext uri="{FF2B5EF4-FFF2-40B4-BE49-F238E27FC236}">
              <a16:creationId xmlns:a16="http://schemas.microsoft.com/office/drawing/2014/main" id="{29D92409-CE85-43B4-BC37-3D89C340C5BE}"/>
            </a:ext>
          </a:extLst>
        </xdr:cNvPr>
        <xdr:cNvSpPr txBox="1"/>
      </xdr:nvSpPr>
      <xdr:spPr>
        <a:xfrm>
          <a:off x="6847986" y="677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30908</xdr:rowOff>
    </xdr:from>
    <xdr:ext cx="534377" cy="259045"/>
    <xdr:sp macro="" textlink="">
      <xdr:nvSpPr>
        <xdr:cNvPr id="148" name="n_4mainValue【道路】&#10;一人当たり延長">
          <a:extLst>
            <a:ext uri="{FF2B5EF4-FFF2-40B4-BE49-F238E27FC236}">
              <a16:creationId xmlns:a16="http://schemas.microsoft.com/office/drawing/2014/main" id="{1DBC1EF7-32DD-45CD-8BCC-DBE594DC551E}"/>
            </a:ext>
          </a:extLst>
        </xdr:cNvPr>
        <xdr:cNvSpPr txBox="1"/>
      </xdr:nvSpPr>
      <xdr:spPr>
        <a:xfrm>
          <a:off x="6038361" y="683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D66448F8-F442-48FA-9D02-754DE6D4F2A5}"/>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54E61049-D676-42FC-A452-0A2C15D4BC7E}"/>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A532A0BC-B931-49EF-8C46-D1AE3A01535C}"/>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89E469B7-2E39-4DEB-971D-3EFD5D907692}"/>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900E525B-02EB-4550-92DC-387ACF991D72}"/>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214AB7C8-7F6C-4799-920E-B42B5D6973A4}"/>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9AA14F9-365F-4F29-A025-C8AAB4462F7B}"/>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7841EDB0-7F05-4ECE-9917-0DD099666CF1}"/>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6FA78714-28EA-4382-86EF-96489F61E88D}"/>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E17F581C-102C-4A97-B67D-E037D2F15759}"/>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C4E55822-A40C-4043-BBE8-14D8CD47361B}"/>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11542BD7-DD08-4599-8917-DEC740EE1A3C}"/>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EE076CB6-08AF-45C5-9781-E92EAE622EA7}"/>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773E25B-AE70-4BF8-A773-5B84C4D01284}"/>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5A8F41F1-D23F-4B93-8D5F-71311717A8BB}"/>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5A2F313A-0865-4C44-A928-50679CE778F3}"/>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79A9E17-C69A-4599-BB52-9FD9C3DAEB23}"/>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44DB4CC6-EAF2-4AFD-83EA-5ECFF44E3C7D}"/>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9E44F8F9-2C0B-45D6-8FC9-94BD52211F5C}"/>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EF0D4E3B-6A5A-4652-B49D-BB2B4793DAEA}"/>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1DEF1402-7E98-4C31-9E6F-2E925FE70D60}"/>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C6CCD32A-895C-4491-9FC3-FE4663AE4247}"/>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9CD5AE67-3A21-4D9E-A3AD-CEF72AB79FA6}"/>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6B8DC92E-9376-4316-AA3A-BB6433AA804B}"/>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8C541B15-DC53-4DBF-8FBD-16F2DF2F419C}"/>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AE883C8E-1143-4083-A83B-4CA21DCE09BA}"/>
            </a:ext>
          </a:extLst>
        </xdr:cNvPr>
        <xdr:cNvCxnSpPr/>
      </xdr:nvCxnSpPr>
      <xdr:spPr>
        <a:xfrm flipV="1">
          <a:off x="4180840" y="9078958"/>
          <a:ext cx="0" cy="1362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C2881AA9-4EC7-4A71-846C-C4D4F1498A87}"/>
            </a:ext>
          </a:extLst>
        </xdr:cNvPr>
        <xdr:cNvSpPr txBox="1"/>
      </xdr:nvSpPr>
      <xdr:spPr>
        <a:xfrm>
          <a:off x="4219575" y="10438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A9019093-1B97-49DA-9079-2213071F2836}"/>
            </a:ext>
          </a:extLst>
        </xdr:cNvPr>
        <xdr:cNvCxnSpPr/>
      </xdr:nvCxnSpPr>
      <xdr:spPr>
        <a:xfrm>
          <a:off x="4105275" y="104412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8E139C61-7683-41B1-9FAE-B05B5D80026A}"/>
            </a:ext>
          </a:extLst>
        </xdr:cNvPr>
        <xdr:cNvSpPr txBox="1"/>
      </xdr:nvSpPr>
      <xdr:spPr>
        <a:xfrm>
          <a:off x="4219575" y="88764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6D7F897F-73F1-47B9-9D8B-A4B45BC62D30}"/>
            </a:ext>
          </a:extLst>
        </xdr:cNvPr>
        <xdr:cNvCxnSpPr/>
      </xdr:nvCxnSpPr>
      <xdr:spPr>
        <a:xfrm>
          <a:off x="4105275" y="907895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FE2DF4A8-1169-48FD-AA9A-751843F3AEE3}"/>
            </a:ext>
          </a:extLst>
        </xdr:cNvPr>
        <xdr:cNvSpPr txBox="1"/>
      </xdr:nvSpPr>
      <xdr:spPr>
        <a:xfrm>
          <a:off x="4219575" y="9731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F7406CFE-60C6-4CFA-A39B-FD69603CF2E5}"/>
            </a:ext>
          </a:extLst>
        </xdr:cNvPr>
        <xdr:cNvSpPr/>
      </xdr:nvSpPr>
      <xdr:spPr>
        <a:xfrm>
          <a:off x="4124325" y="988640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C6192EBC-5646-4A4C-B0F5-C1EEC2730C75}"/>
            </a:ext>
          </a:extLst>
        </xdr:cNvPr>
        <xdr:cNvSpPr/>
      </xdr:nvSpPr>
      <xdr:spPr>
        <a:xfrm>
          <a:off x="3381375" y="986844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40AAA272-4B18-4A56-BE61-6D33C16FEF0C}"/>
            </a:ext>
          </a:extLst>
        </xdr:cNvPr>
        <xdr:cNvSpPr/>
      </xdr:nvSpPr>
      <xdr:spPr>
        <a:xfrm>
          <a:off x="2571750" y="98506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56C880F0-EE4F-4AA6-87B8-26F47A29C4D1}"/>
            </a:ext>
          </a:extLst>
        </xdr:cNvPr>
        <xdr:cNvSpPr/>
      </xdr:nvSpPr>
      <xdr:spPr>
        <a:xfrm>
          <a:off x="1781175" y="983270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a:extLst>
            <a:ext uri="{FF2B5EF4-FFF2-40B4-BE49-F238E27FC236}">
              <a16:creationId xmlns:a16="http://schemas.microsoft.com/office/drawing/2014/main" id="{53626CA2-0E8F-4E25-BBB3-700DE1CF3584}"/>
            </a:ext>
          </a:extLst>
        </xdr:cNvPr>
        <xdr:cNvSpPr/>
      </xdr:nvSpPr>
      <xdr:spPr>
        <a:xfrm>
          <a:off x="981075" y="985547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A2F4F52-E8DB-4B1D-A144-AB5501E468B9}"/>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CFF48F5-ECED-4AE7-999E-A18B0D73D1E1}"/>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30472D2-6D3E-4EF2-838D-B01F3CDDB344}"/>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1FA24CA-359F-492D-BAB4-067005137A32}"/>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A9298545-C25E-4881-90AA-AE34EE7453C2}"/>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90" name="楕円 189">
          <a:extLst>
            <a:ext uri="{FF2B5EF4-FFF2-40B4-BE49-F238E27FC236}">
              <a16:creationId xmlns:a16="http://schemas.microsoft.com/office/drawing/2014/main" id="{F0208200-9DAC-4AF0-AAD3-F4359BE619D9}"/>
            </a:ext>
          </a:extLst>
        </xdr:cNvPr>
        <xdr:cNvSpPr/>
      </xdr:nvSpPr>
      <xdr:spPr>
        <a:xfrm>
          <a:off x="4124325" y="988985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146430</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87D37BB6-F5D1-48FF-A44D-6BE77845AEAE}"/>
            </a:ext>
          </a:extLst>
        </xdr:cNvPr>
        <xdr:cNvSpPr txBox="1"/>
      </xdr:nvSpPr>
      <xdr:spPr>
        <a:xfrm>
          <a:off x="4219575" y="9868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140244</xdr:rowOff>
    </xdr:from>
    <xdr:to>
      <xdr:col>20</xdr:col>
      <xdr:colOff>38100</xdr:colOff>
      <xdr:row>61</xdr:row>
      <xdr:rowOff>70394</xdr:rowOff>
    </xdr:to>
    <xdr:sp macro="" textlink="">
      <xdr:nvSpPr>
        <xdr:cNvPr id="192" name="楕円 191">
          <a:extLst>
            <a:ext uri="{FF2B5EF4-FFF2-40B4-BE49-F238E27FC236}">
              <a16:creationId xmlns:a16="http://schemas.microsoft.com/office/drawing/2014/main" id="{1345E5ED-5D98-47EC-B028-A2AF89FB41FB}"/>
            </a:ext>
          </a:extLst>
        </xdr:cNvPr>
        <xdr:cNvSpPr/>
      </xdr:nvSpPr>
      <xdr:spPr>
        <a:xfrm>
          <a:off x="3381375" y="986844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19594</xdr:rowOff>
    </xdr:from>
    <xdr:to>
      <xdr:col>24</xdr:col>
      <xdr:colOff>63500</xdr:colOff>
      <xdr:row>61</xdr:row>
      <xdr:rowOff>47353</xdr:rowOff>
    </xdr:to>
    <xdr:cxnSp macro="">
      <xdr:nvCxnSpPr>
        <xdr:cNvPr id="193" name="直線コネクタ 192">
          <a:extLst>
            <a:ext uri="{FF2B5EF4-FFF2-40B4-BE49-F238E27FC236}">
              <a16:creationId xmlns:a16="http://schemas.microsoft.com/office/drawing/2014/main" id="{458A49B5-33F8-4660-92DA-5395582C1F90}"/>
            </a:ext>
          </a:extLst>
        </xdr:cNvPr>
        <xdr:cNvCxnSpPr/>
      </xdr:nvCxnSpPr>
      <xdr:spPr>
        <a:xfrm>
          <a:off x="3429000" y="9906544"/>
          <a:ext cx="752475" cy="3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112485</xdr:rowOff>
    </xdr:from>
    <xdr:to>
      <xdr:col>15</xdr:col>
      <xdr:colOff>101600</xdr:colOff>
      <xdr:row>61</xdr:row>
      <xdr:rowOff>42635</xdr:rowOff>
    </xdr:to>
    <xdr:sp macro="" textlink="">
      <xdr:nvSpPr>
        <xdr:cNvPr id="194" name="楕円 193">
          <a:extLst>
            <a:ext uri="{FF2B5EF4-FFF2-40B4-BE49-F238E27FC236}">
              <a16:creationId xmlns:a16="http://schemas.microsoft.com/office/drawing/2014/main" id="{AAB00098-2CDC-4566-8E33-3294C15DC386}"/>
            </a:ext>
          </a:extLst>
        </xdr:cNvPr>
        <xdr:cNvSpPr/>
      </xdr:nvSpPr>
      <xdr:spPr>
        <a:xfrm>
          <a:off x="2571750" y="98375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163285</xdr:rowOff>
    </xdr:from>
    <xdr:to>
      <xdr:col>19</xdr:col>
      <xdr:colOff>177800</xdr:colOff>
      <xdr:row>61</xdr:row>
      <xdr:rowOff>19594</xdr:rowOff>
    </xdr:to>
    <xdr:cxnSp macro="">
      <xdr:nvCxnSpPr>
        <xdr:cNvPr id="195" name="直線コネクタ 194">
          <a:extLst>
            <a:ext uri="{FF2B5EF4-FFF2-40B4-BE49-F238E27FC236}">
              <a16:creationId xmlns:a16="http://schemas.microsoft.com/office/drawing/2014/main" id="{630DB86B-CDEA-4656-8A38-AD19493BAC5F}"/>
            </a:ext>
          </a:extLst>
        </xdr:cNvPr>
        <xdr:cNvCxnSpPr/>
      </xdr:nvCxnSpPr>
      <xdr:spPr>
        <a:xfrm>
          <a:off x="2619375" y="9885135"/>
          <a:ext cx="809625" cy="2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84727</xdr:rowOff>
    </xdr:from>
    <xdr:to>
      <xdr:col>10</xdr:col>
      <xdr:colOff>165100</xdr:colOff>
      <xdr:row>61</xdr:row>
      <xdr:rowOff>14877</xdr:rowOff>
    </xdr:to>
    <xdr:sp macro="" textlink="">
      <xdr:nvSpPr>
        <xdr:cNvPr id="196" name="楕円 195">
          <a:extLst>
            <a:ext uri="{FF2B5EF4-FFF2-40B4-BE49-F238E27FC236}">
              <a16:creationId xmlns:a16="http://schemas.microsoft.com/office/drawing/2014/main" id="{274F1C99-B659-4011-BF1F-F5FD7D69E0C4}"/>
            </a:ext>
          </a:extLst>
        </xdr:cNvPr>
        <xdr:cNvSpPr/>
      </xdr:nvSpPr>
      <xdr:spPr>
        <a:xfrm>
          <a:off x="1781175" y="981292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135527</xdr:rowOff>
    </xdr:from>
    <xdr:to>
      <xdr:col>15</xdr:col>
      <xdr:colOff>50800</xdr:colOff>
      <xdr:row>60</xdr:row>
      <xdr:rowOff>163285</xdr:rowOff>
    </xdr:to>
    <xdr:cxnSp macro="">
      <xdr:nvCxnSpPr>
        <xdr:cNvPr id="197" name="直線コネクタ 196">
          <a:extLst>
            <a:ext uri="{FF2B5EF4-FFF2-40B4-BE49-F238E27FC236}">
              <a16:creationId xmlns:a16="http://schemas.microsoft.com/office/drawing/2014/main" id="{95DAEF74-845E-4890-B0ED-8FAA78CE74B4}"/>
            </a:ext>
          </a:extLst>
        </xdr:cNvPr>
        <xdr:cNvCxnSpPr/>
      </xdr:nvCxnSpPr>
      <xdr:spPr>
        <a:xfrm>
          <a:off x="1828800" y="9860552"/>
          <a:ext cx="790575" cy="2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56969</xdr:rowOff>
    </xdr:from>
    <xdr:to>
      <xdr:col>6</xdr:col>
      <xdr:colOff>38100</xdr:colOff>
      <xdr:row>60</xdr:row>
      <xdr:rowOff>158569</xdr:rowOff>
    </xdr:to>
    <xdr:sp macro="" textlink="">
      <xdr:nvSpPr>
        <xdr:cNvPr id="198" name="楕円 197">
          <a:extLst>
            <a:ext uri="{FF2B5EF4-FFF2-40B4-BE49-F238E27FC236}">
              <a16:creationId xmlns:a16="http://schemas.microsoft.com/office/drawing/2014/main" id="{0E97DD9B-3C6A-4579-861E-6C0005C706B8}"/>
            </a:ext>
          </a:extLst>
        </xdr:cNvPr>
        <xdr:cNvSpPr/>
      </xdr:nvSpPr>
      <xdr:spPr>
        <a:xfrm>
          <a:off x="981075" y="978199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107769</xdr:rowOff>
    </xdr:from>
    <xdr:to>
      <xdr:col>10</xdr:col>
      <xdr:colOff>114300</xdr:colOff>
      <xdr:row>60</xdr:row>
      <xdr:rowOff>135527</xdr:rowOff>
    </xdr:to>
    <xdr:cxnSp macro="">
      <xdr:nvCxnSpPr>
        <xdr:cNvPr id="199" name="直線コネクタ 198">
          <a:extLst>
            <a:ext uri="{FF2B5EF4-FFF2-40B4-BE49-F238E27FC236}">
              <a16:creationId xmlns:a16="http://schemas.microsoft.com/office/drawing/2014/main" id="{13458686-E354-437C-AE48-A6B508B78BB4}"/>
            </a:ext>
          </a:extLst>
        </xdr:cNvPr>
        <xdr:cNvCxnSpPr/>
      </xdr:nvCxnSpPr>
      <xdr:spPr>
        <a:xfrm>
          <a:off x="1028700" y="9829619"/>
          <a:ext cx="800100" cy="3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61521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4FA4E451-CEE5-4B51-97B9-45AB63280EF4}"/>
            </a:ext>
          </a:extLst>
        </xdr:cNvPr>
        <xdr:cNvSpPr txBox="1"/>
      </xdr:nvSpPr>
      <xdr:spPr>
        <a:xfrm>
          <a:off x="3239144" y="9951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C791F586-195E-4F61-93D0-8D1B6C4008D8}"/>
            </a:ext>
          </a:extLst>
        </xdr:cNvPr>
        <xdr:cNvSpPr txBox="1"/>
      </xdr:nvSpPr>
      <xdr:spPr>
        <a:xfrm>
          <a:off x="2439044" y="9933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2A61AB1C-017D-4789-A377-0366FCE5DEF3}"/>
            </a:ext>
          </a:extLst>
        </xdr:cNvPr>
        <xdr:cNvSpPr txBox="1"/>
      </xdr:nvSpPr>
      <xdr:spPr>
        <a:xfrm>
          <a:off x="1648469" y="9915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51724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B8379FF5-9908-4D4B-A65B-80460AC14887}"/>
            </a:ext>
          </a:extLst>
        </xdr:cNvPr>
        <xdr:cNvSpPr txBox="1"/>
      </xdr:nvSpPr>
      <xdr:spPr>
        <a:xfrm>
          <a:off x="848369" y="993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86921</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9996F158-12F8-4FD4-B6B4-C0FD56F11305}"/>
            </a:ext>
          </a:extLst>
        </xdr:cNvPr>
        <xdr:cNvSpPr txBox="1"/>
      </xdr:nvSpPr>
      <xdr:spPr>
        <a:xfrm>
          <a:off x="3239144" y="9646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59162</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B8AACF11-C09A-4F11-A7C2-5501557CED3D}"/>
            </a:ext>
          </a:extLst>
        </xdr:cNvPr>
        <xdr:cNvSpPr txBox="1"/>
      </xdr:nvSpPr>
      <xdr:spPr>
        <a:xfrm>
          <a:off x="2439044" y="962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31404</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CB46C5AA-80E1-4073-A000-E471ED8A3EEA}"/>
            </a:ext>
          </a:extLst>
        </xdr:cNvPr>
        <xdr:cNvSpPr txBox="1"/>
      </xdr:nvSpPr>
      <xdr:spPr>
        <a:xfrm>
          <a:off x="1648469" y="9591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3646</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ED42D1DF-46E1-4C57-BE5D-7B1F963BF1EA}"/>
            </a:ext>
          </a:extLst>
        </xdr:cNvPr>
        <xdr:cNvSpPr txBox="1"/>
      </xdr:nvSpPr>
      <xdr:spPr>
        <a:xfrm>
          <a:off x="848369" y="9569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6BB7264E-A281-405E-AB3D-822F881F4F59}"/>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4A7D8125-7CFD-46C4-B701-1CFF923045E4}"/>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4B99E7FE-11E5-4981-95DA-D3C1CAD400A7}"/>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A868CD31-0DF9-4714-93E7-8A4ACFD79FF1}"/>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44BCC31F-E59A-4CDB-9126-C8B637067513}"/>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4DD12A19-CA83-4FB9-A0A0-A7A4CBAE1C91}"/>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2BB334A4-5A9C-4E80-82F2-75391F85B4F0}"/>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CC7A806E-BB48-4E99-B028-12E3A85B605E}"/>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CACA6A06-5BF4-471C-A155-66DF372DE95F}"/>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51A14C01-4260-4C9C-9D7E-6AAC86EB2ED1}"/>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AA70D438-ED2A-41C9-BC48-B19E96BD0412}"/>
            </a:ext>
          </a:extLst>
        </xdr:cNvPr>
        <xdr:cNvCxnSpPr/>
      </xdr:nvCxnSpPr>
      <xdr:spPr>
        <a:xfrm>
          <a:off x="5953125" y="1037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BA411CFE-5B1A-400A-877A-592B29654B79}"/>
            </a:ext>
          </a:extLst>
        </xdr:cNvPr>
        <xdr:cNvSpPr txBox="1"/>
      </xdr:nvSpPr>
      <xdr:spPr>
        <a:xfrm>
          <a:off x="5723389" y="10236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023345F8-2A61-437D-B365-6DD208602D6C}"/>
            </a:ext>
          </a:extLst>
        </xdr:cNvPr>
        <xdr:cNvCxnSpPr/>
      </xdr:nvCxnSpPr>
      <xdr:spPr>
        <a:xfrm>
          <a:off x="5953125" y="994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6E70FB22-FB57-40F6-B9CC-F14D0CA89577}"/>
            </a:ext>
          </a:extLst>
        </xdr:cNvPr>
        <xdr:cNvSpPr txBox="1"/>
      </xdr:nvSpPr>
      <xdr:spPr>
        <a:xfrm>
          <a:off x="5324703" y="9808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B96413F0-9761-4E42-8D90-D23AAC1A0C62}"/>
            </a:ext>
          </a:extLst>
        </xdr:cNvPr>
        <xdr:cNvCxnSpPr/>
      </xdr:nvCxnSpPr>
      <xdr:spPr>
        <a:xfrm>
          <a:off x="5953125" y="951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785C1D28-7B20-4865-9633-608DEBBABDF0}"/>
            </a:ext>
          </a:extLst>
        </xdr:cNvPr>
        <xdr:cNvSpPr txBox="1"/>
      </xdr:nvSpPr>
      <xdr:spPr>
        <a:xfrm>
          <a:off x="5324703" y="93796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E8B77BAA-F814-4DDE-B811-ED8E86DDC659}"/>
            </a:ext>
          </a:extLst>
        </xdr:cNvPr>
        <xdr:cNvCxnSpPr/>
      </xdr:nvCxnSpPr>
      <xdr:spPr>
        <a:xfrm>
          <a:off x="5953125" y="907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5261321C-01EB-4047-8E63-5A608378E9B9}"/>
            </a:ext>
          </a:extLst>
        </xdr:cNvPr>
        <xdr:cNvSpPr txBox="1"/>
      </xdr:nvSpPr>
      <xdr:spPr>
        <a:xfrm>
          <a:off x="5324703" y="89414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CD4C8344-FCFB-4DDC-80B9-5095251C1189}"/>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30F41CB7-EA93-4007-836E-EB21CA8F5DF9}"/>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886CE89F-0600-4F63-9810-B857028D8E53}"/>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3870BCB5-5C23-4CCB-8D5D-A49876AED190}"/>
            </a:ext>
          </a:extLst>
        </xdr:cNvPr>
        <xdr:cNvCxnSpPr/>
      </xdr:nvCxnSpPr>
      <xdr:spPr>
        <a:xfrm flipV="1">
          <a:off x="9429115" y="8964768"/>
          <a:ext cx="0" cy="140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5D1D42CB-AAC5-4639-B888-125115235A22}"/>
            </a:ext>
          </a:extLst>
        </xdr:cNvPr>
        <xdr:cNvSpPr txBox="1"/>
      </xdr:nvSpPr>
      <xdr:spPr>
        <a:xfrm>
          <a:off x="9467850" y="10374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4C65492B-6AD2-4D80-974B-B355C5C8AA84}"/>
            </a:ext>
          </a:extLst>
        </xdr:cNvPr>
        <xdr:cNvCxnSpPr/>
      </xdr:nvCxnSpPr>
      <xdr:spPr>
        <a:xfrm>
          <a:off x="9363075" y="1037116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2BA35AA4-B11A-4A2D-8F6C-C6185232BF4C}"/>
            </a:ext>
          </a:extLst>
        </xdr:cNvPr>
        <xdr:cNvSpPr txBox="1"/>
      </xdr:nvSpPr>
      <xdr:spPr>
        <a:xfrm>
          <a:off x="9467850" y="87526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348B933A-269E-415C-9008-86A63DAB5C12}"/>
            </a:ext>
          </a:extLst>
        </xdr:cNvPr>
        <xdr:cNvCxnSpPr/>
      </xdr:nvCxnSpPr>
      <xdr:spPr>
        <a:xfrm>
          <a:off x="9363075" y="896476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33317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6F7A0811-286A-4C2F-BB6A-DFFDDBC673EF}"/>
            </a:ext>
          </a:extLst>
        </xdr:cNvPr>
        <xdr:cNvSpPr txBox="1"/>
      </xdr:nvSpPr>
      <xdr:spPr>
        <a:xfrm>
          <a:off x="9467850" y="991709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F66D14FA-471D-4965-956C-94C9523323DA}"/>
            </a:ext>
          </a:extLst>
        </xdr:cNvPr>
        <xdr:cNvSpPr/>
      </xdr:nvSpPr>
      <xdr:spPr>
        <a:xfrm>
          <a:off x="9401175" y="10056140"/>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BA604553-20DD-4709-B68D-65709D74A2E8}"/>
            </a:ext>
          </a:extLst>
        </xdr:cNvPr>
        <xdr:cNvSpPr/>
      </xdr:nvSpPr>
      <xdr:spPr>
        <a:xfrm>
          <a:off x="8639175" y="1006717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211647B1-177C-4F37-88D6-7E178C2D2C3A}"/>
            </a:ext>
          </a:extLst>
        </xdr:cNvPr>
        <xdr:cNvSpPr/>
      </xdr:nvSpPr>
      <xdr:spPr>
        <a:xfrm>
          <a:off x="7839075" y="1007570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274A1331-E431-4BCA-8F8E-0CBCF6F73D9B}"/>
            </a:ext>
          </a:extLst>
        </xdr:cNvPr>
        <xdr:cNvSpPr/>
      </xdr:nvSpPr>
      <xdr:spPr>
        <a:xfrm>
          <a:off x="7029450" y="1008712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a:extLst>
            <a:ext uri="{FF2B5EF4-FFF2-40B4-BE49-F238E27FC236}">
              <a16:creationId xmlns:a16="http://schemas.microsoft.com/office/drawing/2014/main" id="{7EAE6940-CC70-4B97-89E3-0FA1BB10F378}"/>
            </a:ext>
          </a:extLst>
        </xdr:cNvPr>
        <xdr:cNvSpPr/>
      </xdr:nvSpPr>
      <xdr:spPr>
        <a:xfrm>
          <a:off x="6238875" y="1006081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81780D2-BCED-4689-A17C-CA7DA4D5A539}"/>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861D127-E32D-4F92-B3B3-CE1DA1CA8ED4}"/>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DEF694A-A45E-4929-B5C7-EB964B0FDF82}"/>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49352B9-7EFB-4A57-A56C-C0673D77E1E8}"/>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5CA1975-7CCD-4931-93DE-CDD9DCF3F837}"/>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46968</xdr:rowOff>
    </xdr:from>
    <xdr:to>
      <xdr:col>55</xdr:col>
      <xdr:colOff>50800</xdr:colOff>
      <xdr:row>62</xdr:row>
      <xdr:rowOff>148568</xdr:rowOff>
    </xdr:to>
    <xdr:sp macro="" textlink="">
      <xdr:nvSpPr>
        <xdr:cNvPr id="245" name="楕円 244">
          <a:extLst>
            <a:ext uri="{FF2B5EF4-FFF2-40B4-BE49-F238E27FC236}">
              <a16:creationId xmlns:a16="http://schemas.microsoft.com/office/drawing/2014/main" id="{6748E461-569F-4F93-AA19-1B723C60F256}"/>
            </a:ext>
          </a:extLst>
        </xdr:cNvPr>
        <xdr:cNvSpPr/>
      </xdr:nvSpPr>
      <xdr:spPr>
        <a:xfrm>
          <a:off x="9401175" y="10099018"/>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25395</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5FE4EAA5-F7C0-4D13-9025-52E224464CF8}"/>
            </a:ext>
          </a:extLst>
        </xdr:cNvPr>
        <xdr:cNvSpPr txBox="1"/>
      </xdr:nvSpPr>
      <xdr:spPr>
        <a:xfrm>
          <a:off x="9467850" y="100774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51518</xdr:rowOff>
    </xdr:from>
    <xdr:to>
      <xdr:col>50</xdr:col>
      <xdr:colOff>165100</xdr:colOff>
      <xdr:row>62</xdr:row>
      <xdr:rowOff>153118</xdr:rowOff>
    </xdr:to>
    <xdr:sp macro="" textlink="">
      <xdr:nvSpPr>
        <xdr:cNvPr id="247" name="楕円 246">
          <a:extLst>
            <a:ext uri="{FF2B5EF4-FFF2-40B4-BE49-F238E27FC236}">
              <a16:creationId xmlns:a16="http://schemas.microsoft.com/office/drawing/2014/main" id="{CF2DF787-CA6D-4088-9ED2-7080F2B9212D}"/>
            </a:ext>
          </a:extLst>
        </xdr:cNvPr>
        <xdr:cNvSpPr/>
      </xdr:nvSpPr>
      <xdr:spPr>
        <a:xfrm>
          <a:off x="8639175" y="1009721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97768</xdr:rowOff>
    </xdr:from>
    <xdr:to>
      <xdr:col>55</xdr:col>
      <xdr:colOff>0</xdr:colOff>
      <xdr:row>62</xdr:row>
      <xdr:rowOff>102318</xdr:rowOff>
    </xdr:to>
    <xdr:cxnSp macro="">
      <xdr:nvCxnSpPr>
        <xdr:cNvPr id="248" name="直線コネクタ 247">
          <a:extLst>
            <a:ext uri="{FF2B5EF4-FFF2-40B4-BE49-F238E27FC236}">
              <a16:creationId xmlns:a16="http://schemas.microsoft.com/office/drawing/2014/main" id="{8F79BDB1-2B24-46E4-ACB4-EB3B5F095595}"/>
            </a:ext>
          </a:extLst>
        </xdr:cNvPr>
        <xdr:cNvCxnSpPr/>
      </xdr:nvCxnSpPr>
      <xdr:spPr>
        <a:xfrm flipV="1">
          <a:off x="8686800" y="10146643"/>
          <a:ext cx="742950" cy="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56353</xdr:rowOff>
    </xdr:from>
    <xdr:to>
      <xdr:col>46</xdr:col>
      <xdr:colOff>38100</xdr:colOff>
      <xdr:row>62</xdr:row>
      <xdr:rowOff>157953</xdr:rowOff>
    </xdr:to>
    <xdr:sp macro="" textlink="">
      <xdr:nvSpPr>
        <xdr:cNvPr id="249" name="楕円 248">
          <a:extLst>
            <a:ext uri="{FF2B5EF4-FFF2-40B4-BE49-F238E27FC236}">
              <a16:creationId xmlns:a16="http://schemas.microsoft.com/office/drawing/2014/main" id="{DF9F9EB3-1CAD-449F-9998-7CB767DF8B7F}"/>
            </a:ext>
          </a:extLst>
        </xdr:cNvPr>
        <xdr:cNvSpPr/>
      </xdr:nvSpPr>
      <xdr:spPr>
        <a:xfrm>
          <a:off x="7839075" y="1010522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102318</xdr:rowOff>
    </xdr:from>
    <xdr:to>
      <xdr:col>50</xdr:col>
      <xdr:colOff>114300</xdr:colOff>
      <xdr:row>62</xdr:row>
      <xdr:rowOff>107153</xdr:rowOff>
    </xdr:to>
    <xdr:cxnSp macro="">
      <xdr:nvCxnSpPr>
        <xdr:cNvPr id="250" name="直線コネクタ 249">
          <a:extLst>
            <a:ext uri="{FF2B5EF4-FFF2-40B4-BE49-F238E27FC236}">
              <a16:creationId xmlns:a16="http://schemas.microsoft.com/office/drawing/2014/main" id="{1020C5BE-4D76-4C6E-B3FA-D4FD45916F7C}"/>
            </a:ext>
          </a:extLst>
        </xdr:cNvPr>
        <xdr:cNvCxnSpPr/>
      </xdr:nvCxnSpPr>
      <xdr:spPr>
        <a:xfrm flipV="1">
          <a:off x="7886700" y="1015436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60836</xdr:rowOff>
    </xdr:from>
    <xdr:to>
      <xdr:col>41</xdr:col>
      <xdr:colOff>101600</xdr:colOff>
      <xdr:row>62</xdr:row>
      <xdr:rowOff>162436</xdr:rowOff>
    </xdr:to>
    <xdr:sp macro="" textlink="">
      <xdr:nvSpPr>
        <xdr:cNvPr id="251" name="楕円 250">
          <a:extLst>
            <a:ext uri="{FF2B5EF4-FFF2-40B4-BE49-F238E27FC236}">
              <a16:creationId xmlns:a16="http://schemas.microsoft.com/office/drawing/2014/main" id="{3685036C-3E9F-451E-8D35-D4F0421F6DDB}"/>
            </a:ext>
          </a:extLst>
        </xdr:cNvPr>
        <xdr:cNvSpPr/>
      </xdr:nvSpPr>
      <xdr:spPr>
        <a:xfrm>
          <a:off x="7029450" y="1011288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107153</xdr:rowOff>
    </xdr:from>
    <xdr:to>
      <xdr:col>45</xdr:col>
      <xdr:colOff>177800</xdr:colOff>
      <xdr:row>62</xdr:row>
      <xdr:rowOff>111636</xdr:rowOff>
    </xdr:to>
    <xdr:cxnSp macro="">
      <xdr:nvCxnSpPr>
        <xdr:cNvPr id="252" name="直線コネクタ 251">
          <a:extLst>
            <a:ext uri="{FF2B5EF4-FFF2-40B4-BE49-F238E27FC236}">
              <a16:creationId xmlns:a16="http://schemas.microsoft.com/office/drawing/2014/main" id="{A75F64B3-02A9-4E00-BAE2-979F8F6F424C}"/>
            </a:ext>
          </a:extLst>
        </xdr:cNvPr>
        <xdr:cNvCxnSpPr/>
      </xdr:nvCxnSpPr>
      <xdr:spPr>
        <a:xfrm flipV="1">
          <a:off x="7077075" y="10152853"/>
          <a:ext cx="809625"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68093</xdr:rowOff>
    </xdr:from>
    <xdr:to>
      <xdr:col>36</xdr:col>
      <xdr:colOff>165100</xdr:colOff>
      <xdr:row>62</xdr:row>
      <xdr:rowOff>169693</xdr:rowOff>
    </xdr:to>
    <xdr:sp macro="" textlink="">
      <xdr:nvSpPr>
        <xdr:cNvPr id="253" name="楕円 252">
          <a:extLst>
            <a:ext uri="{FF2B5EF4-FFF2-40B4-BE49-F238E27FC236}">
              <a16:creationId xmlns:a16="http://schemas.microsoft.com/office/drawing/2014/main" id="{8E1E59CB-8EFA-4E89-98A8-1DDE7A4A9C97}"/>
            </a:ext>
          </a:extLst>
        </xdr:cNvPr>
        <xdr:cNvSpPr/>
      </xdr:nvSpPr>
      <xdr:spPr>
        <a:xfrm>
          <a:off x="6238875" y="1011379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111636</xdr:rowOff>
    </xdr:from>
    <xdr:to>
      <xdr:col>41</xdr:col>
      <xdr:colOff>50800</xdr:colOff>
      <xdr:row>62</xdr:row>
      <xdr:rowOff>118893</xdr:rowOff>
    </xdr:to>
    <xdr:cxnSp macro="">
      <xdr:nvCxnSpPr>
        <xdr:cNvPr id="254" name="直線コネクタ 253">
          <a:extLst>
            <a:ext uri="{FF2B5EF4-FFF2-40B4-BE49-F238E27FC236}">
              <a16:creationId xmlns:a16="http://schemas.microsoft.com/office/drawing/2014/main" id="{C83EAF86-0374-46CC-988F-30CD8B4518AE}"/>
            </a:ext>
          </a:extLst>
        </xdr:cNvPr>
        <xdr:cNvCxnSpPr/>
      </xdr:nvCxnSpPr>
      <xdr:spPr>
        <a:xfrm flipV="1">
          <a:off x="6286500" y="10160511"/>
          <a:ext cx="790575" cy="1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136424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989C9049-CF6F-46FF-92D2-A4192EABCA8C}"/>
            </a:ext>
          </a:extLst>
        </xdr:cNvPr>
        <xdr:cNvSpPr txBox="1"/>
      </xdr:nvSpPr>
      <xdr:spPr>
        <a:xfrm>
          <a:off x="8370280" y="98614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148128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EF6362EA-4389-4F2E-9BB1-98189C3A01BF}"/>
            </a:ext>
          </a:extLst>
        </xdr:cNvPr>
        <xdr:cNvSpPr txBox="1"/>
      </xdr:nvSpPr>
      <xdr:spPr>
        <a:xfrm>
          <a:off x="7570180" y="98699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156380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E8C61A41-8009-4825-8467-1F6E8479A49D}"/>
            </a:ext>
          </a:extLst>
        </xdr:cNvPr>
        <xdr:cNvSpPr txBox="1"/>
      </xdr:nvSpPr>
      <xdr:spPr>
        <a:xfrm>
          <a:off x="6770080" y="98845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126890</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8E53608F-1505-490B-B3D0-4A8D2B438AA7}"/>
            </a:ext>
          </a:extLst>
        </xdr:cNvPr>
        <xdr:cNvSpPr txBox="1"/>
      </xdr:nvSpPr>
      <xdr:spPr>
        <a:xfrm>
          <a:off x="5979505" y="98487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62</xdr:row>
      <xdr:rowOff>144245</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7B2C9252-ED4F-4825-81CD-9349E8330501}"/>
            </a:ext>
          </a:extLst>
        </xdr:cNvPr>
        <xdr:cNvSpPr txBox="1"/>
      </xdr:nvSpPr>
      <xdr:spPr>
        <a:xfrm>
          <a:off x="8370280" y="101899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149080</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38FC2FD9-39C0-42EF-936C-EC268CF857AB}"/>
            </a:ext>
          </a:extLst>
        </xdr:cNvPr>
        <xdr:cNvSpPr txBox="1"/>
      </xdr:nvSpPr>
      <xdr:spPr>
        <a:xfrm>
          <a:off x="7570180" y="10194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153563</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D3F6B5E0-BC78-4446-BF66-367D06F30772}"/>
            </a:ext>
          </a:extLst>
        </xdr:cNvPr>
        <xdr:cNvSpPr txBox="1"/>
      </xdr:nvSpPr>
      <xdr:spPr>
        <a:xfrm>
          <a:off x="6770080" y="102024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160820</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4C175ADE-2C14-4A26-9C0C-5627065EDDE5}"/>
            </a:ext>
          </a:extLst>
        </xdr:cNvPr>
        <xdr:cNvSpPr txBox="1"/>
      </xdr:nvSpPr>
      <xdr:spPr>
        <a:xfrm>
          <a:off x="6009220" y="10212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4AFFDA0-55A0-4BBB-A10F-CB0D9496EF24}"/>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8588E15D-BF33-4488-9009-7F34E0F96FD9}"/>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6E53E523-503D-43AA-900C-2280A4678977}"/>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CC95E5DB-EFF8-4F0C-970C-050A25C37801}"/>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D65AC3E4-7E38-4480-AD3C-5E04F950B3FB}"/>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BAA9DD2C-2E5E-442A-8068-6062B3C124D6}"/>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FE7EDFA5-A0AF-437D-B246-322C284D2345}"/>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8C37A3D3-D91E-45D5-AA1B-883C7572E061}"/>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FF7FF5B6-EB11-4257-A4EF-AB174F480862}"/>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245AC4D9-E10E-4CA8-B71A-385456B076F8}"/>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8435D014-BB70-41AE-991C-E8C2B06750F2}"/>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F13FE7F5-F70D-487B-9234-6D6B27C3396A}"/>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57E5A355-7298-4FED-96E8-D7730EE7634D}"/>
            </a:ext>
          </a:extLst>
        </xdr:cNvPr>
        <xdr:cNvSpPr txBox="1"/>
      </xdr:nvSpPr>
      <xdr:spPr>
        <a:xfrm>
          <a:off x="2789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90D6A361-48F2-43D2-991F-2B0C4545D985}"/>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1EA54363-1EE3-40F0-A55E-C84B77C5AAF0}"/>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C7103155-4C78-4116-A3C1-9162F9B30E22}"/>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D9A2A31A-2F2B-46AF-8117-CD8BD80A5C02}"/>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14AF352B-2419-4C6E-A864-39CD29F45978}"/>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61B8D75C-F692-4198-89EB-F01E4DA888C8}"/>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A15871EB-63CA-4FCD-B0A4-D0F6D1ED06ED}"/>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4BCAC45A-93A0-4F92-A6A3-4A4CD9B42FF0}"/>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C0804B73-329B-4BAA-B6AC-617101F75BFE}"/>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69C47965-45C7-4B28-BA6C-CC6E253BF32B}"/>
            </a:ext>
          </a:extLst>
        </xdr:cNvPr>
        <xdr:cNvSpPr txBox="1"/>
      </xdr:nvSpPr>
      <xdr:spPr>
        <a:xfrm>
          <a:off x="3881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FFEAD87F-DB5B-40F5-B144-AA139C3A8A3F}"/>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6C1E22CE-04D3-4F0E-B0CC-C54E1F9DDF52}"/>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29BB3D47-3A61-4AD5-83C4-759A46EDAE33}"/>
            </a:ext>
          </a:extLst>
        </xdr:cNvPr>
        <xdr:cNvCxnSpPr/>
      </xdr:nvCxnSpPr>
      <xdr:spPr>
        <a:xfrm flipV="1">
          <a:off x="4180840" y="12592594"/>
          <a:ext cx="0" cy="149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D1289196-2FE8-415D-853E-21FB9CAD008C}"/>
            </a:ext>
          </a:extLst>
        </xdr:cNvPr>
        <xdr:cNvSpPr txBox="1"/>
      </xdr:nvSpPr>
      <xdr:spPr>
        <a:xfrm>
          <a:off x="4219575" y="14096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AB8E71B2-15DF-4C01-AABB-ADCAF74A6AF2}"/>
            </a:ext>
          </a:extLst>
        </xdr:cNvPr>
        <xdr:cNvCxnSpPr/>
      </xdr:nvCxnSpPr>
      <xdr:spPr>
        <a:xfrm>
          <a:off x="4105275" y="140891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1B67319C-9D5B-4E8F-B17E-63001ABD0EC3}"/>
            </a:ext>
          </a:extLst>
        </xdr:cNvPr>
        <xdr:cNvSpPr txBox="1"/>
      </xdr:nvSpPr>
      <xdr:spPr>
        <a:xfrm>
          <a:off x="4219575" y="123805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5B2DE0E2-8BBD-4A66-84E3-FBD525291D68}"/>
            </a:ext>
          </a:extLst>
        </xdr:cNvPr>
        <xdr:cNvCxnSpPr/>
      </xdr:nvCxnSpPr>
      <xdr:spPr>
        <a:xfrm>
          <a:off x="4105275" y="1259259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23240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8DD7E026-2A1B-41E0-8F12-00AF1EA590CC}"/>
            </a:ext>
          </a:extLst>
        </xdr:cNvPr>
        <xdr:cNvSpPr txBox="1"/>
      </xdr:nvSpPr>
      <xdr:spPr>
        <a:xfrm>
          <a:off x="4219575" y="133137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B09BE8D3-4BD7-448C-B735-455B76E73161}"/>
            </a:ext>
          </a:extLst>
        </xdr:cNvPr>
        <xdr:cNvSpPr/>
      </xdr:nvSpPr>
      <xdr:spPr>
        <a:xfrm>
          <a:off x="4124325" y="1344966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3FB783AC-AF26-4170-A130-03997917308E}"/>
            </a:ext>
          </a:extLst>
        </xdr:cNvPr>
        <xdr:cNvSpPr/>
      </xdr:nvSpPr>
      <xdr:spPr>
        <a:xfrm>
          <a:off x="3381375" y="1345093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4E9F1298-0EA9-4A9E-B3F0-A21057C94BA3}"/>
            </a:ext>
          </a:extLst>
        </xdr:cNvPr>
        <xdr:cNvSpPr/>
      </xdr:nvSpPr>
      <xdr:spPr>
        <a:xfrm>
          <a:off x="2571750" y="1343959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4F217C73-EBDE-42BC-954A-D630CC93CEAE}"/>
            </a:ext>
          </a:extLst>
        </xdr:cNvPr>
        <xdr:cNvSpPr/>
      </xdr:nvSpPr>
      <xdr:spPr>
        <a:xfrm>
          <a:off x="1781175" y="1344122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a:extLst>
            <a:ext uri="{FF2B5EF4-FFF2-40B4-BE49-F238E27FC236}">
              <a16:creationId xmlns:a16="http://schemas.microsoft.com/office/drawing/2014/main" id="{50D02DE6-59B3-4EB8-9576-BC6D0A37CB5D}"/>
            </a:ext>
          </a:extLst>
        </xdr:cNvPr>
        <xdr:cNvSpPr/>
      </xdr:nvSpPr>
      <xdr:spPr>
        <a:xfrm>
          <a:off x="981075" y="1341355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03D3868-AAA3-4F2F-8812-5F94A2E41B54}"/>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EB68CC8-9A62-486C-AA20-F3EBC1EA65FC}"/>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E9BFD2F-F120-4221-97F3-23A61A20CD62}"/>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5FC3141-704D-4D06-ACC2-9ADD5FCCCA15}"/>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FD95BEC-A94E-4BF0-9BFD-C4AEAC25EC51}"/>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116295</xdr:rowOff>
    </xdr:from>
    <xdr:to>
      <xdr:col>24</xdr:col>
      <xdr:colOff>114300</xdr:colOff>
      <xdr:row>84</xdr:row>
      <xdr:rowOff>46445</xdr:rowOff>
    </xdr:to>
    <xdr:sp macro="" textlink="">
      <xdr:nvSpPr>
        <xdr:cNvPr id="304" name="楕円 303">
          <a:extLst>
            <a:ext uri="{FF2B5EF4-FFF2-40B4-BE49-F238E27FC236}">
              <a16:creationId xmlns:a16="http://schemas.microsoft.com/office/drawing/2014/main" id="{A1C69B02-874D-4565-84C8-14BFFDF5D8CA}"/>
            </a:ext>
          </a:extLst>
        </xdr:cNvPr>
        <xdr:cNvSpPr/>
      </xdr:nvSpPr>
      <xdr:spPr>
        <a:xfrm>
          <a:off x="4124325" y="135655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94722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DB5C3127-82CA-4E92-A9D9-9DA9A126DF76}"/>
            </a:ext>
          </a:extLst>
        </xdr:cNvPr>
        <xdr:cNvSpPr txBox="1"/>
      </xdr:nvSpPr>
      <xdr:spPr>
        <a:xfrm>
          <a:off x="4219575" y="13544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60779</xdr:rowOff>
    </xdr:from>
    <xdr:to>
      <xdr:col>20</xdr:col>
      <xdr:colOff>38100</xdr:colOff>
      <xdr:row>83</xdr:row>
      <xdr:rowOff>162379</xdr:rowOff>
    </xdr:to>
    <xdr:sp macro="" textlink="">
      <xdr:nvSpPr>
        <xdr:cNvPr id="306" name="楕円 305">
          <a:extLst>
            <a:ext uri="{FF2B5EF4-FFF2-40B4-BE49-F238E27FC236}">
              <a16:creationId xmlns:a16="http://schemas.microsoft.com/office/drawing/2014/main" id="{843A8300-F566-498F-AD21-30FCB5652B2F}"/>
            </a:ext>
          </a:extLst>
        </xdr:cNvPr>
        <xdr:cNvSpPr/>
      </xdr:nvSpPr>
      <xdr:spPr>
        <a:xfrm>
          <a:off x="3381375" y="1351325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111579</xdr:rowOff>
    </xdr:from>
    <xdr:to>
      <xdr:col>24</xdr:col>
      <xdr:colOff>63500</xdr:colOff>
      <xdr:row>83</xdr:row>
      <xdr:rowOff>167095</xdr:rowOff>
    </xdr:to>
    <xdr:cxnSp macro="">
      <xdr:nvCxnSpPr>
        <xdr:cNvPr id="307" name="直線コネクタ 306">
          <a:extLst>
            <a:ext uri="{FF2B5EF4-FFF2-40B4-BE49-F238E27FC236}">
              <a16:creationId xmlns:a16="http://schemas.microsoft.com/office/drawing/2014/main" id="{4792048C-4A7A-4734-B5C4-AC705E4514A5}"/>
            </a:ext>
          </a:extLst>
        </xdr:cNvPr>
        <xdr:cNvCxnSpPr/>
      </xdr:nvCxnSpPr>
      <xdr:spPr>
        <a:xfrm>
          <a:off x="3429000" y="13560879"/>
          <a:ext cx="752475" cy="5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170180</xdr:rowOff>
    </xdr:from>
    <xdr:to>
      <xdr:col>15</xdr:col>
      <xdr:colOff>101600</xdr:colOff>
      <xdr:row>84</xdr:row>
      <xdr:rowOff>100330</xdr:rowOff>
    </xdr:to>
    <xdr:sp macro="" textlink="">
      <xdr:nvSpPr>
        <xdr:cNvPr id="308" name="楕円 307">
          <a:extLst>
            <a:ext uri="{FF2B5EF4-FFF2-40B4-BE49-F238E27FC236}">
              <a16:creationId xmlns:a16="http://schemas.microsoft.com/office/drawing/2014/main" id="{65ACB9F0-59A5-4A1D-B350-F9E04D5C7F71}"/>
            </a:ext>
          </a:extLst>
        </xdr:cNvPr>
        <xdr:cNvSpPr/>
      </xdr:nvSpPr>
      <xdr:spPr>
        <a:xfrm>
          <a:off x="2571750" y="1360995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111579</xdr:rowOff>
    </xdr:from>
    <xdr:to>
      <xdr:col>19</xdr:col>
      <xdr:colOff>177800</xdr:colOff>
      <xdr:row>84</xdr:row>
      <xdr:rowOff>49530</xdr:rowOff>
    </xdr:to>
    <xdr:cxnSp macro="">
      <xdr:nvCxnSpPr>
        <xdr:cNvPr id="309" name="直線コネクタ 308">
          <a:extLst>
            <a:ext uri="{FF2B5EF4-FFF2-40B4-BE49-F238E27FC236}">
              <a16:creationId xmlns:a16="http://schemas.microsoft.com/office/drawing/2014/main" id="{947358A4-5FDC-4888-8B35-8DB033DC8476}"/>
            </a:ext>
          </a:extLst>
        </xdr:cNvPr>
        <xdr:cNvCxnSpPr/>
      </xdr:nvCxnSpPr>
      <xdr:spPr>
        <a:xfrm flipV="1">
          <a:off x="2619375" y="13560879"/>
          <a:ext cx="809625" cy="9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109764</xdr:rowOff>
    </xdr:from>
    <xdr:to>
      <xdr:col>10</xdr:col>
      <xdr:colOff>165100</xdr:colOff>
      <xdr:row>84</xdr:row>
      <xdr:rowOff>39914</xdr:rowOff>
    </xdr:to>
    <xdr:sp macro="" textlink="">
      <xdr:nvSpPr>
        <xdr:cNvPr id="310" name="楕円 309">
          <a:extLst>
            <a:ext uri="{FF2B5EF4-FFF2-40B4-BE49-F238E27FC236}">
              <a16:creationId xmlns:a16="http://schemas.microsoft.com/office/drawing/2014/main" id="{4A9A31B6-041C-4FFC-898E-9FBD3D78C31D}"/>
            </a:ext>
          </a:extLst>
        </xdr:cNvPr>
        <xdr:cNvSpPr/>
      </xdr:nvSpPr>
      <xdr:spPr>
        <a:xfrm>
          <a:off x="1781175" y="1355588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160564</xdr:rowOff>
    </xdr:from>
    <xdr:to>
      <xdr:col>15</xdr:col>
      <xdr:colOff>50800</xdr:colOff>
      <xdr:row>84</xdr:row>
      <xdr:rowOff>49530</xdr:rowOff>
    </xdr:to>
    <xdr:cxnSp macro="">
      <xdr:nvCxnSpPr>
        <xdr:cNvPr id="311" name="直線コネクタ 310">
          <a:extLst>
            <a:ext uri="{FF2B5EF4-FFF2-40B4-BE49-F238E27FC236}">
              <a16:creationId xmlns:a16="http://schemas.microsoft.com/office/drawing/2014/main" id="{B8F2F544-2F41-41D5-9BD1-40D10787D57A}"/>
            </a:ext>
          </a:extLst>
        </xdr:cNvPr>
        <xdr:cNvCxnSpPr/>
      </xdr:nvCxnSpPr>
      <xdr:spPr>
        <a:xfrm>
          <a:off x="1828800" y="13613039"/>
          <a:ext cx="790575" cy="4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50981</xdr:rowOff>
    </xdr:from>
    <xdr:to>
      <xdr:col>6</xdr:col>
      <xdr:colOff>38100</xdr:colOff>
      <xdr:row>83</xdr:row>
      <xdr:rowOff>152581</xdr:rowOff>
    </xdr:to>
    <xdr:sp macro="" textlink="">
      <xdr:nvSpPr>
        <xdr:cNvPr id="312" name="楕円 311">
          <a:extLst>
            <a:ext uri="{FF2B5EF4-FFF2-40B4-BE49-F238E27FC236}">
              <a16:creationId xmlns:a16="http://schemas.microsoft.com/office/drawing/2014/main" id="{46313040-188E-45C4-986C-F1D1FA7DBEEB}"/>
            </a:ext>
          </a:extLst>
        </xdr:cNvPr>
        <xdr:cNvSpPr/>
      </xdr:nvSpPr>
      <xdr:spPr>
        <a:xfrm>
          <a:off x="981075" y="1349710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101781</xdr:rowOff>
    </xdr:from>
    <xdr:to>
      <xdr:col>10</xdr:col>
      <xdr:colOff>114300</xdr:colOff>
      <xdr:row>83</xdr:row>
      <xdr:rowOff>160564</xdr:rowOff>
    </xdr:to>
    <xdr:cxnSp macro="">
      <xdr:nvCxnSpPr>
        <xdr:cNvPr id="313" name="直線コネクタ 312">
          <a:extLst>
            <a:ext uri="{FF2B5EF4-FFF2-40B4-BE49-F238E27FC236}">
              <a16:creationId xmlns:a16="http://schemas.microsoft.com/office/drawing/2014/main" id="{C19075F7-F0C5-4B89-A675-F37BEF42D9BA}"/>
            </a:ext>
          </a:extLst>
        </xdr:cNvPr>
        <xdr:cNvCxnSpPr/>
      </xdr:nvCxnSpPr>
      <xdr:spPr>
        <a:xfrm>
          <a:off x="1028700" y="13554256"/>
          <a:ext cx="8001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314" name="n_1aveValue【公営住宅】&#10;有形固定資産減価償却率">
          <a:extLst>
            <a:ext uri="{FF2B5EF4-FFF2-40B4-BE49-F238E27FC236}">
              <a16:creationId xmlns:a16="http://schemas.microsoft.com/office/drawing/2014/main" id="{9DC8AB76-9075-4FB6-A7BC-140B2FEE8A1F}"/>
            </a:ext>
          </a:extLst>
        </xdr:cNvPr>
        <xdr:cNvSpPr txBox="1"/>
      </xdr:nvSpPr>
      <xdr:spPr>
        <a:xfrm>
          <a:off x="3239144" y="13229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98896</xdr:rowOff>
    </xdr:from>
    <xdr:ext cx="405111" cy="259045"/>
    <xdr:sp macro="" textlink="">
      <xdr:nvSpPr>
        <xdr:cNvPr id="315" name="n_2aveValue【公営住宅】&#10;有形固定資産減価償却率">
          <a:extLst>
            <a:ext uri="{FF2B5EF4-FFF2-40B4-BE49-F238E27FC236}">
              <a16:creationId xmlns:a16="http://schemas.microsoft.com/office/drawing/2014/main" id="{38DBD127-97F4-4C45-9AAF-E53FA9E038F7}"/>
            </a:ext>
          </a:extLst>
        </xdr:cNvPr>
        <xdr:cNvSpPr txBox="1"/>
      </xdr:nvSpPr>
      <xdr:spPr>
        <a:xfrm>
          <a:off x="2439044" y="13227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100528</xdr:rowOff>
    </xdr:from>
    <xdr:ext cx="405111" cy="259045"/>
    <xdr:sp macro="" textlink="">
      <xdr:nvSpPr>
        <xdr:cNvPr id="316" name="n_3aveValue【公営住宅】&#10;有形固定資産減価償却率">
          <a:extLst>
            <a:ext uri="{FF2B5EF4-FFF2-40B4-BE49-F238E27FC236}">
              <a16:creationId xmlns:a16="http://schemas.microsoft.com/office/drawing/2014/main" id="{309C3384-6191-4F79-BB7B-EC2DFBEA8A17}"/>
            </a:ext>
          </a:extLst>
        </xdr:cNvPr>
        <xdr:cNvSpPr txBox="1"/>
      </xdr:nvSpPr>
      <xdr:spPr>
        <a:xfrm>
          <a:off x="1648469" y="13229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76035</xdr:rowOff>
    </xdr:from>
    <xdr:ext cx="405111" cy="259045"/>
    <xdr:sp macro="" textlink="">
      <xdr:nvSpPr>
        <xdr:cNvPr id="317" name="n_4aveValue【公営住宅】&#10;有形固定資産減価償却率">
          <a:extLst>
            <a:ext uri="{FF2B5EF4-FFF2-40B4-BE49-F238E27FC236}">
              <a16:creationId xmlns:a16="http://schemas.microsoft.com/office/drawing/2014/main" id="{2249F2B2-6AC8-4A52-A536-E3B2456E9EFB}"/>
            </a:ext>
          </a:extLst>
        </xdr:cNvPr>
        <xdr:cNvSpPr txBox="1"/>
      </xdr:nvSpPr>
      <xdr:spPr>
        <a:xfrm>
          <a:off x="848369" y="1320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153506</xdr:rowOff>
    </xdr:from>
    <xdr:ext cx="405111" cy="259045"/>
    <xdr:sp macro="" textlink="">
      <xdr:nvSpPr>
        <xdr:cNvPr id="318" name="n_1mainValue【公営住宅】&#10;有形固定資産減価償却率">
          <a:extLst>
            <a:ext uri="{FF2B5EF4-FFF2-40B4-BE49-F238E27FC236}">
              <a16:creationId xmlns:a16="http://schemas.microsoft.com/office/drawing/2014/main" id="{ED75E640-3420-4D6C-AF54-58B899AF0CB1}"/>
            </a:ext>
          </a:extLst>
        </xdr:cNvPr>
        <xdr:cNvSpPr txBox="1"/>
      </xdr:nvSpPr>
      <xdr:spPr>
        <a:xfrm>
          <a:off x="3239144" y="13602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91457</xdr:rowOff>
    </xdr:from>
    <xdr:ext cx="405111" cy="259045"/>
    <xdr:sp macro="" textlink="">
      <xdr:nvSpPr>
        <xdr:cNvPr id="319" name="n_2mainValue【公営住宅】&#10;有形固定資産減価償却率">
          <a:extLst>
            <a:ext uri="{FF2B5EF4-FFF2-40B4-BE49-F238E27FC236}">
              <a16:creationId xmlns:a16="http://schemas.microsoft.com/office/drawing/2014/main" id="{C445094E-5CCE-4030-AE44-1A199AFA9A50}"/>
            </a:ext>
          </a:extLst>
        </xdr:cNvPr>
        <xdr:cNvSpPr txBox="1"/>
      </xdr:nvSpPr>
      <xdr:spPr>
        <a:xfrm>
          <a:off x="2439044"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31041</xdr:rowOff>
    </xdr:from>
    <xdr:ext cx="405111" cy="259045"/>
    <xdr:sp macro="" textlink="">
      <xdr:nvSpPr>
        <xdr:cNvPr id="320" name="n_3mainValue【公営住宅】&#10;有形固定資産減価償却率">
          <a:extLst>
            <a:ext uri="{FF2B5EF4-FFF2-40B4-BE49-F238E27FC236}">
              <a16:creationId xmlns:a16="http://schemas.microsoft.com/office/drawing/2014/main" id="{6BCF4993-9800-4166-90B6-2DC94185A419}"/>
            </a:ext>
          </a:extLst>
        </xdr:cNvPr>
        <xdr:cNvSpPr txBox="1"/>
      </xdr:nvSpPr>
      <xdr:spPr>
        <a:xfrm>
          <a:off x="1648469" y="1363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143708</xdr:rowOff>
    </xdr:from>
    <xdr:ext cx="405111" cy="259045"/>
    <xdr:sp macro="" textlink="">
      <xdr:nvSpPr>
        <xdr:cNvPr id="321" name="n_4mainValue【公営住宅】&#10;有形固定資産減価償却率">
          <a:extLst>
            <a:ext uri="{FF2B5EF4-FFF2-40B4-BE49-F238E27FC236}">
              <a16:creationId xmlns:a16="http://schemas.microsoft.com/office/drawing/2014/main" id="{93E8F217-FC7D-4F1D-AD8B-C38E02AFA99E}"/>
            </a:ext>
          </a:extLst>
        </xdr:cNvPr>
        <xdr:cNvSpPr txBox="1"/>
      </xdr:nvSpPr>
      <xdr:spPr>
        <a:xfrm>
          <a:off x="848369" y="13589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931C409E-4B6E-4DD0-B4D6-4125B33FB9E6}"/>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A3349F9A-2A05-4A73-AB63-EA9F6CA1087C}"/>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55998C79-C487-4B64-BE6E-1B668A4FF8AA}"/>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3FBEB725-E57F-46B8-9FA0-B0C536F3D045}"/>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28FADCC3-F09E-4857-9D7B-D678EC6E2018}"/>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9E3B0F6A-7107-4F6E-82C3-89894ACC9C92}"/>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BE3CA4C1-8B8A-44D0-8CA7-66D8D783F3ED}"/>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8CD86718-C19D-4D8A-B29A-5D379F5AD197}"/>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298C6867-EFF7-493A-810D-B7E81380D49E}"/>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CFBBDB4D-0DA0-44A1-9156-EC0CED6C6897}"/>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609905C4-CAD4-449D-BFC0-E812D77290DD}"/>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D349067B-5C04-43EE-AB84-9CD3890089D7}"/>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658E35FB-1CCC-4726-A539-5BF5F20808BF}"/>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9E67027B-C86C-47EB-B6EA-4A953D89D3FF}"/>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78FFAD9C-A4F8-4F89-991B-497D6C85F440}"/>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51C34590-DEC1-436B-8289-19365BB329F4}"/>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DFAB96B8-0F0F-49E4-A935-39619A815BDD}"/>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7BF0EC91-C9D6-431B-8CC1-BCD4E4E8868C}"/>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9E6F0462-E8FC-4571-9EE7-50F319879D15}"/>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C45807CE-F24C-4A3D-A6A8-8C9F090D21BB}"/>
            </a:ext>
          </a:extLst>
        </xdr:cNvPr>
        <xdr:cNvSpPr txBox="1"/>
      </xdr:nvSpPr>
      <xdr:spPr>
        <a:xfrm>
          <a:off x="5478976" y="127283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67DEE1DE-5464-4B9C-8104-A90C1EDEC855}"/>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AB909276-A7BC-45FE-80ED-FB511F3C9691}"/>
            </a:ext>
          </a:extLst>
        </xdr:cNvPr>
        <xdr:cNvSpPr txBox="1"/>
      </xdr:nvSpPr>
      <xdr:spPr>
        <a:xfrm>
          <a:off x="5478976" y="1242079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4E39454A-908E-4FC9-8D31-F6DD94D7CE3C}"/>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5EE8149E-772D-4140-B212-AAD2F76ED932}"/>
            </a:ext>
          </a:extLst>
        </xdr:cNvPr>
        <xdr:cNvSpPr txBox="1"/>
      </xdr:nvSpPr>
      <xdr:spPr>
        <a:xfrm>
          <a:off x="5478976"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D8553E65-F4FE-4BD5-B39B-B627712F2F19}"/>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2F0D5715-11EC-463D-9830-3073DFEAC5CA}"/>
            </a:ext>
          </a:extLst>
        </xdr:cNvPr>
        <xdr:cNvCxnSpPr/>
      </xdr:nvCxnSpPr>
      <xdr:spPr>
        <a:xfrm flipV="1">
          <a:off x="9429115" y="12680496"/>
          <a:ext cx="0" cy="1404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39A70CDF-5DF4-457B-89D8-60D18CA978FA}"/>
            </a:ext>
          </a:extLst>
        </xdr:cNvPr>
        <xdr:cNvSpPr txBox="1"/>
      </xdr:nvSpPr>
      <xdr:spPr>
        <a:xfrm>
          <a:off x="9467850" y="1408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B4CFC108-63A5-4BD9-9E27-16369FFDB2CB}"/>
            </a:ext>
          </a:extLst>
        </xdr:cNvPr>
        <xdr:cNvCxnSpPr/>
      </xdr:nvCxnSpPr>
      <xdr:spPr>
        <a:xfrm>
          <a:off x="9363075" y="1408508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38DF262A-8F96-4208-91F3-436E95AF5C54}"/>
            </a:ext>
          </a:extLst>
        </xdr:cNvPr>
        <xdr:cNvSpPr txBox="1"/>
      </xdr:nvSpPr>
      <xdr:spPr>
        <a:xfrm>
          <a:off x="9467850" y="1247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F74BB781-B7BC-4813-9C58-8A5796E23D7B}"/>
            </a:ext>
          </a:extLst>
        </xdr:cNvPr>
        <xdr:cNvCxnSpPr/>
      </xdr:nvCxnSpPr>
      <xdr:spPr>
        <a:xfrm>
          <a:off x="9363075" y="1268049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132532</xdr:rowOff>
    </xdr:from>
    <xdr:ext cx="469744" cy="259045"/>
    <xdr:sp macro="" textlink="">
      <xdr:nvSpPr>
        <xdr:cNvPr id="352" name="【公営住宅】&#10;一人当たり面積平均値テキスト">
          <a:extLst>
            <a:ext uri="{FF2B5EF4-FFF2-40B4-BE49-F238E27FC236}">
              <a16:creationId xmlns:a16="http://schemas.microsoft.com/office/drawing/2014/main" id="{72FB7B77-83A9-43AF-84CC-B40FC04C26B8}"/>
            </a:ext>
          </a:extLst>
        </xdr:cNvPr>
        <xdr:cNvSpPr txBox="1"/>
      </xdr:nvSpPr>
      <xdr:spPr>
        <a:xfrm>
          <a:off x="9467850" y="13419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1F4F13BD-5659-4769-88DD-CF2C38B2DDD6}"/>
            </a:ext>
          </a:extLst>
        </xdr:cNvPr>
        <xdr:cNvSpPr/>
      </xdr:nvSpPr>
      <xdr:spPr>
        <a:xfrm>
          <a:off x="9401175" y="1355578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1450DB92-FAA0-4E58-9611-A187B3B83687}"/>
            </a:ext>
          </a:extLst>
        </xdr:cNvPr>
        <xdr:cNvSpPr/>
      </xdr:nvSpPr>
      <xdr:spPr>
        <a:xfrm>
          <a:off x="8639175" y="1357356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EE83B349-9D2A-438A-B3D3-E7F44F5CAB40}"/>
            </a:ext>
          </a:extLst>
        </xdr:cNvPr>
        <xdr:cNvSpPr/>
      </xdr:nvSpPr>
      <xdr:spPr>
        <a:xfrm>
          <a:off x="7839075" y="1359010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0F31F193-30CF-4F97-9C26-DE00394C9B67}"/>
            </a:ext>
          </a:extLst>
        </xdr:cNvPr>
        <xdr:cNvSpPr/>
      </xdr:nvSpPr>
      <xdr:spPr>
        <a:xfrm>
          <a:off x="7029450" y="1355556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a:extLst>
            <a:ext uri="{FF2B5EF4-FFF2-40B4-BE49-F238E27FC236}">
              <a16:creationId xmlns:a16="http://schemas.microsoft.com/office/drawing/2014/main" id="{437A4B0E-CF70-49CE-AF19-782076388652}"/>
            </a:ext>
          </a:extLst>
        </xdr:cNvPr>
        <xdr:cNvSpPr/>
      </xdr:nvSpPr>
      <xdr:spPr>
        <a:xfrm>
          <a:off x="6238875" y="1356058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A188CF7-6EDE-4AAB-B085-A1A0A40B193C}"/>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2957D89-B2BE-42A4-AC27-B37676132B9A}"/>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797176E-220B-478B-976C-7C400941C28B}"/>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21F7C133-560B-4142-B932-19B5437EEC52}"/>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B18C115E-EB04-4DB9-8830-C468B86E98FF}"/>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132189</xdr:rowOff>
    </xdr:from>
    <xdr:to>
      <xdr:col>55</xdr:col>
      <xdr:colOff>50800</xdr:colOff>
      <xdr:row>86</xdr:row>
      <xdr:rowOff>62339</xdr:rowOff>
    </xdr:to>
    <xdr:sp macro="" textlink="">
      <xdr:nvSpPr>
        <xdr:cNvPr id="363" name="楕円 362">
          <a:extLst>
            <a:ext uri="{FF2B5EF4-FFF2-40B4-BE49-F238E27FC236}">
              <a16:creationId xmlns:a16="http://schemas.microsoft.com/office/drawing/2014/main" id="{EEE4EF80-E8B8-4920-AEF4-0F06B55F2131}"/>
            </a:ext>
          </a:extLst>
        </xdr:cNvPr>
        <xdr:cNvSpPr/>
      </xdr:nvSpPr>
      <xdr:spPr>
        <a:xfrm>
          <a:off x="9401175" y="13905339"/>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110616</xdr:rowOff>
    </xdr:from>
    <xdr:ext cx="469744" cy="259045"/>
    <xdr:sp macro="" textlink="">
      <xdr:nvSpPr>
        <xdr:cNvPr id="364" name="【公営住宅】&#10;一人当たり面積該当値テキスト">
          <a:extLst>
            <a:ext uri="{FF2B5EF4-FFF2-40B4-BE49-F238E27FC236}">
              <a16:creationId xmlns:a16="http://schemas.microsoft.com/office/drawing/2014/main" id="{94322D5E-B1F8-4F62-ADC7-D10AF85550EE}"/>
            </a:ext>
          </a:extLst>
        </xdr:cNvPr>
        <xdr:cNvSpPr txBox="1"/>
      </xdr:nvSpPr>
      <xdr:spPr>
        <a:xfrm>
          <a:off x="9467850" y="1388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135020</xdr:rowOff>
    </xdr:from>
    <xdr:to>
      <xdr:col>50</xdr:col>
      <xdr:colOff>165100</xdr:colOff>
      <xdr:row>86</xdr:row>
      <xdr:rowOff>65170</xdr:rowOff>
    </xdr:to>
    <xdr:sp macro="" textlink="">
      <xdr:nvSpPr>
        <xdr:cNvPr id="365" name="楕円 364">
          <a:extLst>
            <a:ext uri="{FF2B5EF4-FFF2-40B4-BE49-F238E27FC236}">
              <a16:creationId xmlns:a16="http://schemas.microsoft.com/office/drawing/2014/main" id="{76FC936A-B40F-407F-A4AA-6A0A7A822A47}"/>
            </a:ext>
          </a:extLst>
        </xdr:cNvPr>
        <xdr:cNvSpPr/>
      </xdr:nvSpPr>
      <xdr:spPr>
        <a:xfrm>
          <a:off x="8639175" y="139081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11539</xdr:rowOff>
    </xdr:from>
    <xdr:to>
      <xdr:col>55</xdr:col>
      <xdr:colOff>0</xdr:colOff>
      <xdr:row>86</xdr:row>
      <xdr:rowOff>14370</xdr:rowOff>
    </xdr:to>
    <xdr:cxnSp macro="">
      <xdr:nvCxnSpPr>
        <xdr:cNvPr id="366" name="直線コネクタ 365">
          <a:extLst>
            <a:ext uri="{FF2B5EF4-FFF2-40B4-BE49-F238E27FC236}">
              <a16:creationId xmlns:a16="http://schemas.microsoft.com/office/drawing/2014/main" id="{AC2968CE-5338-4D0B-A059-9D5C3037D360}"/>
            </a:ext>
          </a:extLst>
        </xdr:cNvPr>
        <xdr:cNvCxnSpPr/>
      </xdr:nvCxnSpPr>
      <xdr:spPr>
        <a:xfrm flipV="1">
          <a:off x="8686800" y="13943439"/>
          <a:ext cx="742950" cy="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154831</xdr:rowOff>
    </xdr:from>
    <xdr:to>
      <xdr:col>46</xdr:col>
      <xdr:colOff>38100</xdr:colOff>
      <xdr:row>86</xdr:row>
      <xdr:rowOff>84981</xdr:rowOff>
    </xdr:to>
    <xdr:sp macro="" textlink="">
      <xdr:nvSpPr>
        <xdr:cNvPr id="367" name="楕円 366">
          <a:extLst>
            <a:ext uri="{FF2B5EF4-FFF2-40B4-BE49-F238E27FC236}">
              <a16:creationId xmlns:a16="http://schemas.microsoft.com/office/drawing/2014/main" id="{53F18F79-C743-4277-897D-7173E2722179}"/>
            </a:ext>
          </a:extLst>
        </xdr:cNvPr>
        <xdr:cNvSpPr/>
      </xdr:nvSpPr>
      <xdr:spPr>
        <a:xfrm>
          <a:off x="7839075" y="1392798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14370</xdr:rowOff>
    </xdr:from>
    <xdr:to>
      <xdr:col>50</xdr:col>
      <xdr:colOff>114300</xdr:colOff>
      <xdr:row>86</xdr:row>
      <xdr:rowOff>34181</xdr:rowOff>
    </xdr:to>
    <xdr:cxnSp macro="">
      <xdr:nvCxnSpPr>
        <xdr:cNvPr id="368" name="直線コネクタ 367">
          <a:extLst>
            <a:ext uri="{FF2B5EF4-FFF2-40B4-BE49-F238E27FC236}">
              <a16:creationId xmlns:a16="http://schemas.microsoft.com/office/drawing/2014/main" id="{FC5B0C76-DCF9-4631-A482-97933FD0DEA1}"/>
            </a:ext>
          </a:extLst>
        </xdr:cNvPr>
        <xdr:cNvCxnSpPr/>
      </xdr:nvCxnSpPr>
      <xdr:spPr>
        <a:xfrm flipV="1">
          <a:off x="7886700" y="13946270"/>
          <a:ext cx="800100" cy="1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157443</xdr:rowOff>
    </xdr:from>
    <xdr:to>
      <xdr:col>41</xdr:col>
      <xdr:colOff>101600</xdr:colOff>
      <xdr:row>86</xdr:row>
      <xdr:rowOff>87593</xdr:rowOff>
    </xdr:to>
    <xdr:sp macro="" textlink="">
      <xdr:nvSpPr>
        <xdr:cNvPr id="369" name="楕円 368">
          <a:extLst>
            <a:ext uri="{FF2B5EF4-FFF2-40B4-BE49-F238E27FC236}">
              <a16:creationId xmlns:a16="http://schemas.microsoft.com/office/drawing/2014/main" id="{43BFFB92-A6BF-4D23-8BEF-E963757DC972}"/>
            </a:ext>
          </a:extLst>
        </xdr:cNvPr>
        <xdr:cNvSpPr/>
      </xdr:nvSpPr>
      <xdr:spPr>
        <a:xfrm>
          <a:off x="7029450" y="1393376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34181</xdr:rowOff>
    </xdr:from>
    <xdr:to>
      <xdr:col>45</xdr:col>
      <xdr:colOff>177800</xdr:colOff>
      <xdr:row>86</xdr:row>
      <xdr:rowOff>36793</xdr:rowOff>
    </xdr:to>
    <xdr:cxnSp macro="">
      <xdr:nvCxnSpPr>
        <xdr:cNvPr id="370" name="直線コネクタ 369">
          <a:extLst>
            <a:ext uri="{FF2B5EF4-FFF2-40B4-BE49-F238E27FC236}">
              <a16:creationId xmlns:a16="http://schemas.microsoft.com/office/drawing/2014/main" id="{7D67C14C-4DE7-42B2-AFF7-5887A348A62C}"/>
            </a:ext>
          </a:extLst>
        </xdr:cNvPr>
        <xdr:cNvCxnSpPr/>
      </xdr:nvCxnSpPr>
      <xdr:spPr>
        <a:xfrm flipV="1">
          <a:off x="7077075" y="13966081"/>
          <a:ext cx="809625" cy="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161581</xdr:rowOff>
    </xdr:from>
    <xdr:to>
      <xdr:col>36</xdr:col>
      <xdr:colOff>165100</xdr:colOff>
      <xdr:row>86</xdr:row>
      <xdr:rowOff>91731</xdr:rowOff>
    </xdr:to>
    <xdr:sp macro="" textlink="">
      <xdr:nvSpPr>
        <xdr:cNvPr id="371" name="楕円 370">
          <a:extLst>
            <a:ext uri="{FF2B5EF4-FFF2-40B4-BE49-F238E27FC236}">
              <a16:creationId xmlns:a16="http://schemas.microsoft.com/office/drawing/2014/main" id="{143A7DB2-EF44-45E2-A592-C7B5539A1002}"/>
            </a:ext>
          </a:extLst>
        </xdr:cNvPr>
        <xdr:cNvSpPr/>
      </xdr:nvSpPr>
      <xdr:spPr>
        <a:xfrm>
          <a:off x="6238875" y="1393790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36793</xdr:rowOff>
    </xdr:from>
    <xdr:to>
      <xdr:col>41</xdr:col>
      <xdr:colOff>50800</xdr:colOff>
      <xdr:row>86</xdr:row>
      <xdr:rowOff>40931</xdr:rowOff>
    </xdr:to>
    <xdr:cxnSp macro="">
      <xdr:nvCxnSpPr>
        <xdr:cNvPr id="372" name="直線コネクタ 371">
          <a:extLst>
            <a:ext uri="{FF2B5EF4-FFF2-40B4-BE49-F238E27FC236}">
              <a16:creationId xmlns:a16="http://schemas.microsoft.com/office/drawing/2014/main" id="{9F1E2548-D1D1-4D95-9B36-21E1F2B7D4CF}"/>
            </a:ext>
          </a:extLst>
        </xdr:cNvPr>
        <xdr:cNvCxnSpPr/>
      </xdr:nvCxnSpPr>
      <xdr:spPr>
        <a:xfrm flipV="1">
          <a:off x="6286500" y="13971868"/>
          <a:ext cx="790575"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67763</xdr:rowOff>
    </xdr:from>
    <xdr:ext cx="469744" cy="259045"/>
    <xdr:sp macro="" textlink="">
      <xdr:nvSpPr>
        <xdr:cNvPr id="373" name="n_1aveValue【公営住宅】&#10;一人当たり面積">
          <a:extLst>
            <a:ext uri="{FF2B5EF4-FFF2-40B4-BE49-F238E27FC236}">
              <a16:creationId xmlns:a16="http://schemas.microsoft.com/office/drawing/2014/main" id="{DB24093B-0A66-4326-BD08-D3BD4F00C88C}"/>
            </a:ext>
          </a:extLst>
        </xdr:cNvPr>
        <xdr:cNvSpPr txBox="1"/>
      </xdr:nvSpPr>
      <xdr:spPr>
        <a:xfrm>
          <a:off x="8458277" y="1335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374" name="n_2aveValue【公営住宅】&#10;一人当たり面積">
          <a:extLst>
            <a:ext uri="{FF2B5EF4-FFF2-40B4-BE49-F238E27FC236}">
              <a16:creationId xmlns:a16="http://schemas.microsoft.com/office/drawing/2014/main" id="{1D44A20A-EF49-402C-ACA4-CFC6C5570C4A}"/>
            </a:ext>
          </a:extLst>
        </xdr:cNvPr>
        <xdr:cNvSpPr txBox="1"/>
      </xdr:nvSpPr>
      <xdr:spPr>
        <a:xfrm>
          <a:off x="7677227" y="13374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75" name="n_3aveValue【公営住宅】&#10;一人当たり面積">
          <a:extLst>
            <a:ext uri="{FF2B5EF4-FFF2-40B4-BE49-F238E27FC236}">
              <a16:creationId xmlns:a16="http://schemas.microsoft.com/office/drawing/2014/main" id="{BA8CAD67-DC95-4850-BD95-926ABD7C39A2}"/>
            </a:ext>
          </a:extLst>
        </xdr:cNvPr>
        <xdr:cNvSpPr txBox="1"/>
      </xdr:nvSpPr>
      <xdr:spPr>
        <a:xfrm>
          <a:off x="6867602" y="1334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57965</xdr:rowOff>
    </xdr:from>
    <xdr:ext cx="469744" cy="259045"/>
    <xdr:sp macro="" textlink="">
      <xdr:nvSpPr>
        <xdr:cNvPr id="376" name="n_4aveValue【公営住宅】&#10;一人当たり面積">
          <a:extLst>
            <a:ext uri="{FF2B5EF4-FFF2-40B4-BE49-F238E27FC236}">
              <a16:creationId xmlns:a16="http://schemas.microsoft.com/office/drawing/2014/main" id="{0BA3B48C-1181-4BD9-9FD4-C22EA8AE382C}"/>
            </a:ext>
          </a:extLst>
        </xdr:cNvPr>
        <xdr:cNvSpPr txBox="1"/>
      </xdr:nvSpPr>
      <xdr:spPr>
        <a:xfrm>
          <a:off x="6067502" y="1334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56297</xdr:rowOff>
    </xdr:from>
    <xdr:ext cx="469744" cy="259045"/>
    <xdr:sp macro="" textlink="">
      <xdr:nvSpPr>
        <xdr:cNvPr id="377" name="n_1mainValue【公営住宅】&#10;一人当たり面積">
          <a:extLst>
            <a:ext uri="{FF2B5EF4-FFF2-40B4-BE49-F238E27FC236}">
              <a16:creationId xmlns:a16="http://schemas.microsoft.com/office/drawing/2014/main" id="{F14C95F6-126F-48A0-BE05-201E3872A64F}"/>
            </a:ext>
          </a:extLst>
        </xdr:cNvPr>
        <xdr:cNvSpPr txBox="1"/>
      </xdr:nvSpPr>
      <xdr:spPr>
        <a:xfrm>
          <a:off x="8458277" y="1399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76108</xdr:rowOff>
    </xdr:from>
    <xdr:ext cx="469744" cy="259045"/>
    <xdr:sp macro="" textlink="">
      <xdr:nvSpPr>
        <xdr:cNvPr id="378" name="n_2mainValue【公営住宅】&#10;一人当たり面積">
          <a:extLst>
            <a:ext uri="{FF2B5EF4-FFF2-40B4-BE49-F238E27FC236}">
              <a16:creationId xmlns:a16="http://schemas.microsoft.com/office/drawing/2014/main" id="{3B674123-712B-4ED8-809D-0933F638A2CA}"/>
            </a:ext>
          </a:extLst>
        </xdr:cNvPr>
        <xdr:cNvSpPr txBox="1"/>
      </xdr:nvSpPr>
      <xdr:spPr>
        <a:xfrm>
          <a:off x="7677227" y="1401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78720</xdr:rowOff>
    </xdr:from>
    <xdr:ext cx="469744" cy="259045"/>
    <xdr:sp macro="" textlink="">
      <xdr:nvSpPr>
        <xdr:cNvPr id="379" name="n_3mainValue【公営住宅】&#10;一人当たり面積">
          <a:extLst>
            <a:ext uri="{FF2B5EF4-FFF2-40B4-BE49-F238E27FC236}">
              <a16:creationId xmlns:a16="http://schemas.microsoft.com/office/drawing/2014/main" id="{A2D6D291-9053-4AFD-9C29-AA7BC82A221C}"/>
            </a:ext>
          </a:extLst>
        </xdr:cNvPr>
        <xdr:cNvSpPr txBox="1"/>
      </xdr:nvSpPr>
      <xdr:spPr>
        <a:xfrm>
          <a:off x="6867602" y="1401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82858</xdr:rowOff>
    </xdr:from>
    <xdr:ext cx="469744" cy="259045"/>
    <xdr:sp macro="" textlink="">
      <xdr:nvSpPr>
        <xdr:cNvPr id="380" name="n_4mainValue【公営住宅】&#10;一人当たり面積">
          <a:extLst>
            <a:ext uri="{FF2B5EF4-FFF2-40B4-BE49-F238E27FC236}">
              <a16:creationId xmlns:a16="http://schemas.microsoft.com/office/drawing/2014/main" id="{58CD7FCC-DBD7-4445-9603-53353E13012F}"/>
            </a:ext>
          </a:extLst>
        </xdr:cNvPr>
        <xdr:cNvSpPr txBox="1"/>
      </xdr:nvSpPr>
      <xdr:spPr>
        <a:xfrm>
          <a:off x="6067502" y="1402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2D990EE4-C77A-4F29-8421-3C62946FEE21}"/>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E90505BE-6A67-417C-B698-24897A709C54}"/>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56BB1B6F-8CD4-4ACC-AB14-06A65128724B}"/>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899E81F2-9128-463E-8551-0801E439A609}"/>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564816BC-E3E0-45CE-B455-83A290E184FC}"/>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139A0D49-18B6-4846-9A63-7E0B92080E61}"/>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2C1D1E4D-1135-4F27-BD8D-CA2DDC0B95CE}"/>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8ED9527F-7EFE-4AF5-8F3A-990D576EB243}"/>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672F36F5-59AE-434F-AEE1-65CE376C2572}"/>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44064BC0-4674-42F9-9990-3AF8B90993AC}"/>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8A99202A-2078-46E9-BA30-8C5D09A6465E}"/>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874F7659-D4D9-43C2-9B04-4F9AD42CA9D2}"/>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34C12219-A0B9-4512-BECA-990694C3606A}"/>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16FCB84C-91C6-429C-B0CC-B5B39897178E}"/>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8E45F4AA-E0B3-4116-B73B-DBF68747A797}"/>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57A9BD83-996B-45D5-A4B9-384216E87790}"/>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E2E7FD9B-5935-49F7-8678-A7C5385ACB45}"/>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761429A6-56EE-4F3D-A890-8DCE1E1C9F8F}"/>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DE2F2F27-6F05-4BB4-8E61-0E378CD6230B}"/>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C9E68D6F-9631-40D4-8BC2-4905A9652A4A}"/>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2ED948BC-0020-42D2-ACC3-3711E17770E7}"/>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66B5514B-C9A1-4E84-96D6-4CA6E00C8EC5}"/>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3527147D-7EB0-4B2C-830D-7A7FBE95415E}"/>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62E3466D-A29C-4A18-9404-9F6F73E14B12}"/>
            </a:ext>
          </a:extLst>
        </xdr:cNvPr>
        <xdr:cNvSpPr/>
      </xdr:nvSpPr>
      <xdr:spPr>
        <a:xfrm>
          <a:off x="112109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5" name="正方形/長方形 404">
          <a:extLst>
            <a:ext uri="{FF2B5EF4-FFF2-40B4-BE49-F238E27FC236}">
              <a16:creationId xmlns:a16="http://schemas.microsoft.com/office/drawing/2014/main" id="{54A93271-428F-4F12-874B-F9EC521EDFEE}"/>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6" name="正方形/長方形 405">
          <a:extLst>
            <a:ext uri="{FF2B5EF4-FFF2-40B4-BE49-F238E27FC236}">
              <a16:creationId xmlns:a16="http://schemas.microsoft.com/office/drawing/2014/main" id="{D0FBBBEE-B278-44E1-A824-0F5DB0AFF488}"/>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7" name="正方形/長方形 406">
          <a:extLst>
            <a:ext uri="{FF2B5EF4-FFF2-40B4-BE49-F238E27FC236}">
              <a16:creationId xmlns:a16="http://schemas.microsoft.com/office/drawing/2014/main" id="{1EE7DA11-9795-4AD3-9F58-2C5B849DCA90}"/>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8" name="正方形/長方形 407">
          <a:extLst>
            <a:ext uri="{FF2B5EF4-FFF2-40B4-BE49-F238E27FC236}">
              <a16:creationId xmlns:a16="http://schemas.microsoft.com/office/drawing/2014/main" id="{B01D5333-66F8-44D6-BBE6-DEDFA2A6D7B7}"/>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9" name="正方形/長方形 408">
          <a:extLst>
            <a:ext uri="{FF2B5EF4-FFF2-40B4-BE49-F238E27FC236}">
              <a16:creationId xmlns:a16="http://schemas.microsoft.com/office/drawing/2014/main" id="{AF34E64A-28D8-4945-8B3A-65889A976616}"/>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0" name="正方形/長方形 409">
          <a:extLst>
            <a:ext uri="{FF2B5EF4-FFF2-40B4-BE49-F238E27FC236}">
              <a16:creationId xmlns:a16="http://schemas.microsoft.com/office/drawing/2014/main" id="{9349B09F-877C-4911-A1D9-C0CBB1A2FAD9}"/>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1" name="正方形/長方形 410">
          <a:extLst>
            <a:ext uri="{FF2B5EF4-FFF2-40B4-BE49-F238E27FC236}">
              <a16:creationId xmlns:a16="http://schemas.microsoft.com/office/drawing/2014/main" id="{5355BC78-F7C8-4B4B-BD15-742F27577729}"/>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2" name="正方形/長方形 411">
          <a:extLst>
            <a:ext uri="{FF2B5EF4-FFF2-40B4-BE49-F238E27FC236}">
              <a16:creationId xmlns:a16="http://schemas.microsoft.com/office/drawing/2014/main" id="{1FC0C577-155C-4BD2-9274-CEACEAFD7D64}"/>
            </a:ext>
          </a:extLst>
        </xdr:cNvPr>
        <xdr:cNvSpPr/>
      </xdr:nvSpPr>
      <xdr:spPr>
        <a:xfrm>
          <a:off x="164592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a:extLst>
            <a:ext uri="{FF2B5EF4-FFF2-40B4-BE49-F238E27FC236}">
              <a16:creationId xmlns:a16="http://schemas.microsoft.com/office/drawing/2014/main" id="{EF70C6DC-5D4D-4FEC-9709-4B98ADD91415}"/>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a:extLst>
            <a:ext uri="{FF2B5EF4-FFF2-40B4-BE49-F238E27FC236}">
              <a16:creationId xmlns:a16="http://schemas.microsoft.com/office/drawing/2014/main" id="{201707AF-7DE9-4C84-A298-C6B288AF38E6}"/>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a:extLst>
            <a:ext uri="{FF2B5EF4-FFF2-40B4-BE49-F238E27FC236}">
              <a16:creationId xmlns:a16="http://schemas.microsoft.com/office/drawing/2014/main" id="{46AB12DA-2BEC-4D42-ADF2-3A6ACA3C9AFF}"/>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a:extLst>
            <a:ext uri="{FF2B5EF4-FFF2-40B4-BE49-F238E27FC236}">
              <a16:creationId xmlns:a16="http://schemas.microsoft.com/office/drawing/2014/main" id="{5AB8E846-DF82-4E7A-B626-EBB4B90A2B77}"/>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a:extLst>
            <a:ext uri="{FF2B5EF4-FFF2-40B4-BE49-F238E27FC236}">
              <a16:creationId xmlns:a16="http://schemas.microsoft.com/office/drawing/2014/main" id="{2631EE63-2AAC-4B45-A1FD-502DAA62BED4}"/>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a:extLst>
            <a:ext uri="{FF2B5EF4-FFF2-40B4-BE49-F238E27FC236}">
              <a16:creationId xmlns:a16="http://schemas.microsoft.com/office/drawing/2014/main" id="{CEEB6A73-8581-4C9B-B43D-8E6E3E946AE2}"/>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a:extLst>
            <a:ext uri="{FF2B5EF4-FFF2-40B4-BE49-F238E27FC236}">
              <a16:creationId xmlns:a16="http://schemas.microsoft.com/office/drawing/2014/main" id="{F77A6B5F-9538-4638-A065-FF004C8CFC4A}"/>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a:extLst>
            <a:ext uri="{FF2B5EF4-FFF2-40B4-BE49-F238E27FC236}">
              <a16:creationId xmlns:a16="http://schemas.microsoft.com/office/drawing/2014/main" id="{DD77D0BF-B8AA-4D93-BFE6-FDF9430E8719}"/>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a:extLst>
            <a:ext uri="{FF2B5EF4-FFF2-40B4-BE49-F238E27FC236}">
              <a16:creationId xmlns:a16="http://schemas.microsoft.com/office/drawing/2014/main" id="{7F75A4A5-8EF5-4A3F-9D7B-C8096FFE0E3E}"/>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a:extLst>
            <a:ext uri="{FF2B5EF4-FFF2-40B4-BE49-F238E27FC236}">
              <a16:creationId xmlns:a16="http://schemas.microsoft.com/office/drawing/2014/main" id="{054AED17-83C5-447A-B21D-BFE8916764E7}"/>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a:extLst>
            <a:ext uri="{FF2B5EF4-FFF2-40B4-BE49-F238E27FC236}">
              <a16:creationId xmlns:a16="http://schemas.microsoft.com/office/drawing/2014/main" id="{54D8F9C5-F99C-4DD7-9985-243F2390B4E3}"/>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4" name="直線コネクタ 423">
          <a:extLst>
            <a:ext uri="{FF2B5EF4-FFF2-40B4-BE49-F238E27FC236}">
              <a16:creationId xmlns:a16="http://schemas.microsoft.com/office/drawing/2014/main" id="{ECAE702C-E668-4E7D-B846-6BFCE755248A}"/>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5" name="テキスト ボックス 424">
          <a:extLst>
            <a:ext uri="{FF2B5EF4-FFF2-40B4-BE49-F238E27FC236}">
              <a16:creationId xmlns:a16="http://schemas.microsoft.com/office/drawing/2014/main" id="{8209E5FD-C6CF-4611-BBC7-71B192DAC46E}"/>
            </a:ext>
          </a:extLst>
        </xdr:cNvPr>
        <xdr:cNvSpPr txBox="1"/>
      </xdr:nvSpPr>
      <xdr:spPr>
        <a:xfrm>
          <a:off x="107945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6" name="直線コネクタ 425">
          <a:extLst>
            <a:ext uri="{FF2B5EF4-FFF2-40B4-BE49-F238E27FC236}">
              <a16:creationId xmlns:a16="http://schemas.microsoft.com/office/drawing/2014/main" id="{F78955CF-816F-4911-B0AA-5815823C56C7}"/>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7" name="テキスト ボックス 426">
          <a:extLst>
            <a:ext uri="{FF2B5EF4-FFF2-40B4-BE49-F238E27FC236}">
              <a16:creationId xmlns:a16="http://schemas.microsoft.com/office/drawing/2014/main" id="{6F105BD3-39DF-4DEC-8FCF-9BC75E80260E}"/>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8" name="直線コネクタ 427">
          <a:extLst>
            <a:ext uri="{FF2B5EF4-FFF2-40B4-BE49-F238E27FC236}">
              <a16:creationId xmlns:a16="http://schemas.microsoft.com/office/drawing/2014/main" id="{01AF80FB-9815-4C5E-82C8-B085ED48B060}"/>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9" name="テキスト ボックス 428">
          <a:extLst>
            <a:ext uri="{FF2B5EF4-FFF2-40B4-BE49-F238E27FC236}">
              <a16:creationId xmlns:a16="http://schemas.microsoft.com/office/drawing/2014/main" id="{EBF0CECD-3958-4F69-9933-8820E2390FB7}"/>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0" name="直線コネクタ 429">
          <a:extLst>
            <a:ext uri="{FF2B5EF4-FFF2-40B4-BE49-F238E27FC236}">
              <a16:creationId xmlns:a16="http://schemas.microsoft.com/office/drawing/2014/main" id="{10549A2A-FE3F-4A5F-A6C1-46E08E47D54B}"/>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1" name="テキスト ボックス 430">
          <a:extLst>
            <a:ext uri="{FF2B5EF4-FFF2-40B4-BE49-F238E27FC236}">
              <a16:creationId xmlns:a16="http://schemas.microsoft.com/office/drawing/2014/main" id="{3CFBC9CE-6FF3-4776-963A-77ADD8AD98E2}"/>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2" name="直線コネクタ 431">
          <a:extLst>
            <a:ext uri="{FF2B5EF4-FFF2-40B4-BE49-F238E27FC236}">
              <a16:creationId xmlns:a16="http://schemas.microsoft.com/office/drawing/2014/main" id="{C6679071-D032-4124-A5A9-C93AD3E64155}"/>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3" name="テキスト ボックス 432">
          <a:extLst>
            <a:ext uri="{FF2B5EF4-FFF2-40B4-BE49-F238E27FC236}">
              <a16:creationId xmlns:a16="http://schemas.microsoft.com/office/drawing/2014/main" id="{D6E10B30-0644-4735-A56A-D4E7DB53DFE3}"/>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4" name="直線コネクタ 433">
          <a:extLst>
            <a:ext uri="{FF2B5EF4-FFF2-40B4-BE49-F238E27FC236}">
              <a16:creationId xmlns:a16="http://schemas.microsoft.com/office/drawing/2014/main" id="{629A56CE-1E19-412A-A1E3-EF10801C5110}"/>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5" name="テキスト ボックス 434">
          <a:extLst>
            <a:ext uri="{FF2B5EF4-FFF2-40B4-BE49-F238E27FC236}">
              <a16:creationId xmlns:a16="http://schemas.microsoft.com/office/drawing/2014/main" id="{C7CB8A3D-09D3-4D0E-9410-35C98AB456B9}"/>
            </a:ext>
          </a:extLst>
        </xdr:cNvPr>
        <xdr:cNvSpPr txBox="1"/>
      </xdr:nvSpPr>
      <xdr:spPr>
        <a:xfrm>
          <a:off x="109037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6" name="直線コネクタ 435">
          <a:extLst>
            <a:ext uri="{FF2B5EF4-FFF2-40B4-BE49-F238E27FC236}">
              <a16:creationId xmlns:a16="http://schemas.microsoft.com/office/drawing/2014/main" id="{8C8DCF0B-165E-46D7-A11A-2EE779C694CE}"/>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7" name="【学校施設】&#10;有形固定資産減価償却率グラフ枠">
          <a:extLst>
            <a:ext uri="{FF2B5EF4-FFF2-40B4-BE49-F238E27FC236}">
              <a16:creationId xmlns:a16="http://schemas.microsoft.com/office/drawing/2014/main" id="{B7584132-A2CE-4A3F-814C-81672C2C52A8}"/>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438" name="直線コネクタ 437">
          <a:extLst>
            <a:ext uri="{FF2B5EF4-FFF2-40B4-BE49-F238E27FC236}">
              <a16:creationId xmlns:a16="http://schemas.microsoft.com/office/drawing/2014/main" id="{D353E572-30A7-45CC-B852-48F2CBD75582}"/>
            </a:ext>
          </a:extLst>
        </xdr:cNvPr>
        <xdr:cNvCxnSpPr/>
      </xdr:nvCxnSpPr>
      <xdr:spPr>
        <a:xfrm flipV="1">
          <a:off x="14696439" y="9142730"/>
          <a:ext cx="0" cy="1298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439" name="【学校施設】&#10;有形固定資産減価償却率最小値テキスト">
          <a:extLst>
            <a:ext uri="{FF2B5EF4-FFF2-40B4-BE49-F238E27FC236}">
              <a16:creationId xmlns:a16="http://schemas.microsoft.com/office/drawing/2014/main" id="{4A2138DD-E6CB-4F89-8694-19A51492D26C}"/>
            </a:ext>
          </a:extLst>
        </xdr:cNvPr>
        <xdr:cNvSpPr txBox="1"/>
      </xdr:nvSpPr>
      <xdr:spPr>
        <a:xfrm>
          <a:off x="14735175" y="10438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440" name="直線コネクタ 439">
          <a:extLst>
            <a:ext uri="{FF2B5EF4-FFF2-40B4-BE49-F238E27FC236}">
              <a16:creationId xmlns:a16="http://schemas.microsoft.com/office/drawing/2014/main" id="{70B3DE59-E4E9-45C5-A338-C4EF020D6E9D}"/>
            </a:ext>
          </a:extLst>
        </xdr:cNvPr>
        <xdr:cNvCxnSpPr/>
      </xdr:nvCxnSpPr>
      <xdr:spPr>
        <a:xfrm>
          <a:off x="14611350" y="104412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441" name="【学校施設】&#10;有形固定資産減価償却率最大値テキスト">
          <a:extLst>
            <a:ext uri="{FF2B5EF4-FFF2-40B4-BE49-F238E27FC236}">
              <a16:creationId xmlns:a16="http://schemas.microsoft.com/office/drawing/2014/main" id="{0DD61F72-B38B-4551-BCA8-33C20CC2E9D7}"/>
            </a:ext>
          </a:extLst>
        </xdr:cNvPr>
        <xdr:cNvSpPr txBox="1"/>
      </xdr:nvSpPr>
      <xdr:spPr>
        <a:xfrm>
          <a:off x="14735175" y="892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442" name="直線コネクタ 441">
          <a:extLst>
            <a:ext uri="{FF2B5EF4-FFF2-40B4-BE49-F238E27FC236}">
              <a16:creationId xmlns:a16="http://schemas.microsoft.com/office/drawing/2014/main" id="{E6051745-8581-448F-B1A2-2CEC4B02271C}"/>
            </a:ext>
          </a:extLst>
        </xdr:cNvPr>
        <xdr:cNvCxnSpPr/>
      </xdr:nvCxnSpPr>
      <xdr:spPr>
        <a:xfrm>
          <a:off x="14611350" y="91427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29227</xdr:rowOff>
    </xdr:from>
    <xdr:ext cx="405111" cy="259045"/>
    <xdr:sp macro="" textlink="">
      <xdr:nvSpPr>
        <xdr:cNvPr id="443" name="【学校施設】&#10;有形固定資産減価償却率平均値テキスト">
          <a:extLst>
            <a:ext uri="{FF2B5EF4-FFF2-40B4-BE49-F238E27FC236}">
              <a16:creationId xmlns:a16="http://schemas.microsoft.com/office/drawing/2014/main" id="{A7434C16-1539-44B8-9EE3-5EE4FD664DCC}"/>
            </a:ext>
          </a:extLst>
        </xdr:cNvPr>
        <xdr:cNvSpPr txBox="1"/>
      </xdr:nvSpPr>
      <xdr:spPr>
        <a:xfrm>
          <a:off x="14735175" y="9751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444" name="フローチャート: 判断 443">
          <a:extLst>
            <a:ext uri="{FF2B5EF4-FFF2-40B4-BE49-F238E27FC236}">
              <a16:creationId xmlns:a16="http://schemas.microsoft.com/office/drawing/2014/main" id="{D2082BA2-EE84-472A-846F-77D66A36AFCE}"/>
            </a:ext>
          </a:extLst>
        </xdr:cNvPr>
        <xdr:cNvSpPr/>
      </xdr:nvSpPr>
      <xdr:spPr>
        <a:xfrm>
          <a:off x="14649450" y="98964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445" name="フローチャート: 判断 444">
          <a:extLst>
            <a:ext uri="{FF2B5EF4-FFF2-40B4-BE49-F238E27FC236}">
              <a16:creationId xmlns:a16="http://schemas.microsoft.com/office/drawing/2014/main" id="{74E2EDEB-E0C2-4091-8D06-71E9903C2C4F}"/>
            </a:ext>
          </a:extLst>
        </xdr:cNvPr>
        <xdr:cNvSpPr/>
      </xdr:nvSpPr>
      <xdr:spPr>
        <a:xfrm>
          <a:off x="13887450" y="988840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446" name="フローチャート: 判断 445">
          <a:extLst>
            <a:ext uri="{FF2B5EF4-FFF2-40B4-BE49-F238E27FC236}">
              <a16:creationId xmlns:a16="http://schemas.microsoft.com/office/drawing/2014/main" id="{CABF3D8E-A8E2-4266-B304-C07544171982}"/>
            </a:ext>
          </a:extLst>
        </xdr:cNvPr>
        <xdr:cNvSpPr/>
      </xdr:nvSpPr>
      <xdr:spPr>
        <a:xfrm>
          <a:off x="13096875" y="988658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447" name="フローチャート: 判断 446">
          <a:extLst>
            <a:ext uri="{FF2B5EF4-FFF2-40B4-BE49-F238E27FC236}">
              <a16:creationId xmlns:a16="http://schemas.microsoft.com/office/drawing/2014/main" id="{D2950EB5-23E7-4B3E-AFB4-BE5472DC8FEF}"/>
            </a:ext>
          </a:extLst>
        </xdr:cNvPr>
        <xdr:cNvSpPr/>
      </xdr:nvSpPr>
      <xdr:spPr>
        <a:xfrm>
          <a:off x="12296775" y="987007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448" name="フローチャート: 判断 447">
          <a:extLst>
            <a:ext uri="{FF2B5EF4-FFF2-40B4-BE49-F238E27FC236}">
              <a16:creationId xmlns:a16="http://schemas.microsoft.com/office/drawing/2014/main" id="{EA6FB54D-F264-4EEC-A2F3-1C37211D2B4B}"/>
            </a:ext>
          </a:extLst>
        </xdr:cNvPr>
        <xdr:cNvSpPr/>
      </xdr:nvSpPr>
      <xdr:spPr>
        <a:xfrm>
          <a:off x="11487150" y="982762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7C0F3F78-862A-44CC-8C0A-2B6CFFA8869C}"/>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8A9ABDAE-C8A9-450B-BB85-C3F6200987A2}"/>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6A31AB33-E817-46B5-9750-19A8257389A9}"/>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387508CD-72C6-404F-A5F2-F0AD17162317}"/>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2A15091B-4EDA-4509-B1D3-B54ADC928A8F}"/>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84727</xdr:rowOff>
    </xdr:from>
    <xdr:to>
      <xdr:col>85</xdr:col>
      <xdr:colOff>177800</xdr:colOff>
      <xdr:row>63</xdr:row>
      <xdr:rowOff>14877</xdr:rowOff>
    </xdr:to>
    <xdr:sp macro="" textlink="">
      <xdr:nvSpPr>
        <xdr:cNvPr id="454" name="楕円 453">
          <a:extLst>
            <a:ext uri="{FF2B5EF4-FFF2-40B4-BE49-F238E27FC236}">
              <a16:creationId xmlns:a16="http://schemas.microsoft.com/office/drawing/2014/main" id="{78FD5E82-2AAD-4BEB-8190-8433E9B17C2F}"/>
            </a:ext>
          </a:extLst>
        </xdr:cNvPr>
        <xdr:cNvSpPr/>
      </xdr:nvSpPr>
      <xdr:spPr>
        <a:xfrm>
          <a:off x="14649450" y="1013677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63154</xdr:rowOff>
    </xdr:from>
    <xdr:ext cx="405111" cy="259045"/>
    <xdr:sp macro="" textlink="">
      <xdr:nvSpPr>
        <xdr:cNvPr id="455" name="【学校施設】&#10;有形固定資産減価償却率該当値テキスト">
          <a:extLst>
            <a:ext uri="{FF2B5EF4-FFF2-40B4-BE49-F238E27FC236}">
              <a16:creationId xmlns:a16="http://schemas.microsoft.com/office/drawing/2014/main" id="{E3FE72ED-A8A5-4002-BF7C-061EF6D6F322}"/>
            </a:ext>
          </a:extLst>
        </xdr:cNvPr>
        <xdr:cNvSpPr txBox="1"/>
      </xdr:nvSpPr>
      <xdr:spPr>
        <a:xfrm>
          <a:off x="14735175" y="10115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43906</xdr:rowOff>
    </xdr:from>
    <xdr:to>
      <xdr:col>81</xdr:col>
      <xdr:colOff>101600</xdr:colOff>
      <xdr:row>62</xdr:row>
      <xdr:rowOff>145506</xdr:rowOff>
    </xdr:to>
    <xdr:sp macro="" textlink="">
      <xdr:nvSpPr>
        <xdr:cNvPr id="456" name="楕円 455">
          <a:extLst>
            <a:ext uri="{FF2B5EF4-FFF2-40B4-BE49-F238E27FC236}">
              <a16:creationId xmlns:a16="http://schemas.microsoft.com/office/drawing/2014/main" id="{EAAF3DAD-1544-4717-AEAA-84951C33D538}"/>
            </a:ext>
          </a:extLst>
        </xdr:cNvPr>
        <xdr:cNvSpPr/>
      </xdr:nvSpPr>
      <xdr:spPr>
        <a:xfrm>
          <a:off x="13887450" y="1009595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94706</xdr:rowOff>
    </xdr:from>
    <xdr:to>
      <xdr:col>85</xdr:col>
      <xdr:colOff>127000</xdr:colOff>
      <xdr:row>62</xdr:row>
      <xdr:rowOff>135527</xdr:rowOff>
    </xdr:to>
    <xdr:cxnSp macro="">
      <xdr:nvCxnSpPr>
        <xdr:cNvPr id="457" name="直線コネクタ 456">
          <a:extLst>
            <a:ext uri="{FF2B5EF4-FFF2-40B4-BE49-F238E27FC236}">
              <a16:creationId xmlns:a16="http://schemas.microsoft.com/office/drawing/2014/main" id="{E87732B7-4214-4CB2-A0D5-54F82A25C621}"/>
            </a:ext>
          </a:extLst>
        </xdr:cNvPr>
        <xdr:cNvCxnSpPr/>
      </xdr:nvCxnSpPr>
      <xdr:spPr>
        <a:xfrm>
          <a:off x="13935075" y="10143581"/>
          <a:ext cx="762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3084</xdr:rowOff>
    </xdr:from>
    <xdr:to>
      <xdr:col>76</xdr:col>
      <xdr:colOff>165100</xdr:colOff>
      <xdr:row>62</xdr:row>
      <xdr:rowOff>104684</xdr:rowOff>
    </xdr:to>
    <xdr:sp macro="" textlink="">
      <xdr:nvSpPr>
        <xdr:cNvPr id="458" name="楕円 457">
          <a:extLst>
            <a:ext uri="{FF2B5EF4-FFF2-40B4-BE49-F238E27FC236}">
              <a16:creationId xmlns:a16="http://schemas.microsoft.com/office/drawing/2014/main" id="{49367DA0-5556-417B-866A-5B32F883B1CC}"/>
            </a:ext>
          </a:extLst>
        </xdr:cNvPr>
        <xdr:cNvSpPr/>
      </xdr:nvSpPr>
      <xdr:spPr>
        <a:xfrm>
          <a:off x="13096875" y="1005195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53884</xdr:rowOff>
    </xdr:from>
    <xdr:to>
      <xdr:col>81</xdr:col>
      <xdr:colOff>50800</xdr:colOff>
      <xdr:row>62</xdr:row>
      <xdr:rowOff>94706</xdr:rowOff>
    </xdr:to>
    <xdr:cxnSp macro="">
      <xdr:nvCxnSpPr>
        <xdr:cNvPr id="459" name="直線コネクタ 458">
          <a:extLst>
            <a:ext uri="{FF2B5EF4-FFF2-40B4-BE49-F238E27FC236}">
              <a16:creationId xmlns:a16="http://schemas.microsoft.com/office/drawing/2014/main" id="{E86C26BE-B4C2-441B-8C2B-A94525512E68}"/>
            </a:ext>
          </a:extLst>
        </xdr:cNvPr>
        <xdr:cNvCxnSpPr/>
      </xdr:nvCxnSpPr>
      <xdr:spPr>
        <a:xfrm>
          <a:off x="13144500" y="10099584"/>
          <a:ext cx="790575" cy="4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143510</xdr:rowOff>
    </xdr:from>
    <xdr:to>
      <xdr:col>72</xdr:col>
      <xdr:colOff>38100</xdr:colOff>
      <xdr:row>62</xdr:row>
      <xdr:rowOff>73660</xdr:rowOff>
    </xdr:to>
    <xdr:sp macro="" textlink="">
      <xdr:nvSpPr>
        <xdr:cNvPr id="460" name="楕円 459">
          <a:extLst>
            <a:ext uri="{FF2B5EF4-FFF2-40B4-BE49-F238E27FC236}">
              <a16:creationId xmlns:a16="http://schemas.microsoft.com/office/drawing/2014/main" id="{54D192FB-DB76-40BE-926D-97EAE6D4BFEC}"/>
            </a:ext>
          </a:extLst>
        </xdr:cNvPr>
        <xdr:cNvSpPr/>
      </xdr:nvSpPr>
      <xdr:spPr>
        <a:xfrm>
          <a:off x="12296775" y="100272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22860</xdr:rowOff>
    </xdr:from>
    <xdr:to>
      <xdr:col>76</xdr:col>
      <xdr:colOff>114300</xdr:colOff>
      <xdr:row>62</xdr:row>
      <xdr:rowOff>53884</xdr:rowOff>
    </xdr:to>
    <xdr:cxnSp macro="">
      <xdr:nvCxnSpPr>
        <xdr:cNvPr id="461" name="直線コネクタ 460">
          <a:extLst>
            <a:ext uri="{FF2B5EF4-FFF2-40B4-BE49-F238E27FC236}">
              <a16:creationId xmlns:a16="http://schemas.microsoft.com/office/drawing/2014/main" id="{138DB605-959E-4DAF-82D5-6A4C64486F60}"/>
            </a:ext>
          </a:extLst>
        </xdr:cNvPr>
        <xdr:cNvCxnSpPr/>
      </xdr:nvCxnSpPr>
      <xdr:spPr>
        <a:xfrm>
          <a:off x="12344400" y="10074910"/>
          <a:ext cx="8001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114119</xdr:rowOff>
    </xdr:from>
    <xdr:to>
      <xdr:col>67</xdr:col>
      <xdr:colOff>101600</xdr:colOff>
      <xdr:row>62</xdr:row>
      <xdr:rowOff>44269</xdr:rowOff>
    </xdr:to>
    <xdr:sp macro="" textlink="">
      <xdr:nvSpPr>
        <xdr:cNvPr id="462" name="楕円 461">
          <a:extLst>
            <a:ext uri="{FF2B5EF4-FFF2-40B4-BE49-F238E27FC236}">
              <a16:creationId xmlns:a16="http://schemas.microsoft.com/office/drawing/2014/main" id="{D2CEC936-9DAB-41E7-881F-D71145BFF550}"/>
            </a:ext>
          </a:extLst>
        </xdr:cNvPr>
        <xdr:cNvSpPr/>
      </xdr:nvSpPr>
      <xdr:spPr>
        <a:xfrm>
          <a:off x="11487150" y="1000106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164919</xdr:rowOff>
    </xdr:from>
    <xdr:to>
      <xdr:col>71</xdr:col>
      <xdr:colOff>177800</xdr:colOff>
      <xdr:row>62</xdr:row>
      <xdr:rowOff>22860</xdr:rowOff>
    </xdr:to>
    <xdr:cxnSp macro="">
      <xdr:nvCxnSpPr>
        <xdr:cNvPr id="463" name="直線コネクタ 462">
          <a:extLst>
            <a:ext uri="{FF2B5EF4-FFF2-40B4-BE49-F238E27FC236}">
              <a16:creationId xmlns:a16="http://schemas.microsoft.com/office/drawing/2014/main" id="{A0A28771-C05B-4307-99FD-D0ADE61F1660}"/>
            </a:ext>
          </a:extLst>
        </xdr:cNvPr>
        <xdr:cNvCxnSpPr/>
      </xdr:nvCxnSpPr>
      <xdr:spPr>
        <a:xfrm>
          <a:off x="11534775" y="10048694"/>
          <a:ext cx="809625" cy="2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119578</xdr:rowOff>
    </xdr:from>
    <xdr:ext cx="405111" cy="259045"/>
    <xdr:sp macro="" textlink="">
      <xdr:nvSpPr>
        <xdr:cNvPr id="464" name="n_1aveValue【学校施設】&#10;有形固定資産減価償却率">
          <a:extLst>
            <a:ext uri="{FF2B5EF4-FFF2-40B4-BE49-F238E27FC236}">
              <a16:creationId xmlns:a16="http://schemas.microsoft.com/office/drawing/2014/main" id="{EBF5A93A-06DC-4803-A5AB-0E751C6B99AF}"/>
            </a:ext>
          </a:extLst>
        </xdr:cNvPr>
        <xdr:cNvSpPr txBox="1"/>
      </xdr:nvSpPr>
      <xdr:spPr>
        <a:xfrm>
          <a:off x="13745219" y="9685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macro="" textlink="">
      <xdr:nvSpPr>
        <xdr:cNvPr id="465" name="n_2aveValue【学校施設】&#10;有形固定資産減価償却率">
          <a:extLst>
            <a:ext uri="{FF2B5EF4-FFF2-40B4-BE49-F238E27FC236}">
              <a16:creationId xmlns:a16="http://schemas.microsoft.com/office/drawing/2014/main" id="{55AA956D-574F-4E69-9AF9-26D12A77DC15}"/>
            </a:ext>
          </a:extLst>
        </xdr:cNvPr>
        <xdr:cNvSpPr txBox="1"/>
      </xdr:nvSpPr>
      <xdr:spPr>
        <a:xfrm>
          <a:off x="12964169" y="967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macro="" textlink="">
      <xdr:nvSpPr>
        <xdr:cNvPr id="466" name="n_3aveValue【学校施設】&#10;有形固定資産減価償却率">
          <a:extLst>
            <a:ext uri="{FF2B5EF4-FFF2-40B4-BE49-F238E27FC236}">
              <a16:creationId xmlns:a16="http://schemas.microsoft.com/office/drawing/2014/main" id="{4B9293BB-CF98-49CB-88D4-8CF3B59308BB}"/>
            </a:ext>
          </a:extLst>
        </xdr:cNvPr>
        <xdr:cNvSpPr txBox="1"/>
      </xdr:nvSpPr>
      <xdr:spPr>
        <a:xfrm>
          <a:off x="12164069" y="9648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46100</xdr:rowOff>
    </xdr:from>
    <xdr:ext cx="405111" cy="259045"/>
    <xdr:sp macro="" textlink="">
      <xdr:nvSpPr>
        <xdr:cNvPr id="467" name="n_4aveValue【学校施設】&#10;有形固定資産減価償却率">
          <a:extLst>
            <a:ext uri="{FF2B5EF4-FFF2-40B4-BE49-F238E27FC236}">
              <a16:creationId xmlns:a16="http://schemas.microsoft.com/office/drawing/2014/main" id="{75244AC6-9E27-4580-8525-6D7C24D96BD9}"/>
            </a:ext>
          </a:extLst>
        </xdr:cNvPr>
        <xdr:cNvSpPr txBox="1"/>
      </xdr:nvSpPr>
      <xdr:spPr>
        <a:xfrm>
          <a:off x="11354444" y="9612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136633</xdr:rowOff>
    </xdr:from>
    <xdr:ext cx="405111" cy="259045"/>
    <xdr:sp macro="" textlink="">
      <xdr:nvSpPr>
        <xdr:cNvPr id="468" name="n_1mainValue【学校施設】&#10;有形固定資産減価償却率">
          <a:extLst>
            <a:ext uri="{FF2B5EF4-FFF2-40B4-BE49-F238E27FC236}">
              <a16:creationId xmlns:a16="http://schemas.microsoft.com/office/drawing/2014/main" id="{C568A0D6-7441-4EA4-9465-277310D52728}"/>
            </a:ext>
          </a:extLst>
        </xdr:cNvPr>
        <xdr:cNvSpPr txBox="1"/>
      </xdr:nvSpPr>
      <xdr:spPr>
        <a:xfrm>
          <a:off x="13745219" y="10188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95811</xdr:rowOff>
    </xdr:from>
    <xdr:ext cx="405111" cy="259045"/>
    <xdr:sp macro="" textlink="">
      <xdr:nvSpPr>
        <xdr:cNvPr id="469" name="n_2mainValue【学校施設】&#10;有形固定資産減価償却率">
          <a:extLst>
            <a:ext uri="{FF2B5EF4-FFF2-40B4-BE49-F238E27FC236}">
              <a16:creationId xmlns:a16="http://schemas.microsoft.com/office/drawing/2014/main" id="{0707BCFC-4B3D-41F6-90A2-9BA312FE87B7}"/>
            </a:ext>
          </a:extLst>
        </xdr:cNvPr>
        <xdr:cNvSpPr txBox="1"/>
      </xdr:nvSpPr>
      <xdr:spPr>
        <a:xfrm>
          <a:off x="12964169" y="10144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64787</xdr:rowOff>
    </xdr:from>
    <xdr:ext cx="405111" cy="259045"/>
    <xdr:sp macro="" textlink="">
      <xdr:nvSpPr>
        <xdr:cNvPr id="470" name="n_3mainValue【学校施設】&#10;有形固定資産減価償却率">
          <a:extLst>
            <a:ext uri="{FF2B5EF4-FFF2-40B4-BE49-F238E27FC236}">
              <a16:creationId xmlns:a16="http://schemas.microsoft.com/office/drawing/2014/main" id="{737CE7FE-CC2B-440E-8E43-258F8C9FC9F9}"/>
            </a:ext>
          </a:extLst>
        </xdr:cNvPr>
        <xdr:cNvSpPr txBox="1"/>
      </xdr:nvSpPr>
      <xdr:spPr>
        <a:xfrm>
          <a:off x="12164069" y="10116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35396</xdr:rowOff>
    </xdr:from>
    <xdr:ext cx="405111" cy="259045"/>
    <xdr:sp macro="" textlink="">
      <xdr:nvSpPr>
        <xdr:cNvPr id="471" name="n_4mainValue【学校施設】&#10;有形固定資産減価償却率">
          <a:extLst>
            <a:ext uri="{FF2B5EF4-FFF2-40B4-BE49-F238E27FC236}">
              <a16:creationId xmlns:a16="http://schemas.microsoft.com/office/drawing/2014/main" id="{F8B423AA-8E6B-46F9-919B-A9EF4F34AA5D}"/>
            </a:ext>
          </a:extLst>
        </xdr:cNvPr>
        <xdr:cNvSpPr txBox="1"/>
      </xdr:nvSpPr>
      <xdr:spPr>
        <a:xfrm>
          <a:off x="11354444" y="1008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8990B277-0B7E-455C-BDCA-AE0853FCEE9A}"/>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E8B335C2-F002-41A5-8514-6EBB6102710A}"/>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B58F5DCC-ADC2-4D01-8046-64CB807D7713}"/>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5FE3D555-05AC-4420-A580-E9687D750759}"/>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AD85BB02-49FE-4B05-96AF-CBA3A03909A7}"/>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1895F6D2-6902-4AD8-B3AD-4446EEDB68EC}"/>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052C4461-CFED-4C4B-A4DA-880466FC90F5}"/>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265D53B0-CCB8-45D3-AB13-1232D39BAB4E}"/>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id="{0FDE970D-831E-4992-B26B-CDD09566F45A}"/>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id="{0639AC3F-1BCB-4DFC-BB45-4F20B38BD829}"/>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2" name="直線コネクタ 481">
          <a:extLst>
            <a:ext uri="{FF2B5EF4-FFF2-40B4-BE49-F238E27FC236}">
              <a16:creationId xmlns:a16="http://schemas.microsoft.com/office/drawing/2014/main" id="{FC82B3DC-AB52-4DB6-9862-2588E7E8D063}"/>
            </a:ext>
          </a:extLst>
        </xdr:cNvPr>
        <xdr:cNvCxnSpPr/>
      </xdr:nvCxnSpPr>
      <xdr:spPr>
        <a:xfrm>
          <a:off x="164592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3" name="テキスト ボックス 482">
          <a:extLst>
            <a:ext uri="{FF2B5EF4-FFF2-40B4-BE49-F238E27FC236}">
              <a16:creationId xmlns:a16="http://schemas.microsoft.com/office/drawing/2014/main" id="{CF85CBF2-C1C2-45CB-BC1A-20CEF13F28EA}"/>
            </a:ext>
          </a:extLst>
        </xdr:cNvPr>
        <xdr:cNvSpPr txBox="1"/>
      </xdr:nvSpPr>
      <xdr:spPr>
        <a:xfrm>
          <a:off x="160523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4" name="直線コネクタ 483">
          <a:extLst>
            <a:ext uri="{FF2B5EF4-FFF2-40B4-BE49-F238E27FC236}">
              <a16:creationId xmlns:a16="http://schemas.microsoft.com/office/drawing/2014/main" id="{D41CC3F7-90E9-4627-B60B-A637A60865C6}"/>
            </a:ext>
          </a:extLst>
        </xdr:cNvPr>
        <xdr:cNvCxnSpPr/>
      </xdr:nvCxnSpPr>
      <xdr:spPr>
        <a:xfrm>
          <a:off x="164592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485" name="テキスト ボックス 484">
          <a:extLst>
            <a:ext uri="{FF2B5EF4-FFF2-40B4-BE49-F238E27FC236}">
              <a16:creationId xmlns:a16="http://schemas.microsoft.com/office/drawing/2014/main" id="{0F241AC8-BBC9-4170-9AAB-38A48A1AB620}"/>
            </a:ext>
          </a:extLst>
        </xdr:cNvPr>
        <xdr:cNvSpPr txBox="1"/>
      </xdr:nvSpPr>
      <xdr:spPr>
        <a:xfrm>
          <a:off x="15985051" y="980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6" name="直線コネクタ 485">
          <a:extLst>
            <a:ext uri="{FF2B5EF4-FFF2-40B4-BE49-F238E27FC236}">
              <a16:creationId xmlns:a16="http://schemas.microsoft.com/office/drawing/2014/main" id="{E2628700-A4C5-4C8F-AE22-1197FACAC049}"/>
            </a:ext>
          </a:extLst>
        </xdr:cNvPr>
        <xdr:cNvCxnSpPr/>
      </xdr:nvCxnSpPr>
      <xdr:spPr>
        <a:xfrm>
          <a:off x="164592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487" name="テキスト ボックス 486">
          <a:extLst>
            <a:ext uri="{FF2B5EF4-FFF2-40B4-BE49-F238E27FC236}">
              <a16:creationId xmlns:a16="http://schemas.microsoft.com/office/drawing/2014/main" id="{E4F241B9-E227-4DC7-93CE-1B3FBA741163}"/>
            </a:ext>
          </a:extLst>
        </xdr:cNvPr>
        <xdr:cNvSpPr txBox="1"/>
      </xdr:nvSpPr>
      <xdr:spPr>
        <a:xfrm>
          <a:off x="15985051" y="93796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8" name="直線コネクタ 487">
          <a:extLst>
            <a:ext uri="{FF2B5EF4-FFF2-40B4-BE49-F238E27FC236}">
              <a16:creationId xmlns:a16="http://schemas.microsoft.com/office/drawing/2014/main" id="{BD91B4EF-F704-484C-945D-C0F023B960A2}"/>
            </a:ext>
          </a:extLst>
        </xdr:cNvPr>
        <xdr:cNvCxnSpPr/>
      </xdr:nvCxnSpPr>
      <xdr:spPr>
        <a:xfrm>
          <a:off x="164592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489" name="テキスト ボックス 488">
          <a:extLst>
            <a:ext uri="{FF2B5EF4-FFF2-40B4-BE49-F238E27FC236}">
              <a16:creationId xmlns:a16="http://schemas.microsoft.com/office/drawing/2014/main" id="{2755D8D2-F436-481C-B305-C72A74E13E3A}"/>
            </a:ext>
          </a:extLst>
        </xdr:cNvPr>
        <xdr:cNvSpPr txBox="1"/>
      </xdr:nvSpPr>
      <xdr:spPr>
        <a:xfrm>
          <a:off x="15985051" y="8941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a:extLst>
            <a:ext uri="{FF2B5EF4-FFF2-40B4-BE49-F238E27FC236}">
              <a16:creationId xmlns:a16="http://schemas.microsoft.com/office/drawing/2014/main" id="{1FF61AE9-9D08-44A7-9125-6CC51A3837A2}"/>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1" name="テキスト ボックス 490">
          <a:extLst>
            <a:ext uri="{FF2B5EF4-FFF2-40B4-BE49-F238E27FC236}">
              <a16:creationId xmlns:a16="http://schemas.microsoft.com/office/drawing/2014/main" id="{B751C586-F27F-4A23-A9B7-5771633AE2F5}"/>
            </a:ext>
          </a:extLst>
        </xdr:cNvPr>
        <xdr:cNvSpPr txBox="1"/>
      </xdr:nvSpPr>
      <xdr:spPr>
        <a:xfrm>
          <a:off x="15985051" y="851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学校施設】&#10;一人当たり面積グラフ枠">
          <a:extLst>
            <a:ext uri="{FF2B5EF4-FFF2-40B4-BE49-F238E27FC236}">
              <a16:creationId xmlns:a16="http://schemas.microsoft.com/office/drawing/2014/main" id="{15F9561F-849E-4067-A387-15BE8161E9E3}"/>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493" name="直線コネクタ 492">
          <a:extLst>
            <a:ext uri="{FF2B5EF4-FFF2-40B4-BE49-F238E27FC236}">
              <a16:creationId xmlns:a16="http://schemas.microsoft.com/office/drawing/2014/main" id="{F7D179FD-4956-4796-8356-6296FCACBB99}"/>
            </a:ext>
          </a:extLst>
        </xdr:cNvPr>
        <xdr:cNvCxnSpPr/>
      </xdr:nvCxnSpPr>
      <xdr:spPr>
        <a:xfrm flipV="1">
          <a:off x="19954239" y="9160327"/>
          <a:ext cx="0" cy="1173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494" name="【学校施設】&#10;一人当たり面積最小値テキスト">
          <a:extLst>
            <a:ext uri="{FF2B5EF4-FFF2-40B4-BE49-F238E27FC236}">
              <a16:creationId xmlns:a16="http://schemas.microsoft.com/office/drawing/2014/main" id="{36BF467B-8495-44A4-ABB9-9BE1D40BAED9}"/>
            </a:ext>
          </a:extLst>
        </xdr:cNvPr>
        <xdr:cNvSpPr txBox="1"/>
      </xdr:nvSpPr>
      <xdr:spPr>
        <a:xfrm>
          <a:off x="19992975" y="10337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495" name="直線コネクタ 494">
          <a:extLst>
            <a:ext uri="{FF2B5EF4-FFF2-40B4-BE49-F238E27FC236}">
              <a16:creationId xmlns:a16="http://schemas.microsoft.com/office/drawing/2014/main" id="{BCFDA058-D141-48EA-BA60-4DBEB199C9CB}"/>
            </a:ext>
          </a:extLst>
        </xdr:cNvPr>
        <xdr:cNvCxnSpPr/>
      </xdr:nvCxnSpPr>
      <xdr:spPr>
        <a:xfrm>
          <a:off x="19878675" y="1033358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496" name="【学校施設】&#10;一人当たり面積最大値テキスト">
          <a:extLst>
            <a:ext uri="{FF2B5EF4-FFF2-40B4-BE49-F238E27FC236}">
              <a16:creationId xmlns:a16="http://schemas.microsoft.com/office/drawing/2014/main" id="{3FCEE52F-47C2-4A0C-B078-B4B11DFEDDFC}"/>
            </a:ext>
          </a:extLst>
        </xdr:cNvPr>
        <xdr:cNvSpPr txBox="1"/>
      </xdr:nvSpPr>
      <xdr:spPr>
        <a:xfrm>
          <a:off x="19992975" y="894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497" name="直線コネクタ 496">
          <a:extLst>
            <a:ext uri="{FF2B5EF4-FFF2-40B4-BE49-F238E27FC236}">
              <a16:creationId xmlns:a16="http://schemas.microsoft.com/office/drawing/2014/main" id="{E21ED4C8-60F3-4373-8ACB-740106660E20}"/>
            </a:ext>
          </a:extLst>
        </xdr:cNvPr>
        <xdr:cNvCxnSpPr/>
      </xdr:nvCxnSpPr>
      <xdr:spPr>
        <a:xfrm>
          <a:off x="19878675" y="916032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108323</xdr:rowOff>
    </xdr:from>
    <xdr:ext cx="469744" cy="259045"/>
    <xdr:sp macro="" textlink="">
      <xdr:nvSpPr>
        <xdr:cNvPr id="498" name="【学校施設】&#10;一人当たり面積平均値テキスト">
          <a:extLst>
            <a:ext uri="{FF2B5EF4-FFF2-40B4-BE49-F238E27FC236}">
              <a16:creationId xmlns:a16="http://schemas.microsoft.com/office/drawing/2014/main" id="{3BCF2688-F5ED-4F4A-B011-E82CCABE6EEF}"/>
            </a:ext>
          </a:extLst>
        </xdr:cNvPr>
        <xdr:cNvSpPr txBox="1"/>
      </xdr:nvSpPr>
      <xdr:spPr>
        <a:xfrm>
          <a:off x="19992975" y="99920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499" name="フローチャート: 判断 498">
          <a:extLst>
            <a:ext uri="{FF2B5EF4-FFF2-40B4-BE49-F238E27FC236}">
              <a16:creationId xmlns:a16="http://schemas.microsoft.com/office/drawing/2014/main" id="{395A6C57-0022-4438-BC7A-FBC2739E7B87}"/>
            </a:ext>
          </a:extLst>
        </xdr:cNvPr>
        <xdr:cNvSpPr/>
      </xdr:nvSpPr>
      <xdr:spPr>
        <a:xfrm>
          <a:off x="19897725" y="1013749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00" name="フローチャート: 判断 499">
          <a:extLst>
            <a:ext uri="{FF2B5EF4-FFF2-40B4-BE49-F238E27FC236}">
              <a16:creationId xmlns:a16="http://schemas.microsoft.com/office/drawing/2014/main" id="{173B0B7C-8C7D-44C1-97D4-0C9E941C9B9E}"/>
            </a:ext>
          </a:extLst>
        </xdr:cNvPr>
        <xdr:cNvSpPr/>
      </xdr:nvSpPr>
      <xdr:spPr>
        <a:xfrm>
          <a:off x="19154775" y="101352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01" name="フローチャート: 判断 500">
          <a:extLst>
            <a:ext uri="{FF2B5EF4-FFF2-40B4-BE49-F238E27FC236}">
              <a16:creationId xmlns:a16="http://schemas.microsoft.com/office/drawing/2014/main" id="{7B89B1C0-1EB7-4589-A05E-8B4F5414CA9F}"/>
            </a:ext>
          </a:extLst>
        </xdr:cNvPr>
        <xdr:cNvSpPr/>
      </xdr:nvSpPr>
      <xdr:spPr>
        <a:xfrm>
          <a:off x="18345150" y="1014579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502" name="フローチャート: 判断 501">
          <a:extLst>
            <a:ext uri="{FF2B5EF4-FFF2-40B4-BE49-F238E27FC236}">
              <a16:creationId xmlns:a16="http://schemas.microsoft.com/office/drawing/2014/main" id="{9093AD38-523F-4FFD-AD5C-8A88AAE64BC5}"/>
            </a:ext>
          </a:extLst>
        </xdr:cNvPr>
        <xdr:cNvSpPr/>
      </xdr:nvSpPr>
      <xdr:spPr>
        <a:xfrm>
          <a:off x="17554575" y="1015592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503" name="フローチャート: 判断 502">
          <a:extLst>
            <a:ext uri="{FF2B5EF4-FFF2-40B4-BE49-F238E27FC236}">
              <a16:creationId xmlns:a16="http://schemas.microsoft.com/office/drawing/2014/main" id="{1AF51E08-1786-4C3B-B643-62F4D36EFFDE}"/>
            </a:ext>
          </a:extLst>
        </xdr:cNvPr>
        <xdr:cNvSpPr/>
      </xdr:nvSpPr>
      <xdr:spPr>
        <a:xfrm>
          <a:off x="16754475" y="1015281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324E50E7-F7CC-4D8D-B9C2-5045A91187E3}"/>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65C3922-0B9D-49B8-96D7-07F39BB12E12}"/>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B7BBBA4C-F479-461C-ABD5-A0DEFFEDA74F}"/>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7DD65611-313A-4BA7-B48D-8042AAA04C0C}"/>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B31C8DC1-A92A-4AC6-90F0-DB1898FBF02C}"/>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140309</xdr:rowOff>
    </xdr:from>
    <xdr:to>
      <xdr:col>116</xdr:col>
      <xdr:colOff>114300</xdr:colOff>
      <xdr:row>63</xdr:row>
      <xdr:rowOff>70459</xdr:rowOff>
    </xdr:to>
    <xdr:sp macro="" textlink="">
      <xdr:nvSpPr>
        <xdr:cNvPr id="509" name="楕円 508">
          <a:extLst>
            <a:ext uri="{FF2B5EF4-FFF2-40B4-BE49-F238E27FC236}">
              <a16:creationId xmlns:a16="http://schemas.microsoft.com/office/drawing/2014/main" id="{1DEC1E52-A29B-4FD1-B75C-489581CD50F8}"/>
            </a:ext>
          </a:extLst>
        </xdr:cNvPr>
        <xdr:cNvSpPr/>
      </xdr:nvSpPr>
      <xdr:spPr>
        <a:xfrm>
          <a:off x="19897725" y="1019235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63872</xdr:rowOff>
    </xdr:from>
    <xdr:ext cx="469744" cy="259045"/>
    <xdr:sp macro="" textlink="">
      <xdr:nvSpPr>
        <xdr:cNvPr id="510" name="【学校施設】&#10;一人当たり面積該当値テキスト">
          <a:extLst>
            <a:ext uri="{FF2B5EF4-FFF2-40B4-BE49-F238E27FC236}">
              <a16:creationId xmlns:a16="http://schemas.microsoft.com/office/drawing/2014/main" id="{5383B857-8336-4B9E-889B-EFD0FEDBF432}"/>
            </a:ext>
          </a:extLst>
        </xdr:cNvPr>
        <xdr:cNvSpPr txBox="1"/>
      </xdr:nvSpPr>
      <xdr:spPr>
        <a:xfrm>
          <a:off x="19992975" y="1011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143098</xdr:rowOff>
    </xdr:from>
    <xdr:to>
      <xdr:col>112</xdr:col>
      <xdr:colOff>38100</xdr:colOff>
      <xdr:row>63</xdr:row>
      <xdr:rowOff>73248</xdr:rowOff>
    </xdr:to>
    <xdr:sp macro="" textlink="">
      <xdr:nvSpPr>
        <xdr:cNvPr id="511" name="楕円 510">
          <a:extLst>
            <a:ext uri="{FF2B5EF4-FFF2-40B4-BE49-F238E27FC236}">
              <a16:creationId xmlns:a16="http://schemas.microsoft.com/office/drawing/2014/main" id="{F4153D24-78F0-4675-844F-409B6EAAA9E6}"/>
            </a:ext>
          </a:extLst>
        </xdr:cNvPr>
        <xdr:cNvSpPr/>
      </xdr:nvSpPr>
      <xdr:spPr>
        <a:xfrm>
          <a:off x="19154775" y="1018879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19659</xdr:rowOff>
    </xdr:from>
    <xdr:to>
      <xdr:col>116</xdr:col>
      <xdr:colOff>63500</xdr:colOff>
      <xdr:row>63</xdr:row>
      <xdr:rowOff>22448</xdr:rowOff>
    </xdr:to>
    <xdr:cxnSp macro="">
      <xdr:nvCxnSpPr>
        <xdr:cNvPr id="512" name="直線コネクタ 511">
          <a:extLst>
            <a:ext uri="{FF2B5EF4-FFF2-40B4-BE49-F238E27FC236}">
              <a16:creationId xmlns:a16="http://schemas.microsoft.com/office/drawing/2014/main" id="{C369BED1-BDC5-4814-BED2-1683AC63C20B}"/>
            </a:ext>
          </a:extLst>
        </xdr:cNvPr>
        <xdr:cNvCxnSpPr/>
      </xdr:nvCxnSpPr>
      <xdr:spPr>
        <a:xfrm flipV="1">
          <a:off x="19202400" y="10230459"/>
          <a:ext cx="752475" cy="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146116</xdr:rowOff>
    </xdr:from>
    <xdr:to>
      <xdr:col>107</xdr:col>
      <xdr:colOff>101600</xdr:colOff>
      <xdr:row>63</xdr:row>
      <xdr:rowOff>76266</xdr:rowOff>
    </xdr:to>
    <xdr:sp macro="" textlink="">
      <xdr:nvSpPr>
        <xdr:cNvPr id="513" name="楕円 512">
          <a:extLst>
            <a:ext uri="{FF2B5EF4-FFF2-40B4-BE49-F238E27FC236}">
              <a16:creationId xmlns:a16="http://schemas.microsoft.com/office/drawing/2014/main" id="{FBBC6339-86B8-4843-9131-F85B92AB2E13}"/>
            </a:ext>
          </a:extLst>
        </xdr:cNvPr>
        <xdr:cNvSpPr/>
      </xdr:nvSpPr>
      <xdr:spPr>
        <a:xfrm>
          <a:off x="18345150" y="1019181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22448</xdr:rowOff>
    </xdr:from>
    <xdr:to>
      <xdr:col>111</xdr:col>
      <xdr:colOff>177800</xdr:colOff>
      <xdr:row>63</xdr:row>
      <xdr:rowOff>25466</xdr:rowOff>
    </xdr:to>
    <xdr:cxnSp macro="">
      <xdr:nvCxnSpPr>
        <xdr:cNvPr id="514" name="直線コネクタ 513">
          <a:extLst>
            <a:ext uri="{FF2B5EF4-FFF2-40B4-BE49-F238E27FC236}">
              <a16:creationId xmlns:a16="http://schemas.microsoft.com/office/drawing/2014/main" id="{8AF4B6D5-504C-41C6-8730-4866B5687BE3}"/>
            </a:ext>
          </a:extLst>
        </xdr:cNvPr>
        <xdr:cNvCxnSpPr/>
      </xdr:nvCxnSpPr>
      <xdr:spPr>
        <a:xfrm flipV="1">
          <a:off x="18392775" y="10236423"/>
          <a:ext cx="809625"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148905</xdr:rowOff>
    </xdr:from>
    <xdr:to>
      <xdr:col>102</xdr:col>
      <xdr:colOff>165100</xdr:colOff>
      <xdr:row>63</xdr:row>
      <xdr:rowOff>79055</xdr:rowOff>
    </xdr:to>
    <xdr:sp macro="" textlink="">
      <xdr:nvSpPr>
        <xdr:cNvPr id="515" name="楕円 514">
          <a:extLst>
            <a:ext uri="{FF2B5EF4-FFF2-40B4-BE49-F238E27FC236}">
              <a16:creationId xmlns:a16="http://schemas.microsoft.com/office/drawing/2014/main" id="{4B64DF55-03CF-457B-BED9-2B0FD5A3B23D}"/>
            </a:ext>
          </a:extLst>
        </xdr:cNvPr>
        <xdr:cNvSpPr/>
      </xdr:nvSpPr>
      <xdr:spPr>
        <a:xfrm>
          <a:off x="17554575" y="101946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25466</xdr:rowOff>
    </xdr:from>
    <xdr:to>
      <xdr:col>107</xdr:col>
      <xdr:colOff>50800</xdr:colOff>
      <xdr:row>63</xdr:row>
      <xdr:rowOff>28255</xdr:rowOff>
    </xdr:to>
    <xdr:cxnSp macro="">
      <xdr:nvCxnSpPr>
        <xdr:cNvPr id="516" name="直線コネクタ 515">
          <a:extLst>
            <a:ext uri="{FF2B5EF4-FFF2-40B4-BE49-F238E27FC236}">
              <a16:creationId xmlns:a16="http://schemas.microsoft.com/office/drawing/2014/main" id="{9587C297-22B0-4C72-9A9A-1D0FC6F7B29C}"/>
            </a:ext>
          </a:extLst>
        </xdr:cNvPr>
        <xdr:cNvCxnSpPr/>
      </xdr:nvCxnSpPr>
      <xdr:spPr>
        <a:xfrm flipV="1">
          <a:off x="17602200" y="10239441"/>
          <a:ext cx="790575"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153385</xdr:rowOff>
    </xdr:from>
    <xdr:to>
      <xdr:col>98</xdr:col>
      <xdr:colOff>38100</xdr:colOff>
      <xdr:row>63</xdr:row>
      <xdr:rowOff>83535</xdr:rowOff>
    </xdr:to>
    <xdr:sp macro="" textlink="">
      <xdr:nvSpPr>
        <xdr:cNvPr id="517" name="楕円 516">
          <a:extLst>
            <a:ext uri="{FF2B5EF4-FFF2-40B4-BE49-F238E27FC236}">
              <a16:creationId xmlns:a16="http://schemas.microsoft.com/office/drawing/2014/main" id="{A4F8B8A0-3A61-4754-80AB-F7E4B6B670CC}"/>
            </a:ext>
          </a:extLst>
        </xdr:cNvPr>
        <xdr:cNvSpPr/>
      </xdr:nvSpPr>
      <xdr:spPr>
        <a:xfrm>
          <a:off x="16754475" y="102022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28255</xdr:rowOff>
    </xdr:from>
    <xdr:to>
      <xdr:col>102</xdr:col>
      <xdr:colOff>114300</xdr:colOff>
      <xdr:row>63</xdr:row>
      <xdr:rowOff>32735</xdr:rowOff>
    </xdr:to>
    <xdr:cxnSp macro="">
      <xdr:nvCxnSpPr>
        <xdr:cNvPr id="518" name="直線コネクタ 517">
          <a:extLst>
            <a:ext uri="{FF2B5EF4-FFF2-40B4-BE49-F238E27FC236}">
              <a16:creationId xmlns:a16="http://schemas.microsoft.com/office/drawing/2014/main" id="{C32E6191-B17B-489F-95FE-CB6864D14B7B}"/>
            </a:ext>
          </a:extLst>
        </xdr:cNvPr>
        <xdr:cNvCxnSpPr/>
      </xdr:nvCxnSpPr>
      <xdr:spPr>
        <a:xfrm flipV="1">
          <a:off x="16802100" y="1024223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36237</xdr:rowOff>
    </xdr:from>
    <xdr:ext cx="469744" cy="259045"/>
    <xdr:sp macro="" textlink="">
      <xdr:nvSpPr>
        <xdr:cNvPr id="519" name="n_1aveValue【学校施設】&#10;一人当たり面積">
          <a:extLst>
            <a:ext uri="{FF2B5EF4-FFF2-40B4-BE49-F238E27FC236}">
              <a16:creationId xmlns:a16="http://schemas.microsoft.com/office/drawing/2014/main" id="{73A7A9EC-9572-43C0-9EED-B6663E5353C0}"/>
            </a:ext>
          </a:extLst>
        </xdr:cNvPr>
        <xdr:cNvSpPr txBox="1"/>
      </xdr:nvSpPr>
      <xdr:spPr>
        <a:xfrm>
          <a:off x="18983402" y="992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43598</xdr:rowOff>
    </xdr:from>
    <xdr:ext cx="469744" cy="259045"/>
    <xdr:sp macro="" textlink="">
      <xdr:nvSpPr>
        <xdr:cNvPr id="520" name="n_2aveValue【学校施設】&#10;一人当たり面積">
          <a:extLst>
            <a:ext uri="{FF2B5EF4-FFF2-40B4-BE49-F238E27FC236}">
              <a16:creationId xmlns:a16="http://schemas.microsoft.com/office/drawing/2014/main" id="{C2E02DBB-B108-4B34-9B4A-B46877E44C46}"/>
            </a:ext>
          </a:extLst>
        </xdr:cNvPr>
        <xdr:cNvSpPr txBox="1"/>
      </xdr:nvSpPr>
      <xdr:spPr>
        <a:xfrm>
          <a:off x="18183302" y="993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50547</xdr:rowOff>
    </xdr:from>
    <xdr:ext cx="469744" cy="259045"/>
    <xdr:sp macro="" textlink="">
      <xdr:nvSpPr>
        <xdr:cNvPr id="521" name="n_3aveValue【学校施設】&#10;一人当たり面積">
          <a:extLst>
            <a:ext uri="{FF2B5EF4-FFF2-40B4-BE49-F238E27FC236}">
              <a16:creationId xmlns:a16="http://schemas.microsoft.com/office/drawing/2014/main" id="{75CFDD9E-6858-4E19-B67B-FD9CE618D295}"/>
            </a:ext>
          </a:extLst>
        </xdr:cNvPr>
        <xdr:cNvSpPr txBox="1"/>
      </xdr:nvSpPr>
      <xdr:spPr>
        <a:xfrm>
          <a:off x="17383202" y="993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53794</xdr:rowOff>
    </xdr:from>
    <xdr:ext cx="469744" cy="259045"/>
    <xdr:sp macro="" textlink="">
      <xdr:nvSpPr>
        <xdr:cNvPr id="522" name="n_4aveValue【学校施設】&#10;一人当たり面積">
          <a:extLst>
            <a:ext uri="{FF2B5EF4-FFF2-40B4-BE49-F238E27FC236}">
              <a16:creationId xmlns:a16="http://schemas.microsoft.com/office/drawing/2014/main" id="{0F1A1FAB-A920-454C-AD73-63F387011E16}"/>
            </a:ext>
          </a:extLst>
        </xdr:cNvPr>
        <xdr:cNvSpPr txBox="1"/>
      </xdr:nvSpPr>
      <xdr:spPr>
        <a:xfrm>
          <a:off x="16592627" y="9937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64375</xdr:rowOff>
    </xdr:from>
    <xdr:ext cx="469744" cy="259045"/>
    <xdr:sp macro="" textlink="">
      <xdr:nvSpPr>
        <xdr:cNvPr id="523" name="n_1mainValue【学校施設】&#10;一人当たり面積">
          <a:extLst>
            <a:ext uri="{FF2B5EF4-FFF2-40B4-BE49-F238E27FC236}">
              <a16:creationId xmlns:a16="http://schemas.microsoft.com/office/drawing/2014/main" id="{1E7CE900-7C7B-45FB-9BA7-6B4B0AA756A5}"/>
            </a:ext>
          </a:extLst>
        </xdr:cNvPr>
        <xdr:cNvSpPr txBox="1"/>
      </xdr:nvSpPr>
      <xdr:spPr>
        <a:xfrm>
          <a:off x="18983402" y="1027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67393</xdr:rowOff>
    </xdr:from>
    <xdr:ext cx="469744" cy="259045"/>
    <xdr:sp macro="" textlink="">
      <xdr:nvSpPr>
        <xdr:cNvPr id="524" name="n_2mainValue【学校施設】&#10;一人当たり面積">
          <a:extLst>
            <a:ext uri="{FF2B5EF4-FFF2-40B4-BE49-F238E27FC236}">
              <a16:creationId xmlns:a16="http://schemas.microsoft.com/office/drawing/2014/main" id="{FF365A4A-C28B-483A-9F69-F00089234BFB}"/>
            </a:ext>
          </a:extLst>
        </xdr:cNvPr>
        <xdr:cNvSpPr txBox="1"/>
      </xdr:nvSpPr>
      <xdr:spPr>
        <a:xfrm>
          <a:off x="18183302" y="1027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70182</xdr:rowOff>
    </xdr:from>
    <xdr:ext cx="469744" cy="259045"/>
    <xdr:sp macro="" textlink="">
      <xdr:nvSpPr>
        <xdr:cNvPr id="525" name="n_3mainValue【学校施設】&#10;一人当たり面積">
          <a:extLst>
            <a:ext uri="{FF2B5EF4-FFF2-40B4-BE49-F238E27FC236}">
              <a16:creationId xmlns:a16="http://schemas.microsoft.com/office/drawing/2014/main" id="{8ECF2B84-E03F-4DD0-8DF2-187D5DED4122}"/>
            </a:ext>
          </a:extLst>
        </xdr:cNvPr>
        <xdr:cNvSpPr txBox="1"/>
      </xdr:nvSpPr>
      <xdr:spPr>
        <a:xfrm>
          <a:off x="17383202" y="1027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74662</xdr:rowOff>
    </xdr:from>
    <xdr:ext cx="469744" cy="259045"/>
    <xdr:sp macro="" textlink="">
      <xdr:nvSpPr>
        <xdr:cNvPr id="526" name="n_4mainValue【学校施設】&#10;一人当たり面積">
          <a:extLst>
            <a:ext uri="{FF2B5EF4-FFF2-40B4-BE49-F238E27FC236}">
              <a16:creationId xmlns:a16="http://schemas.microsoft.com/office/drawing/2014/main" id="{E8EDD23D-AAE6-440B-AB65-B3AAD1F48B7B}"/>
            </a:ext>
          </a:extLst>
        </xdr:cNvPr>
        <xdr:cNvSpPr txBox="1"/>
      </xdr:nvSpPr>
      <xdr:spPr>
        <a:xfrm>
          <a:off x="16592627" y="1028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BCE54926-01A3-4FEE-BBFE-BF600D3E9743}"/>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EA957219-ED12-4241-8078-1EA4375E1483}"/>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59855212-02FD-475D-9AD4-3F545AD84333}"/>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4AACDF21-ADA5-4F85-84C7-274F66AB7CBD}"/>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70649276-6095-4121-A57C-23CFCD6AD4B2}"/>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62A543E4-308E-46EA-B2CD-644E8ED4BEC4}"/>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DEAE7647-3940-45A8-A739-72A6A989D857}"/>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3E76B631-ED6D-44C6-80D0-17013D1AE951}"/>
            </a:ext>
          </a:extLst>
        </xdr:cNvPr>
        <xdr:cNvSpPr/>
      </xdr:nvSpPr>
      <xdr:spPr>
        <a:xfrm>
          <a:off x="112109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5" name="正方形/長方形 534">
          <a:extLst>
            <a:ext uri="{FF2B5EF4-FFF2-40B4-BE49-F238E27FC236}">
              <a16:creationId xmlns:a16="http://schemas.microsoft.com/office/drawing/2014/main" id="{5D438A39-35AF-4C9F-A1D1-F9B35C5EF11C}"/>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6" name="正方形/長方形 535">
          <a:extLst>
            <a:ext uri="{FF2B5EF4-FFF2-40B4-BE49-F238E27FC236}">
              <a16:creationId xmlns:a16="http://schemas.microsoft.com/office/drawing/2014/main" id="{8255191A-5ED4-4D6B-9F56-FC5374481DF9}"/>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7" name="正方形/長方形 536">
          <a:extLst>
            <a:ext uri="{FF2B5EF4-FFF2-40B4-BE49-F238E27FC236}">
              <a16:creationId xmlns:a16="http://schemas.microsoft.com/office/drawing/2014/main" id="{DAF655B4-FAF3-4A92-8BF5-70E7FDD75CB8}"/>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8" name="正方形/長方形 537">
          <a:extLst>
            <a:ext uri="{FF2B5EF4-FFF2-40B4-BE49-F238E27FC236}">
              <a16:creationId xmlns:a16="http://schemas.microsoft.com/office/drawing/2014/main" id="{3D32B952-664D-433D-B26D-48C14CF2DBF5}"/>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9" name="正方形/長方形 538">
          <a:extLst>
            <a:ext uri="{FF2B5EF4-FFF2-40B4-BE49-F238E27FC236}">
              <a16:creationId xmlns:a16="http://schemas.microsoft.com/office/drawing/2014/main" id="{BB653233-5056-44C0-BE84-694BA8E16058}"/>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0" name="正方形/長方形 539">
          <a:extLst>
            <a:ext uri="{FF2B5EF4-FFF2-40B4-BE49-F238E27FC236}">
              <a16:creationId xmlns:a16="http://schemas.microsoft.com/office/drawing/2014/main" id="{74D22DC5-332A-40CC-8531-6D542AA0A3CD}"/>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1" name="正方形/長方形 540">
          <a:extLst>
            <a:ext uri="{FF2B5EF4-FFF2-40B4-BE49-F238E27FC236}">
              <a16:creationId xmlns:a16="http://schemas.microsoft.com/office/drawing/2014/main" id="{3455B14E-DB29-40AC-8CC5-05C6432F90AA}"/>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2" name="正方形/長方形 541">
          <a:extLst>
            <a:ext uri="{FF2B5EF4-FFF2-40B4-BE49-F238E27FC236}">
              <a16:creationId xmlns:a16="http://schemas.microsoft.com/office/drawing/2014/main" id="{2ABE71B2-1782-4D17-8A52-A1EDDDC160F7}"/>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3" name="正方形/長方形 542">
          <a:extLst>
            <a:ext uri="{FF2B5EF4-FFF2-40B4-BE49-F238E27FC236}">
              <a16:creationId xmlns:a16="http://schemas.microsoft.com/office/drawing/2014/main" id="{089C9A8A-1A1E-40D8-AFE2-796408D660EB}"/>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4" name="正方形/長方形 543">
          <a:extLst>
            <a:ext uri="{FF2B5EF4-FFF2-40B4-BE49-F238E27FC236}">
              <a16:creationId xmlns:a16="http://schemas.microsoft.com/office/drawing/2014/main" id="{87482DDC-9933-4B1B-9336-117DC7F2B2C1}"/>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5" name="正方形/長方形 544">
          <a:extLst>
            <a:ext uri="{FF2B5EF4-FFF2-40B4-BE49-F238E27FC236}">
              <a16:creationId xmlns:a16="http://schemas.microsoft.com/office/drawing/2014/main" id="{03697E81-D1EF-4823-9D16-9BDA9E146168}"/>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6" name="正方形/長方形 545">
          <a:extLst>
            <a:ext uri="{FF2B5EF4-FFF2-40B4-BE49-F238E27FC236}">
              <a16:creationId xmlns:a16="http://schemas.microsoft.com/office/drawing/2014/main" id="{34C01746-77D5-421A-B061-95382BBF47FD}"/>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7" name="正方形/長方形 546">
          <a:extLst>
            <a:ext uri="{FF2B5EF4-FFF2-40B4-BE49-F238E27FC236}">
              <a16:creationId xmlns:a16="http://schemas.microsoft.com/office/drawing/2014/main" id="{E83E66CA-5F8F-4F9E-86DB-4D9C375D969D}"/>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8" name="正方形/長方形 547">
          <a:extLst>
            <a:ext uri="{FF2B5EF4-FFF2-40B4-BE49-F238E27FC236}">
              <a16:creationId xmlns:a16="http://schemas.microsoft.com/office/drawing/2014/main" id="{688DEC44-DAD4-494E-817E-FBF3138FBF7E}"/>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9" name="正方形/長方形 548">
          <a:extLst>
            <a:ext uri="{FF2B5EF4-FFF2-40B4-BE49-F238E27FC236}">
              <a16:creationId xmlns:a16="http://schemas.microsoft.com/office/drawing/2014/main" id="{4332A6EA-D75A-4409-81F5-74A05805BD37}"/>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0" name="正方形/長方形 549">
          <a:extLst>
            <a:ext uri="{FF2B5EF4-FFF2-40B4-BE49-F238E27FC236}">
              <a16:creationId xmlns:a16="http://schemas.microsoft.com/office/drawing/2014/main" id="{AB62B296-2749-4B64-9187-94B7E585C51B}"/>
            </a:ext>
          </a:extLst>
        </xdr:cNvPr>
        <xdr:cNvSpPr/>
      </xdr:nvSpPr>
      <xdr:spPr>
        <a:xfrm>
          <a:off x="112109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51" name="正方形/長方形 550">
          <a:extLst>
            <a:ext uri="{FF2B5EF4-FFF2-40B4-BE49-F238E27FC236}">
              <a16:creationId xmlns:a16="http://schemas.microsoft.com/office/drawing/2014/main" id="{289EA1AF-E599-45E2-867B-38F7447F99B2}"/>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2" name="正方形/長方形 551">
          <a:extLst>
            <a:ext uri="{FF2B5EF4-FFF2-40B4-BE49-F238E27FC236}">
              <a16:creationId xmlns:a16="http://schemas.microsoft.com/office/drawing/2014/main" id="{FCFE0879-96CD-4627-95CD-15DAC0C4E685}"/>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3" name="正方形/長方形 552">
          <a:extLst>
            <a:ext uri="{FF2B5EF4-FFF2-40B4-BE49-F238E27FC236}">
              <a16:creationId xmlns:a16="http://schemas.microsoft.com/office/drawing/2014/main" id="{8EF3786C-DE7A-4EEF-9EB7-43F66D1D0F5B}"/>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4" name="正方形/長方形 553">
          <a:extLst>
            <a:ext uri="{FF2B5EF4-FFF2-40B4-BE49-F238E27FC236}">
              <a16:creationId xmlns:a16="http://schemas.microsoft.com/office/drawing/2014/main" id="{FC2AE379-A433-40E1-99DF-3942D8680656}"/>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5" name="正方形/長方形 554">
          <a:extLst>
            <a:ext uri="{FF2B5EF4-FFF2-40B4-BE49-F238E27FC236}">
              <a16:creationId xmlns:a16="http://schemas.microsoft.com/office/drawing/2014/main" id="{671A0EEA-3603-4E6F-B083-D53153616790}"/>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6" name="正方形/長方形 555">
          <a:extLst>
            <a:ext uri="{FF2B5EF4-FFF2-40B4-BE49-F238E27FC236}">
              <a16:creationId xmlns:a16="http://schemas.microsoft.com/office/drawing/2014/main" id="{F56DAD40-C6B5-4A18-AF47-9291B7A860A1}"/>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7" name="正方形/長方形 556">
          <a:extLst>
            <a:ext uri="{FF2B5EF4-FFF2-40B4-BE49-F238E27FC236}">
              <a16:creationId xmlns:a16="http://schemas.microsoft.com/office/drawing/2014/main" id="{EE03AA14-B3BC-47A6-8DBE-3F056B2AFF6B}"/>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8" name="正方形/長方形 557">
          <a:extLst>
            <a:ext uri="{FF2B5EF4-FFF2-40B4-BE49-F238E27FC236}">
              <a16:creationId xmlns:a16="http://schemas.microsoft.com/office/drawing/2014/main" id="{47CCD8BC-C32A-476D-A641-E8DDA2A97B53}"/>
            </a:ext>
          </a:extLst>
        </xdr:cNvPr>
        <xdr:cNvSpPr/>
      </xdr:nvSpPr>
      <xdr:spPr>
        <a:xfrm>
          <a:off x="164592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9" name="正方形/長方形 558">
          <a:extLst>
            <a:ext uri="{FF2B5EF4-FFF2-40B4-BE49-F238E27FC236}">
              <a16:creationId xmlns:a16="http://schemas.microsoft.com/office/drawing/2014/main" id="{92E79DE6-4A72-4344-A008-0EC7B7F8484C}"/>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0" name="正方形/長方形 559">
          <a:extLst>
            <a:ext uri="{FF2B5EF4-FFF2-40B4-BE49-F238E27FC236}">
              <a16:creationId xmlns:a16="http://schemas.microsoft.com/office/drawing/2014/main" id="{D4432EEA-48D4-416E-93B8-47DB73D01609}"/>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1" name="テキスト ボックス 560">
          <a:extLst>
            <a:ext uri="{FF2B5EF4-FFF2-40B4-BE49-F238E27FC236}">
              <a16:creationId xmlns:a16="http://schemas.microsoft.com/office/drawing/2014/main" id="{E003F4B3-19F5-4DCB-8CBF-10AB8CAEA6BA}"/>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類似団体と比較して有形固定資産減価償却率が高くなっている施設は、橋梁・トンネル、公営住宅、学校施設であり、低くなっている施設は、道路である。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営住宅の有形固定資産減価償却率は、上昇傾向にあったが、令和４年度に災害公営住宅を２戸整備し、令和２年７月豪雨の際に整備された建設型応急住宅１６戸を村有住宅としたため、減価償却率は減少し、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面積は増加した。なお、令和５年度以降は増加する見込みであり、特に昭和２６年建築の団地の老朽化が著しく、災害等での倒壊が危惧されているため、今後は入居者との協議を進め、除却等の判断を行う。</a:t>
          </a:r>
        </a:p>
        <a:p>
          <a:r>
            <a:rPr kumimoji="1" lang="ja-JP" altLang="en-US" sz="1300">
              <a:latin typeface="ＭＳ Ｐゴシック" panose="020B0600070205080204" pitchFamily="50" charset="-128"/>
              <a:ea typeface="ＭＳ Ｐゴシック" panose="020B0600070205080204" pitchFamily="50" charset="-128"/>
            </a:rPr>
            <a:t>　学校施設（小学校２校、中学校１校）については全国、県、類似団体いずれの平均も上回っており、劣化調査でも全体的に構造クラック、鉄骨の露出、爆裂などの劣化が目立った。小学校１校と中学校の長寿命化更新に伴い、今後は多額の更新費用の支出が見込まれる。令和２年度に策定した公共施設個別施設計画に則り、計画的な長寿命化の実施及び更新費用の平準化を行う。</a:t>
          </a:r>
        </a:p>
        <a:p>
          <a:r>
            <a:rPr kumimoji="1" lang="ja-JP" altLang="en-US" sz="1300">
              <a:latin typeface="ＭＳ Ｐゴシック" panose="020B0600070205080204" pitchFamily="50" charset="-128"/>
              <a:ea typeface="ＭＳ Ｐゴシック" panose="020B0600070205080204" pitchFamily="50" charset="-128"/>
            </a:rPr>
            <a:t>　橋梁の有形固定資産減価償却率は逓増傾向にあり、令和５年度で類似団体平均値を上回った。５年に一度の法定点検及び令和３年度に策定した補修計画を基に計画的に補修事業を行っていく。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CFB48EE-6FCB-4405-8117-758A9398D647}"/>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BFA4039-0814-457A-ADAB-4D70A2E92BD7}"/>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4AC69D6-59C8-4418-A757-E72A289DBB02}"/>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E70A87A-49D4-418A-9B96-53D274D7C86B}"/>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374D012-72E7-4F81-8483-D0C1C10E7E5B}"/>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BC98805-5DA1-4C0C-8C66-8F9843D43FC6}"/>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3F13312-5377-41B3-B98E-375067171177}"/>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AAE6636-4317-40B2-9C98-39D2A9BE8B86}"/>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FE96426-E84E-4731-94F4-C631DDFD1AD1}"/>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19D4FDF-9BA8-42D1-87AB-EFDC4ED0A4BB}"/>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4,019
3,992
94.54
5,095,339
4,834,481
45,533
2,449,684
3,559,323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9E770C1-8F5D-42D0-84A2-FDB837A2FC51}"/>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D93F8E2-9B6C-481D-BC36-34F0EE53031E}"/>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B63B50B-CDE7-423E-9FFF-4503E5CFBCBB}"/>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8430C63-6855-41AC-9610-BC735E75451B}"/>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C0F0945-019F-490D-9310-0E3D62897D97}"/>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A710595-8BFD-4C2F-910D-65E65150661E}"/>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0FCC09A-0890-4507-A013-D820850B5B00}"/>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D422910-5745-4A69-A06B-F8EA799671EF}"/>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A232C10-BBF8-4EF3-AB14-9C2BD60C3128}"/>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1D6A6E6-5E19-49FB-9B5C-AD182CF54859}"/>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CBBDDA7-E59E-47D7-AD45-DD45C362E890}"/>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C42F354-B14A-4F67-8900-A89D0E6585F9}"/>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B9F3ED0-95CB-4961-8F6F-F4DCA65601B1}"/>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3A8FCD9-FA42-4FF9-986B-DCA61E1A782B}"/>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C660544-250C-49A9-A33A-F8CF7747B836}"/>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1016534-B5EA-4DFE-9CFF-73BF00BA8F8A}"/>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AD3FA4F-A7BE-4AC5-B4D4-DD5DB435FB8C}"/>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5B573E6-1ECE-485E-A29C-889F831F151B}"/>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27430A8-8298-48B7-9394-D73D0C3F6CF6}"/>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12B26FF-3AB5-4DF8-9362-D84B4BA8D53C}"/>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A708278-C68A-47C1-AF48-1CEC7F8603B2}"/>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6780EEE-268F-460B-9E8B-8FA1D471BAE3}"/>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4A06EB9-C710-4F57-98FD-BCB023F2C37F}"/>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BEAAB82-8608-4BD4-98AE-5933C09658EC}"/>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7EF5079-CF57-48B9-987A-A23DB2371EB0}"/>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610D38C-5248-47E8-AAEA-2D003C4944C6}"/>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26BC155-828A-4125-AAC8-305F6AB9F072}"/>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E55D83B-AFFD-4E3C-94B8-FA6C6E8A14AC}"/>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8542728-22DF-4A63-8F7F-E51531A18278}"/>
            </a:ext>
          </a:extLst>
        </xdr:cNvPr>
        <xdr:cNvSpPr/>
      </xdr:nvSpPr>
      <xdr:spPr>
        <a:xfrm>
          <a:off x="6858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764AF2E1-5ED9-4176-A853-CDDF6DADBB7D}"/>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8EBD595F-B2D5-4BA1-BE7E-57E646CC84A2}"/>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58644E83-7DA6-4E2E-90F3-83E9EC21EFA2}"/>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95E1841F-3891-4B7F-93DC-CEA8F65495EC}"/>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6EDA768F-1183-4331-A739-C9064366ACFA}"/>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111A8FF2-11EE-43FE-814D-7288F7D3B1A9}"/>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2320CFE8-E40F-4913-A3B6-876BA353DB5D}"/>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B706E349-E1FA-446F-BDC2-9F79DA150E65}"/>
            </a:ext>
          </a:extLst>
        </xdr:cNvPr>
        <xdr:cNvSpPr/>
      </xdr:nvSpPr>
      <xdr:spPr>
        <a:xfrm>
          <a:off x="59531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7BBAF1DF-B108-49A3-929D-9D82313F5991}"/>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9D67F51E-8E2A-436D-B62E-192C938F43B4}"/>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51328A25-AEB9-4871-A56E-90756284CF55}"/>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B8DD70D1-15A2-497E-81C1-DEE0F48223C3}"/>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601F8965-DC1D-428B-909A-A58E7F0F0FD7}"/>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74F5F026-1365-4330-A372-C1A36B99C0AC}"/>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32FB423D-56D4-42E0-BA86-1183D7283D82}"/>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FE40C32E-52E8-444B-B134-A1E7C2152B3B}"/>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147E4465-6333-4411-8086-0C470529353F}"/>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FCFF7788-A828-44E1-997E-2E1D0F8428C6}"/>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2C5EAD6A-5F03-4935-AA5A-2982C73CA8B1}"/>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DDF948DF-BC0F-4BD7-A8D7-2B28D82BEB37}"/>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5B3C21CC-DF55-4740-8926-A2E15E16C12E}"/>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53920D0E-B4BD-406C-88C4-122D78515F8D}"/>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ECED43E2-5515-4139-86F6-559DDF0BFF53}"/>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3CCADD97-64ED-4708-912F-E4823DEE65A5}"/>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682BEAD6-A434-4342-932F-4B6665193F0F}"/>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7E392550-695C-43E5-BB7D-F6EBDFA17B16}"/>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91F419F9-2E4D-4B5D-B5FC-19DD55A0C16D}"/>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720518DB-E43D-4B5A-8DEC-37FD38E60E3B}"/>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6D326472-517E-43D0-96AF-87D5BF3C16ED}"/>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43D036DF-4E53-4CAB-A019-73835BFCC55F}"/>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FB3974C9-A946-45C1-B473-0099FCC5187E}"/>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570AE998-F185-4F54-B6E5-C958FAD2AA73}"/>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BD09CF8D-B545-4C7F-AF45-6E43025CE509}"/>
            </a:ext>
          </a:extLst>
        </xdr:cNvPr>
        <xdr:cNvCxnSpPr/>
      </xdr:nvCxnSpPr>
      <xdr:spPr>
        <a:xfrm flipV="1">
          <a:off x="4180840" y="9003665"/>
          <a:ext cx="0" cy="14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AB57CB31-78FF-4ECE-82CD-AA3EFF3C27AD}"/>
            </a:ext>
          </a:extLst>
        </xdr:cNvPr>
        <xdr:cNvSpPr txBox="1"/>
      </xdr:nvSpPr>
      <xdr:spPr>
        <a:xfrm>
          <a:off x="42195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B5B080E9-A6A7-4C59-8B84-49A9FA2130D3}"/>
            </a:ext>
          </a:extLst>
        </xdr:cNvPr>
        <xdr:cNvCxnSpPr/>
      </xdr:nvCxnSpPr>
      <xdr:spPr>
        <a:xfrm>
          <a:off x="4105275"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E5114C64-53C2-4560-B171-3AF62D28F711}"/>
            </a:ext>
          </a:extLst>
        </xdr:cNvPr>
        <xdr:cNvSpPr txBox="1"/>
      </xdr:nvSpPr>
      <xdr:spPr>
        <a:xfrm>
          <a:off x="4219575" y="8791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A630F001-EF93-4E4E-A6A9-EAF33ABCCBA5}"/>
            </a:ext>
          </a:extLst>
        </xdr:cNvPr>
        <xdr:cNvCxnSpPr/>
      </xdr:nvCxnSpPr>
      <xdr:spPr>
        <a:xfrm>
          <a:off x="4105275" y="90036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125747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F816D123-7FBA-43CF-BD00-802A918E14B1}"/>
            </a:ext>
          </a:extLst>
        </xdr:cNvPr>
        <xdr:cNvSpPr txBox="1"/>
      </xdr:nvSpPr>
      <xdr:spPr>
        <a:xfrm>
          <a:off x="4219575" y="9847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79" name="フローチャート: 判断 78">
          <a:extLst>
            <a:ext uri="{FF2B5EF4-FFF2-40B4-BE49-F238E27FC236}">
              <a16:creationId xmlns:a16="http://schemas.microsoft.com/office/drawing/2014/main" id="{C728B90F-1CA1-420B-B1EB-2EE95C000262}"/>
            </a:ext>
          </a:extLst>
        </xdr:cNvPr>
        <xdr:cNvSpPr/>
      </xdr:nvSpPr>
      <xdr:spPr>
        <a:xfrm>
          <a:off x="4124325" y="98691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80" name="フローチャート: 判断 79">
          <a:extLst>
            <a:ext uri="{FF2B5EF4-FFF2-40B4-BE49-F238E27FC236}">
              <a16:creationId xmlns:a16="http://schemas.microsoft.com/office/drawing/2014/main" id="{3D1DA4DD-A7AF-4F9E-B5B0-13C6288DB3E3}"/>
            </a:ext>
          </a:extLst>
        </xdr:cNvPr>
        <xdr:cNvSpPr/>
      </xdr:nvSpPr>
      <xdr:spPr>
        <a:xfrm>
          <a:off x="3381375" y="98679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81" name="フローチャート: 判断 80">
          <a:extLst>
            <a:ext uri="{FF2B5EF4-FFF2-40B4-BE49-F238E27FC236}">
              <a16:creationId xmlns:a16="http://schemas.microsoft.com/office/drawing/2014/main" id="{885985E4-A8C5-46F6-B212-AB9F9347E7C8}"/>
            </a:ext>
          </a:extLst>
        </xdr:cNvPr>
        <xdr:cNvSpPr/>
      </xdr:nvSpPr>
      <xdr:spPr>
        <a:xfrm>
          <a:off x="2571750" y="98571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82" name="フローチャート: 判断 81">
          <a:extLst>
            <a:ext uri="{FF2B5EF4-FFF2-40B4-BE49-F238E27FC236}">
              <a16:creationId xmlns:a16="http://schemas.microsoft.com/office/drawing/2014/main" id="{8E1428C0-44B0-44F5-89EB-EE2B357C863C}"/>
            </a:ext>
          </a:extLst>
        </xdr:cNvPr>
        <xdr:cNvSpPr/>
      </xdr:nvSpPr>
      <xdr:spPr>
        <a:xfrm>
          <a:off x="1781175" y="98590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83" name="フローチャート: 判断 82">
          <a:extLst>
            <a:ext uri="{FF2B5EF4-FFF2-40B4-BE49-F238E27FC236}">
              <a16:creationId xmlns:a16="http://schemas.microsoft.com/office/drawing/2014/main" id="{1676F974-0EB8-4745-AC79-724D90117D06}"/>
            </a:ext>
          </a:extLst>
        </xdr:cNvPr>
        <xdr:cNvSpPr/>
      </xdr:nvSpPr>
      <xdr:spPr>
        <a:xfrm>
          <a:off x="981075" y="98844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3F4FAAB0-DF83-4527-9F1E-E514220F82D7}"/>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6AA58287-B4FD-4B9F-A0FE-C1EC3975598C}"/>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363A4D9A-DDD7-46C4-A6F1-688B1382437F}"/>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EAEA9E77-2A56-49AC-85EF-7F5FF2D5FCF9}"/>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C7F7E289-8044-4659-A33B-BC6745B77EFA}"/>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90170</xdr:rowOff>
    </xdr:from>
    <xdr:to>
      <xdr:col>24</xdr:col>
      <xdr:colOff>114300</xdr:colOff>
      <xdr:row>61</xdr:row>
      <xdr:rowOff>20320</xdr:rowOff>
    </xdr:to>
    <xdr:sp macro="" textlink="">
      <xdr:nvSpPr>
        <xdr:cNvPr id="89" name="楕円 88">
          <a:extLst>
            <a:ext uri="{FF2B5EF4-FFF2-40B4-BE49-F238E27FC236}">
              <a16:creationId xmlns:a16="http://schemas.microsoft.com/office/drawing/2014/main" id="{ADCC5711-0BA9-4D81-8250-3CD4C46017E3}"/>
            </a:ext>
          </a:extLst>
        </xdr:cNvPr>
        <xdr:cNvSpPr/>
      </xdr:nvSpPr>
      <xdr:spPr>
        <a:xfrm>
          <a:off x="4124325" y="98120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113047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5093702C-082B-4A99-B3DD-6466A385A498}"/>
            </a:ext>
          </a:extLst>
        </xdr:cNvPr>
        <xdr:cNvSpPr txBox="1"/>
      </xdr:nvSpPr>
      <xdr:spPr>
        <a:xfrm>
          <a:off x="4219575" y="967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33020</xdr:rowOff>
    </xdr:from>
    <xdr:to>
      <xdr:col>20</xdr:col>
      <xdr:colOff>38100</xdr:colOff>
      <xdr:row>60</xdr:row>
      <xdr:rowOff>134620</xdr:rowOff>
    </xdr:to>
    <xdr:sp macro="" textlink="">
      <xdr:nvSpPr>
        <xdr:cNvPr id="91" name="楕円 90">
          <a:extLst>
            <a:ext uri="{FF2B5EF4-FFF2-40B4-BE49-F238E27FC236}">
              <a16:creationId xmlns:a16="http://schemas.microsoft.com/office/drawing/2014/main" id="{6C70F3FF-96EF-41A9-98DD-A909908D4D50}"/>
            </a:ext>
          </a:extLst>
        </xdr:cNvPr>
        <xdr:cNvSpPr/>
      </xdr:nvSpPr>
      <xdr:spPr>
        <a:xfrm>
          <a:off x="3381375" y="975487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83820</xdr:rowOff>
    </xdr:from>
    <xdr:to>
      <xdr:col>24</xdr:col>
      <xdr:colOff>63500</xdr:colOff>
      <xdr:row>60</xdr:row>
      <xdr:rowOff>140970</xdr:rowOff>
    </xdr:to>
    <xdr:cxnSp macro="">
      <xdr:nvCxnSpPr>
        <xdr:cNvPr id="92" name="直線コネクタ 91">
          <a:extLst>
            <a:ext uri="{FF2B5EF4-FFF2-40B4-BE49-F238E27FC236}">
              <a16:creationId xmlns:a16="http://schemas.microsoft.com/office/drawing/2014/main" id="{4CAF324F-2D6B-4ED8-939F-4E8B5825B617}"/>
            </a:ext>
          </a:extLst>
        </xdr:cNvPr>
        <xdr:cNvCxnSpPr/>
      </xdr:nvCxnSpPr>
      <xdr:spPr>
        <a:xfrm>
          <a:off x="3429000" y="9812020"/>
          <a:ext cx="7524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147320</xdr:rowOff>
    </xdr:from>
    <xdr:to>
      <xdr:col>15</xdr:col>
      <xdr:colOff>101600</xdr:colOff>
      <xdr:row>60</xdr:row>
      <xdr:rowOff>77470</xdr:rowOff>
    </xdr:to>
    <xdr:sp macro="" textlink="">
      <xdr:nvSpPr>
        <xdr:cNvPr id="93" name="楕円 92">
          <a:extLst>
            <a:ext uri="{FF2B5EF4-FFF2-40B4-BE49-F238E27FC236}">
              <a16:creationId xmlns:a16="http://schemas.microsoft.com/office/drawing/2014/main" id="{9D5E0615-51E5-433A-A673-0FAF4961F50C}"/>
            </a:ext>
          </a:extLst>
        </xdr:cNvPr>
        <xdr:cNvSpPr/>
      </xdr:nvSpPr>
      <xdr:spPr>
        <a:xfrm>
          <a:off x="2571750" y="97072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26670</xdr:rowOff>
    </xdr:from>
    <xdr:to>
      <xdr:col>19</xdr:col>
      <xdr:colOff>177800</xdr:colOff>
      <xdr:row>60</xdr:row>
      <xdr:rowOff>83820</xdr:rowOff>
    </xdr:to>
    <xdr:cxnSp macro="">
      <xdr:nvCxnSpPr>
        <xdr:cNvPr id="94" name="直線コネクタ 93">
          <a:extLst>
            <a:ext uri="{FF2B5EF4-FFF2-40B4-BE49-F238E27FC236}">
              <a16:creationId xmlns:a16="http://schemas.microsoft.com/office/drawing/2014/main" id="{FC61A90A-66F9-4617-9C4B-F4E333DD3586}"/>
            </a:ext>
          </a:extLst>
        </xdr:cNvPr>
        <xdr:cNvCxnSpPr/>
      </xdr:nvCxnSpPr>
      <xdr:spPr>
        <a:xfrm>
          <a:off x="2619375" y="9754870"/>
          <a:ext cx="80962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90170</xdr:rowOff>
    </xdr:from>
    <xdr:to>
      <xdr:col>10</xdr:col>
      <xdr:colOff>165100</xdr:colOff>
      <xdr:row>61</xdr:row>
      <xdr:rowOff>20320</xdr:rowOff>
    </xdr:to>
    <xdr:sp macro="" textlink="">
      <xdr:nvSpPr>
        <xdr:cNvPr id="95" name="楕円 94">
          <a:extLst>
            <a:ext uri="{FF2B5EF4-FFF2-40B4-BE49-F238E27FC236}">
              <a16:creationId xmlns:a16="http://schemas.microsoft.com/office/drawing/2014/main" id="{5564DC2A-9C4E-47EA-9238-B7AF4F66F8EC}"/>
            </a:ext>
          </a:extLst>
        </xdr:cNvPr>
        <xdr:cNvSpPr/>
      </xdr:nvSpPr>
      <xdr:spPr>
        <a:xfrm>
          <a:off x="1781175" y="98120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26670</xdr:rowOff>
    </xdr:from>
    <xdr:to>
      <xdr:col>15</xdr:col>
      <xdr:colOff>50800</xdr:colOff>
      <xdr:row>60</xdr:row>
      <xdr:rowOff>140970</xdr:rowOff>
    </xdr:to>
    <xdr:cxnSp macro="">
      <xdr:nvCxnSpPr>
        <xdr:cNvPr id="96" name="直線コネクタ 95">
          <a:extLst>
            <a:ext uri="{FF2B5EF4-FFF2-40B4-BE49-F238E27FC236}">
              <a16:creationId xmlns:a16="http://schemas.microsoft.com/office/drawing/2014/main" id="{206436C5-3419-4C48-BA26-A1A1F35E26C3}"/>
            </a:ext>
          </a:extLst>
        </xdr:cNvPr>
        <xdr:cNvCxnSpPr/>
      </xdr:nvCxnSpPr>
      <xdr:spPr>
        <a:xfrm flipV="1">
          <a:off x="1828800" y="9754870"/>
          <a:ext cx="790575"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50165</xdr:rowOff>
    </xdr:from>
    <xdr:to>
      <xdr:col>6</xdr:col>
      <xdr:colOff>38100</xdr:colOff>
      <xdr:row>60</xdr:row>
      <xdr:rowOff>151765</xdr:rowOff>
    </xdr:to>
    <xdr:sp macro="" textlink="">
      <xdr:nvSpPr>
        <xdr:cNvPr id="97" name="楕円 96">
          <a:extLst>
            <a:ext uri="{FF2B5EF4-FFF2-40B4-BE49-F238E27FC236}">
              <a16:creationId xmlns:a16="http://schemas.microsoft.com/office/drawing/2014/main" id="{B033E244-C061-4E28-9E82-F1EC9A07204C}"/>
            </a:ext>
          </a:extLst>
        </xdr:cNvPr>
        <xdr:cNvSpPr/>
      </xdr:nvSpPr>
      <xdr:spPr>
        <a:xfrm>
          <a:off x="981075" y="977201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100965</xdr:rowOff>
    </xdr:from>
    <xdr:to>
      <xdr:col>10</xdr:col>
      <xdr:colOff>114300</xdr:colOff>
      <xdr:row>60</xdr:row>
      <xdr:rowOff>140970</xdr:rowOff>
    </xdr:to>
    <xdr:cxnSp macro="">
      <xdr:nvCxnSpPr>
        <xdr:cNvPr id="98" name="直線コネクタ 97">
          <a:extLst>
            <a:ext uri="{FF2B5EF4-FFF2-40B4-BE49-F238E27FC236}">
              <a16:creationId xmlns:a16="http://schemas.microsoft.com/office/drawing/2014/main" id="{1B81A589-935D-4445-BDDE-85CF15E77B10}"/>
            </a:ext>
          </a:extLst>
        </xdr:cNvPr>
        <xdr:cNvCxnSpPr/>
      </xdr:nvCxnSpPr>
      <xdr:spPr>
        <a:xfrm>
          <a:off x="1028700" y="9829165"/>
          <a:ext cx="8001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60977</xdr:rowOff>
    </xdr:from>
    <xdr:ext cx="405111" cy="259045"/>
    <xdr:sp macro="" textlink="">
      <xdr:nvSpPr>
        <xdr:cNvPr id="99" name="n_1aveValue【体育館・プール】&#10;有形固定資産減価償却率">
          <a:extLst>
            <a:ext uri="{FF2B5EF4-FFF2-40B4-BE49-F238E27FC236}">
              <a16:creationId xmlns:a16="http://schemas.microsoft.com/office/drawing/2014/main" id="{DB8D6916-7FFD-4FA6-80C0-24C78432269E}"/>
            </a:ext>
          </a:extLst>
        </xdr:cNvPr>
        <xdr:cNvSpPr txBox="1"/>
      </xdr:nvSpPr>
      <xdr:spPr>
        <a:xfrm>
          <a:off x="3239144" y="9951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100" name="n_2aveValue【体育館・プール】&#10;有形固定資産減価償却率">
          <a:extLst>
            <a:ext uri="{FF2B5EF4-FFF2-40B4-BE49-F238E27FC236}">
              <a16:creationId xmlns:a16="http://schemas.microsoft.com/office/drawing/2014/main" id="{07C9C3B7-C003-41AE-8FC6-6DEAA1D035E0}"/>
            </a:ext>
          </a:extLst>
        </xdr:cNvPr>
        <xdr:cNvSpPr txBox="1"/>
      </xdr:nvSpPr>
      <xdr:spPr>
        <a:xfrm>
          <a:off x="2439044"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55262</xdr:rowOff>
    </xdr:from>
    <xdr:ext cx="405111" cy="259045"/>
    <xdr:sp macro="" textlink="">
      <xdr:nvSpPr>
        <xdr:cNvPr id="101" name="n_3aveValue【体育館・プール】&#10;有形固定資産減価償却率">
          <a:extLst>
            <a:ext uri="{FF2B5EF4-FFF2-40B4-BE49-F238E27FC236}">
              <a16:creationId xmlns:a16="http://schemas.microsoft.com/office/drawing/2014/main" id="{13D55DF5-B871-4685-BCC7-7EE6E101A130}"/>
            </a:ext>
          </a:extLst>
        </xdr:cNvPr>
        <xdr:cNvSpPr txBox="1"/>
      </xdr:nvSpPr>
      <xdr:spPr>
        <a:xfrm>
          <a:off x="1648469" y="994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83837</xdr:rowOff>
    </xdr:from>
    <xdr:ext cx="405111" cy="259045"/>
    <xdr:sp macro="" textlink="">
      <xdr:nvSpPr>
        <xdr:cNvPr id="102" name="n_4aveValue【体育館・プール】&#10;有形固定資産減価償却率">
          <a:extLst>
            <a:ext uri="{FF2B5EF4-FFF2-40B4-BE49-F238E27FC236}">
              <a16:creationId xmlns:a16="http://schemas.microsoft.com/office/drawing/2014/main" id="{DEF81912-1D87-44D6-A152-1831B6CCB303}"/>
            </a:ext>
          </a:extLst>
        </xdr:cNvPr>
        <xdr:cNvSpPr txBox="1"/>
      </xdr:nvSpPr>
      <xdr:spPr>
        <a:xfrm>
          <a:off x="848369" y="9973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151147</xdr:rowOff>
    </xdr:from>
    <xdr:ext cx="405111" cy="259045"/>
    <xdr:sp macro="" textlink="">
      <xdr:nvSpPr>
        <xdr:cNvPr id="103" name="n_1mainValue【体育館・プール】&#10;有形固定資産減価償却率">
          <a:extLst>
            <a:ext uri="{FF2B5EF4-FFF2-40B4-BE49-F238E27FC236}">
              <a16:creationId xmlns:a16="http://schemas.microsoft.com/office/drawing/2014/main" id="{5A726327-618A-4D57-BAFA-5A2E29E48262}"/>
            </a:ext>
          </a:extLst>
        </xdr:cNvPr>
        <xdr:cNvSpPr txBox="1"/>
      </xdr:nvSpPr>
      <xdr:spPr>
        <a:xfrm>
          <a:off x="3239144" y="955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93997</xdr:rowOff>
    </xdr:from>
    <xdr:ext cx="405111" cy="259045"/>
    <xdr:sp macro="" textlink="">
      <xdr:nvSpPr>
        <xdr:cNvPr id="104" name="n_2mainValue【体育館・プール】&#10;有形固定資産減価償却率">
          <a:extLst>
            <a:ext uri="{FF2B5EF4-FFF2-40B4-BE49-F238E27FC236}">
              <a16:creationId xmlns:a16="http://schemas.microsoft.com/office/drawing/2014/main" id="{146318F8-E716-42FB-BECD-145B02C98476}"/>
            </a:ext>
          </a:extLst>
        </xdr:cNvPr>
        <xdr:cNvSpPr txBox="1"/>
      </xdr:nvSpPr>
      <xdr:spPr>
        <a:xfrm>
          <a:off x="2439044" y="949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36847</xdr:rowOff>
    </xdr:from>
    <xdr:ext cx="405111" cy="259045"/>
    <xdr:sp macro="" textlink="">
      <xdr:nvSpPr>
        <xdr:cNvPr id="105" name="n_3mainValue【体育館・プール】&#10;有形固定資産減価償却率">
          <a:extLst>
            <a:ext uri="{FF2B5EF4-FFF2-40B4-BE49-F238E27FC236}">
              <a16:creationId xmlns:a16="http://schemas.microsoft.com/office/drawing/2014/main" id="{A16FE615-89B2-4631-B528-653DB17C4FC0}"/>
            </a:ext>
          </a:extLst>
        </xdr:cNvPr>
        <xdr:cNvSpPr txBox="1"/>
      </xdr:nvSpPr>
      <xdr:spPr>
        <a:xfrm>
          <a:off x="1648469"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168292</xdr:rowOff>
    </xdr:from>
    <xdr:ext cx="405111" cy="259045"/>
    <xdr:sp macro="" textlink="">
      <xdr:nvSpPr>
        <xdr:cNvPr id="106" name="n_4mainValue【体育館・プール】&#10;有形固定資産減価償却率">
          <a:extLst>
            <a:ext uri="{FF2B5EF4-FFF2-40B4-BE49-F238E27FC236}">
              <a16:creationId xmlns:a16="http://schemas.microsoft.com/office/drawing/2014/main" id="{6DA54DF3-8231-4692-84C8-7199F9A4903E}"/>
            </a:ext>
          </a:extLst>
        </xdr:cNvPr>
        <xdr:cNvSpPr txBox="1"/>
      </xdr:nvSpPr>
      <xdr:spPr>
        <a:xfrm>
          <a:off x="848369" y="955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BCB82891-C48F-4ABA-8403-9EECFAA9E393}"/>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6FF5A0DA-70F7-4879-9C4D-4E1B59481679}"/>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020C2C77-00A1-46E7-BA65-4B195133309E}"/>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449C22E1-41F0-4770-8745-5FC40B2FD2A5}"/>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992A3D1F-F157-4D40-966A-0029AFFEB0D2}"/>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63B168BD-0946-4A99-9BFE-98C7F7239C04}"/>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198504A4-E77A-4FAF-A0D6-F54EBBC14659}"/>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99E56FA3-445C-472E-A3F7-458F3334E2CB}"/>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7EA94942-1A82-4549-8F56-C51350923D6C}"/>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643094B0-C7AD-4044-9CB9-F9D879F5223D}"/>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688737C4-93A1-47C2-8709-5A5BA5D34079}"/>
            </a:ext>
          </a:extLst>
        </xdr:cNvPr>
        <xdr:cNvCxnSpPr/>
      </xdr:nvCxnSpPr>
      <xdr:spPr>
        <a:xfrm>
          <a:off x="5953125" y="105033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71EB6B3D-402A-4DA1-A455-CC3FD2CC37CB}"/>
            </a:ext>
          </a:extLst>
        </xdr:cNvPr>
        <xdr:cNvSpPr txBox="1"/>
      </xdr:nvSpPr>
      <xdr:spPr>
        <a:xfrm>
          <a:off x="5527221"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171F49FF-4E2F-49A5-8FC7-C4F5134F58F7}"/>
            </a:ext>
          </a:extLst>
        </xdr:cNvPr>
        <xdr:cNvCxnSpPr/>
      </xdr:nvCxnSpPr>
      <xdr:spPr>
        <a:xfrm>
          <a:off x="5953125" y="101926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C28D41F1-6D50-4574-8DF9-C20C7F62360B}"/>
            </a:ext>
          </a:extLst>
        </xdr:cNvPr>
        <xdr:cNvSpPr txBox="1"/>
      </xdr:nvSpPr>
      <xdr:spPr>
        <a:xfrm>
          <a:off x="5527221"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B88E01D7-BEE7-4621-9599-47D246EC2494}"/>
            </a:ext>
          </a:extLst>
        </xdr:cNvPr>
        <xdr:cNvCxnSpPr/>
      </xdr:nvCxnSpPr>
      <xdr:spPr>
        <a:xfrm>
          <a:off x="5953125" y="98851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CAAC10C1-6975-494E-A4A8-8F5ECDF346B6}"/>
            </a:ext>
          </a:extLst>
        </xdr:cNvPr>
        <xdr:cNvSpPr txBox="1"/>
      </xdr:nvSpPr>
      <xdr:spPr>
        <a:xfrm>
          <a:off x="5527221"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47548CDC-9A22-4172-B369-947F4DEC590F}"/>
            </a:ext>
          </a:extLst>
        </xdr:cNvPr>
        <xdr:cNvCxnSpPr/>
      </xdr:nvCxnSpPr>
      <xdr:spPr>
        <a:xfrm>
          <a:off x="5953125" y="95744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B7FCB9BB-6555-476D-9FBE-BE8EC5675630}"/>
            </a:ext>
          </a:extLst>
        </xdr:cNvPr>
        <xdr:cNvSpPr txBox="1"/>
      </xdr:nvSpPr>
      <xdr:spPr>
        <a:xfrm>
          <a:off x="5527221"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B146B2FF-305A-4F0A-82B9-FB1A513A9235}"/>
            </a:ext>
          </a:extLst>
        </xdr:cNvPr>
        <xdr:cNvCxnSpPr/>
      </xdr:nvCxnSpPr>
      <xdr:spPr>
        <a:xfrm>
          <a:off x="5953125" y="92669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7603A40A-B9C8-43A1-A624-4EF770E2E7C3}"/>
            </a:ext>
          </a:extLst>
        </xdr:cNvPr>
        <xdr:cNvSpPr txBox="1"/>
      </xdr:nvSpPr>
      <xdr:spPr>
        <a:xfrm>
          <a:off x="5527221"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69C873C4-0AEE-452E-8ABE-58974A63219F}"/>
            </a:ext>
          </a:extLst>
        </xdr:cNvPr>
        <xdr:cNvCxnSpPr/>
      </xdr:nvCxnSpPr>
      <xdr:spPr>
        <a:xfrm>
          <a:off x="5953125" y="89562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53966038-422C-4410-AA58-43DE0B4B9FDD}"/>
            </a:ext>
          </a:extLst>
        </xdr:cNvPr>
        <xdr:cNvSpPr txBox="1"/>
      </xdr:nvSpPr>
      <xdr:spPr>
        <a:xfrm>
          <a:off x="5527221"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178492C1-75B5-4EB4-B0A8-F4F850E0281E}"/>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4BADB067-9408-498F-8A04-13E37C783BF9}"/>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F3AE49FF-4513-4051-84D8-C749BAAE3AD1}"/>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132" name="直線コネクタ 131">
          <a:extLst>
            <a:ext uri="{FF2B5EF4-FFF2-40B4-BE49-F238E27FC236}">
              <a16:creationId xmlns:a16="http://schemas.microsoft.com/office/drawing/2014/main" id="{F177852A-C66F-47D2-A452-FC3309D3D7FB}"/>
            </a:ext>
          </a:extLst>
        </xdr:cNvPr>
        <xdr:cNvCxnSpPr/>
      </xdr:nvCxnSpPr>
      <xdr:spPr>
        <a:xfrm flipV="1">
          <a:off x="9429115" y="8965928"/>
          <a:ext cx="0" cy="150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133" name="【体育館・プール】&#10;一人当たり面積最小値テキスト">
          <a:extLst>
            <a:ext uri="{FF2B5EF4-FFF2-40B4-BE49-F238E27FC236}">
              <a16:creationId xmlns:a16="http://schemas.microsoft.com/office/drawing/2014/main" id="{075EF93F-FFE3-4D70-A95A-56AA95DF9A73}"/>
            </a:ext>
          </a:extLst>
        </xdr:cNvPr>
        <xdr:cNvSpPr txBox="1"/>
      </xdr:nvSpPr>
      <xdr:spPr>
        <a:xfrm>
          <a:off x="9467850" y="1047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134" name="直線コネクタ 133">
          <a:extLst>
            <a:ext uri="{FF2B5EF4-FFF2-40B4-BE49-F238E27FC236}">
              <a16:creationId xmlns:a16="http://schemas.microsoft.com/office/drawing/2014/main" id="{F8D23061-F1AA-4BF2-A249-26222C024C59}"/>
            </a:ext>
          </a:extLst>
        </xdr:cNvPr>
        <xdr:cNvCxnSpPr/>
      </xdr:nvCxnSpPr>
      <xdr:spPr>
        <a:xfrm>
          <a:off x="9363075" y="1047485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135" name="【体育館・プール】&#10;一人当たり面積最大値テキスト">
          <a:extLst>
            <a:ext uri="{FF2B5EF4-FFF2-40B4-BE49-F238E27FC236}">
              <a16:creationId xmlns:a16="http://schemas.microsoft.com/office/drawing/2014/main" id="{0F159389-F36B-426F-A810-7BEF3B89616B}"/>
            </a:ext>
          </a:extLst>
        </xdr:cNvPr>
        <xdr:cNvSpPr txBox="1"/>
      </xdr:nvSpPr>
      <xdr:spPr>
        <a:xfrm>
          <a:off x="9467850" y="87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136" name="直線コネクタ 135">
          <a:extLst>
            <a:ext uri="{FF2B5EF4-FFF2-40B4-BE49-F238E27FC236}">
              <a16:creationId xmlns:a16="http://schemas.microsoft.com/office/drawing/2014/main" id="{51277A31-2DB3-4B96-83E0-A279C5BC18A5}"/>
            </a:ext>
          </a:extLst>
        </xdr:cNvPr>
        <xdr:cNvCxnSpPr/>
      </xdr:nvCxnSpPr>
      <xdr:spPr>
        <a:xfrm>
          <a:off x="9363075" y="896592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37355</xdr:rowOff>
    </xdr:from>
    <xdr:ext cx="469744" cy="259045"/>
    <xdr:sp macro="" textlink="">
      <xdr:nvSpPr>
        <xdr:cNvPr id="137" name="【体育館・プール】&#10;一人当たり面積平均値テキスト">
          <a:extLst>
            <a:ext uri="{FF2B5EF4-FFF2-40B4-BE49-F238E27FC236}">
              <a16:creationId xmlns:a16="http://schemas.microsoft.com/office/drawing/2014/main" id="{755582D4-3258-4934-8B9C-7BC5EACAC056}"/>
            </a:ext>
          </a:extLst>
        </xdr:cNvPr>
        <xdr:cNvSpPr txBox="1"/>
      </xdr:nvSpPr>
      <xdr:spPr>
        <a:xfrm>
          <a:off x="9467850" y="100862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138" name="フローチャート: 判断 137">
          <a:extLst>
            <a:ext uri="{FF2B5EF4-FFF2-40B4-BE49-F238E27FC236}">
              <a16:creationId xmlns:a16="http://schemas.microsoft.com/office/drawing/2014/main" id="{74689019-A59E-4E21-AF9D-83DEF78AFB4D}"/>
            </a:ext>
          </a:extLst>
        </xdr:cNvPr>
        <xdr:cNvSpPr/>
      </xdr:nvSpPr>
      <xdr:spPr>
        <a:xfrm>
          <a:off x="9401175" y="10107803"/>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139" name="フローチャート: 判断 138">
          <a:extLst>
            <a:ext uri="{FF2B5EF4-FFF2-40B4-BE49-F238E27FC236}">
              <a16:creationId xmlns:a16="http://schemas.microsoft.com/office/drawing/2014/main" id="{AC5CB1C9-4085-417C-BC1C-C9B507392B78}"/>
            </a:ext>
          </a:extLst>
        </xdr:cNvPr>
        <xdr:cNvSpPr/>
      </xdr:nvSpPr>
      <xdr:spPr>
        <a:xfrm>
          <a:off x="8639175" y="1012641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140" name="フローチャート: 判断 139">
          <a:extLst>
            <a:ext uri="{FF2B5EF4-FFF2-40B4-BE49-F238E27FC236}">
              <a16:creationId xmlns:a16="http://schemas.microsoft.com/office/drawing/2014/main" id="{CF93C046-C326-43B2-8E38-07DF01A416BA}"/>
            </a:ext>
          </a:extLst>
        </xdr:cNvPr>
        <xdr:cNvSpPr/>
      </xdr:nvSpPr>
      <xdr:spPr>
        <a:xfrm>
          <a:off x="7839075" y="101414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141" name="フローチャート: 判断 140">
          <a:extLst>
            <a:ext uri="{FF2B5EF4-FFF2-40B4-BE49-F238E27FC236}">
              <a16:creationId xmlns:a16="http://schemas.microsoft.com/office/drawing/2014/main" id="{EB1FA979-AB0A-46E5-8BCF-222B9CB4230A}"/>
            </a:ext>
          </a:extLst>
        </xdr:cNvPr>
        <xdr:cNvSpPr/>
      </xdr:nvSpPr>
      <xdr:spPr>
        <a:xfrm>
          <a:off x="7029450" y="1014307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142" name="フローチャート: 判断 141">
          <a:extLst>
            <a:ext uri="{FF2B5EF4-FFF2-40B4-BE49-F238E27FC236}">
              <a16:creationId xmlns:a16="http://schemas.microsoft.com/office/drawing/2014/main" id="{D39435D5-2F7F-441E-8B89-26DE14E96425}"/>
            </a:ext>
          </a:extLst>
        </xdr:cNvPr>
        <xdr:cNvSpPr/>
      </xdr:nvSpPr>
      <xdr:spPr>
        <a:xfrm>
          <a:off x="6238875" y="101366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EB13AA5A-C3DC-4CD9-B0F1-A970C4F6A124}"/>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2112852E-7116-45D7-BAB5-306748285184}"/>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63BAEE1A-3AF1-4C52-A501-7F05F352BA53}"/>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FFE4C4D3-3255-4DAB-A8C9-D7293576C7B7}"/>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82B41AC8-D20E-476E-BBB3-5BEC22AC9C01}"/>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127508</xdr:rowOff>
    </xdr:from>
    <xdr:to>
      <xdr:col>55</xdr:col>
      <xdr:colOff>50800</xdr:colOff>
      <xdr:row>62</xdr:row>
      <xdr:rowOff>57658</xdr:rowOff>
    </xdr:to>
    <xdr:sp macro="" textlink="">
      <xdr:nvSpPr>
        <xdr:cNvPr id="148" name="楕円 147">
          <a:extLst>
            <a:ext uri="{FF2B5EF4-FFF2-40B4-BE49-F238E27FC236}">
              <a16:creationId xmlns:a16="http://schemas.microsoft.com/office/drawing/2014/main" id="{84B8BCBB-1809-424C-9C65-307C7C5363E4}"/>
            </a:ext>
          </a:extLst>
        </xdr:cNvPr>
        <xdr:cNvSpPr/>
      </xdr:nvSpPr>
      <xdr:spPr>
        <a:xfrm>
          <a:off x="9401175" y="10011283"/>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150385</xdr:rowOff>
    </xdr:from>
    <xdr:ext cx="469744" cy="259045"/>
    <xdr:sp macro="" textlink="">
      <xdr:nvSpPr>
        <xdr:cNvPr id="149" name="【体育館・プール】&#10;一人当たり面積該当値テキスト">
          <a:extLst>
            <a:ext uri="{FF2B5EF4-FFF2-40B4-BE49-F238E27FC236}">
              <a16:creationId xmlns:a16="http://schemas.microsoft.com/office/drawing/2014/main" id="{721C387E-EB17-41CF-B5A5-E22BD667903B}"/>
            </a:ext>
          </a:extLst>
        </xdr:cNvPr>
        <xdr:cNvSpPr txBox="1"/>
      </xdr:nvSpPr>
      <xdr:spPr>
        <a:xfrm>
          <a:off x="9467850" y="987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135999</xdr:rowOff>
    </xdr:from>
    <xdr:to>
      <xdr:col>50</xdr:col>
      <xdr:colOff>165100</xdr:colOff>
      <xdr:row>62</xdr:row>
      <xdr:rowOff>66149</xdr:rowOff>
    </xdr:to>
    <xdr:sp macro="" textlink="">
      <xdr:nvSpPr>
        <xdr:cNvPr id="150" name="楕円 149">
          <a:extLst>
            <a:ext uri="{FF2B5EF4-FFF2-40B4-BE49-F238E27FC236}">
              <a16:creationId xmlns:a16="http://schemas.microsoft.com/office/drawing/2014/main" id="{1545A4AD-D881-4028-93CC-35A3541FD5B7}"/>
            </a:ext>
          </a:extLst>
        </xdr:cNvPr>
        <xdr:cNvSpPr/>
      </xdr:nvSpPr>
      <xdr:spPr>
        <a:xfrm>
          <a:off x="8639175" y="1002294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6858</xdr:rowOff>
    </xdr:from>
    <xdr:to>
      <xdr:col>55</xdr:col>
      <xdr:colOff>0</xdr:colOff>
      <xdr:row>62</xdr:row>
      <xdr:rowOff>15349</xdr:rowOff>
    </xdr:to>
    <xdr:cxnSp macro="">
      <xdr:nvCxnSpPr>
        <xdr:cNvPr id="151" name="直線コネクタ 150">
          <a:extLst>
            <a:ext uri="{FF2B5EF4-FFF2-40B4-BE49-F238E27FC236}">
              <a16:creationId xmlns:a16="http://schemas.microsoft.com/office/drawing/2014/main" id="{5752BA15-2F4F-4D59-A05B-E1CDFF805E28}"/>
            </a:ext>
          </a:extLst>
        </xdr:cNvPr>
        <xdr:cNvCxnSpPr/>
      </xdr:nvCxnSpPr>
      <xdr:spPr>
        <a:xfrm flipV="1">
          <a:off x="8686800" y="10058908"/>
          <a:ext cx="742950" cy="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145143</xdr:rowOff>
    </xdr:from>
    <xdr:to>
      <xdr:col>46</xdr:col>
      <xdr:colOff>38100</xdr:colOff>
      <xdr:row>62</xdr:row>
      <xdr:rowOff>75293</xdr:rowOff>
    </xdr:to>
    <xdr:sp macro="" textlink="">
      <xdr:nvSpPr>
        <xdr:cNvPr id="152" name="楕円 151">
          <a:extLst>
            <a:ext uri="{FF2B5EF4-FFF2-40B4-BE49-F238E27FC236}">
              <a16:creationId xmlns:a16="http://schemas.microsoft.com/office/drawing/2014/main" id="{3A149301-056B-41E2-BC44-9455BA15CA2F}"/>
            </a:ext>
          </a:extLst>
        </xdr:cNvPr>
        <xdr:cNvSpPr/>
      </xdr:nvSpPr>
      <xdr:spPr>
        <a:xfrm>
          <a:off x="7839075" y="1002891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15349</xdr:rowOff>
    </xdr:from>
    <xdr:to>
      <xdr:col>50</xdr:col>
      <xdr:colOff>114300</xdr:colOff>
      <xdr:row>62</xdr:row>
      <xdr:rowOff>24493</xdr:rowOff>
    </xdr:to>
    <xdr:cxnSp macro="">
      <xdr:nvCxnSpPr>
        <xdr:cNvPr id="153" name="直線コネクタ 152">
          <a:extLst>
            <a:ext uri="{FF2B5EF4-FFF2-40B4-BE49-F238E27FC236}">
              <a16:creationId xmlns:a16="http://schemas.microsoft.com/office/drawing/2014/main" id="{02A5A009-42F3-457B-98FD-6A5C21A94016}"/>
            </a:ext>
          </a:extLst>
        </xdr:cNvPr>
        <xdr:cNvCxnSpPr/>
      </xdr:nvCxnSpPr>
      <xdr:spPr>
        <a:xfrm flipV="1">
          <a:off x="7886700" y="10061049"/>
          <a:ext cx="800100" cy="1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153634</xdr:rowOff>
    </xdr:from>
    <xdr:to>
      <xdr:col>41</xdr:col>
      <xdr:colOff>101600</xdr:colOff>
      <xdr:row>62</xdr:row>
      <xdr:rowOff>83784</xdr:rowOff>
    </xdr:to>
    <xdr:sp macro="" textlink="">
      <xdr:nvSpPr>
        <xdr:cNvPr id="154" name="楕円 153">
          <a:extLst>
            <a:ext uri="{FF2B5EF4-FFF2-40B4-BE49-F238E27FC236}">
              <a16:creationId xmlns:a16="http://schemas.microsoft.com/office/drawing/2014/main" id="{6500C634-01F6-4729-A5F0-91711EA09CB3}"/>
            </a:ext>
          </a:extLst>
        </xdr:cNvPr>
        <xdr:cNvSpPr/>
      </xdr:nvSpPr>
      <xdr:spPr>
        <a:xfrm>
          <a:off x="7029450" y="1004058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24493</xdr:rowOff>
    </xdr:from>
    <xdr:to>
      <xdr:col>45</xdr:col>
      <xdr:colOff>177800</xdr:colOff>
      <xdr:row>62</xdr:row>
      <xdr:rowOff>32984</xdr:rowOff>
    </xdr:to>
    <xdr:cxnSp macro="">
      <xdr:nvCxnSpPr>
        <xdr:cNvPr id="155" name="直線コネクタ 154">
          <a:extLst>
            <a:ext uri="{FF2B5EF4-FFF2-40B4-BE49-F238E27FC236}">
              <a16:creationId xmlns:a16="http://schemas.microsoft.com/office/drawing/2014/main" id="{D0141244-2CF1-49A2-A95C-923AE7947F3D}"/>
            </a:ext>
          </a:extLst>
        </xdr:cNvPr>
        <xdr:cNvCxnSpPr/>
      </xdr:nvCxnSpPr>
      <xdr:spPr>
        <a:xfrm flipV="1">
          <a:off x="7077075" y="10076543"/>
          <a:ext cx="809625" cy="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167677</xdr:rowOff>
    </xdr:from>
    <xdr:to>
      <xdr:col>36</xdr:col>
      <xdr:colOff>165100</xdr:colOff>
      <xdr:row>62</xdr:row>
      <xdr:rowOff>97827</xdr:rowOff>
    </xdr:to>
    <xdr:sp macro="" textlink="">
      <xdr:nvSpPr>
        <xdr:cNvPr id="156" name="楕円 155">
          <a:extLst>
            <a:ext uri="{FF2B5EF4-FFF2-40B4-BE49-F238E27FC236}">
              <a16:creationId xmlns:a16="http://schemas.microsoft.com/office/drawing/2014/main" id="{49027AED-8BC1-408D-B045-E5EDA912CB62}"/>
            </a:ext>
          </a:extLst>
        </xdr:cNvPr>
        <xdr:cNvSpPr/>
      </xdr:nvSpPr>
      <xdr:spPr>
        <a:xfrm>
          <a:off x="6238875" y="1005145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32984</xdr:rowOff>
    </xdr:from>
    <xdr:to>
      <xdr:col>41</xdr:col>
      <xdr:colOff>50800</xdr:colOff>
      <xdr:row>62</xdr:row>
      <xdr:rowOff>47027</xdr:rowOff>
    </xdr:to>
    <xdr:cxnSp macro="">
      <xdr:nvCxnSpPr>
        <xdr:cNvPr id="157" name="直線コネクタ 156">
          <a:extLst>
            <a:ext uri="{FF2B5EF4-FFF2-40B4-BE49-F238E27FC236}">
              <a16:creationId xmlns:a16="http://schemas.microsoft.com/office/drawing/2014/main" id="{AD91AA9F-08CE-4F32-82F9-EAFE37152A2B}"/>
            </a:ext>
          </a:extLst>
        </xdr:cNvPr>
        <xdr:cNvCxnSpPr/>
      </xdr:nvCxnSpPr>
      <xdr:spPr>
        <a:xfrm flipV="1">
          <a:off x="6286500" y="10078684"/>
          <a:ext cx="790575" cy="2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170270</xdr:rowOff>
    </xdr:from>
    <xdr:ext cx="469744" cy="259045"/>
    <xdr:sp macro="" textlink="">
      <xdr:nvSpPr>
        <xdr:cNvPr id="158" name="n_1aveValue【体育館・プール】&#10;一人当たり面積">
          <a:extLst>
            <a:ext uri="{FF2B5EF4-FFF2-40B4-BE49-F238E27FC236}">
              <a16:creationId xmlns:a16="http://schemas.microsoft.com/office/drawing/2014/main" id="{74AACBFE-87FF-4573-B37E-8946E881907D}"/>
            </a:ext>
          </a:extLst>
        </xdr:cNvPr>
        <xdr:cNvSpPr txBox="1"/>
      </xdr:nvSpPr>
      <xdr:spPr>
        <a:xfrm>
          <a:off x="8458277" y="10209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13842</xdr:rowOff>
    </xdr:from>
    <xdr:ext cx="469744" cy="259045"/>
    <xdr:sp macro="" textlink="">
      <xdr:nvSpPr>
        <xdr:cNvPr id="159" name="n_2aveValue【体育館・プール】&#10;一人当たり面積">
          <a:extLst>
            <a:ext uri="{FF2B5EF4-FFF2-40B4-BE49-F238E27FC236}">
              <a16:creationId xmlns:a16="http://schemas.microsoft.com/office/drawing/2014/main" id="{B6E91698-CD9D-474B-B83B-D18A42ED6A66}"/>
            </a:ext>
          </a:extLst>
        </xdr:cNvPr>
        <xdr:cNvSpPr txBox="1"/>
      </xdr:nvSpPr>
      <xdr:spPr>
        <a:xfrm>
          <a:off x="7677227" y="102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15474</xdr:rowOff>
    </xdr:from>
    <xdr:ext cx="469744" cy="259045"/>
    <xdr:sp macro="" textlink="">
      <xdr:nvSpPr>
        <xdr:cNvPr id="160" name="n_3aveValue【体育館・プール】&#10;一人当たり面積">
          <a:extLst>
            <a:ext uri="{FF2B5EF4-FFF2-40B4-BE49-F238E27FC236}">
              <a16:creationId xmlns:a16="http://schemas.microsoft.com/office/drawing/2014/main" id="{4EBBD4F4-FB33-499D-9B05-AB1C8178CE32}"/>
            </a:ext>
          </a:extLst>
        </xdr:cNvPr>
        <xdr:cNvSpPr txBox="1"/>
      </xdr:nvSpPr>
      <xdr:spPr>
        <a:xfrm>
          <a:off x="6867602" y="1022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12209</xdr:rowOff>
    </xdr:from>
    <xdr:ext cx="469744" cy="259045"/>
    <xdr:sp macro="" textlink="">
      <xdr:nvSpPr>
        <xdr:cNvPr id="161" name="n_4aveValue【体育館・プール】&#10;一人当たり面積">
          <a:extLst>
            <a:ext uri="{FF2B5EF4-FFF2-40B4-BE49-F238E27FC236}">
              <a16:creationId xmlns:a16="http://schemas.microsoft.com/office/drawing/2014/main" id="{DFC7CC21-7A12-403A-B1EB-879CDDC30F1B}"/>
            </a:ext>
          </a:extLst>
        </xdr:cNvPr>
        <xdr:cNvSpPr txBox="1"/>
      </xdr:nvSpPr>
      <xdr:spPr>
        <a:xfrm>
          <a:off x="6067502" y="1021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82676</xdr:rowOff>
    </xdr:from>
    <xdr:ext cx="469744" cy="259045"/>
    <xdr:sp macro="" textlink="">
      <xdr:nvSpPr>
        <xdr:cNvPr id="162" name="n_1mainValue【体育館・プール】&#10;一人当たり面積">
          <a:extLst>
            <a:ext uri="{FF2B5EF4-FFF2-40B4-BE49-F238E27FC236}">
              <a16:creationId xmlns:a16="http://schemas.microsoft.com/office/drawing/2014/main" id="{725AA0D8-0D0C-4D99-86AF-3517457998C0}"/>
            </a:ext>
          </a:extLst>
        </xdr:cNvPr>
        <xdr:cNvSpPr txBox="1"/>
      </xdr:nvSpPr>
      <xdr:spPr>
        <a:xfrm>
          <a:off x="8458277" y="981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91820</xdr:rowOff>
    </xdr:from>
    <xdr:ext cx="469744" cy="259045"/>
    <xdr:sp macro="" textlink="">
      <xdr:nvSpPr>
        <xdr:cNvPr id="163" name="n_2mainValue【体育館・プール】&#10;一人当たり面積">
          <a:extLst>
            <a:ext uri="{FF2B5EF4-FFF2-40B4-BE49-F238E27FC236}">
              <a16:creationId xmlns:a16="http://schemas.microsoft.com/office/drawing/2014/main" id="{F5CD6B28-873D-4532-932E-5FD5CB4A6445}"/>
            </a:ext>
          </a:extLst>
        </xdr:cNvPr>
        <xdr:cNvSpPr txBox="1"/>
      </xdr:nvSpPr>
      <xdr:spPr>
        <a:xfrm>
          <a:off x="7677227" y="9813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100311</xdr:rowOff>
    </xdr:from>
    <xdr:ext cx="469744" cy="259045"/>
    <xdr:sp macro="" textlink="">
      <xdr:nvSpPr>
        <xdr:cNvPr id="164" name="n_3mainValue【体育館・プール】&#10;一人当たり面積">
          <a:extLst>
            <a:ext uri="{FF2B5EF4-FFF2-40B4-BE49-F238E27FC236}">
              <a16:creationId xmlns:a16="http://schemas.microsoft.com/office/drawing/2014/main" id="{99C9F22B-7B50-43CC-A55C-7FDBF7A47B4B}"/>
            </a:ext>
          </a:extLst>
        </xdr:cNvPr>
        <xdr:cNvSpPr txBox="1"/>
      </xdr:nvSpPr>
      <xdr:spPr>
        <a:xfrm>
          <a:off x="6867602" y="982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114354</xdr:rowOff>
    </xdr:from>
    <xdr:ext cx="469744" cy="259045"/>
    <xdr:sp macro="" textlink="">
      <xdr:nvSpPr>
        <xdr:cNvPr id="165" name="n_4mainValue【体育館・プール】&#10;一人当たり面積">
          <a:extLst>
            <a:ext uri="{FF2B5EF4-FFF2-40B4-BE49-F238E27FC236}">
              <a16:creationId xmlns:a16="http://schemas.microsoft.com/office/drawing/2014/main" id="{C8E83796-2114-4919-8D1F-2262BAE6AB7E}"/>
            </a:ext>
          </a:extLst>
        </xdr:cNvPr>
        <xdr:cNvSpPr txBox="1"/>
      </xdr:nvSpPr>
      <xdr:spPr>
        <a:xfrm>
          <a:off x="6067502" y="983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CBB4F7A2-DAE7-43B4-A874-B75A7B0DBC56}"/>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22206C42-9B2E-4A53-B1A0-695D050E7041}"/>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D638F915-4BA5-4E2E-BB77-BE6183FBB446}"/>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7E1FA221-C02C-4A13-A098-21584901FC9A}"/>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D82BB6A6-2516-4800-AE1E-E2C0D36D2A79}"/>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868979DA-C184-4959-9C52-D22D95B8BEEA}"/>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E1EE62DA-EEC7-447D-BE71-E03B74E4F55C}"/>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8D74BC48-7621-433E-ACCC-838D7C7C0EFF}"/>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AED298FE-75DE-439C-A132-95671873391C}"/>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4D213C2B-64C3-40AA-91DE-0372CFFF17AF}"/>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2C35B725-2AB5-4B73-9846-0DD81AB0EB95}"/>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a:extLst>
            <a:ext uri="{FF2B5EF4-FFF2-40B4-BE49-F238E27FC236}">
              <a16:creationId xmlns:a16="http://schemas.microsoft.com/office/drawing/2014/main" id="{DF6AC830-6636-42D3-9474-62E4C94871EF}"/>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a:extLst>
            <a:ext uri="{FF2B5EF4-FFF2-40B4-BE49-F238E27FC236}">
              <a16:creationId xmlns:a16="http://schemas.microsoft.com/office/drawing/2014/main" id="{3AAB309E-2596-4A45-8124-AEF191B8FD36}"/>
            </a:ext>
          </a:extLst>
        </xdr:cNvPr>
        <xdr:cNvSpPr txBox="1"/>
      </xdr:nvSpPr>
      <xdr:spPr>
        <a:xfrm>
          <a:off x="2789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a:extLst>
            <a:ext uri="{FF2B5EF4-FFF2-40B4-BE49-F238E27FC236}">
              <a16:creationId xmlns:a16="http://schemas.microsoft.com/office/drawing/2014/main" id="{0809B9C3-EA70-4D45-B00B-D6A7706FDC38}"/>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a:extLst>
            <a:ext uri="{FF2B5EF4-FFF2-40B4-BE49-F238E27FC236}">
              <a16:creationId xmlns:a16="http://schemas.microsoft.com/office/drawing/2014/main" id="{E3CD677A-B67F-4AAB-A8FA-9504BFF1C074}"/>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a:extLst>
            <a:ext uri="{FF2B5EF4-FFF2-40B4-BE49-F238E27FC236}">
              <a16:creationId xmlns:a16="http://schemas.microsoft.com/office/drawing/2014/main" id="{33D4A200-708F-4E1A-880D-7D42B8E8FDDF}"/>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a:extLst>
            <a:ext uri="{FF2B5EF4-FFF2-40B4-BE49-F238E27FC236}">
              <a16:creationId xmlns:a16="http://schemas.microsoft.com/office/drawing/2014/main" id="{03CF1F73-5C74-470F-8E27-31A1BDFF98AD}"/>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a:extLst>
            <a:ext uri="{FF2B5EF4-FFF2-40B4-BE49-F238E27FC236}">
              <a16:creationId xmlns:a16="http://schemas.microsoft.com/office/drawing/2014/main" id="{5CA67002-633D-4125-8C3C-4AA68A14113A}"/>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a:extLst>
            <a:ext uri="{FF2B5EF4-FFF2-40B4-BE49-F238E27FC236}">
              <a16:creationId xmlns:a16="http://schemas.microsoft.com/office/drawing/2014/main" id="{B48BFBA8-07F6-4051-B16C-C8D5852A1DAD}"/>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a:extLst>
            <a:ext uri="{FF2B5EF4-FFF2-40B4-BE49-F238E27FC236}">
              <a16:creationId xmlns:a16="http://schemas.microsoft.com/office/drawing/2014/main" id="{9C8B7F04-5464-47A9-96CB-43B534DB248A}"/>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a:extLst>
            <a:ext uri="{FF2B5EF4-FFF2-40B4-BE49-F238E27FC236}">
              <a16:creationId xmlns:a16="http://schemas.microsoft.com/office/drawing/2014/main" id="{FC92CD18-3487-428A-A03D-A153EDAE1A46}"/>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a:extLst>
            <a:ext uri="{FF2B5EF4-FFF2-40B4-BE49-F238E27FC236}">
              <a16:creationId xmlns:a16="http://schemas.microsoft.com/office/drawing/2014/main" id="{EBEA82E6-DB6A-4DBC-93E6-3361D9140E5E}"/>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a:extLst>
            <a:ext uri="{FF2B5EF4-FFF2-40B4-BE49-F238E27FC236}">
              <a16:creationId xmlns:a16="http://schemas.microsoft.com/office/drawing/2014/main" id="{1586DE6D-F017-4FA8-BB9F-D07A5AEAB02C}"/>
            </a:ext>
          </a:extLst>
        </xdr:cNvPr>
        <xdr:cNvSpPr txBox="1"/>
      </xdr:nvSpPr>
      <xdr:spPr>
        <a:xfrm>
          <a:off x="3881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a:extLst>
            <a:ext uri="{FF2B5EF4-FFF2-40B4-BE49-F238E27FC236}">
              <a16:creationId xmlns:a16="http://schemas.microsoft.com/office/drawing/2014/main" id="{C7483575-2DA3-4529-AA7F-7842C5FE2266}"/>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98019E6C-5FF1-4A6B-8D8A-1878874833FE}"/>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191" name="直線コネクタ 190">
          <a:extLst>
            <a:ext uri="{FF2B5EF4-FFF2-40B4-BE49-F238E27FC236}">
              <a16:creationId xmlns:a16="http://schemas.microsoft.com/office/drawing/2014/main" id="{171D5022-06D0-4F41-AE1F-8C3107284559}"/>
            </a:ext>
          </a:extLst>
        </xdr:cNvPr>
        <xdr:cNvCxnSpPr/>
      </xdr:nvCxnSpPr>
      <xdr:spPr>
        <a:xfrm flipV="1">
          <a:off x="4180840" y="12718596"/>
          <a:ext cx="0" cy="1375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0EF15C02-8E9B-407C-85ED-7CE6190E6694}"/>
            </a:ext>
          </a:extLst>
        </xdr:cNvPr>
        <xdr:cNvSpPr txBox="1"/>
      </xdr:nvSpPr>
      <xdr:spPr>
        <a:xfrm>
          <a:off x="42195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a:extLst>
            <a:ext uri="{FF2B5EF4-FFF2-40B4-BE49-F238E27FC236}">
              <a16:creationId xmlns:a16="http://schemas.microsoft.com/office/drawing/2014/main" id="{95187CB2-EA24-4A2F-B9F9-6DF884DBC10B}"/>
            </a:ext>
          </a:extLst>
        </xdr:cNvPr>
        <xdr:cNvCxnSpPr/>
      </xdr:nvCxnSpPr>
      <xdr:spPr>
        <a:xfrm>
          <a:off x="4105275"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194" name="【福祉施設】&#10;有形固定資産減価償却率最大値テキスト">
          <a:extLst>
            <a:ext uri="{FF2B5EF4-FFF2-40B4-BE49-F238E27FC236}">
              <a16:creationId xmlns:a16="http://schemas.microsoft.com/office/drawing/2014/main" id="{FF479364-84EB-4A5A-876A-19002788BB6C}"/>
            </a:ext>
          </a:extLst>
        </xdr:cNvPr>
        <xdr:cNvSpPr txBox="1"/>
      </xdr:nvSpPr>
      <xdr:spPr>
        <a:xfrm>
          <a:off x="4219575" y="1250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195" name="直線コネクタ 194">
          <a:extLst>
            <a:ext uri="{FF2B5EF4-FFF2-40B4-BE49-F238E27FC236}">
              <a16:creationId xmlns:a16="http://schemas.microsoft.com/office/drawing/2014/main" id="{43E60776-3022-4EA8-8734-B80CC8E1E7A6}"/>
            </a:ext>
          </a:extLst>
        </xdr:cNvPr>
        <xdr:cNvCxnSpPr/>
      </xdr:nvCxnSpPr>
      <xdr:spPr>
        <a:xfrm>
          <a:off x="4105275" y="1271859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48F86A60-F1AC-4828-916C-F24439D191B4}"/>
            </a:ext>
          </a:extLst>
        </xdr:cNvPr>
        <xdr:cNvSpPr txBox="1"/>
      </xdr:nvSpPr>
      <xdr:spPr>
        <a:xfrm>
          <a:off x="4219575" y="13317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197" name="フローチャート: 判断 196">
          <a:extLst>
            <a:ext uri="{FF2B5EF4-FFF2-40B4-BE49-F238E27FC236}">
              <a16:creationId xmlns:a16="http://schemas.microsoft.com/office/drawing/2014/main" id="{F1D5C703-91BE-42F1-8DB4-98221069C2C5}"/>
            </a:ext>
          </a:extLst>
        </xdr:cNvPr>
        <xdr:cNvSpPr/>
      </xdr:nvSpPr>
      <xdr:spPr>
        <a:xfrm>
          <a:off x="4124325" y="134562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198" name="フローチャート: 判断 197">
          <a:extLst>
            <a:ext uri="{FF2B5EF4-FFF2-40B4-BE49-F238E27FC236}">
              <a16:creationId xmlns:a16="http://schemas.microsoft.com/office/drawing/2014/main" id="{09888D98-228A-45F1-9F25-A5396FC33E79}"/>
            </a:ext>
          </a:extLst>
        </xdr:cNvPr>
        <xdr:cNvSpPr/>
      </xdr:nvSpPr>
      <xdr:spPr>
        <a:xfrm>
          <a:off x="3381375" y="1340847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199" name="フローチャート: 判断 198">
          <a:extLst>
            <a:ext uri="{FF2B5EF4-FFF2-40B4-BE49-F238E27FC236}">
              <a16:creationId xmlns:a16="http://schemas.microsoft.com/office/drawing/2014/main" id="{FE948D34-C10B-4D1B-B5B6-7629B0D260F1}"/>
            </a:ext>
          </a:extLst>
        </xdr:cNvPr>
        <xdr:cNvSpPr/>
      </xdr:nvSpPr>
      <xdr:spPr>
        <a:xfrm>
          <a:off x="2571750" y="1336284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200" name="フローチャート: 判断 199">
          <a:extLst>
            <a:ext uri="{FF2B5EF4-FFF2-40B4-BE49-F238E27FC236}">
              <a16:creationId xmlns:a16="http://schemas.microsoft.com/office/drawing/2014/main" id="{CB798EFB-DBD8-41E7-A052-02514AC75620}"/>
            </a:ext>
          </a:extLst>
        </xdr:cNvPr>
        <xdr:cNvSpPr/>
      </xdr:nvSpPr>
      <xdr:spPr>
        <a:xfrm>
          <a:off x="1781175" y="1331885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201" name="フローチャート: 判断 200">
          <a:extLst>
            <a:ext uri="{FF2B5EF4-FFF2-40B4-BE49-F238E27FC236}">
              <a16:creationId xmlns:a16="http://schemas.microsoft.com/office/drawing/2014/main" id="{D260E34C-BA36-4C6D-A7D9-E6A9ADACB8CD}"/>
            </a:ext>
          </a:extLst>
        </xdr:cNvPr>
        <xdr:cNvSpPr/>
      </xdr:nvSpPr>
      <xdr:spPr>
        <a:xfrm>
          <a:off x="981075" y="1329762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864B9896-26FD-425B-87E4-46E20D34F171}"/>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2D4847D7-3EE8-4AB3-9206-863741474143}"/>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856F1B6B-003D-4376-AAB7-A5B0FCB37558}"/>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AAF6DF6F-9B67-4971-8CD2-87AB2E18AF53}"/>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A21ABC61-DB9C-4C89-8A17-9C2C3190A265}"/>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72208</xdr:rowOff>
    </xdr:from>
    <xdr:to>
      <xdr:col>24</xdr:col>
      <xdr:colOff>114300</xdr:colOff>
      <xdr:row>86</xdr:row>
      <xdr:rowOff>2358</xdr:rowOff>
    </xdr:to>
    <xdr:sp macro="" textlink="">
      <xdr:nvSpPr>
        <xdr:cNvPr id="207" name="楕円 206">
          <a:extLst>
            <a:ext uri="{FF2B5EF4-FFF2-40B4-BE49-F238E27FC236}">
              <a16:creationId xmlns:a16="http://schemas.microsoft.com/office/drawing/2014/main" id="{B526C692-7B45-46D5-87E2-AF071C6DE999}"/>
            </a:ext>
          </a:extLst>
        </xdr:cNvPr>
        <xdr:cNvSpPr/>
      </xdr:nvSpPr>
      <xdr:spPr>
        <a:xfrm>
          <a:off x="4124325" y="1384218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50635</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8DDDA068-CEF9-415A-BB45-F6256400AEEC}"/>
            </a:ext>
          </a:extLst>
        </xdr:cNvPr>
        <xdr:cNvSpPr txBox="1"/>
      </xdr:nvSpPr>
      <xdr:spPr>
        <a:xfrm>
          <a:off x="4219575" y="1382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57513</xdr:rowOff>
    </xdr:from>
    <xdr:to>
      <xdr:col>20</xdr:col>
      <xdr:colOff>38100</xdr:colOff>
      <xdr:row>85</xdr:row>
      <xdr:rowOff>159113</xdr:rowOff>
    </xdr:to>
    <xdr:sp macro="" textlink="">
      <xdr:nvSpPr>
        <xdr:cNvPr id="209" name="楕円 208">
          <a:extLst>
            <a:ext uri="{FF2B5EF4-FFF2-40B4-BE49-F238E27FC236}">
              <a16:creationId xmlns:a16="http://schemas.microsoft.com/office/drawing/2014/main" id="{738D0FE7-EF0C-4087-A596-364FA9C75084}"/>
            </a:ext>
          </a:extLst>
        </xdr:cNvPr>
        <xdr:cNvSpPr/>
      </xdr:nvSpPr>
      <xdr:spPr>
        <a:xfrm>
          <a:off x="3381375" y="1383066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108313</xdr:rowOff>
    </xdr:from>
    <xdr:to>
      <xdr:col>24</xdr:col>
      <xdr:colOff>63500</xdr:colOff>
      <xdr:row>85</xdr:row>
      <xdr:rowOff>123008</xdr:rowOff>
    </xdr:to>
    <xdr:cxnSp macro="">
      <xdr:nvCxnSpPr>
        <xdr:cNvPr id="210" name="直線コネクタ 209">
          <a:extLst>
            <a:ext uri="{FF2B5EF4-FFF2-40B4-BE49-F238E27FC236}">
              <a16:creationId xmlns:a16="http://schemas.microsoft.com/office/drawing/2014/main" id="{6C1955E2-FA23-42A5-937F-355BA70416FA}"/>
            </a:ext>
          </a:extLst>
        </xdr:cNvPr>
        <xdr:cNvCxnSpPr/>
      </xdr:nvCxnSpPr>
      <xdr:spPr>
        <a:xfrm>
          <a:off x="3429000" y="13878288"/>
          <a:ext cx="752475" cy="2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68943</xdr:rowOff>
    </xdr:from>
    <xdr:to>
      <xdr:col>15</xdr:col>
      <xdr:colOff>101600</xdr:colOff>
      <xdr:row>86</xdr:row>
      <xdr:rowOff>170543</xdr:rowOff>
    </xdr:to>
    <xdr:sp macro="" textlink="">
      <xdr:nvSpPr>
        <xdr:cNvPr id="211" name="楕円 210">
          <a:extLst>
            <a:ext uri="{FF2B5EF4-FFF2-40B4-BE49-F238E27FC236}">
              <a16:creationId xmlns:a16="http://schemas.microsoft.com/office/drawing/2014/main" id="{92C02C9E-71C8-42B9-956A-34D8813F6DC9}"/>
            </a:ext>
          </a:extLst>
        </xdr:cNvPr>
        <xdr:cNvSpPr/>
      </xdr:nvSpPr>
      <xdr:spPr>
        <a:xfrm>
          <a:off x="2571750" y="1400084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108313</xdr:rowOff>
    </xdr:from>
    <xdr:to>
      <xdr:col>19</xdr:col>
      <xdr:colOff>177800</xdr:colOff>
      <xdr:row>86</xdr:row>
      <xdr:rowOff>119743</xdr:rowOff>
    </xdr:to>
    <xdr:cxnSp macro="">
      <xdr:nvCxnSpPr>
        <xdr:cNvPr id="212" name="直線コネクタ 211">
          <a:extLst>
            <a:ext uri="{FF2B5EF4-FFF2-40B4-BE49-F238E27FC236}">
              <a16:creationId xmlns:a16="http://schemas.microsoft.com/office/drawing/2014/main" id="{20A7B566-6007-423F-B540-1ED0736FFD60}"/>
            </a:ext>
          </a:extLst>
        </xdr:cNvPr>
        <xdr:cNvCxnSpPr/>
      </xdr:nvCxnSpPr>
      <xdr:spPr>
        <a:xfrm flipV="1">
          <a:off x="2619375" y="13878288"/>
          <a:ext cx="809625" cy="17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67311</xdr:rowOff>
    </xdr:from>
    <xdr:to>
      <xdr:col>10</xdr:col>
      <xdr:colOff>165100</xdr:colOff>
      <xdr:row>86</xdr:row>
      <xdr:rowOff>168911</xdr:rowOff>
    </xdr:to>
    <xdr:sp macro="" textlink="">
      <xdr:nvSpPr>
        <xdr:cNvPr id="213" name="楕円 212">
          <a:extLst>
            <a:ext uri="{FF2B5EF4-FFF2-40B4-BE49-F238E27FC236}">
              <a16:creationId xmlns:a16="http://schemas.microsoft.com/office/drawing/2014/main" id="{8607C9B8-6454-451E-BBDB-5F6C4EC87735}"/>
            </a:ext>
          </a:extLst>
        </xdr:cNvPr>
        <xdr:cNvSpPr/>
      </xdr:nvSpPr>
      <xdr:spPr>
        <a:xfrm>
          <a:off x="1781175" y="139992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118111</xdr:rowOff>
    </xdr:from>
    <xdr:to>
      <xdr:col>15</xdr:col>
      <xdr:colOff>50800</xdr:colOff>
      <xdr:row>86</xdr:row>
      <xdr:rowOff>119743</xdr:rowOff>
    </xdr:to>
    <xdr:cxnSp macro="">
      <xdr:nvCxnSpPr>
        <xdr:cNvPr id="214" name="直線コネクタ 213">
          <a:extLst>
            <a:ext uri="{FF2B5EF4-FFF2-40B4-BE49-F238E27FC236}">
              <a16:creationId xmlns:a16="http://schemas.microsoft.com/office/drawing/2014/main" id="{D33FF344-203D-4DE7-9CB9-0FF092CC81A4}"/>
            </a:ext>
          </a:extLst>
        </xdr:cNvPr>
        <xdr:cNvCxnSpPr/>
      </xdr:nvCxnSpPr>
      <xdr:spPr>
        <a:xfrm>
          <a:off x="1828800" y="14056361"/>
          <a:ext cx="790575"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65677</xdr:rowOff>
    </xdr:from>
    <xdr:to>
      <xdr:col>6</xdr:col>
      <xdr:colOff>38100</xdr:colOff>
      <xdr:row>86</xdr:row>
      <xdr:rowOff>167277</xdr:rowOff>
    </xdr:to>
    <xdr:sp macro="" textlink="">
      <xdr:nvSpPr>
        <xdr:cNvPr id="215" name="楕円 214">
          <a:extLst>
            <a:ext uri="{FF2B5EF4-FFF2-40B4-BE49-F238E27FC236}">
              <a16:creationId xmlns:a16="http://schemas.microsoft.com/office/drawing/2014/main" id="{FB18E9B3-5F7B-481C-B614-675BB5BCC214}"/>
            </a:ext>
          </a:extLst>
        </xdr:cNvPr>
        <xdr:cNvSpPr/>
      </xdr:nvSpPr>
      <xdr:spPr>
        <a:xfrm>
          <a:off x="981075" y="1400392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116477</xdr:rowOff>
    </xdr:from>
    <xdr:to>
      <xdr:col>10</xdr:col>
      <xdr:colOff>114300</xdr:colOff>
      <xdr:row>86</xdr:row>
      <xdr:rowOff>118111</xdr:rowOff>
    </xdr:to>
    <xdr:cxnSp macro="">
      <xdr:nvCxnSpPr>
        <xdr:cNvPr id="216" name="直線コネクタ 215">
          <a:extLst>
            <a:ext uri="{FF2B5EF4-FFF2-40B4-BE49-F238E27FC236}">
              <a16:creationId xmlns:a16="http://schemas.microsoft.com/office/drawing/2014/main" id="{7FA2E715-77E4-47E7-9951-EE3E8A470E3D}"/>
            </a:ext>
          </a:extLst>
        </xdr:cNvPr>
        <xdr:cNvCxnSpPr/>
      </xdr:nvCxnSpPr>
      <xdr:spPr>
        <a:xfrm>
          <a:off x="1028700" y="14051552"/>
          <a:ext cx="800100" cy="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64606</xdr:rowOff>
    </xdr:from>
    <xdr:ext cx="405111" cy="259045"/>
    <xdr:sp macro="" textlink="">
      <xdr:nvSpPr>
        <xdr:cNvPr id="217" name="n_1aveValue【福祉施設】&#10;有形固定資産減価償却率">
          <a:extLst>
            <a:ext uri="{FF2B5EF4-FFF2-40B4-BE49-F238E27FC236}">
              <a16:creationId xmlns:a16="http://schemas.microsoft.com/office/drawing/2014/main" id="{81128E94-8224-471F-A433-BC8A831D7DE5}"/>
            </a:ext>
          </a:extLst>
        </xdr:cNvPr>
        <xdr:cNvSpPr txBox="1"/>
      </xdr:nvSpPr>
      <xdr:spPr>
        <a:xfrm>
          <a:off x="3239144" y="13193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22151</xdr:rowOff>
    </xdr:from>
    <xdr:ext cx="405111" cy="259045"/>
    <xdr:sp macro="" textlink="">
      <xdr:nvSpPr>
        <xdr:cNvPr id="218" name="n_2aveValue【福祉施設】&#10;有形固定資産減価償却率">
          <a:extLst>
            <a:ext uri="{FF2B5EF4-FFF2-40B4-BE49-F238E27FC236}">
              <a16:creationId xmlns:a16="http://schemas.microsoft.com/office/drawing/2014/main" id="{172EB24C-E3A8-43D1-84E2-282D55F85F14}"/>
            </a:ext>
          </a:extLst>
        </xdr:cNvPr>
        <xdr:cNvSpPr txBox="1"/>
      </xdr:nvSpPr>
      <xdr:spPr>
        <a:xfrm>
          <a:off x="2439044" y="13147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152779</xdr:rowOff>
    </xdr:from>
    <xdr:ext cx="405111" cy="259045"/>
    <xdr:sp macro="" textlink="">
      <xdr:nvSpPr>
        <xdr:cNvPr id="219" name="n_3aveValue【福祉施設】&#10;有形固定資産減価償却率">
          <a:extLst>
            <a:ext uri="{FF2B5EF4-FFF2-40B4-BE49-F238E27FC236}">
              <a16:creationId xmlns:a16="http://schemas.microsoft.com/office/drawing/2014/main" id="{2C91B1C8-68A0-41A8-A098-407FCDA2B462}"/>
            </a:ext>
          </a:extLst>
        </xdr:cNvPr>
        <xdr:cNvSpPr txBox="1"/>
      </xdr:nvSpPr>
      <xdr:spPr>
        <a:xfrm>
          <a:off x="1648469" y="13116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131553</xdr:rowOff>
    </xdr:from>
    <xdr:ext cx="405111" cy="259045"/>
    <xdr:sp macro="" textlink="">
      <xdr:nvSpPr>
        <xdr:cNvPr id="220" name="n_4aveValue【福祉施設】&#10;有形固定資産減価償却率">
          <a:extLst>
            <a:ext uri="{FF2B5EF4-FFF2-40B4-BE49-F238E27FC236}">
              <a16:creationId xmlns:a16="http://schemas.microsoft.com/office/drawing/2014/main" id="{58814FF1-E552-418C-AC53-CE434F7AF54E}"/>
            </a:ext>
          </a:extLst>
        </xdr:cNvPr>
        <xdr:cNvSpPr txBox="1"/>
      </xdr:nvSpPr>
      <xdr:spPr>
        <a:xfrm>
          <a:off x="848369" y="1309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150240</xdr:rowOff>
    </xdr:from>
    <xdr:ext cx="405111" cy="259045"/>
    <xdr:sp macro="" textlink="">
      <xdr:nvSpPr>
        <xdr:cNvPr id="221" name="n_1mainValue【福祉施設】&#10;有形固定資産減価償却率">
          <a:extLst>
            <a:ext uri="{FF2B5EF4-FFF2-40B4-BE49-F238E27FC236}">
              <a16:creationId xmlns:a16="http://schemas.microsoft.com/office/drawing/2014/main" id="{11AE37CE-C849-4535-B230-1BB9D9036C98}"/>
            </a:ext>
          </a:extLst>
        </xdr:cNvPr>
        <xdr:cNvSpPr txBox="1"/>
      </xdr:nvSpPr>
      <xdr:spPr>
        <a:xfrm>
          <a:off x="3239144" y="1392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161670</xdr:rowOff>
    </xdr:from>
    <xdr:ext cx="405111" cy="259045"/>
    <xdr:sp macro="" textlink="">
      <xdr:nvSpPr>
        <xdr:cNvPr id="222" name="n_2mainValue【福祉施設】&#10;有形固定資産減価償却率">
          <a:extLst>
            <a:ext uri="{FF2B5EF4-FFF2-40B4-BE49-F238E27FC236}">
              <a16:creationId xmlns:a16="http://schemas.microsoft.com/office/drawing/2014/main" id="{B97909A3-5175-4921-A8BB-F2EAA477DE1D}"/>
            </a:ext>
          </a:extLst>
        </xdr:cNvPr>
        <xdr:cNvSpPr txBox="1"/>
      </xdr:nvSpPr>
      <xdr:spPr>
        <a:xfrm>
          <a:off x="2439044" y="14099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160038</xdr:rowOff>
    </xdr:from>
    <xdr:ext cx="405111" cy="259045"/>
    <xdr:sp macro="" textlink="">
      <xdr:nvSpPr>
        <xdr:cNvPr id="223" name="n_3mainValue【福祉施設】&#10;有形固定資産減価償却率">
          <a:extLst>
            <a:ext uri="{FF2B5EF4-FFF2-40B4-BE49-F238E27FC236}">
              <a16:creationId xmlns:a16="http://schemas.microsoft.com/office/drawing/2014/main" id="{B4063B19-CDDF-4CF4-97CF-882D3E76D430}"/>
            </a:ext>
          </a:extLst>
        </xdr:cNvPr>
        <xdr:cNvSpPr txBox="1"/>
      </xdr:nvSpPr>
      <xdr:spPr>
        <a:xfrm>
          <a:off x="1648469" y="14098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158404</xdr:rowOff>
    </xdr:from>
    <xdr:ext cx="405111" cy="259045"/>
    <xdr:sp macro="" textlink="">
      <xdr:nvSpPr>
        <xdr:cNvPr id="224" name="n_4mainValue【福祉施設】&#10;有形固定資産減価償却率">
          <a:extLst>
            <a:ext uri="{FF2B5EF4-FFF2-40B4-BE49-F238E27FC236}">
              <a16:creationId xmlns:a16="http://schemas.microsoft.com/office/drawing/2014/main" id="{1773C668-3F09-41D1-AD66-3A57304F5815}"/>
            </a:ext>
          </a:extLst>
        </xdr:cNvPr>
        <xdr:cNvSpPr txBox="1"/>
      </xdr:nvSpPr>
      <xdr:spPr>
        <a:xfrm>
          <a:off x="848369" y="14096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338893C5-3637-468B-84CD-0A67EB080D7D}"/>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D3D7AB08-4D14-4CF7-9C19-444FA36E8EC0}"/>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300B96AF-DF68-4811-881C-D597A7B24BD5}"/>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F9CAD133-BD2E-49A1-AEFB-4404464238DE}"/>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93A311E8-5516-4678-A141-587DDB3A2EB4}"/>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9F962F91-DD9B-4BFB-999E-908EE9988027}"/>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8F2B4E29-B956-4632-8F78-25F9080817AD}"/>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81E46FA9-D6CE-453E-8E76-696FDD7A4C6C}"/>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DB7F5E87-DEDF-41E8-8396-2071DEF8280D}"/>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A8AD0F4F-2DB9-4521-ACAE-96ED717FDF02}"/>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a:extLst>
            <a:ext uri="{FF2B5EF4-FFF2-40B4-BE49-F238E27FC236}">
              <a16:creationId xmlns:a16="http://schemas.microsoft.com/office/drawing/2014/main" id="{7DEFC0E9-9E5B-40B6-B59F-5FB28279B7EB}"/>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6" name="テキスト ボックス 235">
          <a:extLst>
            <a:ext uri="{FF2B5EF4-FFF2-40B4-BE49-F238E27FC236}">
              <a16:creationId xmlns:a16="http://schemas.microsoft.com/office/drawing/2014/main" id="{6B2C26D2-5F83-4EE0-833F-56BC2300AD0C}"/>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a:extLst>
            <a:ext uri="{FF2B5EF4-FFF2-40B4-BE49-F238E27FC236}">
              <a16:creationId xmlns:a16="http://schemas.microsoft.com/office/drawing/2014/main" id="{87515A92-5C6F-49BD-A67C-9EB13B3A94F4}"/>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8" name="テキスト ボックス 237">
          <a:extLst>
            <a:ext uri="{FF2B5EF4-FFF2-40B4-BE49-F238E27FC236}">
              <a16:creationId xmlns:a16="http://schemas.microsoft.com/office/drawing/2014/main" id="{45FB702A-D366-4219-AD63-C2D1DD3FE857}"/>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a:extLst>
            <a:ext uri="{FF2B5EF4-FFF2-40B4-BE49-F238E27FC236}">
              <a16:creationId xmlns:a16="http://schemas.microsoft.com/office/drawing/2014/main" id="{81D29C65-492A-4255-9869-7CE579BB9CAD}"/>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0" name="テキスト ボックス 239">
          <a:extLst>
            <a:ext uri="{FF2B5EF4-FFF2-40B4-BE49-F238E27FC236}">
              <a16:creationId xmlns:a16="http://schemas.microsoft.com/office/drawing/2014/main" id="{5F961B5B-2D9B-42DA-9CDA-441F83FAAA72}"/>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a:extLst>
            <a:ext uri="{FF2B5EF4-FFF2-40B4-BE49-F238E27FC236}">
              <a16:creationId xmlns:a16="http://schemas.microsoft.com/office/drawing/2014/main" id="{97D0C7C6-8747-4794-A40A-13C43ED04CF3}"/>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2" name="テキスト ボックス 241">
          <a:extLst>
            <a:ext uri="{FF2B5EF4-FFF2-40B4-BE49-F238E27FC236}">
              <a16:creationId xmlns:a16="http://schemas.microsoft.com/office/drawing/2014/main" id="{AC3EB561-D659-451E-BB57-3CDAC4BF284B}"/>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a:extLst>
            <a:ext uri="{FF2B5EF4-FFF2-40B4-BE49-F238E27FC236}">
              <a16:creationId xmlns:a16="http://schemas.microsoft.com/office/drawing/2014/main" id="{2B910AB7-0C10-47B0-9DC2-CE425534EA30}"/>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4" name="テキスト ボックス 243">
          <a:extLst>
            <a:ext uri="{FF2B5EF4-FFF2-40B4-BE49-F238E27FC236}">
              <a16:creationId xmlns:a16="http://schemas.microsoft.com/office/drawing/2014/main" id="{F1F8AF2A-0905-44D5-BA66-409AD43B3519}"/>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a:extLst>
            <a:ext uri="{FF2B5EF4-FFF2-40B4-BE49-F238E27FC236}">
              <a16:creationId xmlns:a16="http://schemas.microsoft.com/office/drawing/2014/main" id="{17C678A9-AD30-4D8A-B4FF-B1348D0E4766}"/>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a:extLst>
            <a:ext uri="{FF2B5EF4-FFF2-40B4-BE49-F238E27FC236}">
              <a16:creationId xmlns:a16="http://schemas.microsoft.com/office/drawing/2014/main" id="{B7B7BF53-6CD2-49E5-91E7-1BCCD677BC5B}"/>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a:extLst>
            <a:ext uri="{FF2B5EF4-FFF2-40B4-BE49-F238E27FC236}">
              <a16:creationId xmlns:a16="http://schemas.microsoft.com/office/drawing/2014/main" id="{4476576E-D48D-4A25-A974-687E86275340}"/>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248" name="直線コネクタ 247">
          <a:extLst>
            <a:ext uri="{FF2B5EF4-FFF2-40B4-BE49-F238E27FC236}">
              <a16:creationId xmlns:a16="http://schemas.microsoft.com/office/drawing/2014/main" id="{39AAD299-898C-4B0F-9F97-483CA3E5523B}"/>
            </a:ext>
          </a:extLst>
        </xdr:cNvPr>
        <xdr:cNvCxnSpPr/>
      </xdr:nvCxnSpPr>
      <xdr:spPr>
        <a:xfrm flipV="1">
          <a:off x="9429115" y="12523724"/>
          <a:ext cx="0" cy="1516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249" name="【福祉施設】&#10;一人当たり面積最小値テキスト">
          <a:extLst>
            <a:ext uri="{FF2B5EF4-FFF2-40B4-BE49-F238E27FC236}">
              <a16:creationId xmlns:a16="http://schemas.microsoft.com/office/drawing/2014/main" id="{1210BD78-AB45-4FD7-A202-6F2C39A6DE31}"/>
            </a:ext>
          </a:extLst>
        </xdr:cNvPr>
        <xdr:cNvSpPr txBox="1"/>
      </xdr:nvSpPr>
      <xdr:spPr>
        <a:xfrm>
          <a:off x="9467850" y="1403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250" name="直線コネクタ 249">
          <a:extLst>
            <a:ext uri="{FF2B5EF4-FFF2-40B4-BE49-F238E27FC236}">
              <a16:creationId xmlns:a16="http://schemas.microsoft.com/office/drawing/2014/main" id="{0AA787A1-D40C-4243-B0B9-6CC9495E6667}"/>
            </a:ext>
          </a:extLst>
        </xdr:cNvPr>
        <xdr:cNvCxnSpPr/>
      </xdr:nvCxnSpPr>
      <xdr:spPr>
        <a:xfrm>
          <a:off x="9363075" y="1404035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251" name="【福祉施設】&#10;一人当たり面積最大値テキスト">
          <a:extLst>
            <a:ext uri="{FF2B5EF4-FFF2-40B4-BE49-F238E27FC236}">
              <a16:creationId xmlns:a16="http://schemas.microsoft.com/office/drawing/2014/main" id="{404956F6-86CB-4775-AD67-9A04A55C7D1C}"/>
            </a:ext>
          </a:extLst>
        </xdr:cNvPr>
        <xdr:cNvSpPr txBox="1"/>
      </xdr:nvSpPr>
      <xdr:spPr>
        <a:xfrm>
          <a:off x="9467850" y="1231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252" name="直線コネクタ 251">
          <a:extLst>
            <a:ext uri="{FF2B5EF4-FFF2-40B4-BE49-F238E27FC236}">
              <a16:creationId xmlns:a16="http://schemas.microsoft.com/office/drawing/2014/main" id="{90578994-147A-4FFF-A530-8B9E2AE25E54}"/>
            </a:ext>
          </a:extLst>
        </xdr:cNvPr>
        <xdr:cNvCxnSpPr/>
      </xdr:nvCxnSpPr>
      <xdr:spPr>
        <a:xfrm>
          <a:off x="9363075" y="1252372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127525</xdr:rowOff>
    </xdr:from>
    <xdr:ext cx="469744" cy="259045"/>
    <xdr:sp macro="" textlink="">
      <xdr:nvSpPr>
        <xdr:cNvPr id="253" name="【福祉施設】&#10;一人当たり面積平均値テキスト">
          <a:extLst>
            <a:ext uri="{FF2B5EF4-FFF2-40B4-BE49-F238E27FC236}">
              <a16:creationId xmlns:a16="http://schemas.microsoft.com/office/drawing/2014/main" id="{B693BECD-57AA-403D-B5B8-F59052A131AC}"/>
            </a:ext>
          </a:extLst>
        </xdr:cNvPr>
        <xdr:cNvSpPr txBox="1"/>
      </xdr:nvSpPr>
      <xdr:spPr>
        <a:xfrm>
          <a:off x="9467850" y="135736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254" name="フローチャート: 判断 253">
          <a:extLst>
            <a:ext uri="{FF2B5EF4-FFF2-40B4-BE49-F238E27FC236}">
              <a16:creationId xmlns:a16="http://schemas.microsoft.com/office/drawing/2014/main" id="{1A49B718-065C-4675-A302-54863F42B624}"/>
            </a:ext>
          </a:extLst>
        </xdr:cNvPr>
        <xdr:cNvSpPr/>
      </xdr:nvSpPr>
      <xdr:spPr>
        <a:xfrm>
          <a:off x="9401175" y="13719048"/>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255" name="フローチャート: 判断 254">
          <a:extLst>
            <a:ext uri="{FF2B5EF4-FFF2-40B4-BE49-F238E27FC236}">
              <a16:creationId xmlns:a16="http://schemas.microsoft.com/office/drawing/2014/main" id="{143F3D95-D226-4834-8D59-457AAB60319C}"/>
            </a:ext>
          </a:extLst>
        </xdr:cNvPr>
        <xdr:cNvSpPr/>
      </xdr:nvSpPr>
      <xdr:spPr>
        <a:xfrm>
          <a:off x="8639175" y="137093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256" name="フローチャート: 判断 255">
          <a:extLst>
            <a:ext uri="{FF2B5EF4-FFF2-40B4-BE49-F238E27FC236}">
              <a16:creationId xmlns:a16="http://schemas.microsoft.com/office/drawing/2014/main" id="{92623B84-745D-4B5E-A88E-7C7A4D500642}"/>
            </a:ext>
          </a:extLst>
        </xdr:cNvPr>
        <xdr:cNvSpPr/>
      </xdr:nvSpPr>
      <xdr:spPr>
        <a:xfrm>
          <a:off x="7839075" y="1371422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257" name="フローチャート: 判断 256">
          <a:extLst>
            <a:ext uri="{FF2B5EF4-FFF2-40B4-BE49-F238E27FC236}">
              <a16:creationId xmlns:a16="http://schemas.microsoft.com/office/drawing/2014/main" id="{0ADF54B3-EB71-495D-8839-F242E7D83835}"/>
            </a:ext>
          </a:extLst>
        </xdr:cNvPr>
        <xdr:cNvSpPr/>
      </xdr:nvSpPr>
      <xdr:spPr>
        <a:xfrm>
          <a:off x="7029450" y="1371765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258" name="フローチャート: 判断 257">
          <a:extLst>
            <a:ext uri="{FF2B5EF4-FFF2-40B4-BE49-F238E27FC236}">
              <a16:creationId xmlns:a16="http://schemas.microsoft.com/office/drawing/2014/main" id="{A7402CA6-F35E-42AE-9818-1E9ECE66089C}"/>
            </a:ext>
          </a:extLst>
        </xdr:cNvPr>
        <xdr:cNvSpPr/>
      </xdr:nvSpPr>
      <xdr:spPr>
        <a:xfrm>
          <a:off x="6238875" y="136776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EDFF3746-1154-4A30-9EA9-A2AB9A39EA15}"/>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C762ADBD-2F37-4964-90CD-FF1FA15855BB}"/>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27B77AB7-8B99-4BA3-BFC2-D2E21F5708D8}"/>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DAF3DC47-8D6D-4963-ABEE-ADBE842E5A53}"/>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08A62C61-6780-4DDE-B36F-DBAA0EE9E93C}"/>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39497</xdr:rowOff>
    </xdr:from>
    <xdr:to>
      <xdr:col>55</xdr:col>
      <xdr:colOff>50800</xdr:colOff>
      <xdr:row>86</xdr:row>
      <xdr:rowOff>141097</xdr:rowOff>
    </xdr:to>
    <xdr:sp macro="" textlink="">
      <xdr:nvSpPr>
        <xdr:cNvPr id="264" name="楕円 263">
          <a:extLst>
            <a:ext uri="{FF2B5EF4-FFF2-40B4-BE49-F238E27FC236}">
              <a16:creationId xmlns:a16="http://schemas.microsoft.com/office/drawing/2014/main" id="{131AC1FB-ECF4-4683-9BE8-1729EAA7A410}"/>
            </a:ext>
          </a:extLst>
        </xdr:cNvPr>
        <xdr:cNvSpPr/>
      </xdr:nvSpPr>
      <xdr:spPr>
        <a:xfrm>
          <a:off x="9401175" y="13974572"/>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125874</xdr:rowOff>
    </xdr:from>
    <xdr:ext cx="469744" cy="259045"/>
    <xdr:sp macro="" textlink="">
      <xdr:nvSpPr>
        <xdr:cNvPr id="265" name="【福祉施設】&#10;一人当たり面積該当値テキスト">
          <a:extLst>
            <a:ext uri="{FF2B5EF4-FFF2-40B4-BE49-F238E27FC236}">
              <a16:creationId xmlns:a16="http://schemas.microsoft.com/office/drawing/2014/main" id="{25B8BF1E-002E-4A03-BEC3-9DD34EE77C59}"/>
            </a:ext>
          </a:extLst>
        </xdr:cNvPr>
        <xdr:cNvSpPr txBox="1"/>
      </xdr:nvSpPr>
      <xdr:spPr>
        <a:xfrm>
          <a:off x="9467850" y="1389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39878</xdr:rowOff>
    </xdr:from>
    <xdr:to>
      <xdr:col>50</xdr:col>
      <xdr:colOff>165100</xdr:colOff>
      <xdr:row>86</xdr:row>
      <xdr:rowOff>141478</xdr:rowOff>
    </xdr:to>
    <xdr:sp macro="" textlink="">
      <xdr:nvSpPr>
        <xdr:cNvPr id="266" name="楕円 265">
          <a:extLst>
            <a:ext uri="{FF2B5EF4-FFF2-40B4-BE49-F238E27FC236}">
              <a16:creationId xmlns:a16="http://schemas.microsoft.com/office/drawing/2014/main" id="{56DC744B-2984-40A3-9BAC-CA10BF707229}"/>
            </a:ext>
          </a:extLst>
        </xdr:cNvPr>
        <xdr:cNvSpPr/>
      </xdr:nvSpPr>
      <xdr:spPr>
        <a:xfrm>
          <a:off x="8639175" y="1397495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90297</xdr:rowOff>
    </xdr:from>
    <xdr:to>
      <xdr:col>55</xdr:col>
      <xdr:colOff>0</xdr:colOff>
      <xdr:row>86</xdr:row>
      <xdr:rowOff>90678</xdr:rowOff>
    </xdr:to>
    <xdr:cxnSp macro="">
      <xdr:nvCxnSpPr>
        <xdr:cNvPr id="267" name="直線コネクタ 266">
          <a:extLst>
            <a:ext uri="{FF2B5EF4-FFF2-40B4-BE49-F238E27FC236}">
              <a16:creationId xmlns:a16="http://schemas.microsoft.com/office/drawing/2014/main" id="{843BE21E-6601-484B-AE17-05F3AD66731F}"/>
            </a:ext>
          </a:extLst>
        </xdr:cNvPr>
        <xdr:cNvCxnSpPr/>
      </xdr:nvCxnSpPr>
      <xdr:spPr>
        <a:xfrm flipV="1">
          <a:off x="8686800" y="14022197"/>
          <a:ext cx="74295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40260</xdr:rowOff>
    </xdr:from>
    <xdr:to>
      <xdr:col>46</xdr:col>
      <xdr:colOff>38100</xdr:colOff>
      <xdr:row>86</xdr:row>
      <xdr:rowOff>141860</xdr:rowOff>
    </xdr:to>
    <xdr:sp macro="" textlink="">
      <xdr:nvSpPr>
        <xdr:cNvPr id="268" name="楕円 267">
          <a:extLst>
            <a:ext uri="{FF2B5EF4-FFF2-40B4-BE49-F238E27FC236}">
              <a16:creationId xmlns:a16="http://schemas.microsoft.com/office/drawing/2014/main" id="{F5CFEAD7-6F5F-445D-BE9F-F4650C87F681}"/>
            </a:ext>
          </a:extLst>
        </xdr:cNvPr>
        <xdr:cNvSpPr/>
      </xdr:nvSpPr>
      <xdr:spPr>
        <a:xfrm>
          <a:off x="7839075" y="1397533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90678</xdr:rowOff>
    </xdr:from>
    <xdr:to>
      <xdr:col>50</xdr:col>
      <xdr:colOff>114300</xdr:colOff>
      <xdr:row>86</xdr:row>
      <xdr:rowOff>91060</xdr:rowOff>
    </xdr:to>
    <xdr:cxnSp macro="">
      <xdr:nvCxnSpPr>
        <xdr:cNvPr id="269" name="直線コネクタ 268">
          <a:extLst>
            <a:ext uri="{FF2B5EF4-FFF2-40B4-BE49-F238E27FC236}">
              <a16:creationId xmlns:a16="http://schemas.microsoft.com/office/drawing/2014/main" id="{F2DF5219-4333-4864-83F3-AC0128FF6E1C}"/>
            </a:ext>
          </a:extLst>
        </xdr:cNvPr>
        <xdr:cNvCxnSpPr/>
      </xdr:nvCxnSpPr>
      <xdr:spPr>
        <a:xfrm flipV="1">
          <a:off x="7886700" y="14022578"/>
          <a:ext cx="8001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41021</xdr:rowOff>
    </xdr:from>
    <xdr:to>
      <xdr:col>41</xdr:col>
      <xdr:colOff>101600</xdr:colOff>
      <xdr:row>86</xdr:row>
      <xdr:rowOff>142621</xdr:rowOff>
    </xdr:to>
    <xdr:sp macro="" textlink="">
      <xdr:nvSpPr>
        <xdr:cNvPr id="270" name="楕円 269">
          <a:extLst>
            <a:ext uri="{FF2B5EF4-FFF2-40B4-BE49-F238E27FC236}">
              <a16:creationId xmlns:a16="http://schemas.microsoft.com/office/drawing/2014/main" id="{9D3BFB15-9389-4CBD-AAF2-85724A45CAE8}"/>
            </a:ext>
          </a:extLst>
        </xdr:cNvPr>
        <xdr:cNvSpPr/>
      </xdr:nvSpPr>
      <xdr:spPr>
        <a:xfrm>
          <a:off x="7029450" y="1397609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91060</xdr:rowOff>
    </xdr:from>
    <xdr:to>
      <xdr:col>45</xdr:col>
      <xdr:colOff>177800</xdr:colOff>
      <xdr:row>86</xdr:row>
      <xdr:rowOff>91821</xdr:rowOff>
    </xdr:to>
    <xdr:cxnSp macro="">
      <xdr:nvCxnSpPr>
        <xdr:cNvPr id="271" name="直線コネクタ 270">
          <a:extLst>
            <a:ext uri="{FF2B5EF4-FFF2-40B4-BE49-F238E27FC236}">
              <a16:creationId xmlns:a16="http://schemas.microsoft.com/office/drawing/2014/main" id="{B2BA1EA9-E8AE-4E66-B77C-4EDED8DBE648}"/>
            </a:ext>
          </a:extLst>
        </xdr:cNvPr>
        <xdr:cNvCxnSpPr/>
      </xdr:nvCxnSpPr>
      <xdr:spPr>
        <a:xfrm flipV="1">
          <a:off x="7077075" y="14022960"/>
          <a:ext cx="809625"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41402</xdr:rowOff>
    </xdr:from>
    <xdr:to>
      <xdr:col>36</xdr:col>
      <xdr:colOff>165100</xdr:colOff>
      <xdr:row>86</xdr:row>
      <xdr:rowOff>143002</xdr:rowOff>
    </xdr:to>
    <xdr:sp macro="" textlink="">
      <xdr:nvSpPr>
        <xdr:cNvPr id="272" name="楕円 271">
          <a:extLst>
            <a:ext uri="{FF2B5EF4-FFF2-40B4-BE49-F238E27FC236}">
              <a16:creationId xmlns:a16="http://schemas.microsoft.com/office/drawing/2014/main" id="{EB9431B1-E86A-460B-9473-4B6E1B6A87D0}"/>
            </a:ext>
          </a:extLst>
        </xdr:cNvPr>
        <xdr:cNvSpPr/>
      </xdr:nvSpPr>
      <xdr:spPr>
        <a:xfrm>
          <a:off x="6238875" y="1397965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91821</xdr:rowOff>
    </xdr:from>
    <xdr:to>
      <xdr:col>41</xdr:col>
      <xdr:colOff>50800</xdr:colOff>
      <xdr:row>86</xdr:row>
      <xdr:rowOff>92202</xdr:rowOff>
    </xdr:to>
    <xdr:cxnSp macro="">
      <xdr:nvCxnSpPr>
        <xdr:cNvPr id="273" name="直線コネクタ 272">
          <a:extLst>
            <a:ext uri="{FF2B5EF4-FFF2-40B4-BE49-F238E27FC236}">
              <a16:creationId xmlns:a16="http://schemas.microsoft.com/office/drawing/2014/main" id="{7D05D918-FEF3-46B3-A541-26F548A554E7}"/>
            </a:ext>
          </a:extLst>
        </xdr:cNvPr>
        <xdr:cNvCxnSpPr/>
      </xdr:nvCxnSpPr>
      <xdr:spPr>
        <a:xfrm flipV="1">
          <a:off x="6286500" y="14023721"/>
          <a:ext cx="790575"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44848</xdr:rowOff>
    </xdr:from>
    <xdr:ext cx="469744" cy="259045"/>
    <xdr:sp macro="" textlink="">
      <xdr:nvSpPr>
        <xdr:cNvPr id="274" name="n_1aveValue【福祉施設】&#10;一人当たり面積">
          <a:extLst>
            <a:ext uri="{FF2B5EF4-FFF2-40B4-BE49-F238E27FC236}">
              <a16:creationId xmlns:a16="http://schemas.microsoft.com/office/drawing/2014/main" id="{AE7A5D76-912B-47B1-8C6B-39A5E8F9D540}"/>
            </a:ext>
          </a:extLst>
        </xdr:cNvPr>
        <xdr:cNvSpPr txBox="1"/>
      </xdr:nvSpPr>
      <xdr:spPr>
        <a:xfrm>
          <a:off x="8458277" y="1349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52849</xdr:rowOff>
    </xdr:from>
    <xdr:ext cx="469744" cy="259045"/>
    <xdr:sp macro="" textlink="">
      <xdr:nvSpPr>
        <xdr:cNvPr id="275" name="n_2aveValue【福祉施設】&#10;一人当たり面積">
          <a:extLst>
            <a:ext uri="{FF2B5EF4-FFF2-40B4-BE49-F238E27FC236}">
              <a16:creationId xmlns:a16="http://schemas.microsoft.com/office/drawing/2014/main" id="{8D911784-47A6-483C-B643-6970600AE005}"/>
            </a:ext>
          </a:extLst>
        </xdr:cNvPr>
        <xdr:cNvSpPr txBox="1"/>
      </xdr:nvSpPr>
      <xdr:spPr>
        <a:xfrm>
          <a:off x="7677227" y="1349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56278</xdr:rowOff>
    </xdr:from>
    <xdr:ext cx="469744" cy="259045"/>
    <xdr:sp macro="" textlink="">
      <xdr:nvSpPr>
        <xdr:cNvPr id="276" name="n_3aveValue【福祉施設】&#10;一人当たり面積">
          <a:extLst>
            <a:ext uri="{FF2B5EF4-FFF2-40B4-BE49-F238E27FC236}">
              <a16:creationId xmlns:a16="http://schemas.microsoft.com/office/drawing/2014/main" id="{B7528F49-86C7-4116-AB89-F8F739A5605A}"/>
            </a:ext>
          </a:extLst>
        </xdr:cNvPr>
        <xdr:cNvSpPr txBox="1"/>
      </xdr:nvSpPr>
      <xdr:spPr>
        <a:xfrm>
          <a:off x="6867602" y="1350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16273</xdr:rowOff>
    </xdr:from>
    <xdr:ext cx="469744" cy="259045"/>
    <xdr:sp macro="" textlink="">
      <xdr:nvSpPr>
        <xdr:cNvPr id="277" name="n_4aveValue【福祉施設】&#10;一人当たり面積">
          <a:extLst>
            <a:ext uri="{FF2B5EF4-FFF2-40B4-BE49-F238E27FC236}">
              <a16:creationId xmlns:a16="http://schemas.microsoft.com/office/drawing/2014/main" id="{EA24DAEB-78D9-4AE9-A042-FE1593888B3B}"/>
            </a:ext>
          </a:extLst>
        </xdr:cNvPr>
        <xdr:cNvSpPr txBox="1"/>
      </xdr:nvSpPr>
      <xdr:spPr>
        <a:xfrm>
          <a:off x="6067502" y="1346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132605</xdr:rowOff>
    </xdr:from>
    <xdr:ext cx="469744" cy="259045"/>
    <xdr:sp macro="" textlink="">
      <xdr:nvSpPr>
        <xdr:cNvPr id="278" name="n_1mainValue【福祉施設】&#10;一人当たり面積">
          <a:extLst>
            <a:ext uri="{FF2B5EF4-FFF2-40B4-BE49-F238E27FC236}">
              <a16:creationId xmlns:a16="http://schemas.microsoft.com/office/drawing/2014/main" id="{DD7395D0-3B7B-4D50-8124-17E045D2643B}"/>
            </a:ext>
          </a:extLst>
        </xdr:cNvPr>
        <xdr:cNvSpPr txBox="1"/>
      </xdr:nvSpPr>
      <xdr:spPr>
        <a:xfrm>
          <a:off x="8458277" y="14067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132987</xdr:rowOff>
    </xdr:from>
    <xdr:ext cx="469744" cy="259045"/>
    <xdr:sp macro="" textlink="">
      <xdr:nvSpPr>
        <xdr:cNvPr id="279" name="n_2mainValue【福祉施設】&#10;一人当たり面積">
          <a:extLst>
            <a:ext uri="{FF2B5EF4-FFF2-40B4-BE49-F238E27FC236}">
              <a16:creationId xmlns:a16="http://schemas.microsoft.com/office/drawing/2014/main" id="{1E7C07B0-DF16-45BC-9A8D-DA4FF215F08F}"/>
            </a:ext>
          </a:extLst>
        </xdr:cNvPr>
        <xdr:cNvSpPr txBox="1"/>
      </xdr:nvSpPr>
      <xdr:spPr>
        <a:xfrm>
          <a:off x="7677227" y="1406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133748</xdr:rowOff>
    </xdr:from>
    <xdr:ext cx="469744" cy="259045"/>
    <xdr:sp macro="" textlink="">
      <xdr:nvSpPr>
        <xdr:cNvPr id="280" name="n_3mainValue【福祉施設】&#10;一人当たり面積">
          <a:extLst>
            <a:ext uri="{FF2B5EF4-FFF2-40B4-BE49-F238E27FC236}">
              <a16:creationId xmlns:a16="http://schemas.microsoft.com/office/drawing/2014/main" id="{68DBEDD2-AD16-4946-A8EE-D6F4D285B93E}"/>
            </a:ext>
          </a:extLst>
        </xdr:cNvPr>
        <xdr:cNvSpPr txBox="1"/>
      </xdr:nvSpPr>
      <xdr:spPr>
        <a:xfrm>
          <a:off x="6867602" y="1406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134129</xdr:rowOff>
    </xdr:from>
    <xdr:ext cx="469744" cy="259045"/>
    <xdr:sp macro="" textlink="">
      <xdr:nvSpPr>
        <xdr:cNvPr id="281" name="n_4mainValue【福祉施設】&#10;一人当たり面積">
          <a:extLst>
            <a:ext uri="{FF2B5EF4-FFF2-40B4-BE49-F238E27FC236}">
              <a16:creationId xmlns:a16="http://schemas.microsoft.com/office/drawing/2014/main" id="{892BB508-84BA-4A6B-855C-D3A1F0E5450D}"/>
            </a:ext>
          </a:extLst>
        </xdr:cNvPr>
        <xdr:cNvSpPr txBox="1"/>
      </xdr:nvSpPr>
      <xdr:spPr>
        <a:xfrm>
          <a:off x="6067502" y="1406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CEFE89FE-58E1-4FDB-BE57-F6A0931D4FBE}"/>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5DB497B3-9A14-4E4B-B041-9A8CA0270CB5}"/>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7F8BC75E-0ED1-44A0-8028-320EF8669A06}"/>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6DB653E4-5C23-4939-B951-72C16CF9A4D8}"/>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49D09322-D558-49EA-B141-6F6C0B9F607B}"/>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A59C3AF6-B230-4429-9715-FA8D3E7CCF64}"/>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C0904831-C195-478C-856D-587FBC85343C}"/>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B8024683-CAE2-4F74-AC02-9EA81F1E9FE6}"/>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a:extLst>
            <a:ext uri="{FF2B5EF4-FFF2-40B4-BE49-F238E27FC236}">
              <a16:creationId xmlns:a16="http://schemas.microsoft.com/office/drawing/2014/main" id="{A6FBDE25-2809-42EE-8505-612BF4C5C693}"/>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a:extLst>
            <a:ext uri="{FF2B5EF4-FFF2-40B4-BE49-F238E27FC236}">
              <a16:creationId xmlns:a16="http://schemas.microsoft.com/office/drawing/2014/main" id="{11C35FA4-37BA-4FCA-9F76-06703ACC5F62}"/>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a:extLst>
            <a:ext uri="{FF2B5EF4-FFF2-40B4-BE49-F238E27FC236}">
              <a16:creationId xmlns:a16="http://schemas.microsoft.com/office/drawing/2014/main" id="{CC27E420-FC5C-4499-829F-9F09FC7B831A}"/>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a:extLst>
            <a:ext uri="{FF2B5EF4-FFF2-40B4-BE49-F238E27FC236}">
              <a16:creationId xmlns:a16="http://schemas.microsoft.com/office/drawing/2014/main" id="{548B5ECE-0550-42F5-BE7C-F890F15AF03B}"/>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a:extLst>
            <a:ext uri="{FF2B5EF4-FFF2-40B4-BE49-F238E27FC236}">
              <a16:creationId xmlns:a16="http://schemas.microsoft.com/office/drawing/2014/main" id="{5F839289-A746-4958-8541-28F91DD50DF2}"/>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a:extLst>
            <a:ext uri="{FF2B5EF4-FFF2-40B4-BE49-F238E27FC236}">
              <a16:creationId xmlns:a16="http://schemas.microsoft.com/office/drawing/2014/main" id="{3AAA187F-52A8-41E0-B20D-A963BDBD540A}"/>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a:extLst>
            <a:ext uri="{FF2B5EF4-FFF2-40B4-BE49-F238E27FC236}">
              <a16:creationId xmlns:a16="http://schemas.microsoft.com/office/drawing/2014/main" id="{F1484A21-5F6B-4CCC-84CA-08E55ACC05E9}"/>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a:extLst>
            <a:ext uri="{FF2B5EF4-FFF2-40B4-BE49-F238E27FC236}">
              <a16:creationId xmlns:a16="http://schemas.microsoft.com/office/drawing/2014/main" id="{7C7FB7EE-87F2-4079-8FD1-5529A5ED8144}"/>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a:extLst>
            <a:ext uri="{FF2B5EF4-FFF2-40B4-BE49-F238E27FC236}">
              <a16:creationId xmlns:a16="http://schemas.microsoft.com/office/drawing/2014/main" id="{AA06D010-92FA-4D11-8EFD-1F2D74291BDD}"/>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a:extLst>
            <a:ext uri="{FF2B5EF4-FFF2-40B4-BE49-F238E27FC236}">
              <a16:creationId xmlns:a16="http://schemas.microsoft.com/office/drawing/2014/main" id="{286E9431-7BB5-4DAE-B48A-43A828DF249E}"/>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a:extLst>
            <a:ext uri="{FF2B5EF4-FFF2-40B4-BE49-F238E27FC236}">
              <a16:creationId xmlns:a16="http://schemas.microsoft.com/office/drawing/2014/main" id="{20026BE2-5008-4FFA-9D8D-B2E76F8982F1}"/>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a:extLst>
            <a:ext uri="{FF2B5EF4-FFF2-40B4-BE49-F238E27FC236}">
              <a16:creationId xmlns:a16="http://schemas.microsoft.com/office/drawing/2014/main" id="{AB8BD473-1118-47AD-8130-A76D61B29A72}"/>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a:extLst>
            <a:ext uri="{FF2B5EF4-FFF2-40B4-BE49-F238E27FC236}">
              <a16:creationId xmlns:a16="http://schemas.microsoft.com/office/drawing/2014/main" id="{8118317E-0016-4912-A360-E55FEA640675}"/>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a:extLst>
            <a:ext uri="{FF2B5EF4-FFF2-40B4-BE49-F238E27FC236}">
              <a16:creationId xmlns:a16="http://schemas.microsoft.com/office/drawing/2014/main" id="{D2658703-095C-48AC-A28B-F3CECED4390E}"/>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a:extLst>
            <a:ext uri="{FF2B5EF4-FFF2-40B4-BE49-F238E27FC236}">
              <a16:creationId xmlns:a16="http://schemas.microsoft.com/office/drawing/2014/main" id="{901D8D32-1148-4818-9FCC-61738ED7439E}"/>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a:extLst>
            <a:ext uri="{FF2B5EF4-FFF2-40B4-BE49-F238E27FC236}">
              <a16:creationId xmlns:a16="http://schemas.microsoft.com/office/drawing/2014/main" id="{FFC24B8B-8889-430C-A7AE-D2C9B72044BA}"/>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a:extLst>
            <a:ext uri="{FF2B5EF4-FFF2-40B4-BE49-F238E27FC236}">
              <a16:creationId xmlns:a16="http://schemas.microsoft.com/office/drawing/2014/main" id="{4EF853E1-83B0-4958-9AD9-59243D67BEE5}"/>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a:extLst>
            <a:ext uri="{FF2B5EF4-FFF2-40B4-BE49-F238E27FC236}">
              <a16:creationId xmlns:a16="http://schemas.microsoft.com/office/drawing/2014/main" id="{70CCDEC4-2509-46B5-BCEA-A934D9B6E8AA}"/>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a:extLst>
            <a:ext uri="{FF2B5EF4-FFF2-40B4-BE49-F238E27FC236}">
              <a16:creationId xmlns:a16="http://schemas.microsoft.com/office/drawing/2014/main" id="{727AE1FC-243E-4D7B-8770-1AB42CC8732B}"/>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9" name="直線コネクタ 308">
          <a:extLst>
            <a:ext uri="{FF2B5EF4-FFF2-40B4-BE49-F238E27FC236}">
              <a16:creationId xmlns:a16="http://schemas.microsoft.com/office/drawing/2014/main" id="{D66AFDB7-1250-4DC1-A04E-8158643924D0}"/>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10" name="テキスト ボックス 309">
          <a:extLst>
            <a:ext uri="{FF2B5EF4-FFF2-40B4-BE49-F238E27FC236}">
              <a16:creationId xmlns:a16="http://schemas.microsoft.com/office/drawing/2014/main" id="{186F975C-6097-4ABB-A88C-3ACF14955CBB}"/>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1" name="直線コネクタ 310">
          <a:extLst>
            <a:ext uri="{FF2B5EF4-FFF2-40B4-BE49-F238E27FC236}">
              <a16:creationId xmlns:a16="http://schemas.microsoft.com/office/drawing/2014/main" id="{8DF6CEB8-13AB-4315-887B-D0D545754DCC}"/>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2" name="テキスト ボックス 311">
          <a:extLst>
            <a:ext uri="{FF2B5EF4-FFF2-40B4-BE49-F238E27FC236}">
              <a16:creationId xmlns:a16="http://schemas.microsoft.com/office/drawing/2014/main" id="{CECD3A24-0A45-4E0F-BF67-ADDB03DB2905}"/>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3" name="直線コネクタ 312">
          <a:extLst>
            <a:ext uri="{FF2B5EF4-FFF2-40B4-BE49-F238E27FC236}">
              <a16:creationId xmlns:a16="http://schemas.microsoft.com/office/drawing/2014/main" id="{9089BDBB-0289-4515-BCB2-6079194A2B6C}"/>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4" name="テキスト ボックス 313">
          <a:extLst>
            <a:ext uri="{FF2B5EF4-FFF2-40B4-BE49-F238E27FC236}">
              <a16:creationId xmlns:a16="http://schemas.microsoft.com/office/drawing/2014/main" id="{1E75CE3B-3AD7-4F30-9AB0-840A809875DA}"/>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5" name="直線コネクタ 314">
          <a:extLst>
            <a:ext uri="{FF2B5EF4-FFF2-40B4-BE49-F238E27FC236}">
              <a16:creationId xmlns:a16="http://schemas.microsoft.com/office/drawing/2014/main" id="{43DD47D5-E5CA-4099-AA60-889DC51FB4D4}"/>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6" name="テキスト ボックス 315">
          <a:extLst>
            <a:ext uri="{FF2B5EF4-FFF2-40B4-BE49-F238E27FC236}">
              <a16:creationId xmlns:a16="http://schemas.microsoft.com/office/drawing/2014/main" id="{62BD2B4E-4A29-44A2-8408-5CF410343158}"/>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7" name="直線コネクタ 316">
          <a:extLst>
            <a:ext uri="{FF2B5EF4-FFF2-40B4-BE49-F238E27FC236}">
              <a16:creationId xmlns:a16="http://schemas.microsoft.com/office/drawing/2014/main" id="{7B7C0885-5595-43EC-8AD3-5B533A174944}"/>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8" name="テキスト ボックス 317">
          <a:extLst>
            <a:ext uri="{FF2B5EF4-FFF2-40B4-BE49-F238E27FC236}">
              <a16:creationId xmlns:a16="http://schemas.microsoft.com/office/drawing/2014/main" id="{5D718270-56C1-4D11-984E-C9D03DE27024}"/>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9" name="直線コネクタ 318">
          <a:extLst>
            <a:ext uri="{FF2B5EF4-FFF2-40B4-BE49-F238E27FC236}">
              <a16:creationId xmlns:a16="http://schemas.microsoft.com/office/drawing/2014/main" id="{1AAEDC67-3E15-4699-96C8-7801E8AC9B06}"/>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20" name="テキスト ボックス 319">
          <a:extLst>
            <a:ext uri="{FF2B5EF4-FFF2-40B4-BE49-F238E27FC236}">
              <a16:creationId xmlns:a16="http://schemas.microsoft.com/office/drawing/2014/main" id="{910E2FE8-E374-4194-A3FE-FAE36D4B0C8D}"/>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1" name="直線コネクタ 320">
          <a:extLst>
            <a:ext uri="{FF2B5EF4-FFF2-40B4-BE49-F238E27FC236}">
              <a16:creationId xmlns:a16="http://schemas.microsoft.com/office/drawing/2014/main" id="{087B493D-3819-4EE3-8565-218B2453EF7D}"/>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一般廃棄物処理施設】&#10;有形固定資産減価償却率グラフ枠">
          <a:extLst>
            <a:ext uri="{FF2B5EF4-FFF2-40B4-BE49-F238E27FC236}">
              <a16:creationId xmlns:a16="http://schemas.microsoft.com/office/drawing/2014/main" id="{74250513-DE37-4988-A454-AA9A66EB3B5C}"/>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323" name="直線コネクタ 322">
          <a:extLst>
            <a:ext uri="{FF2B5EF4-FFF2-40B4-BE49-F238E27FC236}">
              <a16:creationId xmlns:a16="http://schemas.microsoft.com/office/drawing/2014/main" id="{58CD995C-3A5F-47AA-8D67-2A99D88DC31C}"/>
            </a:ext>
          </a:extLst>
        </xdr:cNvPr>
        <xdr:cNvCxnSpPr/>
      </xdr:nvCxnSpPr>
      <xdr:spPr>
        <a:xfrm flipV="1">
          <a:off x="14696439" y="5417911"/>
          <a:ext cx="0" cy="1484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4" name="【一般廃棄物処理施設】&#10;有形固定資産減価償却率最小値テキスト">
          <a:extLst>
            <a:ext uri="{FF2B5EF4-FFF2-40B4-BE49-F238E27FC236}">
              <a16:creationId xmlns:a16="http://schemas.microsoft.com/office/drawing/2014/main" id="{C833A6EF-431D-4F6E-86AA-AE3C35856F37}"/>
            </a:ext>
          </a:extLst>
        </xdr:cNvPr>
        <xdr:cNvSpPr txBox="1"/>
      </xdr:nvSpPr>
      <xdr:spPr>
        <a:xfrm>
          <a:off x="147351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5" name="直線コネクタ 324">
          <a:extLst>
            <a:ext uri="{FF2B5EF4-FFF2-40B4-BE49-F238E27FC236}">
              <a16:creationId xmlns:a16="http://schemas.microsoft.com/office/drawing/2014/main" id="{2DCB6B75-6C3B-4120-A6DB-0669AEB10F93}"/>
            </a:ext>
          </a:extLst>
        </xdr:cNvPr>
        <xdr:cNvCxnSpPr/>
      </xdr:nvCxnSpPr>
      <xdr:spPr>
        <a:xfrm>
          <a:off x="14611350"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326" name="【一般廃棄物処理施設】&#10;有形固定資産減価償却率最大値テキスト">
          <a:extLst>
            <a:ext uri="{FF2B5EF4-FFF2-40B4-BE49-F238E27FC236}">
              <a16:creationId xmlns:a16="http://schemas.microsoft.com/office/drawing/2014/main" id="{9408B007-2228-40EC-98FE-FD399F5C2E5A}"/>
            </a:ext>
          </a:extLst>
        </xdr:cNvPr>
        <xdr:cNvSpPr txBox="1"/>
      </xdr:nvSpPr>
      <xdr:spPr>
        <a:xfrm>
          <a:off x="14735175" y="5202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327" name="直線コネクタ 326">
          <a:extLst>
            <a:ext uri="{FF2B5EF4-FFF2-40B4-BE49-F238E27FC236}">
              <a16:creationId xmlns:a16="http://schemas.microsoft.com/office/drawing/2014/main" id="{2175F586-1AE3-4997-800F-B0A2E5361F8D}"/>
            </a:ext>
          </a:extLst>
        </xdr:cNvPr>
        <xdr:cNvCxnSpPr/>
      </xdr:nvCxnSpPr>
      <xdr:spPr>
        <a:xfrm>
          <a:off x="14611350" y="54179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69142</xdr:rowOff>
    </xdr:from>
    <xdr:ext cx="405111" cy="259045"/>
    <xdr:sp macro="" textlink="">
      <xdr:nvSpPr>
        <xdr:cNvPr id="328" name="【一般廃棄物処理施設】&#10;有形固定資産減価償却率平均値テキスト">
          <a:extLst>
            <a:ext uri="{FF2B5EF4-FFF2-40B4-BE49-F238E27FC236}">
              <a16:creationId xmlns:a16="http://schemas.microsoft.com/office/drawing/2014/main" id="{EB4370FC-3962-4C9A-9DFE-56D1CA835095}"/>
            </a:ext>
          </a:extLst>
        </xdr:cNvPr>
        <xdr:cNvSpPr txBox="1"/>
      </xdr:nvSpPr>
      <xdr:spPr>
        <a:xfrm>
          <a:off x="14735175" y="6228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329" name="フローチャート: 判断 328">
          <a:extLst>
            <a:ext uri="{FF2B5EF4-FFF2-40B4-BE49-F238E27FC236}">
              <a16:creationId xmlns:a16="http://schemas.microsoft.com/office/drawing/2014/main" id="{92007BEC-0141-49B0-B6D1-89808B70191D}"/>
            </a:ext>
          </a:extLst>
        </xdr:cNvPr>
        <xdr:cNvSpPr/>
      </xdr:nvSpPr>
      <xdr:spPr>
        <a:xfrm>
          <a:off x="14649450" y="62502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330" name="フローチャート: 判断 329">
          <a:extLst>
            <a:ext uri="{FF2B5EF4-FFF2-40B4-BE49-F238E27FC236}">
              <a16:creationId xmlns:a16="http://schemas.microsoft.com/office/drawing/2014/main" id="{B1C2A8B2-3A31-4516-8079-763CDDCED597}"/>
            </a:ext>
          </a:extLst>
        </xdr:cNvPr>
        <xdr:cNvSpPr/>
      </xdr:nvSpPr>
      <xdr:spPr>
        <a:xfrm>
          <a:off x="13887450" y="624676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331" name="フローチャート: 判断 330">
          <a:extLst>
            <a:ext uri="{FF2B5EF4-FFF2-40B4-BE49-F238E27FC236}">
              <a16:creationId xmlns:a16="http://schemas.microsoft.com/office/drawing/2014/main" id="{FCE531DE-5687-433B-A443-79BF79F71AD3}"/>
            </a:ext>
          </a:extLst>
        </xdr:cNvPr>
        <xdr:cNvSpPr/>
      </xdr:nvSpPr>
      <xdr:spPr>
        <a:xfrm>
          <a:off x="13096875" y="618154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332" name="フローチャート: 判断 331">
          <a:extLst>
            <a:ext uri="{FF2B5EF4-FFF2-40B4-BE49-F238E27FC236}">
              <a16:creationId xmlns:a16="http://schemas.microsoft.com/office/drawing/2014/main" id="{86228CF7-1479-407A-9095-0C9A45D594C3}"/>
            </a:ext>
          </a:extLst>
        </xdr:cNvPr>
        <xdr:cNvSpPr/>
      </xdr:nvSpPr>
      <xdr:spPr>
        <a:xfrm>
          <a:off x="12296775" y="619787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333" name="フローチャート: 判断 332">
          <a:extLst>
            <a:ext uri="{FF2B5EF4-FFF2-40B4-BE49-F238E27FC236}">
              <a16:creationId xmlns:a16="http://schemas.microsoft.com/office/drawing/2014/main" id="{1E38D08B-C234-48A0-B658-9ACD2EB1A460}"/>
            </a:ext>
          </a:extLst>
        </xdr:cNvPr>
        <xdr:cNvSpPr/>
      </xdr:nvSpPr>
      <xdr:spPr>
        <a:xfrm>
          <a:off x="11487150" y="61995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1EB1C413-403C-47C9-BF08-358496D397A3}"/>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9225FBBB-E606-48A9-9CCC-E9D4A3234550}"/>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B69D2CF8-4D42-4C5F-80BE-74F3C4BCB34E}"/>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52F14444-43FD-465A-9483-8AC944050DDE}"/>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8" name="テキスト ボックス 337">
          <a:extLst>
            <a:ext uri="{FF2B5EF4-FFF2-40B4-BE49-F238E27FC236}">
              <a16:creationId xmlns:a16="http://schemas.microsoft.com/office/drawing/2014/main" id="{DD52BA21-2C68-4C50-A8FE-09DED6072F96}"/>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4173</xdr:rowOff>
    </xdr:from>
    <xdr:to>
      <xdr:col>85</xdr:col>
      <xdr:colOff>177800</xdr:colOff>
      <xdr:row>38</xdr:row>
      <xdr:rowOff>105773</xdr:rowOff>
    </xdr:to>
    <xdr:sp macro="" textlink="">
      <xdr:nvSpPr>
        <xdr:cNvPr id="339" name="楕円 338">
          <a:extLst>
            <a:ext uri="{FF2B5EF4-FFF2-40B4-BE49-F238E27FC236}">
              <a16:creationId xmlns:a16="http://schemas.microsoft.com/office/drawing/2014/main" id="{A1A2C42A-2FE7-41E4-991C-9DFAB7D54C54}"/>
            </a:ext>
          </a:extLst>
        </xdr:cNvPr>
        <xdr:cNvSpPr/>
      </xdr:nvSpPr>
      <xdr:spPr>
        <a:xfrm>
          <a:off x="14649450" y="617002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27050</xdr:rowOff>
    </xdr:from>
    <xdr:ext cx="405111" cy="259045"/>
    <xdr:sp macro="" textlink="">
      <xdr:nvSpPr>
        <xdr:cNvPr id="340" name="【一般廃棄物処理施設】&#10;有形固定資産減価償却率該当値テキスト">
          <a:extLst>
            <a:ext uri="{FF2B5EF4-FFF2-40B4-BE49-F238E27FC236}">
              <a16:creationId xmlns:a16="http://schemas.microsoft.com/office/drawing/2014/main" id="{346206D0-8B1F-41A7-9E65-ACE97214F1D8}"/>
            </a:ext>
          </a:extLst>
        </xdr:cNvPr>
        <xdr:cNvSpPr txBox="1"/>
      </xdr:nvSpPr>
      <xdr:spPr>
        <a:xfrm>
          <a:off x="14735175" y="6030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133169</xdr:rowOff>
    </xdr:from>
    <xdr:to>
      <xdr:col>81</xdr:col>
      <xdr:colOff>101600</xdr:colOff>
      <xdr:row>38</xdr:row>
      <xdr:rowOff>63319</xdr:rowOff>
    </xdr:to>
    <xdr:sp macro="" textlink="">
      <xdr:nvSpPr>
        <xdr:cNvPr id="341" name="楕円 340">
          <a:extLst>
            <a:ext uri="{FF2B5EF4-FFF2-40B4-BE49-F238E27FC236}">
              <a16:creationId xmlns:a16="http://schemas.microsoft.com/office/drawing/2014/main" id="{7AF473C6-2722-4B9E-8080-BCA59C395C66}"/>
            </a:ext>
          </a:extLst>
        </xdr:cNvPr>
        <xdr:cNvSpPr/>
      </xdr:nvSpPr>
      <xdr:spPr>
        <a:xfrm>
          <a:off x="13887450" y="613391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12519</xdr:rowOff>
    </xdr:from>
    <xdr:to>
      <xdr:col>85</xdr:col>
      <xdr:colOff>127000</xdr:colOff>
      <xdr:row>38</xdr:row>
      <xdr:rowOff>54973</xdr:rowOff>
    </xdr:to>
    <xdr:cxnSp macro="">
      <xdr:nvCxnSpPr>
        <xdr:cNvPr id="342" name="直線コネクタ 341">
          <a:extLst>
            <a:ext uri="{FF2B5EF4-FFF2-40B4-BE49-F238E27FC236}">
              <a16:creationId xmlns:a16="http://schemas.microsoft.com/office/drawing/2014/main" id="{67860D70-B3EE-4F55-A711-A862D805381A}"/>
            </a:ext>
          </a:extLst>
        </xdr:cNvPr>
        <xdr:cNvCxnSpPr/>
      </xdr:nvCxnSpPr>
      <xdr:spPr>
        <a:xfrm>
          <a:off x="13935075" y="6172019"/>
          <a:ext cx="762000" cy="4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89081</xdr:rowOff>
    </xdr:from>
    <xdr:to>
      <xdr:col>76</xdr:col>
      <xdr:colOff>165100</xdr:colOff>
      <xdr:row>38</xdr:row>
      <xdr:rowOff>19231</xdr:rowOff>
    </xdr:to>
    <xdr:sp macro="" textlink="">
      <xdr:nvSpPr>
        <xdr:cNvPr id="343" name="楕円 342">
          <a:extLst>
            <a:ext uri="{FF2B5EF4-FFF2-40B4-BE49-F238E27FC236}">
              <a16:creationId xmlns:a16="http://schemas.microsoft.com/office/drawing/2014/main" id="{6EC9DCE6-9D49-4B1B-931F-CCE81F8C506F}"/>
            </a:ext>
          </a:extLst>
        </xdr:cNvPr>
        <xdr:cNvSpPr/>
      </xdr:nvSpPr>
      <xdr:spPr>
        <a:xfrm>
          <a:off x="13096875" y="608665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139881</xdr:rowOff>
    </xdr:from>
    <xdr:to>
      <xdr:col>81</xdr:col>
      <xdr:colOff>50800</xdr:colOff>
      <xdr:row>38</xdr:row>
      <xdr:rowOff>12519</xdr:rowOff>
    </xdr:to>
    <xdr:cxnSp macro="">
      <xdr:nvCxnSpPr>
        <xdr:cNvPr id="344" name="直線コネクタ 343">
          <a:extLst>
            <a:ext uri="{FF2B5EF4-FFF2-40B4-BE49-F238E27FC236}">
              <a16:creationId xmlns:a16="http://schemas.microsoft.com/office/drawing/2014/main" id="{6264C630-6267-45C0-86AE-AB5F041FDC34}"/>
            </a:ext>
          </a:extLst>
        </xdr:cNvPr>
        <xdr:cNvCxnSpPr/>
      </xdr:nvCxnSpPr>
      <xdr:spPr>
        <a:xfrm>
          <a:off x="13144500" y="6143806"/>
          <a:ext cx="790575" cy="2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44994</xdr:rowOff>
    </xdr:from>
    <xdr:to>
      <xdr:col>72</xdr:col>
      <xdr:colOff>38100</xdr:colOff>
      <xdr:row>37</xdr:row>
      <xdr:rowOff>146594</xdr:rowOff>
    </xdr:to>
    <xdr:sp macro="" textlink="">
      <xdr:nvSpPr>
        <xdr:cNvPr id="345" name="楕円 344">
          <a:extLst>
            <a:ext uri="{FF2B5EF4-FFF2-40B4-BE49-F238E27FC236}">
              <a16:creationId xmlns:a16="http://schemas.microsoft.com/office/drawing/2014/main" id="{39D0808E-4964-4D27-AEE1-A24959B06A48}"/>
            </a:ext>
          </a:extLst>
        </xdr:cNvPr>
        <xdr:cNvSpPr/>
      </xdr:nvSpPr>
      <xdr:spPr>
        <a:xfrm>
          <a:off x="12296775" y="604891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95794</xdr:rowOff>
    </xdr:from>
    <xdr:to>
      <xdr:col>76</xdr:col>
      <xdr:colOff>114300</xdr:colOff>
      <xdr:row>37</xdr:row>
      <xdr:rowOff>139881</xdr:rowOff>
    </xdr:to>
    <xdr:cxnSp macro="">
      <xdr:nvCxnSpPr>
        <xdr:cNvPr id="346" name="直線コネクタ 345">
          <a:extLst>
            <a:ext uri="{FF2B5EF4-FFF2-40B4-BE49-F238E27FC236}">
              <a16:creationId xmlns:a16="http://schemas.microsoft.com/office/drawing/2014/main" id="{5C32C752-B5B3-4AAF-B1AB-A4C72A1F6250}"/>
            </a:ext>
          </a:extLst>
        </xdr:cNvPr>
        <xdr:cNvCxnSpPr/>
      </xdr:nvCxnSpPr>
      <xdr:spPr>
        <a:xfrm>
          <a:off x="12344400" y="6096544"/>
          <a:ext cx="800100" cy="4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2540</xdr:rowOff>
    </xdr:from>
    <xdr:to>
      <xdr:col>67</xdr:col>
      <xdr:colOff>101600</xdr:colOff>
      <xdr:row>37</xdr:row>
      <xdr:rowOff>104140</xdr:rowOff>
    </xdr:to>
    <xdr:sp macro="" textlink="">
      <xdr:nvSpPr>
        <xdr:cNvPr id="347" name="楕円 346">
          <a:extLst>
            <a:ext uri="{FF2B5EF4-FFF2-40B4-BE49-F238E27FC236}">
              <a16:creationId xmlns:a16="http://schemas.microsoft.com/office/drawing/2014/main" id="{8F12BCC3-26C7-4EEB-9BCC-95F23AEBC255}"/>
            </a:ext>
          </a:extLst>
        </xdr:cNvPr>
        <xdr:cNvSpPr/>
      </xdr:nvSpPr>
      <xdr:spPr>
        <a:xfrm>
          <a:off x="11487150" y="600329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53340</xdr:rowOff>
    </xdr:from>
    <xdr:to>
      <xdr:col>71</xdr:col>
      <xdr:colOff>177800</xdr:colOff>
      <xdr:row>37</xdr:row>
      <xdr:rowOff>95794</xdr:rowOff>
    </xdr:to>
    <xdr:cxnSp macro="">
      <xdr:nvCxnSpPr>
        <xdr:cNvPr id="348" name="直線コネクタ 347">
          <a:extLst>
            <a:ext uri="{FF2B5EF4-FFF2-40B4-BE49-F238E27FC236}">
              <a16:creationId xmlns:a16="http://schemas.microsoft.com/office/drawing/2014/main" id="{881B74F4-7F4A-4CB2-BBC2-219AE0C654BD}"/>
            </a:ext>
          </a:extLst>
        </xdr:cNvPr>
        <xdr:cNvCxnSpPr/>
      </xdr:nvCxnSpPr>
      <xdr:spPr>
        <a:xfrm>
          <a:off x="11534775" y="6050915"/>
          <a:ext cx="809625" cy="4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2194</xdr:rowOff>
    </xdr:from>
    <xdr:ext cx="405111" cy="259045"/>
    <xdr:sp macro="" textlink="">
      <xdr:nvSpPr>
        <xdr:cNvPr id="349" name="n_1aveValue【一般廃棄物処理施設】&#10;有形固定資産減価償却率">
          <a:extLst>
            <a:ext uri="{FF2B5EF4-FFF2-40B4-BE49-F238E27FC236}">
              <a16:creationId xmlns:a16="http://schemas.microsoft.com/office/drawing/2014/main" id="{8D4B2F40-1821-4A8B-A2C3-AEA6C86578FC}"/>
            </a:ext>
          </a:extLst>
        </xdr:cNvPr>
        <xdr:cNvSpPr txBox="1"/>
      </xdr:nvSpPr>
      <xdr:spPr>
        <a:xfrm>
          <a:off x="13745219" y="6326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111596</xdr:rowOff>
    </xdr:from>
    <xdr:ext cx="405111" cy="259045"/>
    <xdr:sp macro="" textlink="">
      <xdr:nvSpPr>
        <xdr:cNvPr id="350" name="n_2aveValue【一般廃棄物処理施設】&#10;有形固定資産減価償却率">
          <a:extLst>
            <a:ext uri="{FF2B5EF4-FFF2-40B4-BE49-F238E27FC236}">
              <a16:creationId xmlns:a16="http://schemas.microsoft.com/office/drawing/2014/main" id="{95AB215E-797C-4146-B43C-ED67C4C74F70}"/>
            </a:ext>
          </a:extLst>
        </xdr:cNvPr>
        <xdr:cNvSpPr txBox="1"/>
      </xdr:nvSpPr>
      <xdr:spPr>
        <a:xfrm>
          <a:off x="12964169" y="627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127924</xdr:rowOff>
    </xdr:from>
    <xdr:ext cx="405111" cy="259045"/>
    <xdr:sp macro="" textlink="">
      <xdr:nvSpPr>
        <xdr:cNvPr id="351" name="n_3aveValue【一般廃棄物処理施設】&#10;有形固定資産減価償却率">
          <a:extLst>
            <a:ext uri="{FF2B5EF4-FFF2-40B4-BE49-F238E27FC236}">
              <a16:creationId xmlns:a16="http://schemas.microsoft.com/office/drawing/2014/main" id="{28CF996E-3CE0-48D3-83C2-C4C7598722B7}"/>
            </a:ext>
          </a:extLst>
        </xdr:cNvPr>
        <xdr:cNvSpPr txBox="1"/>
      </xdr:nvSpPr>
      <xdr:spPr>
        <a:xfrm>
          <a:off x="12164069" y="6287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352" name="n_4aveValue【一般廃棄物処理施設】&#10;有形固定資産減価償却率">
          <a:extLst>
            <a:ext uri="{FF2B5EF4-FFF2-40B4-BE49-F238E27FC236}">
              <a16:creationId xmlns:a16="http://schemas.microsoft.com/office/drawing/2014/main" id="{A459A2E2-0EB0-4BC5-B13A-3975C5F636AC}"/>
            </a:ext>
          </a:extLst>
        </xdr:cNvPr>
        <xdr:cNvSpPr txBox="1"/>
      </xdr:nvSpPr>
      <xdr:spPr>
        <a:xfrm>
          <a:off x="113544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79846</xdr:rowOff>
    </xdr:from>
    <xdr:ext cx="405111" cy="259045"/>
    <xdr:sp macro="" textlink="">
      <xdr:nvSpPr>
        <xdr:cNvPr id="353" name="n_1mainValue【一般廃棄物処理施設】&#10;有形固定資産減価償却率">
          <a:extLst>
            <a:ext uri="{FF2B5EF4-FFF2-40B4-BE49-F238E27FC236}">
              <a16:creationId xmlns:a16="http://schemas.microsoft.com/office/drawing/2014/main" id="{71DA6217-D396-41F5-A7E7-CB48F2846ED6}"/>
            </a:ext>
          </a:extLst>
        </xdr:cNvPr>
        <xdr:cNvSpPr txBox="1"/>
      </xdr:nvSpPr>
      <xdr:spPr>
        <a:xfrm>
          <a:off x="13745219" y="5921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35758</xdr:rowOff>
    </xdr:from>
    <xdr:ext cx="405111" cy="259045"/>
    <xdr:sp macro="" textlink="">
      <xdr:nvSpPr>
        <xdr:cNvPr id="354" name="n_2mainValue【一般廃棄物処理施設】&#10;有形固定資産減価償却率">
          <a:extLst>
            <a:ext uri="{FF2B5EF4-FFF2-40B4-BE49-F238E27FC236}">
              <a16:creationId xmlns:a16="http://schemas.microsoft.com/office/drawing/2014/main" id="{C38BED46-F016-44D6-824E-BFFE320B233E}"/>
            </a:ext>
          </a:extLst>
        </xdr:cNvPr>
        <xdr:cNvSpPr txBox="1"/>
      </xdr:nvSpPr>
      <xdr:spPr>
        <a:xfrm>
          <a:off x="12964169" y="5874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163121</xdr:rowOff>
    </xdr:from>
    <xdr:ext cx="405111" cy="259045"/>
    <xdr:sp macro="" textlink="">
      <xdr:nvSpPr>
        <xdr:cNvPr id="355" name="n_3mainValue【一般廃棄物処理施設】&#10;有形固定資産減価償却率">
          <a:extLst>
            <a:ext uri="{FF2B5EF4-FFF2-40B4-BE49-F238E27FC236}">
              <a16:creationId xmlns:a16="http://schemas.microsoft.com/office/drawing/2014/main" id="{35024674-CAA2-401D-8315-16D63136D0FE}"/>
            </a:ext>
          </a:extLst>
        </xdr:cNvPr>
        <xdr:cNvSpPr txBox="1"/>
      </xdr:nvSpPr>
      <xdr:spPr>
        <a:xfrm>
          <a:off x="12164069" y="5836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120667</xdr:rowOff>
    </xdr:from>
    <xdr:ext cx="405111" cy="259045"/>
    <xdr:sp macro="" textlink="">
      <xdr:nvSpPr>
        <xdr:cNvPr id="356" name="n_4mainValue【一般廃棄物処理施設】&#10;有形固定資産減価償却率">
          <a:extLst>
            <a:ext uri="{FF2B5EF4-FFF2-40B4-BE49-F238E27FC236}">
              <a16:creationId xmlns:a16="http://schemas.microsoft.com/office/drawing/2014/main" id="{6659A6F5-D241-40E8-AEF0-37318DCD3B98}"/>
            </a:ext>
          </a:extLst>
        </xdr:cNvPr>
        <xdr:cNvSpPr txBox="1"/>
      </xdr:nvSpPr>
      <xdr:spPr>
        <a:xfrm>
          <a:off x="11354444" y="5800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7" name="正方形/長方形 356">
          <a:extLst>
            <a:ext uri="{FF2B5EF4-FFF2-40B4-BE49-F238E27FC236}">
              <a16:creationId xmlns:a16="http://schemas.microsoft.com/office/drawing/2014/main" id="{742CEC0F-904E-4D06-90DD-988C617139DD}"/>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8" name="正方形/長方形 357">
          <a:extLst>
            <a:ext uri="{FF2B5EF4-FFF2-40B4-BE49-F238E27FC236}">
              <a16:creationId xmlns:a16="http://schemas.microsoft.com/office/drawing/2014/main" id="{AA35CEAF-E34E-45F3-ADE2-A7BF6E60E16C}"/>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9" name="正方形/長方形 358">
          <a:extLst>
            <a:ext uri="{FF2B5EF4-FFF2-40B4-BE49-F238E27FC236}">
              <a16:creationId xmlns:a16="http://schemas.microsoft.com/office/drawing/2014/main" id="{C4000D21-3EDB-491B-B923-D8B33E79CBDE}"/>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0" name="正方形/長方形 359">
          <a:extLst>
            <a:ext uri="{FF2B5EF4-FFF2-40B4-BE49-F238E27FC236}">
              <a16:creationId xmlns:a16="http://schemas.microsoft.com/office/drawing/2014/main" id="{4C7F436C-40F8-4E1B-9DBD-8F2EA20ED48E}"/>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1" name="正方形/長方形 360">
          <a:extLst>
            <a:ext uri="{FF2B5EF4-FFF2-40B4-BE49-F238E27FC236}">
              <a16:creationId xmlns:a16="http://schemas.microsoft.com/office/drawing/2014/main" id="{7D6FA532-89D5-407E-AE99-B184DEDB413D}"/>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2" name="正方形/長方形 361">
          <a:extLst>
            <a:ext uri="{FF2B5EF4-FFF2-40B4-BE49-F238E27FC236}">
              <a16:creationId xmlns:a16="http://schemas.microsoft.com/office/drawing/2014/main" id="{83966C94-82E4-4396-A6B7-FD04A6938C37}"/>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3" name="正方形/長方形 362">
          <a:extLst>
            <a:ext uri="{FF2B5EF4-FFF2-40B4-BE49-F238E27FC236}">
              <a16:creationId xmlns:a16="http://schemas.microsoft.com/office/drawing/2014/main" id="{28AD8029-3DCF-449E-A096-2BC8ED231E43}"/>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4" name="正方形/長方形 363">
          <a:extLst>
            <a:ext uri="{FF2B5EF4-FFF2-40B4-BE49-F238E27FC236}">
              <a16:creationId xmlns:a16="http://schemas.microsoft.com/office/drawing/2014/main" id="{443646CF-33A3-4988-AA51-9224A23BCE90}"/>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5" name="テキスト ボックス 364">
          <a:extLst>
            <a:ext uri="{FF2B5EF4-FFF2-40B4-BE49-F238E27FC236}">
              <a16:creationId xmlns:a16="http://schemas.microsoft.com/office/drawing/2014/main" id="{EFFF989D-8426-4100-9AE4-AB7F9B3DD601}"/>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6" name="直線コネクタ 365">
          <a:extLst>
            <a:ext uri="{FF2B5EF4-FFF2-40B4-BE49-F238E27FC236}">
              <a16:creationId xmlns:a16="http://schemas.microsoft.com/office/drawing/2014/main" id="{B10C4A6F-F97C-4E77-8340-C23C244A39AB}"/>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7" name="直線コネクタ 366">
          <a:extLst>
            <a:ext uri="{FF2B5EF4-FFF2-40B4-BE49-F238E27FC236}">
              <a16:creationId xmlns:a16="http://schemas.microsoft.com/office/drawing/2014/main" id="{A3AB4062-6E32-44F6-A8E6-11744D60F020}"/>
            </a:ext>
          </a:extLst>
        </xdr:cNvPr>
        <xdr:cNvCxnSpPr/>
      </xdr:nvCxnSpPr>
      <xdr:spPr>
        <a:xfrm>
          <a:off x="164592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8" name="テキスト ボックス 367">
          <a:extLst>
            <a:ext uri="{FF2B5EF4-FFF2-40B4-BE49-F238E27FC236}">
              <a16:creationId xmlns:a16="http://schemas.microsoft.com/office/drawing/2014/main" id="{3744B1F1-CB6A-45DF-BFC4-775D4EB13BA7}"/>
            </a:ext>
          </a:extLst>
        </xdr:cNvPr>
        <xdr:cNvSpPr txBox="1"/>
      </xdr:nvSpPr>
      <xdr:spPr>
        <a:xfrm>
          <a:off x="16248514" y="677338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9" name="直線コネクタ 368">
          <a:extLst>
            <a:ext uri="{FF2B5EF4-FFF2-40B4-BE49-F238E27FC236}">
              <a16:creationId xmlns:a16="http://schemas.microsoft.com/office/drawing/2014/main" id="{F24999D2-9523-4FCF-B937-9534D0998696}"/>
            </a:ext>
          </a:extLst>
        </xdr:cNvPr>
        <xdr:cNvCxnSpPr/>
      </xdr:nvCxnSpPr>
      <xdr:spPr>
        <a:xfrm>
          <a:off x="164592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70" name="テキスト ボックス 369">
          <a:extLst>
            <a:ext uri="{FF2B5EF4-FFF2-40B4-BE49-F238E27FC236}">
              <a16:creationId xmlns:a16="http://schemas.microsoft.com/office/drawing/2014/main" id="{8D03F39F-236A-4F58-8655-4FDD5D7AA40E}"/>
            </a:ext>
          </a:extLst>
        </xdr:cNvPr>
        <xdr:cNvSpPr txBox="1"/>
      </xdr:nvSpPr>
      <xdr:spPr>
        <a:xfrm>
          <a:off x="15936806" y="6465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1" name="直線コネクタ 370">
          <a:extLst>
            <a:ext uri="{FF2B5EF4-FFF2-40B4-BE49-F238E27FC236}">
              <a16:creationId xmlns:a16="http://schemas.microsoft.com/office/drawing/2014/main" id="{3B7BA1B0-CEF1-4F2C-8D90-D6C9A91F674E}"/>
            </a:ext>
          </a:extLst>
        </xdr:cNvPr>
        <xdr:cNvCxnSpPr/>
      </xdr:nvCxnSpPr>
      <xdr:spPr>
        <a:xfrm>
          <a:off x="164592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72" name="テキスト ボックス 371">
          <a:extLst>
            <a:ext uri="{FF2B5EF4-FFF2-40B4-BE49-F238E27FC236}">
              <a16:creationId xmlns:a16="http://schemas.microsoft.com/office/drawing/2014/main" id="{255EAB5B-CD4A-405C-A487-C9C3DDE6F50C}"/>
            </a:ext>
          </a:extLst>
        </xdr:cNvPr>
        <xdr:cNvSpPr txBox="1"/>
      </xdr:nvSpPr>
      <xdr:spPr>
        <a:xfrm>
          <a:off x="15936806" y="61551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3" name="直線コネクタ 372">
          <a:extLst>
            <a:ext uri="{FF2B5EF4-FFF2-40B4-BE49-F238E27FC236}">
              <a16:creationId xmlns:a16="http://schemas.microsoft.com/office/drawing/2014/main" id="{7E47F4EE-5BE4-4FFD-BFBF-010165945DFD}"/>
            </a:ext>
          </a:extLst>
        </xdr:cNvPr>
        <xdr:cNvCxnSpPr/>
      </xdr:nvCxnSpPr>
      <xdr:spPr>
        <a:xfrm>
          <a:off x="164592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4" name="テキスト ボックス 373">
          <a:extLst>
            <a:ext uri="{FF2B5EF4-FFF2-40B4-BE49-F238E27FC236}">
              <a16:creationId xmlns:a16="http://schemas.microsoft.com/office/drawing/2014/main" id="{722C9D85-C5AC-41CD-AE45-F40D32CCF5AC}"/>
            </a:ext>
          </a:extLst>
        </xdr:cNvPr>
        <xdr:cNvSpPr txBox="1"/>
      </xdr:nvSpPr>
      <xdr:spPr>
        <a:xfrm>
          <a:off x="15936806" y="583811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5" name="直線コネクタ 374">
          <a:extLst>
            <a:ext uri="{FF2B5EF4-FFF2-40B4-BE49-F238E27FC236}">
              <a16:creationId xmlns:a16="http://schemas.microsoft.com/office/drawing/2014/main" id="{40450793-D8C3-446F-AC50-B5723E75DC09}"/>
            </a:ext>
          </a:extLst>
        </xdr:cNvPr>
        <xdr:cNvCxnSpPr/>
      </xdr:nvCxnSpPr>
      <xdr:spPr>
        <a:xfrm>
          <a:off x="164592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76" name="テキスト ボックス 375">
          <a:extLst>
            <a:ext uri="{FF2B5EF4-FFF2-40B4-BE49-F238E27FC236}">
              <a16:creationId xmlns:a16="http://schemas.microsoft.com/office/drawing/2014/main" id="{E7C1B63E-90CE-496A-AC52-C576D84B9EF0}"/>
            </a:ext>
          </a:extLst>
        </xdr:cNvPr>
        <xdr:cNvSpPr txBox="1"/>
      </xdr:nvSpPr>
      <xdr:spPr>
        <a:xfrm>
          <a:off x="15849828" y="55274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7" name="直線コネクタ 376">
          <a:extLst>
            <a:ext uri="{FF2B5EF4-FFF2-40B4-BE49-F238E27FC236}">
              <a16:creationId xmlns:a16="http://schemas.microsoft.com/office/drawing/2014/main" id="{68204760-58A5-4D98-BE91-1FE26CB40CDD}"/>
            </a:ext>
          </a:extLst>
        </xdr:cNvPr>
        <xdr:cNvCxnSpPr/>
      </xdr:nvCxnSpPr>
      <xdr:spPr>
        <a:xfrm>
          <a:off x="164592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78" name="テキスト ボックス 377">
          <a:extLst>
            <a:ext uri="{FF2B5EF4-FFF2-40B4-BE49-F238E27FC236}">
              <a16:creationId xmlns:a16="http://schemas.microsoft.com/office/drawing/2014/main" id="{4348CC7E-490A-40B6-8ACE-2845CFD1B77F}"/>
            </a:ext>
          </a:extLst>
        </xdr:cNvPr>
        <xdr:cNvSpPr txBox="1"/>
      </xdr:nvSpPr>
      <xdr:spPr>
        <a:xfrm>
          <a:off x="15849828" y="521989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9" name="直線コネクタ 378">
          <a:extLst>
            <a:ext uri="{FF2B5EF4-FFF2-40B4-BE49-F238E27FC236}">
              <a16:creationId xmlns:a16="http://schemas.microsoft.com/office/drawing/2014/main" id="{112CF117-F7A0-4978-906C-B07ECC1C4250}"/>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80" name="テキスト ボックス 379">
          <a:extLst>
            <a:ext uri="{FF2B5EF4-FFF2-40B4-BE49-F238E27FC236}">
              <a16:creationId xmlns:a16="http://schemas.microsoft.com/office/drawing/2014/main" id="{0B06070C-6A8F-4C66-B231-D8C11E34068F}"/>
            </a:ext>
          </a:extLst>
        </xdr:cNvPr>
        <xdr:cNvSpPr txBox="1"/>
      </xdr:nvSpPr>
      <xdr:spPr>
        <a:xfrm>
          <a:off x="15849828" y="491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1" name="【一般廃棄物処理施設】&#10;一人当たり有形固定資産（償却資産）額グラフ枠">
          <a:extLst>
            <a:ext uri="{FF2B5EF4-FFF2-40B4-BE49-F238E27FC236}">
              <a16:creationId xmlns:a16="http://schemas.microsoft.com/office/drawing/2014/main" id="{45AC398E-4B39-4920-8B42-D7316DDA8E95}"/>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382" name="直線コネクタ 381">
          <a:extLst>
            <a:ext uri="{FF2B5EF4-FFF2-40B4-BE49-F238E27FC236}">
              <a16:creationId xmlns:a16="http://schemas.microsoft.com/office/drawing/2014/main" id="{E1B342FF-7EF3-460B-84C4-C8BDD6A01216}"/>
            </a:ext>
          </a:extLst>
        </xdr:cNvPr>
        <xdr:cNvCxnSpPr/>
      </xdr:nvCxnSpPr>
      <xdr:spPr>
        <a:xfrm flipV="1">
          <a:off x="19954239" y="5494477"/>
          <a:ext cx="0" cy="1402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383" name="【一般廃棄物処理施設】&#10;一人当たり有形固定資産（償却資産）額最小値テキスト">
          <a:extLst>
            <a:ext uri="{FF2B5EF4-FFF2-40B4-BE49-F238E27FC236}">
              <a16:creationId xmlns:a16="http://schemas.microsoft.com/office/drawing/2014/main" id="{FAACF0A8-CA46-41CD-B291-1D9A6BADFC04}"/>
            </a:ext>
          </a:extLst>
        </xdr:cNvPr>
        <xdr:cNvSpPr txBox="1"/>
      </xdr:nvSpPr>
      <xdr:spPr>
        <a:xfrm>
          <a:off x="19992975" y="690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384" name="直線コネクタ 383">
          <a:extLst>
            <a:ext uri="{FF2B5EF4-FFF2-40B4-BE49-F238E27FC236}">
              <a16:creationId xmlns:a16="http://schemas.microsoft.com/office/drawing/2014/main" id="{5CF806D2-1B47-4CAA-AA3B-7F378CAC9268}"/>
            </a:ext>
          </a:extLst>
        </xdr:cNvPr>
        <xdr:cNvCxnSpPr/>
      </xdr:nvCxnSpPr>
      <xdr:spPr>
        <a:xfrm>
          <a:off x="19878675" y="68973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385" name="【一般廃棄物処理施設】&#10;一人当たり有形固定資産（償却資産）額最大値テキスト">
          <a:extLst>
            <a:ext uri="{FF2B5EF4-FFF2-40B4-BE49-F238E27FC236}">
              <a16:creationId xmlns:a16="http://schemas.microsoft.com/office/drawing/2014/main" id="{DCF49D3B-2E6C-4ABA-8D88-4FE2B72937AE}"/>
            </a:ext>
          </a:extLst>
        </xdr:cNvPr>
        <xdr:cNvSpPr txBox="1"/>
      </xdr:nvSpPr>
      <xdr:spPr>
        <a:xfrm>
          <a:off x="19992975" y="52792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386" name="直線コネクタ 385">
          <a:extLst>
            <a:ext uri="{FF2B5EF4-FFF2-40B4-BE49-F238E27FC236}">
              <a16:creationId xmlns:a16="http://schemas.microsoft.com/office/drawing/2014/main" id="{54B354D2-97B0-424E-B9E7-D58F532DE42F}"/>
            </a:ext>
          </a:extLst>
        </xdr:cNvPr>
        <xdr:cNvCxnSpPr/>
      </xdr:nvCxnSpPr>
      <xdr:spPr>
        <a:xfrm>
          <a:off x="19878675" y="549447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18351</xdr:rowOff>
    </xdr:from>
    <xdr:ext cx="599010" cy="259045"/>
    <xdr:sp macro="" textlink="">
      <xdr:nvSpPr>
        <xdr:cNvPr id="387" name="【一般廃棄物処理施設】&#10;一人当たり有形固定資産（償却資産）額平均値テキスト">
          <a:extLst>
            <a:ext uri="{FF2B5EF4-FFF2-40B4-BE49-F238E27FC236}">
              <a16:creationId xmlns:a16="http://schemas.microsoft.com/office/drawing/2014/main" id="{55F96B05-8F73-4C36-AE67-4BB501AB8A48}"/>
            </a:ext>
          </a:extLst>
        </xdr:cNvPr>
        <xdr:cNvSpPr txBox="1"/>
      </xdr:nvSpPr>
      <xdr:spPr>
        <a:xfrm>
          <a:off x="19992975" y="6504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388" name="フローチャート: 判断 387">
          <a:extLst>
            <a:ext uri="{FF2B5EF4-FFF2-40B4-BE49-F238E27FC236}">
              <a16:creationId xmlns:a16="http://schemas.microsoft.com/office/drawing/2014/main" id="{23384CDE-81AB-4247-BEE0-B640D92B3F0F}"/>
            </a:ext>
          </a:extLst>
        </xdr:cNvPr>
        <xdr:cNvSpPr/>
      </xdr:nvSpPr>
      <xdr:spPr>
        <a:xfrm>
          <a:off x="19897725" y="665027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389" name="フローチャート: 判断 388">
          <a:extLst>
            <a:ext uri="{FF2B5EF4-FFF2-40B4-BE49-F238E27FC236}">
              <a16:creationId xmlns:a16="http://schemas.microsoft.com/office/drawing/2014/main" id="{852F3C9E-0665-4F13-81DC-65E385704234}"/>
            </a:ext>
          </a:extLst>
        </xdr:cNvPr>
        <xdr:cNvSpPr/>
      </xdr:nvSpPr>
      <xdr:spPr>
        <a:xfrm>
          <a:off x="19154775" y="665842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390" name="フローチャート: 判断 389">
          <a:extLst>
            <a:ext uri="{FF2B5EF4-FFF2-40B4-BE49-F238E27FC236}">
              <a16:creationId xmlns:a16="http://schemas.microsoft.com/office/drawing/2014/main" id="{173C5D07-0ADA-4F33-BEE2-200A7F3F225D}"/>
            </a:ext>
          </a:extLst>
        </xdr:cNvPr>
        <xdr:cNvSpPr/>
      </xdr:nvSpPr>
      <xdr:spPr>
        <a:xfrm>
          <a:off x="18345150" y="66700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391" name="フローチャート: 判断 390">
          <a:extLst>
            <a:ext uri="{FF2B5EF4-FFF2-40B4-BE49-F238E27FC236}">
              <a16:creationId xmlns:a16="http://schemas.microsoft.com/office/drawing/2014/main" id="{8473488B-233A-4D30-84B1-BE9C84734701}"/>
            </a:ext>
          </a:extLst>
        </xdr:cNvPr>
        <xdr:cNvSpPr/>
      </xdr:nvSpPr>
      <xdr:spPr>
        <a:xfrm>
          <a:off x="17554575" y="669421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41448</xdr:rowOff>
    </xdr:from>
    <xdr:to>
      <xdr:col>98</xdr:col>
      <xdr:colOff>38100</xdr:colOff>
      <xdr:row>41</xdr:row>
      <xdr:rowOff>143048</xdr:rowOff>
    </xdr:to>
    <xdr:sp macro="" textlink="">
      <xdr:nvSpPr>
        <xdr:cNvPr id="392" name="フローチャート: 判断 391">
          <a:extLst>
            <a:ext uri="{FF2B5EF4-FFF2-40B4-BE49-F238E27FC236}">
              <a16:creationId xmlns:a16="http://schemas.microsoft.com/office/drawing/2014/main" id="{17048A4E-D10F-4FAE-8592-91D6AAB12BCF}"/>
            </a:ext>
          </a:extLst>
        </xdr:cNvPr>
        <xdr:cNvSpPr/>
      </xdr:nvSpPr>
      <xdr:spPr>
        <a:xfrm>
          <a:off x="16754475" y="669307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D7BBB949-2ACB-4AA8-BAA9-50DE6433FA69}"/>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24543B81-57F0-442C-B56F-E848701482B7}"/>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090C5722-162F-4284-9EEC-B15952DCD43A}"/>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B4F678C5-4D21-4519-8441-3FF7B8D41AA5}"/>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96BD7647-D2AE-4417-AD15-9608820E5378}"/>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168457</xdr:rowOff>
    </xdr:from>
    <xdr:to>
      <xdr:col>116</xdr:col>
      <xdr:colOff>114300</xdr:colOff>
      <xdr:row>41</xdr:row>
      <xdr:rowOff>98607</xdr:rowOff>
    </xdr:to>
    <xdr:sp macro="" textlink="">
      <xdr:nvSpPr>
        <xdr:cNvPr id="398" name="楕円 397">
          <a:extLst>
            <a:ext uri="{FF2B5EF4-FFF2-40B4-BE49-F238E27FC236}">
              <a16:creationId xmlns:a16="http://schemas.microsoft.com/office/drawing/2014/main" id="{FFDDB3C3-2855-4CFF-BD89-1B7C69191346}"/>
            </a:ext>
          </a:extLst>
        </xdr:cNvPr>
        <xdr:cNvSpPr/>
      </xdr:nvSpPr>
      <xdr:spPr>
        <a:xfrm>
          <a:off x="19897725" y="664545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146884</xdr:rowOff>
    </xdr:from>
    <xdr:ext cx="599010" cy="259045"/>
    <xdr:sp macro="" textlink="">
      <xdr:nvSpPr>
        <xdr:cNvPr id="399" name="【一般廃棄物処理施設】&#10;一人当たり有形固定資産（償却資産）額該当値テキスト">
          <a:extLst>
            <a:ext uri="{FF2B5EF4-FFF2-40B4-BE49-F238E27FC236}">
              <a16:creationId xmlns:a16="http://schemas.microsoft.com/office/drawing/2014/main" id="{97AAB69B-12DA-40CD-B947-B74CA3C64867}"/>
            </a:ext>
          </a:extLst>
        </xdr:cNvPr>
        <xdr:cNvSpPr txBox="1"/>
      </xdr:nvSpPr>
      <xdr:spPr>
        <a:xfrm>
          <a:off x="19992975" y="6630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161565</xdr:rowOff>
    </xdr:from>
    <xdr:to>
      <xdr:col>112</xdr:col>
      <xdr:colOff>38100</xdr:colOff>
      <xdr:row>41</xdr:row>
      <xdr:rowOff>91715</xdr:rowOff>
    </xdr:to>
    <xdr:sp macro="" textlink="">
      <xdr:nvSpPr>
        <xdr:cNvPr id="400" name="楕円 399">
          <a:extLst>
            <a:ext uri="{FF2B5EF4-FFF2-40B4-BE49-F238E27FC236}">
              <a16:creationId xmlns:a16="http://schemas.microsoft.com/office/drawing/2014/main" id="{6717F2EF-FC02-44D8-9BEF-3F0F3FF0CA09}"/>
            </a:ext>
          </a:extLst>
        </xdr:cNvPr>
        <xdr:cNvSpPr/>
      </xdr:nvSpPr>
      <xdr:spPr>
        <a:xfrm>
          <a:off x="19154775" y="665126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40915</xdr:rowOff>
    </xdr:from>
    <xdr:to>
      <xdr:col>116</xdr:col>
      <xdr:colOff>63500</xdr:colOff>
      <xdr:row>41</xdr:row>
      <xdr:rowOff>47807</xdr:rowOff>
    </xdr:to>
    <xdr:cxnSp macro="">
      <xdr:nvCxnSpPr>
        <xdr:cNvPr id="401" name="直線コネクタ 400">
          <a:extLst>
            <a:ext uri="{FF2B5EF4-FFF2-40B4-BE49-F238E27FC236}">
              <a16:creationId xmlns:a16="http://schemas.microsoft.com/office/drawing/2014/main" id="{11953329-2B01-477E-BB30-B1313A350B30}"/>
            </a:ext>
          </a:extLst>
        </xdr:cNvPr>
        <xdr:cNvCxnSpPr/>
      </xdr:nvCxnSpPr>
      <xdr:spPr>
        <a:xfrm>
          <a:off x="19202400" y="6689365"/>
          <a:ext cx="752475" cy="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164216</xdr:rowOff>
    </xdr:from>
    <xdr:to>
      <xdr:col>107</xdr:col>
      <xdr:colOff>101600</xdr:colOff>
      <xdr:row>41</xdr:row>
      <xdr:rowOff>94366</xdr:rowOff>
    </xdr:to>
    <xdr:sp macro="" textlink="">
      <xdr:nvSpPr>
        <xdr:cNvPr id="402" name="楕円 401">
          <a:extLst>
            <a:ext uri="{FF2B5EF4-FFF2-40B4-BE49-F238E27FC236}">
              <a16:creationId xmlns:a16="http://schemas.microsoft.com/office/drawing/2014/main" id="{7730964B-F670-48AB-8293-B2DB6FD73B20}"/>
            </a:ext>
          </a:extLst>
        </xdr:cNvPr>
        <xdr:cNvSpPr/>
      </xdr:nvSpPr>
      <xdr:spPr>
        <a:xfrm>
          <a:off x="18345150" y="664756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40915</xdr:rowOff>
    </xdr:from>
    <xdr:to>
      <xdr:col>111</xdr:col>
      <xdr:colOff>177800</xdr:colOff>
      <xdr:row>41</xdr:row>
      <xdr:rowOff>43566</xdr:rowOff>
    </xdr:to>
    <xdr:cxnSp macro="">
      <xdr:nvCxnSpPr>
        <xdr:cNvPr id="403" name="直線コネクタ 402">
          <a:extLst>
            <a:ext uri="{FF2B5EF4-FFF2-40B4-BE49-F238E27FC236}">
              <a16:creationId xmlns:a16="http://schemas.microsoft.com/office/drawing/2014/main" id="{D2D1B13A-7764-4D77-954D-8805496113C6}"/>
            </a:ext>
          </a:extLst>
        </xdr:cNvPr>
        <xdr:cNvCxnSpPr/>
      </xdr:nvCxnSpPr>
      <xdr:spPr>
        <a:xfrm flipV="1">
          <a:off x="18392775" y="6689365"/>
          <a:ext cx="809625" cy="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168832</xdr:rowOff>
    </xdr:from>
    <xdr:to>
      <xdr:col>102</xdr:col>
      <xdr:colOff>165100</xdr:colOff>
      <xdr:row>41</xdr:row>
      <xdr:rowOff>98982</xdr:rowOff>
    </xdr:to>
    <xdr:sp macro="" textlink="">
      <xdr:nvSpPr>
        <xdr:cNvPr id="404" name="楕円 403">
          <a:extLst>
            <a:ext uri="{FF2B5EF4-FFF2-40B4-BE49-F238E27FC236}">
              <a16:creationId xmlns:a16="http://schemas.microsoft.com/office/drawing/2014/main" id="{1B9132D6-1C73-4F0C-BA6F-833B284DAE8F}"/>
            </a:ext>
          </a:extLst>
        </xdr:cNvPr>
        <xdr:cNvSpPr/>
      </xdr:nvSpPr>
      <xdr:spPr>
        <a:xfrm>
          <a:off x="17554575" y="664583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43566</xdr:rowOff>
    </xdr:from>
    <xdr:to>
      <xdr:col>107</xdr:col>
      <xdr:colOff>50800</xdr:colOff>
      <xdr:row>41</xdr:row>
      <xdr:rowOff>48182</xdr:rowOff>
    </xdr:to>
    <xdr:cxnSp macro="">
      <xdr:nvCxnSpPr>
        <xdr:cNvPr id="405" name="直線コネクタ 404">
          <a:extLst>
            <a:ext uri="{FF2B5EF4-FFF2-40B4-BE49-F238E27FC236}">
              <a16:creationId xmlns:a16="http://schemas.microsoft.com/office/drawing/2014/main" id="{7986AF3A-EC58-45B4-A8AD-36980F67C49E}"/>
            </a:ext>
          </a:extLst>
        </xdr:cNvPr>
        <xdr:cNvCxnSpPr/>
      </xdr:nvCxnSpPr>
      <xdr:spPr>
        <a:xfrm flipV="1">
          <a:off x="17602200" y="6695191"/>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15584</xdr:rowOff>
    </xdr:from>
    <xdr:to>
      <xdr:col>98</xdr:col>
      <xdr:colOff>38100</xdr:colOff>
      <xdr:row>41</xdr:row>
      <xdr:rowOff>117184</xdr:rowOff>
    </xdr:to>
    <xdr:sp macro="" textlink="">
      <xdr:nvSpPr>
        <xdr:cNvPr id="406" name="楕円 405">
          <a:extLst>
            <a:ext uri="{FF2B5EF4-FFF2-40B4-BE49-F238E27FC236}">
              <a16:creationId xmlns:a16="http://schemas.microsoft.com/office/drawing/2014/main" id="{F14A149F-E6B6-4C6E-87C2-113BE61D3619}"/>
            </a:ext>
          </a:extLst>
        </xdr:cNvPr>
        <xdr:cNvSpPr/>
      </xdr:nvSpPr>
      <xdr:spPr>
        <a:xfrm>
          <a:off x="16754475" y="666085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48182</xdr:rowOff>
    </xdr:from>
    <xdr:to>
      <xdr:col>102</xdr:col>
      <xdr:colOff>114300</xdr:colOff>
      <xdr:row>41</xdr:row>
      <xdr:rowOff>66384</xdr:rowOff>
    </xdr:to>
    <xdr:cxnSp macro="">
      <xdr:nvCxnSpPr>
        <xdr:cNvPr id="407" name="直線コネクタ 406">
          <a:extLst>
            <a:ext uri="{FF2B5EF4-FFF2-40B4-BE49-F238E27FC236}">
              <a16:creationId xmlns:a16="http://schemas.microsoft.com/office/drawing/2014/main" id="{8035B47E-7D9A-4088-977F-005B6EE13EC2}"/>
            </a:ext>
          </a:extLst>
        </xdr:cNvPr>
        <xdr:cNvCxnSpPr/>
      </xdr:nvCxnSpPr>
      <xdr:spPr>
        <a:xfrm flipV="1">
          <a:off x="16802100" y="6693457"/>
          <a:ext cx="800100" cy="2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105875</xdr:rowOff>
    </xdr:from>
    <xdr:ext cx="599010" cy="259045"/>
    <xdr:sp macro="" textlink="">
      <xdr:nvSpPr>
        <xdr:cNvPr id="408" name="n_1aveValue【一般廃棄物処理施設】&#10;一人当たり有形固定資産（償却資産）額">
          <a:extLst>
            <a:ext uri="{FF2B5EF4-FFF2-40B4-BE49-F238E27FC236}">
              <a16:creationId xmlns:a16="http://schemas.microsoft.com/office/drawing/2014/main" id="{0E06BC12-F7F4-4A1B-9025-1390C21240C0}"/>
            </a:ext>
          </a:extLst>
        </xdr:cNvPr>
        <xdr:cNvSpPr txBox="1"/>
      </xdr:nvSpPr>
      <xdr:spPr>
        <a:xfrm>
          <a:off x="18915595" y="675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114316</xdr:rowOff>
    </xdr:from>
    <xdr:ext cx="599010" cy="259045"/>
    <xdr:sp macro="" textlink="">
      <xdr:nvSpPr>
        <xdr:cNvPr id="409" name="n_2aveValue【一般廃棄物処理施設】&#10;一人当たり有形固定資産（償却資産）額">
          <a:extLst>
            <a:ext uri="{FF2B5EF4-FFF2-40B4-BE49-F238E27FC236}">
              <a16:creationId xmlns:a16="http://schemas.microsoft.com/office/drawing/2014/main" id="{74116608-284D-46E8-BB27-0DE23E422AB3}"/>
            </a:ext>
          </a:extLst>
        </xdr:cNvPr>
        <xdr:cNvSpPr txBox="1"/>
      </xdr:nvSpPr>
      <xdr:spPr>
        <a:xfrm>
          <a:off x="18134545" y="6762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135316</xdr:rowOff>
    </xdr:from>
    <xdr:ext cx="599010" cy="259045"/>
    <xdr:sp macro="" textlink="">
      <xdr:nvSpPr>
        <xdr:cNvPr id="410" name="n_3aveValue【一般廃棄物処理施設】&#10;一人当たり有形固定資産（償却資産）額">
          <a:extLst>
            <a:ext uri="{FF2B5EF4-FFF2-40B4-BE49-F238E27FC236}">
              <a16:creationId xmlns:a16="http://schemas.microsoft.com/office/drawing/2014/main" id="{6D9026F8-0E9D-4A8E-B94C-D04F383DF85F}"/>
            </a:ext>
          </a:extLst>
        </xdr:cNvPr>
        <xdr:cNvSpPr txBox="1"/>
      </xdr:nvSpPr>
      <xdr:spPr>
        <a:xfrm>
          <a:off x="17324920" y="678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134175</xdr:rowOff>
    </xdr:from>
    <xdr:ext cx="599010" cy="259045"/>
    <xdr:sp macro="" textlink="">
      <xdr:nvSpPr>
        <xdr:cNvPr id="411" name="n_4aveValue【一般廃棄物処理施設】&#10;一人当たり有形固定資産（償却資産）額">
          <a:extLst>
            <a:ext uri="{FF2B5EF4-FFF2-40B4-BE49-F238E27FC236}">
              <a16:creationId xmlns:a16="http://schemas.microsoft.com/office/drawing/2014/main" id="{7278DFFA-8EB5-4391-9E46-5032DC78D3C1}"/>
            </a:ext>
          </a:extLst>
        </xdr:cNvPr>
        <xdr:cNvSpPr txBox="1"/>
      </xdr:nvSpPr>
      <xdr:spPr>
        <a:xfrm>
          <a:off x="16524820" y="6782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108242</xdr:rowOff>
    </xdr:from>
    <xdr:ext cx="599010" cy="259045"/>
    <xdr:sp macro="" textlink="">
      <xdr:nvSpPr>
        <xdr:cNvPr id="412" name="n_1mainValue【一般廃棄物処理施設】&#10;一人当たり有形固定資産（償却資産）額">
          <a:extLst>
            <a:ext uri="{FF2B5EF4-FFF2-40B4-BE49-F238E27FC236}">
              <a16:creationId xmlns:a16="http://schemas.microsoft.com/office/drawing/2014/main" id="{9446AB5F-D4D0-4C95-8D36-F38A6DCE978D}"/>
            </a:ext>
          </a:extLst>
        </xdr:cNvPr>
        <xdr:cNvSpPr txBox="1"/>
      </xdr:nvSpPr>
      <xdr:spPr>
        <a:xfrm>
          <a:off x="18915595" y="6429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110893</xdr:rowOff>
    </xdr:from>
    <xdr:ext cx="599010" cy="259045"/>
    <xdr:sp macro="" textlink="">
      <xdr:nvSpPr>
        <xdr:cNvPr id="413" name="n_2mainValue【一般廃棄物処理施設】&#10;一人当たり有形固定資産（償却資産）額">
          <a:extLst>
            <a:ext uri="{FF2B5EF4-FFF2-40B4-BE49-F238E27FC236}">
              <a16:creationId xmlns:a16="http://schemas.microsoft.com/office/drawing/2014/main" id="{6F6C2125-60B2-44B9-B0D4-56ECF55182BA}"/>
            </a:ext>
          </a:extLst>
        </xdr:cNvPr>
        <xdr:cNvSpPr txBox="1"/>
      </xdr:nvSpPr>
      <xdr:spPr>
        <a:xfrm>
          <a:off x="18134545" y="643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115509</xdr:rowOff>
    </xdr:from>
    <xdr:ext cx="599010" cy="259045"/>
    <xdr:sp macro="" textlink="">
      <xdr:nvSpPr>
        <xdr:cNvPr id="414" name="n_3mainValue【一般廃棄物処理施設】&#10;一人当たり有形固定資産（償却資産）額">
          <a:extLst>
            <a:ext uri="{FF2B5EF4-FFF2-40B4-BE49-F238E27FC236}">
              <a16:creationId xmlns:a16="http://schemas.microsoft.com/office/drawing/2014/main" id="{B201DED7-A045-4DDC-BE4C-3BAA6AF6DB4B}"/>
            </a:ext>
          </a:extLst>
        </xdr:cNvPr>
        <xdr:cNvSpPr txBox="1"/>
      </xdr:nvSpPr>
      <xdr:spPr>
        <a:xfrm>
          <a:off x="17324920" y="644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133711</xdr:rowOff>
    </xdr:from>
    <xdr:ext cx="599010" cy="259045"/>
    <xdr:sp macro="" textlink="">
      <xdr:nvSpPr>
        <xdr:cNvPr id="415" name="n_4mainValue【一般廃棄物処理施設】&#10;一人当たり有形固定資産（償却資産）額">
          <a:extLst>
            <a:ext uri="{FF2B5EF4-FFF2-40B4-BE49-F238E27FC236}">
              <a16:creationId xmlns:a16="http://schemas.microsoft.com/office/drawing/2014/main" id="{09580B38-F0AE-48F2-8BAA-71C0BAD6C533}"/>
            </a:ext>
          </a:extLst>
        </xdr:cNvPr>
        <xdr:cNvSpPr txBox="1"/>
      </xdr:nvSpPr>
      <xdr:spPr>
        <a:xfrm>
          <a:off x="16524820" y="645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6" name="正方形/長方形 415">
          <a:extLst>
            <a:ext uri="{FF2B5EF4-FFF2-40B4-BE49-F238E27FC236}">
              <a16:creationId xmlns:a16="http://schemas.microsoft.com/office/drawing/2014/main" id="{D4C87B15-6ECE-4065-A7B6-0EFAAEE9987C}"/>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7" name="正方形/長方形 416">
          <a:extLst>
            <a:ext uri="{FF2B5EF4-FFF2-40B4-BE49-F238E27FC236}">
              <a16:creationId xmlns:a16="http://schemas.microsoft.com/office/drawing/2014/main" id="{5A3942A7-561B-4E37-99BA-47A72F3F6AE3}"/>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8" name="正方形/長方形 417">
          <a:extLst>
            <a:ext uri="{FF2B5EF4-FFF2-40B4-BE49-F238E27FC236}">
              <a16:creationId xmlns:a16="http://schemas.microsoft.com/office/drawing/2014/main" id="{5B599D2D-C3B9-4888-9E9F-BBBE740F04C5}"/>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9" name="正方形/長方形 418">
          <a:extLst>
            <a:ext uri="{FF2B5EF4-FFF2-40B4-BE49-F238E27FC236}">
              <a16:creationId xmlns:a16="http://schemas.microsoft.com/office/drawing/2014/main" id="{5834FB50-7533-4C0E-BEC2-072C9AD62032}"/>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0" name="正方形/長方形 419">
          <a:extLst>
            <a:ext uri="{FF2B5EF4-FFF2-40B4-BE49-F238E27FC236}">
              <a16:creationId xmlns:a16="http://schemas.microsoft.com/office/drawing/2014/main" id="{5E17C240-59DC-4BB0-842F-514EE45B0A1C}"/>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1" name="正方形/長方形 420">
          <a:extLst>
            <a:ext uri="{FF2B5EF4-FFF2-40B4-BE49-F238E27FC236}">
              <a16:creationId xmlns:a16="http://schemas.microsoft.com/office/drawing/2014/main" id="{5072A2C4-A226-4DBB-9DF9-4613FA18420F}"/>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2" name="正方形/長方形 421">
          <a:extLst>
            <a:ext uri="{FF2B5EF4-FFF2-40B4-BE49-F238E27FC236}">
              <a16:creationId xmlns:a16="http://schemas.microsoft.com/office/drawing/2014/main" id="{770A1184-6D90-44B6-AB2C-F8C93DB810CC}"/>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3" name="正方形/長方形 422">
          <a:extLst>
            <a:ext uri="{FF2B5EF4-FFF2-40B4-BE49-F238E27FC236}">
              <a16:creationId xmlns:a16="http://schemas.microsoft.com/office/drawing/2014/main" id="{B375C543-1F7D-4DB2-8E77-219B7B8FA50A}"/>
            </a:ext>
          </a:extLst>
        </xdr:cNvPr>
        <xdr:cNvSpPr/>
      </xdr:nvSpPr>
      <xdr:spPr>
        <a:xfrm>
          <a:off x="11210925" y="864870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4" name="正方形/長方形 423">
          <a:extLst>
            <a:ext uri="{FF2B5EF4-FFF2-40B4-BE49-F238E27FC236}">
              <a16:creationId xmlns:a16="http://schemas.microsoft.com/office/drawing/2014/main" id="{9F51A1F9-587B-4C92-B2C6-A7401E228989}"/>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5" name="正方形/長方形 424">
          <a:extLst>
            <a:ext uri="{FF2B5EF4-FFF2-40B4-BE49-F238E27FC236}">
              <a16:creationId xmlns:a16="http://schemas.microsoft.com/office/drawing/2014/main" id="{604476F7-471E-4A9D-B7E8-44A2A0028DC9}"/>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6" name="正方形/長方形 425">
          <a:extLst>
            <a:ext uri="{FF2B5EF4-FFF2-40B4-BE49-F238E27FC236}">
              <a16:creationId xmlns:a16="http://schemas.microsoft.com/office/drawing/2014/main" id="{5624BBFD-CA1D-4319-8785-A1859D27614F}"/>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7" name="正方形/長方形 426">
          <a:extLst>
            <a:ext uri="{FF2B5EF4-FFF2-40B4-BE49-F238E27FC236}">
              <a16:creationId xmlns:a16="http://schemas.microsoft.com/office/drawing/2014/main" id="{B57597FF-C49E-40C6-B21C-0D1B40094DAA}"/>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8" name="正方形/長方形 427">
          <a:extLst>
            <a:ext uri="{FF2B5EF4-FFF2-40B4-BE49-F238E27FC236}">
              <a16:creationId xmlns:a16="http://schemas.microsoft.com/office/drawing/2014/main" id="{934F4CE3-367B-4CE1-A1D8-26A21247C5CB}"/>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9" name="正方形/長方形 428">
          <a:extLst>
            <a:ext uri="{FF2B5EF4-FFF2-40B4-BE49-F238E27FC236}">
              <a16:creationId xmlns:a16="http://schemas.microsoft.com/office/drawing/2014/main" id="{FCABA357-F64C-4C44-ACB1-EF1066D24F50}"/>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0" name="正方形/長方形 429">
          <a:extLst>
            <a:ext uri="{FF2B5EF4-FFF2-40B4-BE49-F238E27FC236}">
              <a16:creationId xmlns:a16="http://schemas.microsoft.com/office/drawing/2014/main" id="{AF877D80-ACBC-4BD5-821A-DFFDDB006B36}"/>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1" name="正方形/長方形 430">
          <a:extLst>
            <a:ext uri="{FF2B5EF4-FFF2-40B4-BE49-F238E27FC236}">
              <a16:creationId xmlns:a16="http://schemas.microsoft.com/office/drawing/2014/main" id="{0123BD2F-E7C9-4267-AA80-6D9BABFEE783}"/>
            </a:ext>
          </a:extLst>
        </xdr:cNvPr>
        <xdr:cNvSpPr/>
      </xdr:nvSpPr>
      <xdr:spPr>
        <a:xfrm>
          <a:off x="16459200" y="864870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32" name="正方形/長方形 431">
          <a:extLst>
            <a:ext uri="{FF2B5EF4-FFF2-40B4-BE49-F238E27FC236}">
              <a16:creationId xmlns:a16="http://schemas.microsoft.com/office/drawing/2014/main" id="{D0783132-390D-484C-BAB5-B04EB1DF8C06}"/>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3" name="正方形/長方形 432">
          <a:extLst>
            <a:ext uri="{FF2B5EF4-FFF2-40B4-BE49-F238E27FC236}">
              <a16:creationId xmlns:a16="http://schemas.microsoft.com/office/drawing/2014/main" id="{D28264B2-EF3F-4E89-AD14-0598AC1829B7}"/>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4" name="正方形/長方形 433">
          <a:extLst>
            <a:ext uri="{FF2B5EF4-FFF2-40B4-BE49-F238E27FC236}">
              <a16:creationId xmlns:a16="http://schemas.microsoft.com/office/drawing/2014/main" id="{9E6FA938-27D5-4809-A3A2-8FB502485484}"/>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5" name="正方形/長方形 434">
          <a:extLst>
            <a:ext uri="{FF2B5EF4-FFF2-40B4-BE49-F238E27FC236}">
              <a16:creationId xmlns:a16="http://schemas.microsoft.com/office/drawing/2014/main" id="{FAAA7BD5-D230-492E-BF81-B114B57295BF}"/>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6" name="正方形/長方形 435">
          <a:extLst>
            <a:ext uri="{FF2B5EF4-FFF2-40B4-BE49-F238E27FC236}">
              <a16:creationId xmlns:a16="http://schemas.microsoft.com/office/drawing/2014/main" id="{CBBE7CAB-DD94-4C41-960C-FB0117991596}"/>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7" name="正方形/長方形 436">
          <a:extLst>
            <a:ext uri="{FF2B5EF4-FFF2-40B4-BE49-F238E27FC236}">
              <a16:creationId xmlns:a16="http://schemas.microsoft.com/office/drawing/2014/main" id="{A8BD01B7-2C4C-421D-AF07-190179824E5A}"/>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8" name="正方形/長方形 437">
          <a:extLst>
            <a:ext uri="{FF2B5EF4-FFF2-40B4-BE49-F238E27FC236}">
              <a16:creationId xmlns:a16="http://schemas.microsoft.com/office/drawing/2014/main" id="{8FF59AD7-E061-4E66-BCAD-BD4CA48081F4}"/>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9" name="正方形/長方形 438">
          <a:extLst>
            <a:ext uri="{FF2B5EF4-FFF2-40B4-BE49-F238E27FC236}">
              <a16:creationId xmlns:a16="http://schemas.microsoft.com/office/drawing/2014/main" id="{66AC5067-6CE9-4EEC-B376-14AEC7634E9B}"/>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40" name="テキスト ボックス 439">
          <a:extLst>
            <a:ext uri="{FF2B5EF4-FFF2-40B4-BE49-F238E27FC236}">
              <a16:creationId xmlns:a16="http://schemas.microsoft.com/office/drawing/2014/main" id="{09B954AF-464C-474D-8EA0-8A1391919CC8}"/>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41" name="直線コネクタ 440">
          <a:extLst>
            <a:ext uri="{FF2B5EF4-FFF2-40B4-BE49-F238E27FC236}">
              <a16:creationId xmlns:a16="http://schemas.microsoft.com/office/drawing/2014/main" id="{18D1E46A-FE6A-496A-98CB-D172E034B3A3}"/>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42" name="テキスト ボックス 441">
          <a:extLst>
            <a:ext uri="{FF2B5EF4-FFF2-40B4-BE49-F238E27FC236}">
              <a16:creationId xmlns:a16="http://schemas.microsoft.com/office/drawing/2014/main" id="{0265B411-B059-44CE-81F5-C5905E11559C}"/>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43" name="直線コネクタ 442">
          <a:extLst>
            <a:ext uri="{FF2B5EF4-FFF2-40B4-BE49-F238E27FC236}">
              <a16:creationId xmlns:a16="http://schemas.microsoft.com/office/drawing/2014/main" id="{D76E1D3B-E38F-49F6-ABE1-911EEB5D4A81}"/>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44" name="テキスト ボックス 443">
          <a:extLst>
            <a:ext uri="{FF2B5EF4-FFF2-40B4-BE49-F238E27FC236}">
              <a16:creationId xmlns:a16="http://schemas.microsoft.com/office/drawing/2014/main" id="{EB8F8812-2411-474F-B14C-70EB865F91CF}"/>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45" name="直線コネクタ 444">
          <a:extLst>
            <a:ext uri="{FF2B5EF4-FFF2-40B4-BE49-F238E27FC236}">
              <a16:creationId xmlns:a16="http://schemas.microsoft.com/office/drawing/2014/main" id="{DBE11C46-1FE5-43C5-8B40-D54C3EAC6C27}"/>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6" name="テキスト ボックス 445">
          <a:extLst>
            <a:ext uri="{FF2B5EF4-FFF2-40B4-BE49-F238E27FC236}">
              <a16:creationId xmlns:a16="http://schemas.microsoft.com/office/drawing/2014/main" id="{96301ED9-44D1-436B-A244-97B3BC67DB52}"/>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7" name="直線コネクタ 446">
          <a:extLst>
            <a:ext uri="{FF2B5EF4-FFF2-40B4-BE49-F238E27FC236}">
              <a16:creationId xmlns:a16="http://schemas.microsoft.com/office/drawing/2014/main" id="{89724A20-A422-4E03-AD91-B4CEDF915C00}"/>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8" name="テキスト ボックス 447">
          <a:extLst>
            <a:ext uri="{FF2B5EF4-FFF2-40B4-BE49-F238E27FC236}">
              <a16:creationId xmlns:a16="http://schemas.microsoft.com/office/drawing/2014/main" id="{DD72F90E-189B-42BF-9ED4-8EE3B6CBDC9E}"/>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9" name="直線コネクタ 448">
          <a:extLst>
            <a:ext uri="{FF2B5EF4-FFF2-40B4-BE49-F238E27FC236}">
              <a16:creationId xmlns:a16="http://schemas.microsoft.com/office/drawing/2014/main" id="{5C338594-F880-4C5D-8FAD-50A3402AF6B6}"/>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50" name="テキスト ボックス 449">
          <a:extLst>
            <a:ext uri="{FF2B5EF4-FFF2-40B4-BE49-F238E27FC236}">
              <a16:creationId xmlns:a16="http://schemas.microsoft.com/office/drawing/2014/main" id="{F5EF97F4-CF3A-4638-BFDE-E053528B6381}"/>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51" name="直線コネクタ 450">
          <a:extLst>
            <a:ext uri="{FF2B5EF4-FFF2-40B4-BE49-F238E27FC236}">
              <a16:creationId xmlns:a16="http://schemas.microsoft.com/office/drawing/2014/main" id="{03B6791A-0C0E-457E-BFA9-88B6797EF3F8}"/>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52" name="テキスト ボックス 451">
          <a:extLst>
            <a:ext uri="{FF2B5EF4-FFF2-40B4-BE49-F238E27FC236}">
              <a16:creationId xmlns:a16="http://schemas.microsoft.com/office/drawing/2014/main" id="{18172053-8BCA-4AC4-BF3F-1C5AA58C6CCE}"/>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53" name="直線コネクタ 452">
          <a:extLst>
            <a:ext uri="{FF2B5EF4-FFF2-40B4-BE49-F238E27FC236}">
              <a16:creationId xmlns:a16="http://schemas.microsoft.com/office/drawing/2014/main" id="{0D8DCC98-DAED-4050-980B-0BF064342DA8}"/>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54" name="テキスト ボックス 453">
          <a:extLst>
            <a:ext uri="{FF2B5EF4-FFF2-40B4-BE49-F238E27FC236}">
              <a16:creationId xmlns:a16="http://schemas.microsoft.com/office/drawing/2014/main" id="{C2A41324-762A-454B-9DB6-DBE4E4A59276}"/>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5" name="直線コネクタ 454">
          <a:extLst>
            <a:ext uri="{FF2B5EF4-FFF2-40B4-BE49-F238E27FC236}">
              <a16:creationId xmlns:a16="http://schemas.microsoft.com/office/drawing/2014/main" id="{8ACF4572-CC7F-4C6D-AB6A-C147805C972A}"/>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6" name="【消防施設】&#10;有形固定資産減価償却率グラフ枠">
          <a:extLst>
            <a:ext uri="{FF2B5EF4-FFF2-40B4-BE49-F238E27FC236}">
              <a16:creationId xmlns:a16="http://schemas.microsoft.com/office/drawing/2014/main" id="{52EE6DFF-4C41-4218-853D-CF51C9BF396C}"/>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457" name="直線コネクタ 456">
          <a:extLst>
            <a:ext uri="{FF2B5EF4-FFF2-40B4-BE49-F238E27FC236}">
              <a16:creationId xmlns:a16="http://schemas.microsoft.com/office/drawing/2014/main" id="{F87C1BC3-A0BB-4AF2-93A9-CC120B62FBC8}"/>
            </a:ext>
          </a:extLst>
        </xdr:cNvPr>
        <xdr:cNvCxnSpPr/>
      </xdr:nvCxnSpPr>
      <xdr:spPr>
        <a:xfrm flipV="1">
          <a:off x="14696439" y="12623527"/>
          <a:ext cx="0" cy="147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8" name="【消防施設】&#10;有形固定資産減価償却率最小値テキスト">
          <a:extLst>
            <a:ext uri="{FF2B5EF4-FFF2-40B4-BE49-F238E27FC236}">
              <a16:creationId xmlns:a16="http://schemas.microsoft.com/office/drawing/2014/main" id="{76C709B8-93A5-48D1-8F15-0551F03FEDC3}"/>
            </a:ext>
          </a:extLst>
        </xdr:cNvPr>
        <xdr:cNvSpPr txBox="1"/>
      </xdr:nvSpPr>
      <xdr:spPr>
        <a:xfrm>
          <a:off x="147351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9" name="直線コネクタ 458">
          <a:extLst>
            <a:ext uri="{FF2B5EF4-FFF2-40B4-BE49-F238E27FC236}">
              <a16:creationId xmlns:a16="http://schemas.microsoft.com/office/drawing/2014/main" id="{805B263E-190B-42F0-9482-1A9A348B1987}"/>
            </a:ext>
          </a:extLst>
        </xdr:cNvPr>
        <xdr:cNvCxnSpPr/>
      </xdr:nvCxnSpPr>
      <xdr:spPr>
        <a:xfrm>
          <a:off x="14611350"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460" name="【消防施設】&#10;有形固定資産減価償却率最大値テキスト">
          <a:extLst>
            <a:ext uri="{FF2B5EF4-FFF2-40B4-BE49-F238E27FC236}">
              <a16:creationId xmlns:a16="http://schemas.microsoft.com/office/drawing/2014/main" id="{90227BB5-F70F-4A48-B46E-350FF67CDA8A}"/>
            </a:ext>
          </a:extLst>
        </xdr:cNvPr>
        <xdr:cNvSpPr txBox="1"/>
      </xdr:nvSpPr>
      <xdr:spPr>
        <a:xfrm>
          <a:off x="14735175" y="124019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461" name="直線コネクタ 460">
          <a:extLst>
            <a:ext uri="{FF2B5EF4-FFF2-40B4-BE49-F238E27FC236}">
              <a16:creationId xmlns:a16="http://schemas.microsoft.com/office/drawing/2014/main" id="{D6CC3A58-A8BE-4E32-BA1F-BAF1715F961F}"/>
            </a:ext>
          </a:extLst>
        </xdr:cNvPr>
        <xdr:cNvCxnSpPr/>
      </xdr:nvCxnSpPr>
      <xdr:spPr>
        <a:xfrm>
          <a:off x="14611350" y="1262352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462" name="【消防施設】&#10;有形固定資産減価償却率平均値テキスト">
          <a:extLst>
            <a:ext uri="{FF2B5EF4-FFF2-40B4-BE49-F238E27FC236}">
              <a16:creationId xmlns:a16="http://schemas.microsoft.com/office/drawing/2014/main" id="{C178785F-328D-4D6B-BDCC-81A44AD6859A}"/>
            </a:ext>
          </a:extLst>
        </xdr:cNvPr>
        <xdr:cNvSpPr txBox="1"/>
      </xdr:nvSpPr>
      <xdr:spPr>
        <a:xfrm>
          <a:off x="14735175" y="13335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463" name="フローチャート: 判断 462">
          <a:extLst>
            <a:ext uri="{FF2B5EF4-FFF2-40B4-BE49-F238E27FC236}">
              <a16:creationId xmlns:a16="http://schemas.microsoft.com/office/drawing/2014/main" id="{2BE6FF46-2FBB-4BCE-AEBA-9A5CADBC8EA4}"/>
            </a:ext>
          </a:extLst>
        </xdr:cNvPr>
        <xdr:cNvSpPr/>
      </xdr:nvSpPr>
      <xdr:spPr>
        <a:xfrm>
          <a:off x="14649450" y="134708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464" name="フローチャート: 判断 463">
          <a:extLst>
            <a:ext uri="{FF2B5EF4-FFF2-40B4-BE49-F238E27FC236}">
              <a16:creationId xmlns:a16="http://schemas.microsoft.com/office/drawing/2014/main" id="{5173F0A1-8246-4D81-83C7-D2F8857FCB2E}"/>
            </a:ext>
          </a:extLst>
        </xdr:cNvPr>
        <xdr:cNvSpPr/>
      </xdr:nvSpPr>
      <xdr:spPr>
        <a:xfrm>
          <a:off x="13887450" y="1344285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465" name="フローチャート: 判断 464">
          <a:extLst>
            <a:ext uri="{FF2B5EF4-FFF2-40B4-BE49-F238E27FC236}">
              <a16:creationId xmlns:a16="http://schemas.microsoft.com/office/drawing/2014/main" id="{B5925AEB-E9FB-49A6-8FF2-07A7A5199B33}"/>
            </a:ext>
          </a:extLst>
        </xdr:cNvPr>
        <xdr:cNvSpPr/>
      </xdr:nvSpPr>
      <xdr:spPr>
        <a:xfrm>
          <a:off x="13096875" y="134036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466" name="フローチャート: 判断 465">
          <a:extLst>
            <a:ext uri="{FF2B5EF4-FFF2-40B4-BE49-F238E27FC236}">
              <a16:creationId xmlns:a16="http://schemas.microsoft.com/office/drawing/2014/main" id="{2100B389-2148-4666-A9F4-D39FCAEDEBBF}"/>
            </a:ext>
          </a:extLst>
        </xdr:cNvPr>
        <xdr:cNvSpPr/>
      </xdr:nvSpPr>
      <xdr:spPr>
        <a:xfrm>
          <a:off x="12296775" y="134232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467" name="フローチャート: 判断 466">
          <a:extLst>
            <a:ext uri="{FF2B5EF4-FFF2-40B4-BE49-F238E27FC236}">
              <a16:creationId xmlns:a16="http://schemas.microsoft.com/office/drawing/2014/main" id="{8AFA6634-E91C-4C70-A4A7-77F0BF87931A}"/>
            </a:ext>
          </a:extLst>
        </xdr:cNvPr>
        <xdr:cNvSpPr/>
      </xdr:nvSpPr>
      <xdr:spPr>
        <a:xfrm>
          <a:off x="11487150" y="1347733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8" name="テキスト ボックス 467">
          <a:extLst>
            <a:ext uri="{FF2B5EF4-FFF2-40B4-BE49-F238E27FC236}">
              <a16:creationId xmlns:a16="http://schemas.microsoft.com/office/drawing/2014/main" id="{00213173-0550-4567-BABC-F4A4F59C39F8}"/>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9" name="テキスト ボックス 468">
          <a:extLst>
            <a:ext uri="{FF2B5EF4-FFF2-40B4-BE49-F238E27FC236}">
              <a16:creationId xmlns:a16="http://schemas.microsoft.com/office/drawing/2014/main" id="{427E4B7D-4C5A-4396-B8B4-AE1B833F8670}"/>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70" name="テキスト ボックス 469">
          <a:extLst>
            <a:ext uri="{FF2B5EF4-FFF2-40B4-BE49-F238E27FC236}">
              <a16:creationId xmlns:a16="http://schemas.microsoft.com/office/drawing/2014/main" id="{7937C23A-3371-453D-A7C8-97E8EE38E5DB}"/>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71" name="テキスト ボックス 470">
          <a:extLst>
            <a:ext uri="{FF2B5EF4-FFF2-40B4-BE49-F238E27FC236}">
              <a16:creationId xmlns:a16="http://schemas.microsoft.com/office/drawing/2014/main" id="{7A8223CE-5865-4F8C-A852-91DEBB91E148}"/>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72" name="テキスト ボックス 471">
          <a:extLst>
            <a:ext uri="{FF2B5EF4-FFF2-40B4-BE49-F238E27FC236}">
              <a16:creationId xmlns:a16="http://schemas.microsoft.com/office/drawing/2014/main" id="{0A3D9332-CDF9-418F-905A-B9ADE7A517CD}"/>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122827</xdr:rowOff>
    </xdr:from>
    <xdr:to>
      <xdr:col>85</xdr:col>
      <xdr:colOff>177800</xdr:colOff>
      <xdr:row>85</xdr:row>
      <xdr:rowOff>52977</xdr:rowOff>
    </xdr:to>
    <xdr:sp macro="" textlink="">
      <xdr:nvSpPr>
        <xdr:cNvPr id="473" name="楕円 472">
          <a:extLst>
            <a:ext uri="{FF2B5EF4-FFF2-40B4-BE49-F238E27FC236}">
              <a16:creationId xmlns:a16="http://schemas.microsoft.com/office/drawing/2014/main" id="{AD3A120F-9B54-42E5-963B-E83E7153B1BB}"/>
            </a:ext>
          </a:extLst>
        </xdr:cNvPr>
        <xdr:cNvSpPr/>
      </xdr:nvSpPr>
      <xdr:spPr>
        <a:xfrm>
          <a:off x="14649450" y="1373722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101254</xdr:rowOff>
    </xdr:from>
    <xdr:ext cx="405111" cy="259045"/>
    <xdr:sp macro="" textlink="">
      <xdr:nvSpPr>
        <xdr:cNvPr id="474" name="【消防施設】&#10;有形固定資産減価償却率該当値テキスト">
          <a:extLst>
            <a:ext uri="{FF2B5EF4-FFF2-40B4-BE49-F238E27FC236}">
              <a16:creationId xmlns:a16="http://schemas.microsoft.com/office/drawing/2014/main" id="{55A25111-EB78-40B4-B587-FEF8A943EA7B}"/>
            </a:ext>
          </a:extLst>
        </xdr:cNvPr>
        <xdr:cNvSpPr txBox="1"/>
      </xdr:nvSpPr>
      <xdr:spPr>
        <a:xfrm>
          <a:off x="14735175" y="13715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126093</xdr:rowOff>
    </xdr:from>
    <xdr:to>
      <xdr:col>81</xdr:col>
      <xdr:colOff>101600</xdr:colOff>
      <xdr:row>85</xdr:row>
      <xdr:rowOff>56243</xdr:rowOff>
    </xdr:to>
    <xdr:sp macro="" textlink="">
      <xdr:nvSpPr>
        <xdr:cNvPr id="475" name="楕円 474">
          <a:extLst>
            <a:ext uri="{FF2B5EF4-FFF2-40B4-BE49-F238E27FC236}">
              <a16:creationId xmlns:a16="http://schemas.microsoft.com/office/drawing/2014/main" id="{66207DB2-9EA9-471E-BF21-522CD1108431}"/>
            </a:ext>
          </a:extLst>
        </xdr:cNvPr>
        <xdr:cNvSpPr/>
      </xdr:nvSpPr>
      <xdr:spPr>
        <a:xfrm>
          <a:off x="13887450" y="1373414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2177</xdr:rowOff>
    </xdr:from>
    <xdr:to>
      <xdr:col>85</xdr:col>
      <xdr:colOff>127000</xdr:colOff>
      <xdr:row>85</xdr:row>
      <xdr:rowOff>5443</xdr:rowOff>
    </xdr:to>
    <xdr:cxnSp macro="">
      <xdr:nvCxnSpPr>
        <xdr:cNvPr id="476" name="直線コネクタ 475">
          <a:extLst>
            <a:ext uri="{FF2B5EF4-FFF2-40B4-BE49-F238E27FC236}">
              <a16:creationId xmlns:a16="http://schemas.microsoft.com/office/drawing/2014/main" id="{D4375A3B-652B-45A6-99CE-20FB8EA85634}"/>
            </a:ext>
          </a:extLst>
        </xdr:cNvPr>
        <xdr:cNvCxnSpPr/>
      </xdr:nvCxnSpPr>
      <xdr:spPr>
        <a:xfrm flipV="1">
          <a:off x="13935075" y="13775327"/>
          <a:ext cx="762000" cy="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64044</xdr:rowOff>
    </xdr:from>
    <xdr:to>
      <xdr:col>76</xdr:col>
      <xdr:colOff>165100</xdr:colOff>
      <xdr:row>84</xdr:row>
      <xdr:rowOff>165644</xdr:rowOff>
    </xdr:to>
    <xdr:sp macro="" textlink="">
      <xdr:nvSpPr>
        <xdr:cNvPr id="477" name="楕円 476">
          <a:extLst>
            <a:ext uri="{FF2B5EF4-FFF2-40B4-BE49-F238E27FC236}">
              <a16:creationId xmlns:a16="http://schemas.microsoft.com/office/drawing/2014/main" id="{0144483D-7455-4285-8F4D-3CE08D7C2349}"/>
            </a:ext>
          </a:extLst>
        </xdr:cNvPr>
        <xdr:cNvSpPr/>
      </xdr:nvSpPr>
      <xdr:spPr>
        <a:xfrm>
          <a:off x="13096875" y="136784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114844</xdr:rowOff>
    </xdr:from>
    <xdr:to>
      <xdr:col>81</xdr:col>
      <xdr:colOff>50800</xdr:colOff>
      <xdr:row>85</xdr:row>
      <xdr:rowOff>5443</xdr:rowOff>
    </xdr:to>
    <xdr:cxnSp macro="">
      <xdr:nvCxnSpPr>
        <xdr:cNvPr id="478" name="直線コネクタ 477">
          <a:extLst>
            <a:ext uri="{FF2B5EF4-FFF2-40B4-BE49-F238E27FC236}">
              <a16:creationId xmlns:a16="http://schemas.microsoft.com/office/drawing/2014/main" id="{2724D6D5-4513-4E82-A815-382606D80F0F}"/>
            </a:ext>
          </a:extLst>
        </xdr:cNvPr>
        <xdr:cNvCxnSpPr/>
      </xdr:nvCxnSpPr>
      <xdr:spPr>
        <a:xfrm>
          <a:off x="13144500" y="13726069"/>
          <a:ext cx="790575" cy="5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170180</xdr:rowOff>
    </xdr:from>
    <xdr:to>
      <xdr:col>72</xdr:col>
      <xdr:colOff>38100</xdr:colOff>
      <xdr:row>84</xdr:row>
      <xdr:rowOff>100330</xdr:rowOff>
    </xdr:to>
    <xdr:sp macro="" textlink="">
      <xdr:nvSpPr>
        <xdr:cNvPr id="479" name="楕円 478">
          <a:extLst>
            <a:ext uri="{FF2B5EF4-FFF2-40B4-BE49-F238E27FC236}">
              <a16:creationId xmlns:a16="http://schemas.microsoft.com/office/drawing/2014/main" id="{450B2579-D3BE-42A9-B0E4-3AE2FED31965}"/>
            </a:ext>
          </a:extLst>
        </xdr:cNvPr>
        <xdr:cNvSpPr/>
      </xdr:nvSpPr>
      <xdr:spPr>
        <a:xfrm>
          <a:off x="12296775" y="1360995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49530</xdr:rowOff>
    </xdr:from>
    <xdr:to>
      <xdr:col>76</xdr:col>
      <xdr:colOff>114300</xdr:colOff>
      <xdr:row>84</xdr:row>
      <xdr:rowOff>114844</xdr:rowOff>
    </xdr:to>
    <xdr:cxnSp macro="">
      <xdr:nvCxnSpPr>
        <xdr:cNvPr id="480" name="直線コネクタ 479">
          <a:extLst>
            <a:ext uri="{FF2B5EF4-FFF2-40B4-BE49-F238E27FC236}">
              <a16:creationId xmlns:a16="http://schemas.microsoft.com/office/drawing/2014/main" id="{976E2783-9E5D-4696-887F-00B73D152B12}"/>
            </a:ext>
          </a:extLst>
        </xdr:cNvPr>
        <xdr:cNvCxnSpPr/>
      </xdr:nvCxnSpPr>
      <xdr:spPr>
        <a:xfrm>
          <a:off x="12344400" y="13657580"/>
          <a:ext cx="800100" cy="6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170180</xdr:rowOff>
    </xdr:from>
    <xdr:to>
      <xdr:col>67</xdr:col>
      <xdr:colOff>101600</xdr:colOff>
      <xdr:row>84</xdr:row>
      <xdr:rowOff>100330</xdr:rowOff>
    </xdr:to>
    <xdr:sp macro="" textlink="">
      <xdr:nvSpPr>
        <xdr:cNvPr id="481" name="楕円 480">
          <a:extLst>
            <a:ext uri="{FF2B5EF4-FFF2-40B4-BE49-F238E27FC236}">
              <a16:creationId xmlns:a16="http://schemas.microsoft.com/office/drawing/2014/main" id="{488DDBC5-6AF8-47AE-95BD-9F408D242CE0}"/>
            </a:ext>
          </a:extLst>
        </xdr:cNvPr>
        <xdr:cNvSpPr/>
      </xdr:nvSpPr>
      <xdr:spPr>
        <a:xfrm>
          <a:off x="11487150" y="1360995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49530</xdr:rowOff>
    </xdr:from>
    <xdr:to>
      <xdr:col>71</xdr:col>
      <xdr:colOff>177800</xdr:colOff>
      <xdr:row>84</xdr:row>
      <xdr:rowOff>49530</xdr:rowOff>
    </xdr:to>
    <xdr:cxnSp macro="">
      <xdr:nvCxnSpPr>
        <xdr:cNvPr id="482" name="直線コネクタ 481">
          <a:extLst>
            <a:ext uri="{FF2B5EF4-FFF2-40B4-BE49-F238E27FC236}">
              <a16:creationId xmlns:a16="http://schemas.microsoft.com/office/drawing/2014/main" id="{87C54FD5-E4F0-4CF0-9850-F2F312AD6CAB}"/>
            </a:ext>
          </a:extLst>
        </xdr:cNvPr>
        <xdr:cNvCxnSpPr/>
      </xdr:nvCxnSpPr>
      <xdr:spPr>
        <a:xfrm>
          <a:off x="11534775" y="1365758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102161</xdr:rowOff>
    </xdr:from>
    <xdr:ext cx="405111" cy="259045"/>
    <xdr:sp macro="" textlink="">
      <xdr:nvSpPr>
        <xdr:cNvPr id="483" name="n_1aveValue【消防施設】&#10;有形固定資産減価償却率">
          <a:extLst>
            <a:ext uri="{FF2B5EF4-FFF2-40B4-BE49-F238E27FC236}">
              <a16:creationId xmlns:a16="http://schemas.microsoft.com/office/drawing/2014/main" id="{9FD48F25-1DBC-48E7-B332-39EF59B8EF1A}"/>
            </a:ext>
          </a:extLst>
        </xdr:cNvPr>
        <xdr:cNvSpPr txBox="1"/>
      </xdr:nvSpPr>
      <xdr:spPr>
        <a:xfrm>
          <a:off x="13745219" y="13230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62972</xdr:rowOff>
    </xdr:from>
    <xdr:ext cx="405111" cy="259045"/>
    <xdr:sp macro="" textlink="">
      <xdr:nvSpPr>
        <xdr:cNvPr id="484" name="n_2aveValue【消防施設】&#10;有形固定資産減価償却率">
          <a:extLst>
            <a:ext uri="{FF2B5EF4-FFF2-40B4-BE49-F238E27FC236}">
              <a16:creationId xmlns:a16="http://schemas.microsoft.com/office/drawing/2014/main" id="{5E11EE3A-48EB-437D-BAE9-B3A28CA0F098}"/>
            </a:ext>
          </a:extLst>
        </xdr:cNvPr>
        <xdr:cNvSpPr txBox="1"/>
      </xdr:nvSpPr>
      <xdr:spPr>
        <a:xfrm>
          <a:off x="12964169" y="13191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485" name="n_3aveValue【消防施設】&#10;有形固定資産減価償却率">
          <a:extLst>
            <a:ext uri="{FF2B5EF4-FFF2-40B4-BE49-F238E27FC236}">
              <a16:creationId xmlns:a16="http://schemas.microsoft.com/office/drawing/2014/main" id="{0B8B49FE-D2B1-46E8-A50B-C2905C8727D1}"/>
            </a:ext>
          </a:extLst>
        </xdr:cNvPr>
        <xdr:cNvSpPr txBox="1"/>
      </xdr:nvSpPr>
      <xdr:spPr>
        <a:xfrm>
          <a:off x="12164069" y="13211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142983</xdr:rowOff>
    </xdr:from>
    <xdr:ext cx="405111" cy="259045"/>
    <xdr:sp macro="" textlink="">
      <xdr:nvSpPr>
        <xdr:cNvPr id="486" name="n_4aveValue【消防施設】&#10;有形固定資産減価償却率">
          <a:extLst>
            <a:ext uri="{FF2B5EF4-FFF2-40B4-BE49-F238E27FC236}">
              <a16:creationId xmlns:a16="http://schemas.microsoft.com/office/drawing/2014/main" id="{D29578D6-BC6E-4D97-8BEE-30B938BC47EB}"/>
            </a:ext>
          </a:extLst>
        </xdr:cNvPr>
        <xdr:cNvSpPr txBox="1"/>
      </xdr:nvSpPr>
      <xdr:spPr>
        <a:xfrm>
          <a:off x="11354444" y="13265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47370</xdr:rowOff>
    </xdr:from>
    <xdr:ext cx="405111" cy="259045"/>
    <xdr:sp macro="" textlink="">
      <xdr:nvSpPr>
        <xdr:cNvPr id="487" name="n_1mainValue【消防施設】&#10;有形固定資産減価償却率">
          <a:extLst>
            <a:ext uri="{FF2B5EF4-FFF2-40B4-BE49-F238E27FC236}">
              <a16:creationId xmlns:a16="http://schemas.microsoft.com/office/drawing/2014/main" id="{79C417FD-3B0C-4E2F-8C86-A9888F04EF9F}"/>
            </a:ext>
          </a:extLst>
        </xdr:cNvPr>
        <xdr:cNvSpPr txBox="1"/>
      </xdr:nvSpPr>
      <xdr:spPr>
        <a:xfrm>
          <a:off x="13745219" y="13823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156771</xdr:rowOff>
    </xdr:from>
    <xdr:ext cx="405111" cy="259045"/>
    <xdr:sp macro="" textlink="">
      <xdr:nvSpPr>
        <xdr:cNvPr id="488" name="n_2mainValue【消防施設】&#10;有形固定資産減価償却率">
          <a:extLst>
            <a:ext uri="{FF2B5EF4-FFF2-40B4-BE49-F238E27FC236}">
              <a16:creationId xmlns:a16="http://schemas.microsoft.com/office/drawing/2014/main" id="{C06B5ED3-1A48-49B2-9374-7ACD60CA39CA}"/>
            </a:ext>
          </a:extLst>
        </xdr:cNvPr>
        <xdr:cNvSpPr txBox="1"/>
      </xdr:nvSpPr>
      <xdr:spPr>
        <a:xfrm>
          <a:off x="12964169" y="13771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91457</xdr:rowOff>
    </xdr:from>
    <xdr:ext cx="405111" cy="259045"/>
    <xdr:sp macro="" textlink="">
      <xdr:nvSpPr>
        <xdr:cNvPr id="489" name="n_3mainValue【消防施設】&#10;有形固定資産減価償却率">
          <a:extLst>
            <a:ext uri="{FF2B5EF4-FFF2-40B4-BE49-F238E27FC236}">
              <a16:creationId xmlns:a16="http://schemas.microsoft.com/office/drawing/2014/main" id="{B30265E8-11D7-4607-996B-54AFE7A0BB81}"/>
            </a:ext>
          </a:extLst>
        </xdr:cNvPr>
        <xdr:cNvSpPr txBox="1"/>
      </xdr:nvSpPr>
      <xdr:spPr>
        <a:xfrm>
          <a:off x="12164069"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91457</xdr:rowOff>
    </xdr:from>
    <xdr:ext cx="405111" cy="259045"/>
    <xdr:sp macro="" textlink="">
      <xdr:nvSpPr>
        <xdr:cNvPr id="490" name="n_4mainValue【消防施設】&#10;有形固定資産減価償却率">
          <a:extLst>
            <a:ext uri="{FF2B5EF4-FFF2-40B4-BE49-F238E27FC236}">
              <a16:creationId xmlns:a16="http://schemas.microsoft.com/office/drawing/2014/main" id="{8A188A54-872E-418D-B4DD-5BA9421D6DB4}"/>
            </a:ext>
          </a:extLst>
        </xdr:cNvPr>
        <xdr:cNvSpPr txBox="1"/>
      </xdr:nvSpPr>
      <xdr:spPr>
        <a:xfrm>
          <a:off x="11354444"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91" name="正方形/長方形 490">
          <a:extLst>
            <a:ext uri="{FF2B5EF4-FFF2-40B4-BE49-F238E27FC236}">
              <a16:creationId xmlns:a16="http://schemas.microsoft.com/office/drawing/2014/main" id="{526DB074-1CB0-4F31-AF34-D7ABB1ECB18F}"/>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2" name="正方形/長方形 491">
          <a:extLst>
            <a:ext uri="{FF2B5EF4-FFF2-40B4-BE49-F238E27FC236}">
              <a16:creationId xmlns:a16="http://schemas.microsoft.com/office/drawing/2014/main" id="{27E010EB-9277-45B7-8079-2093AB58F767}"/>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3" name="正方形/長方形 492">
          <a:extLst>
            <a:ext uri="{FF2B5EF4-FFF2-40B4-BE49-F238E27FC236}">
              <a16:creationId xmlns:a16="http://schemas.microsoft.com/office/drawing/2014/main" id="{3633CF81-6157-488D-A8CF-D6571EACD397}"/>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4" name="正方形/長方形 493">
          <a:extLst>
            <a:ext uri="{FF2B5EF4-FFF2-40B4-BE49-F238E27FC236}">
              <a16:creationId xmlns:a16="http://schemas.microsoft.com/office/drawing/2014/main" id="{BF2427B1-85B0-46E3-87AE-36593927708D}"/>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5" name="正方形/長方形 494">
          <a:extLst>
            <a:ext uri="{FF2B5EF4-FFF2-40B4-BE49-F238E27FC236}">
              <a16:creationId xmlns:a16="http://schemas.microsoft.com/office/drawing/2014/main" id="{DF41DEAE-0D12-4C70-9C8E-F51009824E70}"/>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6" name="正方形/長方形 495">
          <a:extLst>
            <a:ext uri="{FF2B5EF4-FFF2-40B4-BE49-F238E27FC236}">
              <a16:creationId xmlns:a16="http://schemas.microsoft.com/office/drawing/2014/main" id="{DCC7447A-D266-4773-8225-310E2156D7DE}"/>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7" name="正方形/長方形 496">
          <a:extLst>
            <a:ext uri="{FF2B5EF4-FFF2-40B4-BE49-F238E27FC236}">
              <a16:creationId xmlns:a16="http://schemas.microsoft.com/office/drawing/2014/main" id="{CF30F7CC-7ADF-48E1-BC7A-FA5A91FCCB8E}"/>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8" name="正方形/長方形 497">
          <a:extLst>
            <a:ext uri="{FF2B5EF4-FFF2-40B4-BE49-F238E27FC236}">
              <a16:creationId xmlns:a16="http://schemas.microsoft.com/office/drawing/2014/main" id="{F808F79E-5CE7-457D-AA40-BB9E9F5503EB}"/>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9" name="テキスト ボックス 498">
          <a:extLst>
            <a:ext uri="{FF2B5EF4-FFF2-40B4-BE49-F238E27FC236}">
              <a16:creationId xmlns:a16="http://schemas.microsoft.com/office/drawing/2014/main" id="{3E1116F5-FB3B-4540-A15E-43AE32A54832}"/>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00" name="直線コネクタ 499">
          <a:extLst>
            <a:ext uri="{FF2B5EF4-FFF2-40B4-BE49-F238E27FC236}">
              <a16:creationId xmlns:a16="http://schemas.microsoft.com/office/drawing/2014/main" id="{7F219532-882C-4885-A632-ECD1E6D3401B}"/>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01" name="直線コネクタ 500">
          <a:extLst>
            <a:ext uri="{FF2B5EF4-FFF2-40B4-BE49-F238E27FC236}">
              <a16:creationId xmlns:a16="http://schemas.microsoft.com/office/drawing/2014/main" id="{05BC307D-C869-494E-AC3F-589A0308C824}"/>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02" name="テキスト ボックス 501">
          <a:extLst>
            <a:ext uri="{FF2B5EF4-FFF2-40B4-BE49-F238E27FC236}">
              <a16:creationId xmlns:a16="http://schemas.microsoft.com/office/drawing/2014/main" id="{94F6BEEE-0BF1-4634-BDB3-70006D934E2B}"/>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03" name="直線コネクタ 502">
          <a:extLst>
            <a:ext uri="{FF2B5EF4-FFF2-40B4-BE49-F238E27FC236}">
              <a16:creationId xmlns:a16="http://schemas.microsoft.com/office/drawing/2014/main" id="{D61AB702-2C9B-4B88-94DF-F07CBC91CE98}"/>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04" name="テキスト ボックス 503">
          <a:extLst>
            <a:ext uri="{FF2B5EF4-FFF2-40B4-BE49-F238E27FC236}">
              <a16:creationId xmlns:a16="http://schemas.microsoft.com/office/drawing/2014/main" id="{7BCC4380-DC64-45BB-965D-A95ECCC05D2F}"/>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5" name="直線コネクタ 504">
          <a:extLst>
            <a:ext uri="{FF2B5EF4-FFF2-40B4-BE49-F238E27FC236}">
              <a16:creationId xmlns:a16="http://schemas.microsoft.com/office/drawing/2014/main" id="{E2E94B09-4CEC-41B8-AC21-1104AA1A7FDF}"/>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6" name="テキスト ボックス 505">
          <a:extLst>
            <a:ext uri="{FF2B5EF4-FFF2-40B4-BE49-F238E27FC236}">
              <a16:creationId xmlns:a16="http://schemas.microsoft.com/office/drawing/2014/main" id="{36A6CA4A-89B1-4F46-8A0F-4433D5522D58}"/>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7" name="直線コネクタ 506">
          <a:extLst>
            <a:ext uri="{FF2B5EF4-FFF2-40B4-BE49-F238E27FC236}">
              <a16:creationId xmlns:a16="http://schemas.microsoft.com/office/drawing/2014/main" id="{C5D5D6BC-6737-49C5-97A9-337E2E97C403}"/>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8" name="テキスト ボックス 507">
          <a:extLst>
            <a:ext uri="{FF2B5EF4-FFF2-40B4-BE49-F238E27FC236}">
              <a16:creationId xmlns:a16="http://schemas.microsoft.com/office/drawing/2014/main" id="{E2C1A9F2-18E4-40D0-8B15-D390D0595D16}"/>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9" name="直線コネクタ 508">
          <a:extLst>
            <a:ext uri="{FF2B5EF4-FFF2-40B4-BE49-F238E27FC236}">
              <a16:creationId xmlns:a16="http://schemas.microsoft.com/office/drawing/2014/main" id="{11EA0F55-AC21-4CA0-B8A7-6B0331591C75}"/>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10" name="テキスト ボックス 509">
          <a:extLst>
            <a:ext uri="{FF2B5EF4-FFF2-40B4-BE49-F238E27FC236}">
              <a16:creationId xmlns:a16="http://schemas.microsoft.com/office/drawing/2014/main" id="{A13423C2-6538-4859-B4BA-A4DFB4533536}"/>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11" name="直線コネクタ 510">
          <a:extLst>
            <a:ext uri="{FF2B5EF4-FFF2-40B4-BE49-F238E27FC236}">
              <a16:creationId xmlns:a16="http://schemas.microsoft.com/office/drawing/2014/main" id="{97175924-8993-46D8-B12E-2934AEDC2FF5}"/>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512" name="テキスト ボックス 511">
          <a:extLst>
            <a:ext uri="{FF2B5EF4-FFF2-40B4-BE49-F238E27FC236}">
              <a16:creationId xmlns:a16="http://schemas.microsoft.com/office/drawing/2014/main" id="{7EE24646-F9E8-4EE8-8752-D5D7786409AF}"/>
            </a:ext>
          </a:extLst>
        </xdr:cNvPr>
        <xdr:cNvSpPr txBox="1"/>
      </xdr:nvSpPr>
      <xdr:spPr>
        <a:xfrm>
          <a:off x="1598505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13" name="【消防施設】&#10;一人当たり面積グラフ枠">
          <a:extLst>
            <a:ext uri="{FF2B5EF4-FFF2-40B4-BE49-F238E27FC236}">
              <a16:creationId xmlns:a16="http://schemas.microsoft.com/office/drawing/2014/main" id="{DC80D98D-DB71-4162-8ABB-135E3DAE44CD}"/>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514" name="直線コネクタ 513">
          <a:extLst>
            <a:ext uri="{FF2B5EF4-FFF2-40B4-BE49-F238E27FC236}">
              <a16:creationId xmlns:a16="http://schemas.microsoft.com/office/drawing/2014/main" id="{A294F080-7C9F-4363-B5DB-8912D69CB9B4}"/>
            </a:ext>
          </a:extLst>
        </xdr:cNvPr>
        <xdr:cNvCxnSpPr/>
      </xdr:nvCxnSpPr>
      <xdr:spPr>
        <a:xfrm flipV="1">
          <a:off x="19954239" y="12723368"/>
          <a:ext cx="0" cy="1324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515" name="【消防施設】&#10;一人当たり面積最小値テキスト">
          <a:extLst>
            <a:ext uri="{FF2B5EF4-FFF2-40B4-BE49-F238E27FC236}">
              <a16:creationId xmlns:a16="http://schemas.microsoft.com/office/drawing/2014/main" id="{ECA3D021-AC44-47D3-92C2-3CA6A6915EA6}"/>
            </a:ext>
          </a:extLst>
        </xdr:cNvPr>
        <xdr:cNvSpPr txBox="1"/>
      </xdr:nvSpPr>
      <xdr:spPr>
        <a:xfrm>
          <a:off x="19992975" y="1405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516" name="直線コネクタ 515">
          <a:extLst>
            <a:ext uri="{FF2B5EF4-FFF2-40B4-BE49-F238E27FC236}">
              <a16:creationId xmlns:a16="http://schemas.microsoft.com/office/drawing/2014/main" id="{10B47CB0-4925-4238-86F4-FC9D21AA8C77}"/>
            </a:ext>
          </a:extLst>
        </xdr:cNvPr>
        <xdr:cNvCxnSpPr/>
      </xdr:nvCxnSpPr>
      <xdr:spPr>
        <a:xfrm>
          <a:off x="19878675" y="1404823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517" name="【消防施設】&#10;一人当たり面積最大値テキスト">
          <a:extLst>
            <a:ext uri="{FF2B5EF4-FFF2-40B4-BE49-F238E27FC236}">
              <a16:creationId xmlns:a16="http://schemas.microsoft.com/office/drawing/2014/main" id="{16B96732-718F-4619-BC06-5670922108D4}"/>
            </a:ext>
          </a:extLst>
        </xdr:cNvPr>
        <xdr:cNvSpPr txBox="1"/>
      </xdr:nvSpPr>
      <xdr:spPr>
        <a:xfrm>
          <a:off x="19992975" y="1250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518" name="直線コネクタ 517">
          <a:extLst>
            <a:ext uri="{FF2B5EF4-FFF2-40B4-BE49-F238E27FC236}">
              <a16:creationId xmlns:a16="http://schemas.microsoft.com/office/drawing/2014/main" id="{706BF326-C2F2-4FDD-B54A-AB5588026AFC}"/>
            </a:ext>
          </a:extLst>
        </xdr:cNvPr>
        <xdr:cNvCxnSpPr/>
      </xdr:nvCxnSpPr>
      <xdr:spPr>
        <a:xfrm>
          <a:off x="19878675" y="127233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14558</xdr:rowOff>
    </xdr:from>
    <xdr:ext cx="469744" cy="259045"/>
    <xdr:sp macro="" textlink="">
      <xdr:nvSpPr>
        <xdr:cNvPr id="519" name="【消防施設】&#10;一人当たり面積平均値テキスト">
          <a:extLst>
            <a:ext uri="{FF2B5EF4-FFF2-40B4-BE49-F238E27FC236}">
              <a16:creationId xmlns:a16="http://schemas.microsoft.com/office/drawing/2014/main" id="{692D7D00-CBCA-4EDC-B5A5-1A761B3FFC71}"/>
            </a:ext>
          </a:extLst>
        </xdr:cNvPr>
        <xdr:cNvSpPr txBox="1"/>
      </xdr:nvSpPr>
      <xdr:spPr>
        <a:xfrm>
          <a:off x="19992975" y="13784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520" name="フローチャート: 判断 519">
          <a:extLst>
            <a:ext uri="{FF2B5EF4-FFF2-40B4-BE49-F238E27FC236}">
              <a16:creationId xmlns:a16="http://schemas.microsoft.com/office/drawing/2014/main" id="{AD5EC606-F12C-4C3F-A3A9-694F2C96B947}"/>
            </a:ext>
          </a:extLst>
        </xdr:cNvPr>
        <xdr:cNvSpPr/>
      </xdr:nvSpPr>
      <xdr:spPr>
        <a:xfrm>
          <a:off x="19897725" y="1393310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521" name="フローチャート: 判断 520">
          <a:extLst>
            <a:ext uri="{FF2B5EF4-FFF2-40B4-BE49-F238E27FC236}">
              <a16:creationId xmlns:a16="http://schemas.microsoft.com/office/drawing/2014/main" id="{F83A6B3F-1D6D-4005-B556-63416AFD59F6}"/>
            </a:ext>
          </a:extLst>
        </xdr:cNvPr>
        <xdr:cNvSpPr/>
      </xdr:nvSpPr>
      <xdr:spPr>
        <a:xfrm>
          <a:off x="19154775" y="1393323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522" name="フローチャート: 判断 521">
          <a:extLst>
            <a:ext uri="{FF2B5EF4-FFF2-40B4-BE49-F238E27FC236}">
              <a16:creationId xmlns:a16="http://schemas.microsoft.com/office/drawing/2014/main" id="{5092C0DF-B2C4-470B-A21A-3F874CE1DEE3}"/>
            </a:ext>
          </a:extLst>
        </xdr:cNvPr>
        <xdr:cNvSpPr/>
      </xdr:nvSpPr>
      <xdr:spPr>
        <a:xfrm>
          <a:off x="18345150" y="1393418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523" name="フローチャート: 判断 522">
          <a:extLst>
            <a:ext uri="{FF2B5EF4-FFF2-40B4-BE49-F238E27FC236}">
              <a16:creationId xmlns:a16="http://schemas.microsoft.com/office/drawing/2014/main" id="{3C9904AC-444A-4BF5-9E64-E240C9BCDD76}"/>
            </a:ext>
          </a:extLst>
        </xdr:cNvPr>
        <xdr:cNvSpPr/>
      </xdr:nvSpPr>
      <xdr:spPr>
        <a:xfrm>
          <a:off x="17554575" y="1394612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524" name="フローチャート: 判断 523">
          <a:extLst>
            <a:ext uri="{FF2B5EF4-FFF2-40B4-BE49-F238E27FC236}">
              <a16:creationId xmlns:a16="http://schemas.microsoft.com/office/drawing/2014/main" id="{CC693719-E29E-41CA-A6CA-86FDC5C71023}"/>
            </a:ext>
          </a:extLst>
        </xdr:cNvPr>
        <xdr:cNvSpPr/>
      </xdr:nvSpPr>
      <xdr:spPr>
        <a:xfrm>
          <a:off x="16754475" y="1394536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5" name="テキスト ボックス 524">
          <a:extLst>
            <a:ext uri="{FF2B5EF4-FFF2-40B4-BE49-F238E27FC236}">
              <a16:creationId xmlns:a16="http://schemas.microsoft.com/office/drawing/2014/main" id="{5D7B2E52-0879-4013-910D-593C17F28547}"/>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6" name="テキスト ボックス 525">
          <a:extLst>
            <a:ext uri="{FF2B5EF4-FFF2-40B4-BE49-F238E27FC236}">
              <a16:creationId xmlns:a16="http://schemas.microsoft.com/office/drawing/2014/main" id="{7E70B872-BC40-4C71-B5F5-D7A27D08A7DE}"/>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7" name="テキスト ボックス 526">
          <a:extLst>
            <a:ext uri="{FF2B5EF4-FFF2-40B4-BE49-F238E27FC236}">
              <a16:creationId xmlns:a16="http://schemas.microsoft.com/office/drawing/2014/main" id="{617D916D-3E79-42EF-B1D1-ACB3B18AFB86}"/>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8" name="テキスト ボックス 527">
          <a:extLst>
            <a:ext uri="{FF2B5EF4-FFF2-40B4-BE49-F238E27FC236}">
              <a16:creationId xmlns:a16="http://schemas.microsoft.com/office/drawing/2014/main" id="{02ABF302-44CD-4E6F-86CD-9B055BC80F97}"/>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9" name="テキスト ボックス 528">
          <a:extLst>
            <a:ext uri="{FF2B5EF4-FFF2-40B4-BE49-F238E27FC236}">
              <a16:creationId xmlns:a16="http://schemas.microsoft.com/office/drawing/2014/main" id="{AC406C19-F444-4943-877C-DF5CB58886FF}"/>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38736</xdr:rowOff>
    </xdr:from>
    <xdr:to>
      <xdr:col>116</xdr:col>
      <xdr:colOff>114300</xdr:colOff>
      <xdr:row>86</xdr:row>
      <xdr:rowOff>140336</xdr:rowOff>
    </xdr:to>
    <xdr:sp macro="" textlink="">
      <xdr:nvSpPr>
        <xdr:cNvPr id="530" name="楕円 529">
          <a:extLst>
            <a:ext uri="{FF2B5EF4-FFF2-40B4-BE49-F238E27FC236}">
              <a16:creationId xmlns:a16="http://schemas.microsoft.com/office/drawing/2014/main" id="{EBDB2972-C9BE-4E42-8798-4472EE6F038A}"/>
            </a:ext>
          </a:extLst>
        </xdr:cNvPr>
        <xdr:cNvSpPr/>
      </xdr:nvSpPr>
      <xdr:spPr>
        <a:xfrm>
          <a:off x="19897725" y="1397381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141560</xdr:rowOff>
    </xdr:from>
    <xdr:ext cx="469744" cy="259045"/>
    <xdr:sp macro="" textlink="">
      <xdr:nvSpPr>
        <xdr:cNvPr id="531" name="【消防施設】&#10;一人当たり面積該当値テキスト">
          <a:extLst>
            <a:ext uri="{FF2B5EF4-FFF2-40B4-BE49-F238E27FC236}">
              <a16:creationId xmlns:a16="http://schemas.microsoft.com/office/drawing/2014/main" id="{E6C78E3F-0E79-4151-ACD9-094C2C13A1E9}"/>
            </a:ext>
          </a:extLst>
        </xdr:cNvPr>
        <xdr:cNvSpPr txBox="1"/>
      </xdr:nvSpPr>
      <xdr:spPr>
        <a:xfrm>
          <a:off x="19992975" y="1391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41593</xdr:rowOff>
    </xdr:from>
    <xdr:to>
      <xdr:col>112</xdr:col>
      <xdr:colOff>38100</xdr:colOff>
      <xdr:row>86</xdr:row>
      <xdr:rowOff>143193</xdr:rowOff>
    </xdr:to>
    <xdr:sp macro="" textlink="">
      <xdr:nvSpPr>
        <xdr:cNvPr id="532" name="楕円 531">
          <a:extLst>
            <a:ext uri="{FF2B5EF4-FFF2-40B4-BE49-F238E27FC236}">
              <a16:creationId xmlns:a16="http://schemas.microsoft.com/office/drawing/2014/main" id="{5194FAC4-BE0B-4787-B05D-78B4FC7F0F6E}"/>
            </a:ext>
          </a:extLst>
        </xdr:cNvPr>
        <xdr:cNvSpPr/>
      </xdr:nvSpPr>
      <xdr:spPr>
        <a:xfrm>
          <a:off x="19154775" y="1397984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89536</xdr:rowOff>
    </xdr:from>
    <xdr:to>
      <xdr:col>116</xdr:col>
      <xdr:colOff>63500</xdr:colOff>
      <xdr:row>86</xdr:row>
      <xdr:rowOff>92393</xdr:rowOff>
    </xdr:to>
    <xdr:cxnSp macro="">
      <xdr:nvCxnSpPr>
        <xdr:cNvPr id="533" name="直線コネクタ 532">
          <a:extLst>
            <a:ext uri="{FF2B5EF4-FFF2-40B4-BE49-F238E27FC236}">
              <a16:creationId xmlns:a16="http://schemas.microsoft.com/office/drawing/2014/main" id="{81DAA5AC-4422-487B-A6BE-24B89D615FC3}"/>
            </a:ext>
          </a:extLst>
        </xdr:cNvPr>
        <xdr:cNvCxnSpPr/>
      </xdr:nvCxnSpPr>
      <xdr:spPr>
        <a:xfrm flipV="1">
          <a:off x="19202400" y="14021436"/>
          <a:ext cx="752475"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41593</xdr:rowOff>
    </xdr:from>
    <xdr:to>
      <xdr:col>107</xdr:col>
      <xdr:colOff>101600</xdr:colOff>
      <xdr:row>86</xdr:row>
      <xdr:rowOff>143193</xdr:rowOff>
    </xdr:to>
    <xdr:sp macro="" textlink="">
      <xdr:nvSpPr>
        <xdr:cNvPr id="534" name="楕円 533">
          <a:extLst>
            <a:ext uri="{FF2B5EF4-FFF2-40B4-BE49-F238E27FC236}">
              <a16:creationId xmlns:a16="http://schemas.microsoft.com/office/drawing/2014/main" id="{E27C247B-E959-4FAA-8EF2-82211857EDEE}"/>
            </a:ext>
          </a:extLst>
        </xdr:cNvPr>
        <xdr:cNvSpPr/>
      </xdr:nvSpPr>
      <xdr:spPr>
        <a:xfrm>
          <a:off x="18345150" y="1397984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92393</xdr:rowOff>
    </xdr:from>
    <xdr:to>
      <xdr:col>111</xdr:col>
      <xdr:colOff>177800</xdr:colOff>
      <xdr:row>86</xdr:row>
      <xdr:rowOff>92393</xdr:rowOff>
    </xdr:to>
    <xdr:cxnSp macro="">
      <xdr:nvCxnSpPr>
        <xdr:cNvPr id="535" name="直線コネクタ 534">
          <a:extLst>
            <a:ext uri="{FF2B5EF4-FFF2-40B4-BE49-F238E27FC236}">
              <a16:creationId xmlns:a16="http://schemas.microsoft.com/office/drawing/2014/main" id="{7DEF012B-6DE0-4A0E-93E1-F20727E40AF2}"/>
            </a:ext>
          </a:extLst>
        </xdr:cNvPr>
        <xdr:cNvCxnSpPr/>
      </xdr:nvCxnSpPr>
      <xdr:spPr>
        <a:xfrm>
          <a:off x="18392775" y="14027468"/>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42163</xdr:rowOff>
    </xdr:from>
    <xdr:to>
      <xdr:col>102</xdr:col>
      <xdr:colOff>165100</xdr:colOff>
      <xdr:row>86</xdr:row>
      <xdr:rowOff>143763</xdr:rowOff>
    </xdr:to>
    <xdr:sp macro="" textlink="">
      <xdr:nvSpPr>
        <xdr:cNvPr id="536" name="楕円 535">
          <a:extLst>
            <a:ext uri="{FF2B5EF4-FFF2-40B4-BE49-F238E27FC236}">
              <a16:creationId xmlns:a16="http://schemas.microsoft.com/office/drawing/2014/main" id="{753D33EF-34B4-479A-9B77-E8A918959C12}"/>
            </a:ext>
          </a:extLst>
        </xdr:cNvPr>
        <xdr:cNvSpPr/>
      </xdr:nvSpPr>
      <xdr:spPr>
        <a:xfrm>
          <a:off x="17554575" y="1398041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92393</xdr:rowOff>
    </xdr:from>
    <xdr:to>
      <xdr:col>107</xdr:col>
      <xdr:colOff>50800</xdr:colOff>
      <xdr:row>86</xdr:row>
      <xdr:rowOff>92963</xdr:rowOff>
    </xdr:to>
    <xdr:cxnSp macro="">
      <xdr:nvCxnSpPr>
        <xdr:cNvPr id="537" name="直線コネクタ 536">
          <a:extLst>
            <a:ext uri="{FF2B5EF4-FFF2-40B4-BE49-F238E27FC236}">
              <a16:creationId xmlns:a16="http://schemas.microsoft.com/office/drawing/2014/main" id="{6542D758-4AFD-4DA6-8EBB-F999ED10C080}"/>
            </a:ext>
          </a:extLst>
        </xdr:cNvPr>
        <xdr:cNvCxnSpPr/>
      </xdr:nvCxnSpPr>
      <xdr:spPr>
        <a:xfrm flipV="1">
          <a:off x="17602200" y="14027468"/>
          <a:ext cx="790575"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42735</xdr:rowOff>
    </xdr:from>
    <xdr:to>
      <xdr:col>98</xdr:col>
      <xdr:colOff>38100</xdr:colOff>
      <xdr:row>86</xdr:row>
      <xdr:rowOff>144335</xdr:rowOff>
    </xdr:to>
    <xdr:sp macro="" textlink="">
      <xdr:nvSpPr>
        <xdr:cNvPr id="538" name="楕円 537">
          <a:extLst>
            <a:ext uri="{FF2B5EF4-FFF2-40B4-BE49-F238E27FC236}">
              <a16:creationId xmlns:a16="http://schemas.microsoft.com/office/drawing/2014/main" id="{E3F47B50-F843-4DDD-9E45-EC091B3868AB}"/>
            </a:ext>
          </a:extLst>
        </xdr:cNvPr>
        <xdr:cNvSpPr/>
      </xdr:nvSpPr>
      <xdr:spPr>
        <a:xfrm>
          <a:off x="16754475" y="139809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92963</xdr:rowOff>
    </xdr:from>
    <xdr:to>
      <xdr:col>102</xdr:col>
      <xdr:colOff>114300</xdr:colOff>
      <xdr:row>86</xdr:row>
      <xdr:rowOff>93535</xdr:rowOff>
    </xdr:to>
    <xdr:cxnSp macro="">
      <xdr:nvCxnSpPr>
        <xdr:cNvPr id="539" name="直線コネクタ 538">
          <a:extLst>
            <a:ext uri="{FF2B5EF4-FFF2-40B4-BE49-F238E27FC236}">
              <a16:creationId xmlns:a16="http://schemas.microsoft.com/office/drawing/2014/main" id="{2E747804-6D9B-4D3D-AA88-0611F090FA95}"/>
            </a:ext>
          </a:extLst>
        </xdr:cNvPr>
        <xdr:cNvCxnSpPr/>
      </xdr:nvCxnSpPr>
      <xdr:spPr>
        <a:xfrm flipV="1">
          <a:off x="16802100" y="14028038"/>
          <a:ext cx="8001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116285</xdr:rowOff>
    </xdr:from>
    <xdr:ext cx="469744" cy="259045"/>
    <xdr:sp macro="" textlink="">
      <xdr:nvSpPr>
        <xdr:cNvPr id="540" name="n_1aveValue【消防施設】&#10;一人当たり面積">
          <a:extLst>
            <a:ext uri="{FF2B5EF4-FFF2-40B4-BE49-F238E27FC236}">
              <a16:creationId xmlns:a16="http://schemas.microsoft.com/office/drawing/2014/main" id="{1E2ECBE1-8462-4826-8AF5-36136113C04F}"/>
            </a:ext>
          </a:extLst>
        </xdr:cNvPr>
        <xdr:cNvSpPr txBox="1"/>
      </xdr:nvSpPr>
      <xdr:spPr>
        <a:xfrm>
          <a:off x="18983402" y="13727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117239</xdr:rowOff>
    </xdr:from>
    <xdr:ext cx="469744" cy="259045"/>
    <xdr:sp macro="" textlink="">
      <xdr:nvSpPr>
        <xdr:cNvPr id="541" name="n_2aveValue【消防施設】&#10;一人当たり面積">
          <a:extLst>
            <a:ext uri="{FF2B5EF4-FFF2-40B4-BE49-F238E27FC236}">
              <a16:creationId xmlns:a16="http://schemas.microsoft.com/office/drawing/2014/main" id="{94318BFE-CD0A-4E83-813D-E6EFDA177555}"/>
            </a:ext>
          </a:extLst>
        </xdr:cNvPr>
        <xdr:cNvSpPr txBox="1"/>
      </xdr:nvSpPr>
      <xdr:spPr>
        <a:xfrm>
          <a:off x="18183302" y="1372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126001</xdr:rowOff>
    </xdr:from>
    <xdr:ext cx="469744" cy="259045"/>
    <xdr:sp macro="" textlink="">
      <xdr:nvSpPr>
        <xdr:cNvPr id="542" name="n_3aveValue【消防施設】&#10;一人当たり面積">
          <a:extLst>
            <a:ext uri="{FF2B5EF4-FFF2-40B4-BE49-F238E27FC236}">
              <a16:creationId xmlns:a16="http://schemas.microsoft.com/office/drawing/2014/main" id="{F90A0C67-D888-4301-A447-8CE0B6BC3AB5}"/>
            </a:ext>
          </a:extLst>
        </xdr:cNvPr>
        <xdr:cNvSpPr txBox="1"/>
      </xdr:nvSpPr>
      <xdr:spPr>
        <a:xfrm>
          <a:off x="17383202" y="13734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125240</xdr:rowOff>
    </xdr:from>
    <xdr:ext cx="469744" cy="259045"/>
    <xdr:sp macro="" textlink="">
      <xdr:nvSpPr>
        <xdr:cNvPr id="543" name="n_4aveValue【消防施設】&#10;一人当たり面積">
          <a:extLst>
            <a:ext uri="{FF2B5EF4-FFF2-40B4-BE49-F238E27FC236}">
              <a16:creationId xmlns:a16="http://schemas.microsoft.com/office/drawing/2014/main" id="{8664465A-526A-4734-8945-A30DAA67B438}"/>
            </a:ext>
          </a:extLst>
        </xdr:cNvPr>
        <xdr:cNvSpPr txBox="1"/>
      </xdr:nvSpPr>
      <xdr:spPr>
        <a:xfrm>
          <a:off x="16592627" y="1373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134320</xdr:rowOff>
    </xdr:from>
    <xdr:ext cx="469744" cy="259045"/>
    <xdr:sp macro="" textlink="">
      <xdr:nvSpPr>
        <xdr:cNvPr id="544" name="n_1mainValue【消防施設】&#10;一人当たり面積">
          <a:extLst>
            <a:ext uri="{FF2B5EF4-FFF2-40B4-BE49-F238E27FC236}">
              <a16:creationId xmlns:a16="http://schemas.microsoft.com/office/drawing/2014/main" id="{185172C6-09C8-440D-B679-DBB894DBB788}"/>
            </a:ext>
          </a:extLst>
        </xdr:cNvPr>
        <xdr:cNvSpPr txBox="1"/>
      </xdr:nvSpPr>
      <xdr:spPr>
        <a:xfrm>
          <a:off x="18983402" y="14069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134320</xdr:rowOff>
    </xdr:from>
    <xdr:ext cx="469744" cy="259045"/>
    <xdr:sp macro="" textlink="">
      <xdr:nvSpPr>
        <xdr:cNvPr id="545" name="n_2mainValue【消防施設】&#10;一人当たり面積">
          <a:extLst>
            <a:ext uri="{FF2B5EF4-FFF2-40B4-BE49-F238E27FC236}">
              <a16:creationId xmlns:a16="http://schemas.microsoft.com/office/drawing/2014/main" id="{90E2E3DA-FB18-4B28-811C-2B42CF21AC8F}"/>
            </a:ext>
          </a:extLst>
        </xdr:cNvPr>
        <xdr:cNvSpPr txBox="1"/>
      </xdr:nvSpPr>
      <xdr:spPr>
        <a:xfrm>
          <a:off x="18183302" y="14069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134890</xdr:rowOff>
    </xdr:from>
    <xdr:ext cx="469744" cy="259045"/>
    <xdr:sp macro="" textlink="">
      <xdr:nvSpPr>
        <xdr:cNvPr id="546" name="n_3mainValue【消防施設】&#10;一人当たり面積">
          <a:extLst>
            <a:ext uri="{FF2B5EF4-FFF2-40B4-BE49-F238E27FC236}">
              <a16:creationId xmlns:a16="http://schemas.microsoft.com/office/drawing/2014/main" id="{7ECDD439-2D57-44D2-8051-FE16DEF23487}"/>
            </a:ext>
          </a:extLst>
        </xdr:cNvPr>
        <xdr:cNvSpPr txBox="1"/>
      </xdr:nvSpPr>
      <xdr:spPr>
        <a:xfrm>
          <a:off x="17383202" y="1406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135462</xdr:rowOff>
    </xdr:from>
    <xdr:ext cx="469744" cy="259045"/>
    <xdr:sp macro="" textlink="">
      <xdr:nvSpPr>
        <xdr:cNvPr id="547" name="n_4mainValue【消防施設】&#10;一人当たり面積">
          <a:extLst>
            <a:ext uri="{FF2B5EF4-FFF2-40B4-BE49-F238E27FC236}">
              <a16:creationId xmlns:a16="http://schemas.microsoft.com/office/drawing/2014/main" id="{8FEEF4CD-A8A0-4590-9923-1AB88F1BD3F8}"/>
            </a:ext>
          </a:extLst>
        </xdr:cNvPr>
        <xdr:cNvSpPr txBox="1"/>
      </xdr:nvSpPr>
      <xdr:spPr>
        <a:xfrm>
          <a:off x="16592627" y="1407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8" name="正方形/長方形 547">
          <a:extLst>
            <a:ext uri="{FF2B5EF4-FFF2-40B4-BE49-F238E27FC236}">
              <a16:creationId xmlns:a16="http://schemas.microsoft.com/office/drawing/2014/main" id="{F855FE03-9C95-4E2D-B17D-8A449AEB2EBE}"/>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9" name="正方形/長方形 548">
          <a:extLst>
            <a:ext uri="{FF2B5EF4-FFF2-40B4-BE49-F238E27FC236}">
              <a16:creationId xmlns:a16="http://schemas.microsoft.com/office/drawing/2014/main" id="{ADD8D62D-0194-43EC-815F-A158EBEBAE1C}"/>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0" name="正方形/長方形 549">
          <a:extLst>
            <a:ext uri="{FF2B5EF4-FFF2-40B4-BE49-F238E27FC236}">
              <a16:creationId xmlns:a16="http://schemas.microsoft.com/office/drawing/2014/main" id="{C1F1EB74-7D3B-440F-ACFD-360FF0F1B2E4}"/>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1" name="正方形/長方形 550">
          <a:extLst>
            <a:ext uri="{FF2B5EF4-FFF2-40B4-BE49-F238E27FC236}">
              <a16:creationId xmlns:a16="http://schemas.microsoft.com/office/drawing/2014/main" id="{A6298430-5A0D-458B-9756-D2A05BF77A20}"/>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2" name="正方形/長方形 551">
          <a:extLst>
            <a:ext uri="{FF2B5EF4-FFF2-40B4-BE49-F238E27FC236}">
              <a16:creationId xmlns:a16="http://schemas.microsoft.com/office/drawing/2014/main" id="{393CAFC9-41B9-4C26-B9F9-7BED6EB2E7C6}"/>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3" name="正方形/長方形 552">
          <a:extLst>
            <a:ext uri="{FF2B5EF4-FFF2-40B4-BE49-F238E27FC236}">
              <a16:creationId xmlns:a16="http://schemas.microsoft.com/office/drawing/2014/main" id="{9BC045E5-70E4-45CB-8027-296EA6210F14}"/>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4" name="正方形/長方形 553">
          <a:extLst>
            <a:ext uri="{FF2B5EF4-FFF2-40B4-BE49-F238E27FC236}">
              <a16:creationId xmlns:a16="http://schemas.microsoft.com/office/drawing/2014/main" id="{7C23A205-AF8F-4685-85FC-587464975FA7}"/>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5" name="正方形/長方形 554">
          <a:extLst>
            <a:ext uri="{FF2B5EF4-FFF2-40B4-BE49-F238E27FC236}">
              <a16:creationId xmlns:a16="http://schemas.microsoft.com/office/drawing/2014/main" id="{0481F30E-7F86-4334-BBC9-C04DF7AC0A0A}"/>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6" name="テキスト ボックス 555">
          <a:extLst>
            <a:ext uri="{FF2B5EF4-FFF2-40B4-BE49-F238E27FC236}">
              <a16:creationId xmlns:a16="http://schemas.microsoft.com/office/drawing/2014/main" id="{95A0B872-5F62-456E-835E-918D36950567}"/>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7" name="直線コネクタ 556">
          <a:extLst>
            <a:ext uri="{FF2B5EF4-FFF2-40B4-BE49-F238E27FC236}">
              <a16:creationId xmlns:a16="http://schemas.microsoft.com/office/drawing/2014/main" id="{3399A6D5-8292-4A4C-BFCC-91B1806C17EE}"/>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8" name="テキスト ボックス 557">
          <a:extLst>
            <a:ext uri="{FF2B5EF4-FFF2-40B4-BE49-F238E27FC236}">
              <a16:creationId xmlns:a16="http://schemas.microsoft.com/office/drawing/2014/main" id="{781CD3CA-C0AC-4E3D-94F1-A564F203E758}"/>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9" name="直線コネクタ 558">
          <a:extLst>
            <a:ext uri="{FF2B5EF4-FFF2-40B4-BE49-F238E27FC236}">
              <a16:creationId xmlns:a16="http://schemas.microsoft.com/office/drawing/2014/main" id="{5560D0A5-F0E1-4B9D-AC93-1664F5655B72}"/>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60" name="テキスト ボックス 559">
          <a:extLst>
            <a:ext uri="{FF2B5EF4-FFF2-40B4-BE49-F238E27FC236}">
              <a16:creationId xmlns:a16="http://schemas.microsoft.com/office/drawing/2014/main" id="{A4EAB419-DAAE-488A-9D5F-D9A34628EE29}"/>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1" name="直線コネクタ 560">
          <a:extLst>
            <a:ext uri="{FF2B5EF4-FFF2-40B4-BE49-F238E27FC236}">
              <a16:creationId xmlns:a16="http://schemas.microsoft.com/office/drawing/2014/main" id="{6D5C2ED8-B100-4850-9001-3D99853E8221}"/>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2" name="テキスト ボックス 561">
          <a:extLst>
            <a:ext uri="{FF2B5EF4-FFF2-40B4-BE49-F238E27FC236}">
              <a16:creationId xmlns:a16="http://schemas.microsoft.com/office/drawing/2014/main" id="{84214F84-35D3-49A2-A153-D09837E432EC}"/>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3" name="直線コネクタ 562">
          <a:extLst>
            <a:ext uri="{FF2B5EF4-FFF2-40B4-BE49-F238E27FC236}">
              <a16:creationId xmlns:a16="http://schemas.microsoft.com/office/drawing/2014/main" id="{B20B9C99-89DA-4FE1-8405-9F38565EB298}"/>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4" name="テキスト ボックス 563">
          <a:extLst>
            <a:ext uri="{FF2B5EF4-FFF2-40B4-BE49-F238E27FC236}">
              <a16:creationId xmlns:a16="http://schemas.microsoft.com/office/drawing/2014/main" id="{28A32FDB-1BEB-4A2F-A4C2-326AE9C9BFD1}"/>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5" name="直線コネクタ 564">
          <a:extLst>
            <a:ext uri="{FF2B5EF4-FFF2-40B4-BE49-F238E27FC236}">
              <a16:creationId xmlns:a16="http://schemas.microsoft.com/office/drawing/2014/main" id="{E0C065F0-B6BF-4365-BFEC-41EF2A2A0048}"/>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6" name="テキスト ボックス 565">
          <a:extLst>
            <a:ext uri="{FF2B5EF4-FFF2-40B4-BE49-F238E27FC236}">
              <a16:creationId xmlns:a16="http://schemas.microsoft.com/office/drawing/2014/main" id="{CD980721-CA66-4DBE-9B8F-364DAFFF02B4}"/>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7" name="直線コネクタ 566">
          <a:extLst>
            <a:ext uri="{FF2B5EF4-FFF2-40B4-BE49-F238E27FC236}">
              <a16:creationId xmlns:a16="http://schemas.microsoft.com/office/drawing/2014/main" id="{51F2F72D-424E-4ADA-9FDC-1111426BBF6F}"/>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8" name="テキスト ボックス 567">
          <a:extLst>
            <a:ext uri="{FF2B5EF4-FFF2-40B4-BE49-F238E27FC236}">
              <a16:creationId xmlns:a16="http://schemas.microsoft.com/office/drawing/2014/main" id="{8DB89A07-5EF1-4357-98CA-2F34A3060211}"/>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9" name="直線コネクタ 568">
          <a:extLst>
            <a:ext uri="{FF2B5EF4-FFF2-40B4-BE49-F238E27FC236}">
              <a16:creationId xmlns:a16="http://schemas.microsoft.com/office/drawing/2014/main" id="{DE0C9E3C-A2E9-4DF0-8592-ADF07572C6C9}"/>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70" name="テキスト ボックス 569">
          <a:extLst>
            <a:ext uri="{FF2B5EF4-FFF2-40B4-BE49-F238E27FC236}">
              <a16:creationId xmlns:a16="http://schemas.microsoft.com/office/drawing/2014/main" id="{B3631B7C-629C-41AB-8D3D-1357538E4896}"/>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1" name="直線コネクタ 570">
          <a:extLst>
            <a:ext uri="{FF2B5EF4-FFF2-40B4-BE49-F238E27FC236}">
              <a16:creationId xmlns:a16="http://schemas.microsoft.com/office/drawing/2014/main" id="{23A9B5E7-9C64-415F-B367-422D406B48F0}"/>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2" name="【庁舎】&#10;有形固定資産減価償却率グラフ枠">
          <a:extLst>
            <a:ext uri="{FF2B5EF4-FFF2-40B4-BE49-F238E27FC236}">
              <a16:creationId xmlns:a16="http://schemas.microsoft.com/office/drawing/2014/main" id="{2D7B4C7D-6218-4771-A57C-CA8EEEB8A066}"/>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573" name="直線コネクタ 572">
          <a:extLst>
            <a:ext uri="{FF2B5EF4-FFF2-40B4-BE49-F238E27FC236}">
              <a16:creationId xmlns:a16="http://schemas.microsoft.com/office/drawing/2014/main" id="{6CCC6DF4-7453-4426-863B-13474459A305}"/>
            </a:ext>
          </a:extLst>
        </xdr:cNvPr>
        <xdr:cNvCxnSpPr/>
      </xdr:nvCxnSpPr>
      <xdr:spPr>
        <a:xfrm flipV="1">
          <a:off x="14696439" y="16277499"/>
          <a:ext cx="0" cy="1588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74" name="【庁舎】&#10;有形固定資産減価償却率最小値テキスト">
          <a:extLst>
            <a:ext uri="{FF2B5EF4-FFF2-40B4-BE49-F238E27FC236}">
              <a16:creationId xmlns:a16="http://schemas.microsoft.com/office/drawing/2014/main" id="{84E49937-3E9F-43C1-871C-08084082A458}"/>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5" name="直線コネクタ 574">
          <a:extLst>
            <a:ext uri="{FF2B5EF4-FFF2-40B4-BE49-F238E27FC236}">
              <a16:creationId xmlns:a16="http://schemas.microsoft.com/office/drawing/2014/main" id="{F4A91312-459D-412F-BDF7-EACB8C8F4828}"/>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576" name="【庁舎】&#10;有形固定資産減価償却率最大値テキスト">
          <a:extLst>
            <a:ext uri="{FF2B5EF4-FFF2-40B4-BE49-F238E27FC236}">
              <a16:creationId xmlns:a16="http://schemas.microsoft.com/office/drawing/2014/main" id="{FC494438-7A30-4F6B-A47E-E8E1160E2E22}"/>
            </a:ext>
          </a:extLst>
        </xdr:cNvPr>
        <xdr:cNvSpPr txBox="1"/>
      </xdr:nvSpPr>
      <xdr:spPr>
        <a:xfrm>
          <a:off x="14735175" y="160527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577" name="直線コネクタ 576">
          <a:extLst>
            <a:ext uri="{FF2B5EF4-FFF2-40B4-BE49-F238E27FC236}">
              <a16:creationId xmlns:a16="http://schemas.microsoft.com/office/drawing/2014/main" id="{09AC9650-3E41-47BD-AAE2-0B11357B0AC2}"/>
            </a:ext>
          </a:extLst>
        </xdr:cNvPr>
        <xdr:cNvCxnSpPr/>
      </xdr:nvCxnSpPr>
      <xdr:spPr>
        <a:xfrm>
          <a:off x="14611350" y="1627749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578" name="【庁舎】&#10;有形固定資産減価償却率平均値テキスト">
          <a:extLst>
            <a:ext uri="{FF2B5EF4-FFF2-40B4-BE49-F238E27FC236}">
              <a16:creationId xmlns:a16="http://schemas.microsoft.com/office/drawing/2014/main" id="{F18FD79A-CE61-4404-AE29-58955778D489}"/>
            </a:ext>
          </a:extLst>
        </xdr:cNvPr>
        <xdr:cNvSpPr txBox="1"/>
      </xdr:nvSpPr>
      <xdr:spPr>
        <a:xfrm>
          <a:off x="14735175" y="169092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579" name="フローチャート: 判断 578">
          <a:extLst>
            <a:ext uri="{FF2B5EF4-FFF2-40B4-BE49-F238E27FC236}">
              <a16:creationId xmlns:a16="http://schemas.microsoft.com/office/drawing/2014/main" id="{292347D1-7AE1-4BD3-92EB-EFDC3C9699D3}"/>
            </a:ext>
          </a:extLst>
        </xdr:cNvPr>
        <xdr:cNvSpPr/>
      </xdr:nvSpPr>
      <xdr:spPr>
        <a:xfrm>
          <a:off x="14649450" y="1705782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580" name="フローチャート: 判断 579">
          <a:extLst>
            <a:ext uri="{FF2B5EF4-FFF2-40B4-BE49-F238E27FC236}">
              <a16:creationId xmlns:a16="http://schemas.microsoft.com/office/drawing/2014/main" id="{375C1A74-87E9-4A9F-9E40-2106DF67F2B2}"/>
            </a:ext>
          </a:extLst>
        </xdr:cNvPr>
        <xdr:cNvSpPr/>
      </xdr:nvSpPr>
      <xdr:spPr>
        <a:xfrm>
          <a:off x="13887450" y="170757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581" name="フローチャート: 判断 580">
          <a:extLst>
            <a:ext uri="{FF2B5EF4-FFF2-40B4-BE49-F238E27FC236}">
              <a16:creationId xmlns:a16="http://schemas.microsoft.com/office/drawing/2014/main" id="{DA5E6AD4-92E0-4090-8AF4-3CE2EA1C73E6}"/>
            </a:ext>
          </a:extLst>
        </xdr:cNvPr>
        <xdr:cNvSpPr/>
      </xdr:nvSpPr>
      <xdr:spPr>
        <a:xfrm>
          <a:off x="13096875" y="171000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582" name="フローチャート: 判断 581">
          <a:extLst>
            <a:ext uri="{FF2B5EF4-FFF2-40B4-BE49-F238E27FC236}">
              <a16:creationId xmlns:a16="http://schemas.microsoft.com/office/drawing/2014/main" id="{6F67160D-BBB0-4D4C-993E-E571E276B511}"/>
            </a:ext>
          </a:extLst>
        </xdr:cNvPr>
        <xdr:cNvSpPr/>
      </xdr:nvSpPr>
      <xdr:spPr>
        <a:xfrm>
          <a:off x="12296775" y="1713438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583" name="フローチャート: 判断 582">
          <a:extLst>
            <a:ext uri="{FF2B5EF4-FFF2-40B4-BE49-F238E27FC236}">
              <a16:creationId xmlns:a16="http://schemas.microsoft.com/office/drawing/2014/main" id="{69740AD0-5CDE-44C8-9A4E-5DBF230850F3}"/>
            </a:ext>
          </a:extLst>
        </xdr:cNvPr>
        <xdr:cNvSpPr/>
      </xdr:nvSpPr>
      <xdr:spPr>
        <a:xfrm>
          <a:off x="11487150" y="1716386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254FCED9-8C70-411A-8384-B07F836A1AD7}"/>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2728BA9A-AE03-4149-B5DE-41F52E00FD89}"/>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6" name="テキスト ボックス 585">
          <a:extLst>
            <a:ext uri="{FF2B5EF4-FFF2-40B4-BE49-F238E27FC236}">
              <a16:creationId xmlns:a16="http://schemas.microsoft.com/office/drawing/2014/main" id="{938FE629-E35B-4AEA-BBCA-E7BD7E794341}"/>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7" name="テキスト ボックス 586">
          <a:extLst>
            <a:ext uri="{FF2B5EF4-FFF2-40B4-BE49-F238E27FC236}">
              <a16:creationId xmlns:a16="http://schemas.microsoft.com/office/drawing/2014/main" id="{4926B124-CAD9-48EB-966E-8D8EC48104E0}"/>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8" name="テキスト ボックス 587">
          <a:extLst>
            <a:ext uri="{FF2B5EF4-FFF2-40B4-BE49-F238E27FC236}">
              <a16:creationId xmlns:a16="http://schemas.microsoft.com/office/drawing/2014/main" id="{30A45293-244D-4F8C-9063-B64697346B77}"/>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131536</xdr:rowOff>
    </xdr:from>
    <xdr:to>
      <xdr:col>85</xdr:col>
      <xdr:colOff>177800</xdr:colOff>
      <xdr:row>107</xdr:row>
      <xdr:rowOff>61686</xdr:rowOff>
    </xdr:to>
    <xdr:sp macro="" textlink="">
      <xdr:nvSpPr>
        <xdr:cNvPr id="589" name="楕円 588">
          <a:extLst>
            <a:ext uri="{FF2B5EF4-FFF2-40B4-BE49-F238E27FC236}">
              <a16:creationId xmlns:a16="http://schemas.microsoft.com/office/drawing/2014/main" id="{D3107E90-FBC7-4B1D-B37A-9E2A3B0266DF}"/>
            </a:ext>
          </a:extLst>
        </xdr:cNvPr>
        <xdr:cNvSpPr/>
      </xdr:nvSpPr>
      <xdr:spPr>
        <a:xfrm>
          <a:off x="14649450" y="174479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109963</xdr:rowOff>
    </xdr:from>
    <xdr:ext cx="405111" cy="259045"/>
    <xdr:sp macro="" textlink="">
      <xdr:nvSpPr>
        <xdr:cNvPr id="590" name="【庁舎】&#10;有形固定資産減価償却率該当値テキスト">
          <a:extLst>
            <a:ext uri="{FF2B5EF4-FFF2-40B4-BE49-F238E27FC236}">
              <a16:creationId xmlns:a16="http://schemas.microsoft.com/office/drawing/2014/main" id="{635DA1BE-0646-4D69-BC50-316A83012E37}"/>
            </a:ext>
          </a:extLst>
        </xdr:cNvPr>
        <xdr:cNvSpPr txBox="1"/>
      </xdr:nvSpPr>
      <xdr:spPr>
        <a:xfrm>
          <a:off x="14735175" y="1742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84182</xdr:rowOff>
    </xdr:from>
    <xdr:to>
      <xdr:col>81</xdr:col>
      <xdr:colOff>101600</xdr:colOff>
      <xdr:row>108</xdr:row>
      <xdr:rowOff>14332</xdr:rowOff>
    </xdr:to>
    <xdr:sp macro="" textlink="">
      <xdr:nvSpPr>
        <xdr:cNvPr id="591" name="楕円 590">
          <a:extLst>
            <a:ext uri="{FF2B5EF4-FFF2-40B4-BE49-F238E27FC236}">
              <a16:creationId xmlns:a16="http://schemas.microsoft.com/office/drawing/2014/main" id="{3A9F3A99-6E59-48F8-8431-59697F8F8430}"/>
            </a:ext>
          </a:extLst>
        </xdr:cNvPr>
        <xdr:cNvSpPr/>
      </xdr:nvSpPr>
      <xdr:spPr>
        <a:xfrm>
          <a:off x="13887450" y="1757525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10886</xdr:rowOff>
    </xdr:from>
    <xdr:to>
      <xdr:col>85</xdr:col>
      <xdr:colOff>127000</xdr:colOff>
      <xdr:row>107</xdr:row>
      <xdr:rowOff>134982</xdr:rowOff>
    </xdr:to>
    <xdr:cxnSp macro="">
      <xdr:nvCxnSpPr>
        <xdr:cNvPr id="592" name="直線コネクタ 591">
          <a:extLst>
            <a:ext uri="{FF2B5EF4-FFF2-40B4-BE49-F238E27FC236}">
              <a16:creationId xmlns:a16="http://schemas.microsoft.com/office/drawing/2014/main" id="{32493549-BFDA-474D-8211-1EB374C24242}"/>
            </a:ext>
          </a:extLst>
        </xdr:cNvPr>
        <xdr:cNvCxnSpPr/>
      </xdr:nvCxnSpPr>
      <xdr:spPr>
        <a:xfrm flipV="1">
          <a:off x="13935075" y="17495611"/>
          <a:ext cx="762000" cy="12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48261</xdr:rowOff>
    </xdr:from>
    <xdr:to>
      <xdr:col>76</xdr:col>
      <xdr:colOff>165100</xdr:colOff>
      <xdr:row>107</xdr:row>
      <xdr:rowOff>149861</xdr:rowOff>
    </xdr:to>
    <xdr:sp macro="" textlink="">
      <xdr:nvSpPr>
        <xdr:cNvPr id="593" name="楕円 592">
          <a:extLst>
            <a:ext uri="{FF2B5EF4-FFF2-40B4-BE49-F238E27FC236}">
              <a16:creationId xmlns:a16="http://schemas.microsoft.com/office/drawing/2014/main" id="{AAE9C7E2-8095-45FA-8526-63481BEBF9B3}"/>
            </a:ext>
          </a:extLst>
        </xdr:cNvPr>
        <xdr:cNvSpPr/>
      </xdr:nvSpPr>
      <xdr:spPr>
        <a:xfrm>
          <a:off x="13096875" y="175329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99061</xdr:rowOff>
    </xdr:from>
    <xdr:to>
      <xdr:col>81</xdr:col>
      <xdr:colOff>50800</xdr:colOff>
      <xdr:row>107</xdr:row>
      <xdr:rowOff>134982</xdr:rowOff>
    </xdr:to>
    <xdr:cxnSp macro="">
      <xdr:nvCxnSpPr>
        <xdr:cNvPr id="594" name="直線コネクタ 593">
          <a:extLst>
            <a:ext uri="{FF2B5EF4-FFF2-40B4-BE49-F238E27FC236}">
              <a16:creationId xmlns:a16="http://schemas.microsoft.com/office/drawing/2014/main" id="{5734CDEE-CE7E-4A9D-8979-6B77A385AD50}"/>
            </a:ext>
          </a:extLst>
        </xdr:cNvPr>
        <xdr:cNvCxnSpPr/>
      </xdr:nvCxnSpPr>
      <xdr:spPr>
        <a:xfrm>
          <a:off x="13144500" y="17590136"/>
          <a:ext cx="790575" cy="3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35198</xdr:rowOff>
    </xdr:from>
    <xdr:to>
      <xdr:col>72</xdr:col>
      <xdr:colOff>38100</xdr:colOff>
      <xdr:row>107</xdr:row>
      <xdr:rowOff>136798</xdr:rowOff>
    </xdr:to>
    <xdr:sp macro="" textlink="">
      <xdr:nvSpPr>
        <xdr:cNvPr id="595" name="楕円 594">
          <a:extLst>
            <a:ext uri="{FF2B5EF4-FFF2-40B4-BE49-F238E27FC236}">
              <a16:creationId xmlns:a16="http://schemas.microsoft.com/office/drawing/2014/main" id="{75F2662A-CD31-4696-BC49-41434F1F95E8}"/>
            </a:ext>
          </a:extLst>
        </xdr:cNvPr>
        <xdr:cNvSpPr/>
      </xdr:nvSpPr>
      <xdr:spPr>
        <a:xfrm>
          <a:off x="12296775" y="1752309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85998</xdr:rowOff>
    </xdr:from>
    <xdr:to>
      <xdr:col>76</xdr:col>
      <xdr:colOff>114300</xdr:colOff>
      <xdr:row>107</xdr:row>
      <xdr:rowOff>99061</xdr:rowOff>
    </xdr:to>
    <xdr:cxnSp macro="">
      <xdr:nvCxnSpPr>
        <xdr:cNvPr id="596" name="直線コネクタ 595">
          <a:extLst>
            <a:ext uri="{FF2B5EF4-FFF2-40B4-BE49-F238E27FC236}">
              <a16:creationId xmlns:a16="http://schemas.microsoft.com/office/drawing/2014/main" id="{6C2D38EE-44BF-4C43-8818-EFB6E0F98DBB}"/>
            </a:ext>
          </a:extLst>
        </xdr:cNvPr>
        <xdr:cNvCxnSpPr/>
      </xdr:nvCxnSpPr>
      <xdr:spPr>
        <a:xfrm>
          <a:off x="12344400" y="17570723"/>
          <a:ext cx="800100" cy="1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27032</xdr:rowOff>
    </xdr:from>
    <xdr:to>
      <xdr:col>67</xdr:col>
      <xdr:colOff>101600</xdr:colOff>
      <xdr:row>107</xdr:row>
      <xdr:rowOff>128632</xdr:rowOff>
    </xdr:to>
    <xdr:sp macro="" textlink="">
      <xdr:nvSpPr>
        <xdr:cNvPr id="597" name="楕円 596">
          <a:extLst>
            <a:ext uri="{FF2B5EF4-FFF2-40B4-BE49-F238E27FC236}">
              <a16:creationId xmlns:a16="http://schemas.microsoft.com/office/drawing/2014/main" id="{53ED6BF8-FB5E-4E7B-AE81-417B4441C89D}"/>
            </a:ext>
          </a:extLst>
        </xdr:cNvPr>
        <xdr:cNvSpPr/>
      </xdr:nvSpPr>
      <xdr:spPr>
        <a:xfrm>
          <a:off x="11487150" y="1751810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77832</xdr:rowOff>
    </xdr:from>
    <xdr:to>
      <xdr:col>71</xdr:col>
      <xdr:colOff>177800</xdr:colOff>
      <xdr:row>107</xdr:row>
      <xdr:rowOff>85998</xdr:rowOff>
    </xdr:to>
    <xdr:cxnSp macro="">
      <xdr:nvCxnSpPr>
        <xdr:cNvPr id="598" name="直線コネクタ 597">
          <a:extLst>
            <a:ext uri="{FF2B5EF4-FFF2-40B4-BE49-F238E27FC236}">
              <a16:creationId xmlns:a16="http://schemas.microsoft.com/office/drawing/2014/main" id="{A4B956E2-4B56-40A7-8E62-B87F6FEF692A}"/>
            </a:ext>
          </a:extLst>
        </xdr:cNvPr>
        <xdr:cNvCxnSpPr/>
      </xdr:nvCxnSpPr>
      <xdr:spPr>
        <a:xfrm>
          <a:off x="11534775" y="17565732"/>
          <a:ext cx="809625"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599" name="n_1aveValue【庁舎】&#10;有形固定資産減価償却率">
          <a:extLst>
            <a:ext uri="{FF2B5EF4-FFF2-40B4-BE49-F238E27FC236}">
              <a16:creationId xmlns:a16="http://schemas.microsoft.com/office/drawing/2014/main" id="{4D0BDEC2-2D00-4EC3-B954-BDE33830EEF0}"/>
            </a:ext>
          </a:extLst>
        </xdr:cNvPr>
        <xdr:cNvSpPr txBox="1"/>
      </xdr:nvSpPr>
      <xdr:spPr>
        <a:xfrm>
          <a:off x="13745219" y="16851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600" name="n_2aveValue【庁舎】&#10;有形固定資産減価償却率">
          <a:extLst>
            <a:ext uri="{FF2B5EF4-FFF2-40B4-BE49-F238E27FC236}">
              <a16:creationId xmlns:a16="http://schemas.microsoft.com/office/drawing/2014/main" id="{B3FA9F20-7ACF-42C7-A0B3-E67D30D1AA7F}"/>
            </a:ext>
          </a:extLst>
        </xdr:cNvPr>
        <xdr:cNvSpPr txBox="1"/>
      </xdr:nvSpPr>
      <xdr:spPr>
        <a:xfrm>
          <a:off x="12964169" y="168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601" name="n_3aveValue【庁舎】&#10;有形固定資産減価償却率">
          <a:extLst>
            <a:ext uri="{FF2B5EF4-FFF2-40B4-BE49-F238E27FC236}">
              <a16:creationId xmlns:a16="http://schemas.microsoft.com/office/drawing/2014/main" id="{DC217860-92C6-4543-9F8B-BA86C5F93AA1}"/>
            </a:ext>
          </a:extLst>
        </xdr:cNvPr>
        <xdr:cNvSpPr txBox="1"/>
      </xdr:nvSpPr>
      <xdr:spPr>
        <a:xfrm>
          <a:off x="12164069" y="16909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602" name="n_4aveValue【庁舎】&#10;有形固定資産減価償却率">
          <a:extLst>
            <a:ext uri="{FF2B5EF4-FFF2-40B4-BE49-F238E27FC236}">
              <a16:creationId xmlns:a16="http://schemas.microsoft.com/office/drawing/2014/main" id="{9D5C7473-A9DE-4BAC-9D47-9DEF41698E4D}"/>
            </a:ext>
          </a:extLst>
        </xdr:cNvPr>
        <xdr:cNvSpPr txBox="1"/>
      </xdr:nvSpPr>
      <xdr:spPr>
        <a:xfrm>
          <a:off x="11354444" y="16942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5459</xdr:rowOff>
    </xdr:from>
    <xdr:ext cx="405111" cy="259045"/>
    <xdr:sp macro="" textlink="">
      <xdr:nvSpPr>
        <xdr:cNvPr id="603" name="n_1mainValue【庁舎】&#10;有形固定資産減価償却率">
          <a:extLst>
            <a:ext uri="{FF2B5EF4-FFF2-40B4-BE49-F238E27FC236}">
              <a16:creationId xmlns:a16="http://schemas.microsoft.com/office/drawing/2014/main" id="{A4AF74C5-1DFB-499B-A8BA-1F25D5AB2162}"/>
            </a:ext>
          </a:extLst>
        </xdr:cNvPr>
        <xdr:cNvSpPr txBox="1"/>
      </xdr:nvSpPr>
      <xdr:spPr>
        <a:xfrm>
          <a:off x="13745219" y="17667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140988</xdr:rowOff>
    </xdr:from>
    <xdr:ext cx="405111" cy="259045"/>
    <xdr:sp macro="" textlink="">
      <xdr:nvSpPr>
        <xdr:cNvPr id="604" name="n_2mainValue【庁舎】&#10;有形固定資産減価償却率">
          <a:extLst>
            <a:ext uri="{FF2B5EF4-FFF2-40B4-BE49-F238E27FC236}">
              <a16:creationId xmlns:a16="http://schemas.microsoft.com/office/drawing/2014/main" id="{5AD8C880-7747-4884-A0B0-610CEC65736B}"/>
            </a:ext>
          </a:extLst>
        </xdr:cNvPr>
        <xdr:cNvSpPr txBox="1"/>
      </xdr:nvSpPr>
      <xdr:spPr>
        <a:xfrm>
          <a:off x="12964169" y="17632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127925</xdr:rowOff>
    </xdr:from>
    <xdr:ext cx="405111" cy="259045"/>
    <xdr:sp macro="" textlink="">
      <xdr:nvSpPr>
        <xdr:cNvPr id="605" name="n_3mainValue【庁舎】&#10;有形固定資産減価償却率">
          <a:extLst>
            <a:ext uri="{FF2B5EF4-FFF2-40B4-BE49-F238E27FC236}">
              <a16:creationId xmlns:a16="http://schemas.microsoft.com/office/drawing/2014/main" id="{FA389DBD-F429-4EEB-A75F-A01451D2A37F}"/>
            </a:ext>
          </a:extLst>
        </xdr:cNvPr>
        <xdr:cNvSpPr txBox="1"/>
      </xdr:nvSpPr>
      <xdr:spPr>
        <a:xfrm>
          <a:off x="12164069" y="17612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119759</xdr:rowOff>
    </xdr:from>
    <xdr:ext cx="405111" cy="259045"/>
    <xdr:sp macro="" textlink="">
      <xdr:nvSpPr>
        <xdr:cNvPr id="606" name="n_4mainValue【庁舎】&#10;有形固定資産減価償却率">
          <a:extLst>
            <a:ext uri="{FF2B5EF4-FFF2-40B4-BE49-F238E27FC236}">
              <a16:creationId xmlns:a16="http://schemas.microsoft.com/office/drawing/2014/main" id="{320BB212-04E9-47E6-81BE-7469328C0412}"/>
            </a:ext>
          </a:extLst>
        </xdr:cNvPr>
        <xdr:cNvSpPr txBox="1"/>
      </xdr:nvSpPr>
      <xdr:spPr>
        <a:xfrm>
          <a:off x="11354444" y="17610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7" name="正方形/長方形 606">
          <a:extLst>
            <a:ext uri="{FF2B5EF4-FFF2-40B4-BE49-F238E27FC236}">
              <a16:creationId xmlns:a16="http://schemas.microsoft.com/office/drawing/2014/main" id="{D1FDC1BB-0948-4674-B0DA-3019700DE44F}"/>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8" name="正方形/長方形 607">
          <a:extLst>
            <a:ext uri="{FF2B5EF4-FFF2-40B4-BE49-F238E27FC236}">
              <a16:creationId xmlns:a16="http://schemas.microsoft.com/office/drawing/2014/main" id="{6986D2E6-91CC-4F49-A707-E8ACB5E1BA1E}"/>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9" name="正方形/長方形 608">
          <a:extLst>
            <a:ext uri="{FF2B5EF4-FFF2-40B4-BE49-F238E27FC236}">
              <a16:creationId xmlns:a16="http://schemas.microsoft.com/office/drawing/2014/main" id="{5810C5E4-24BA-4EC3-B951-7CE7F4D1B3CB}"/>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0" name="正方形/長方形 609">
          <a:extLst>
            <a:ext uri="{FF2B5EF4-FFF2-40B4-BE49-F238E27FC236}">
              <a16:creationId xmlns:a16="http://schemas.microsoft.com/office/drawing/2014/main" id="{C7CF4128-59F7-4E83-9C77-5A78708249D8}"/>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1" name="正方形/長方形 610">
          <a:extLst>
            <a:ext uri="{FF2B5EF4-FFF2-40B4-BE49-F238E27FC236}">
              <a16:creationId xmlns:a16="http://schemas.microsoft.com/office/drawing/2014/main" id="{DED4F6F1-4E55-442B-A412-1E0EB446D85D}"/>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2" name="正方形/長方形 611">
          <a:extLst>
            <a:ext uri="{FF2B5EF4-FFF2-40B4-BE49-F238E27FC236}">
              <a16:creationId xmlns:a16="http://schemas.microsoft.com/office/drawing/2014/main" id="{FA1FA02A-AF71-490B-BB58-2EB38772E0E0}"/>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3" name="正方形/長方形 612">
          <a:extLst>
            <a:ext uri="{FF2B5EF4-FFF2-40B4-BE49-F238E27FC236}">
              <a16:creationId xmlns:a16="http://schemas.microsoft.com/office/drawing/2014/main" id="{7E78C257-E24F-4023-A236-F5E43777BACF}"/>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4" name="正方形/長方形 613">
          <a:extLst>
            <a:ext uri="{FF2B5EF4-FFF2-40B4-BE49-F238E27FC236}">
              <a16:creationId xmlns:a16="http://schemas.microsoft.com/office/drawing/2014/main" id="{26CF10E5-C527-42BD-93D8-8BA5B4CE5F8A}"/>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5" name="テキスト ボックス 614">
          <a:extLst>
            <a:ext uri="{FF2B5EF4-FFF2-40B4-BE49-F238E27FC236}">
              <a16:creationId xmlns:a16="http://schemas.microsoft.com/office/drawing/2014/main" id="{D3859728-FECE-4E2E-9B79-3BBB37C72331}"/>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6" name="直線コネクタ 615">
          <a:extLst>
            <a:ext uri="{FF2B5EF4-FFF2-40B4-BE49-F238E27FC236}">
              <a16:creationId xmlns:a16="http://schemas.microsoft.com/office/drawing/2014/main" id="{0BFB3829-5398-416F-80F6-044C0A367DA7}"/>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7" name="直線コネクタ 616">
          <a:extLst>
            <a:ext uri="{FF2B5EF4-FFF2-40B4-BE49-F238E27FC236}">
              <a16:creationId xmlns:a16="http://schemas.microsoft.com/office/drawing/2014/main" id="{996A70A8-A063-487B-A853-65DBAE39EE82}"/>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8" name="テキスト ボックス 617">
          <a:extLst>
            <a:ext uri="{FF2B5EF4-FFF2-40B4-BE49-F238E27FC236}">
              <a16:creationId xmlns:a16="http://schemas.microsoft.com/office/drawing/2014/main" id="{0ED18129-56AE-4D46-90D3-3A8D9C8FE86F}"/>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9" name="直線コネクタ 618">
          <a:extLst>
            <a:ext uri="{FF2B5EF4-FFF2-40B4-BE49-F238E27FC236}">
              <a16:creationId xmlns:a16="http://schemas.microsoft.com/office/drawing/2014/main" id="{9997281F-C346-4502-B5CB-2160141E8784}"/>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20" name="テキスト ボックス 619">
          <a:extLst>
            <a:ext uri="{FF2B5EF4-FFF2-40B4-BE49-F238E27FC236}">
              <a16:creationId xmlns:a16="http://schemas.microsoft.com/office/drawing/2014/main" id="{F8D2AF42-5C77-4BD5-B687-07F4E8246FEF}"/>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21" name="直線コネクタ 620">
          <a:extLst>
            <a:ext uri="{FF2B5EF4-FFF2-40B4-BE49-F238E27FC236}">
              <a16:creationId xmlns:a16="http://schemas.microsoft.com/office/drawing/2014/main" id="{C396ADCC-0423-4C6B-91A2-91DB860A0BFA}"/>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22" name="テキスト ボックス 621">
          <a:extLst>
            <a:ext uri="{FF2B5EF4-FFF2-40B4-BE49-F238E27FC236}">
              <a16:creationId xmlns:a16="http://schemas.microsoft.com/office/drawing/2014/main" id="{B42EE6DE-D36E-4D1C-9E97-985A8D392A88}"/>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3" name="直線コネクタ 622">
          <a:extLst>
            <a:ext uri="{FF2B5EF4-FFF2-40B4-BE49-F238E27FC236}">
              <a16:creationId xmlns:a16="http://schemas.microsoft.com/office/drawing/2014/main" id="{1F20A948-365E-42FA-A7C1-37C355D8E83D}"/>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4" name="テキスト ボックス 623">
          <a:extLst>
            <a:ext uri="{FF2B5EF4-FFF2-40B4-BE49-F238E27FC236}">
              <a16:creationId xmlns:a16="http://schemas.microsoft.com/office/drawing/2014/main" id="{A567DBEC-2C7D-4048-91BC-C7F3C7497C7C}"/>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5" name="直線コネクタ 624">
          <a:extLst>
            <a:ext uri="{FF2B5EF4-FFF2-40B4-BE49-F238E27FC236}">
              <a16:creationId xmlns:a16="http://schemas.microsoft.com/office/drawing/2014/main" id="{E6F3FCAE-9A60-46D0-973F-811DCC557829}"/>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6" name="テキスト ボックス 625">
          <a:extLst>
            <a:ext uri="{FF2B5EF4-FFF2-40B4-BE49-F238E27FC236}">
              <a16:creationId xmlns:a16="http://schemas.microsoft.com/office/drawing/2014/main" id="{8CDBDC73-3B1E-46A4-8D42-96D8A66432F6}"/>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7" name="直線コネクタ 626">
          <a:extLst>
            <a:ext uri="{FF2B5EF4-FFF2-40B4-BE49-F238E27FC236}">
              <a16:creationId xmlns:a16="http://schemas.microsoft.com/office/drawing/2014/main" id="{510AA690-97EB-4F7C-B9AC-AF28C165D50F}"/>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8" name="テキスト ボックス 627">
          <a:extLst>
            <a:ext uri="{FF2B5EF4-FFF2-40B4-BE49-F238E27FC236}">
              <a16:creationId xmlns:a16="http://schemas.microsoft.com/office/drawing/2014/main" id="{CDB7BE73-F179-469D-A9B1-B0EF2CC9F456}"/>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9" name="【庁舎】&#10;一人当たり面積グラフ枠">
          <a:extLst>
            <a:ext uri="{FF2B5EF4-FFF2-40B4-BE49-F238E27FC236}">
              <a16:creationId xmlns:a16="http://schemas.microsoft.com/office/drawing/2014/main" id="{A5E5D42C-85D4-4038-BA95-730DC01A506F}"/>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630" name="直線コネクタ 629">
          <a:extLst>
            <a:ext uri="{FF2B5EF4-FFF2-40B4-BE49-F238E27FC236}">
              <a16:creationId xmlns:a16="http://schemas.microsoft.com/office/drawing/2014/main" id="{80EEADA7-DDE1-40E4-A17F-AD270B4E1DC4}"/>
            </a:ext>
          </a:extLst>
        </xdr:cNvPr>
        <xdr:cNvCxnSpPr/>
      </xdr:nvCxnSpPr>
      <xdr:spPr>
        <a:xfrm flipV="1">
          <a:off x="19954239" y="16375507"/>
          <a:ext cx="0" cy="131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631" name="【庁舎】&#10;一人当たり面積最小値テキスト">
          <a:extLst>
            <a:ext uri="{FF2B5EF4-FFF2-40B4-BE49-F238E27FC236}">
              <a16:creationId xmlns:a16="http://schemas.microsoft.com/office/drawing/2014/main" id="{6DE95868-42FE-41D5-903A-4CFDCDA198B8}"/>
            </a:ext>
          </a:extLst>
        </xdr:cNvPr>
        <xdr:cNvSpPr txBox="1"/>
      </xdr:nvSpPr>
      <xdr:spPr>
        <a:xfrm>
          <a:off x="19992975" y="176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632" name="直線コネクタ 631">
          <a:extLst>
            <a:ext uri="{FF2B5EF4-FFF2-40B4-BE49-F238E27FC236}">
              <a16:creationId xmlns:a16="http://schemas.microsoft.com/office/drawing/2014/main" id="{7F6DE7F6-431B-46D4-B972-3DCB0F24239E}"/>
            </a:ext>
          </a:extLst>
        </xdr:cNvPr>
        <xdr:cNvCxnSpPr/>
      </xdr:nvCxnSpPr>
      <xdr:spPr>
        <a:xfrm>
          <a:off x="19878675" y="1768741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633" name="【庁舎】&#10;一人当たり面積最大値テキスト">
          <a:extLst>
            <a:ext uri="{FF2B5EF4-FFF2-40B4-BE49-F238E27FC236}">
              <a16:creationId xmlns:a16="http://schemas.microsoft.com/office/drawing/2014/main" id="{61B04E59-7896-481A-A23B-3389E1FA1FE9}"/>
            </a:ext>
          </a:extLst>
        </xdr:cNvPr>
        <xdr:cNvSpPr txBox="1"/>
      </xdr:nvSpPr>
      <xdr:spPr>
        <a:xfrm>
          <a:off x="19992975" y="161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634" name="直線コネクタ 633">
          <a:extLst>
            <a:ext uri="{FF2B5EF4-FFF2-40B4-BE49-F238E27FC236}">
              <a16:creationId xmlns:a16="http://schemas.microsoft.com/office/drawing/2014/main" id="{1A613DE3-E030-406B-BA84-7CF8EC4F33A2}"/>
            </a:ext>
          </a:extLst>
        </xdr:cNvPr>
        <xdr:cNvCxnSpPr/>
      </xdr:nvCxnSpPr>
      <xdr:spPr>
        <a:xfrm>
          <a:off x="19878675" y="163755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73804</xdr:rowOff>
    </xdr:from>
    <xdr:ext cx="469744" cy="259045"/>
    <xdr:sp macro="" textlink="">
      <xdr:nvSpPr>
        <xdr:cNvPr id="635" name="【庁舎】&#10;一人当たり面積平均値テキスト">
          <a:extLst>
            <a:ext uri="{FF2B5EF4-FFF2-40B4-BE49-F238E27FC236}">
              <a16:creationId xmlns:a16="http://schemas.microsoft.com/office/drawing/2014/main" id="{D1A7149A-E6DB-4898-B067-379DBAE3BC7B}"/>
            </a:ext>
          </a:extLst>
        </xdr:cNvPr>
        <xdr:cNvSpPr txBox="1"/>
      </xdr:nvSpPr>
      <xdr:spPr>
        <a:xfrm>
          <a:off x="19992975" y="172188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636" name="フローチャート: 判断 635">
          <a:extLst>
            <a:ext uri="{FF2B5EF4-FFF2-40B4-BE49-F238E27FC236}">
              <a16:creationId xmlns:a16="http://schemas.microsoft.com/office/drawing/2014/main" id="{EF723129-5E99-48C1-8D41-889F66CB875D}"/>
            </a:ext>
          </a:extLst>
        </xdr:cNvPr>
        <xdr:cNvSpPr/>
      </xdr:nvSpPr>
      <xdr:spPr>
        <a:xfrm>
          <a:off x="19897725" y="1736420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637" name="フローチャート: 判断 636">
          <a:extLst>
            <a:ext uri="{FF2B5EF4-FFF2-40B4-BE49-F238E27FC236}">
              <a16:creationId xmlns:a16="http://schemas.microsoft.com/office/drawing/2014/main" id="{97CB8569-F475-4414-B528-4AE7F7764E67}"/>
            </a:ext>
          </a:extLst>
        </xdr:cNvPr>
        <xdr:cNvSpPr/>
      </xdr:nvSpPr>
      <xdr:spPr>
        <a:xfrm>
          <a:off x="19154775" y="1737194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638" name="フローチャート: 判断 637">
          <a:extLst>
            <a:ext uri="{FF2B5EF4-FFF2-40B4-BE49-F238E27FC236}">
              <a16:creationId xmlns:a16="http://schemas.microsoft.com/office/drawing/2014/main" id="{BA089A40-78CA-43D5-98B2-B917AE59E88B}"/>
            </a:ext>
          </a:extLst>
        </xdr:cNvPr>
        <xdr:cNvSpPr/>
      </xdr:nvSpPr>
      <xdr:spPr>
        <a:xfrm>
          <a:off x="18345150" y="173936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639" name="フローチャート: 判断 638">
          <a:extLst>
            <a:ext uri="{FF2B5EF4-FFF2-40B4-BE49-F238E27FC236}">
              <a16:creationId xmlns:a16="http://schemas.microsoft.com/office/drawing/2014/main" id="{3C95D1AD-C541-4D80-A450-03B8FC576542}"/>
            </a:ext>
          </a:extLst>
        </xdr:cNvPr>
        <xdr:cNvSpPr/>
      </xdr:nvSpPr>
      <xdr:spPr>
        <a:xfrm>
          <a:off x="17554575" y="174104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640" name="フローチャート: 判断 639">
          <a:extLst>
            <a:ext uri="{FF2B5EF4-FFF2-40B4-BE49-F238E27FC236}">
              <a16:creationId xmlns:a16="http://schemas.microsoft.com/office/drawing/2014/main" id="{E80EA838-A53F-4E06-A163-70617066FEEA}"/>
            </a:ext>
          </a:extLst>
        </xdr:cNvPr>
        <xdr:cNvSpPr/>
      </xdr:nvSpPr>
      <xdr:spPr>
        <a:xfrm>
          <a:off x="16754475" y="174212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0AEF71BF-B760-4B98-9DF2-ED1E49FD0636}"/>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ACBA5202-ED24-4FF9-988F-7209B8F152A4}"/>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B838726E-AB77-41E3-86D2-5FDC256936CE}"/>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E3F2F099-E583-43B0-9156-06AC6B243CE5}"/>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027C40EE-4653-4AC8-8443-FFFEDFE75AB1}"/>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15494</xdr:rowOff>
    </xdr:from>
    <xdr:to>
      <xdr:col>116</xdr:col>
      <xdr:colOff>114300</xdr:colOff>
      <xdr:row>107</xdr:row>
      <xdr:rowOff>117094</xdr:rowOff>
    </xdr:to>
    <xdr:sp macro="" textlink="">
      <xdr:nvSpPr>
        <xdr:cNvPr id="646" name="楕円 645">
          <a:extLst>
            <a:ext uri="{FF2B5EF4-FFF2-40B4-BE49-F238E27FC236}">
              <a16:creationId xmlns:a16="http://schemas.microsoft.com/office/drawing/2014/main" id="{26C95D0A-5E92-460B-98EF-B83A9E04EABC}"/>
            </a:ext>
          </a:extLst>
        </xdr:cNvPr>
        <xdr:cNvSpPr/>
      </xdr:nvSpPr>
      <xdr:spPr>
        <a:xfrm>
          <a:off x="19897725" y="1750021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165371</xdr:rowOff>
    </xdr:from>
    <xdr:ext cx="469744" cy="259045"/>
    <xdr:sp macro="" textlink="">
      <xdr:nvSpPr>
        <xdr:cNvPr id="647" name="【庁舎】&#10;一人当たり面積該当値テキスト">
          <a:extLst>
            <a:ext uri="{FF2B5EF4-FFF2-40B4-BE49-F238E27FC236}">
              <a16:creationId xmlns:a16="http://schemas.microsoft.com/office/drawing/2014/main" id="{4FB50A2A-5D1F-45A1-9F84-9A0824D9809B}"/>
            </a:ext>
          </a:extLst>
        </xdr:cNvPr>
        <xdr:cNvSpPr txBox="1"/>
      </xdr:nvSpPr>
      <xdr:spPr>
        <a:xfrm>
          <a:off x="19992975" y="17478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20447</xdr:rowOff>
    </xdr:from>
    <xdr:to>
      <xdr:col>112</xdr:col>
      <xdr:colOff>38100</xdr:colOff>
      <xdr:row>107</xdr:row>
      <xdr:rowOff>122047</xdr:rowOff>
    </xdr:to>
    <xdr:sp macro="" textlink="">
      <xdr:nvSpPr>
        <xdr:cNvPr id="648" name="楕円 647">
          <a:extLst>
            <a:ext uri="{FF2B5EF4-FFF2-40B4-BE49-F238E27FC236}">
              <a16:creationId xmlns:a16="http://schemas.microsoft.com/office/drawing/2014/main" id="{C8F46864-447C-49E4-9CD0-A0E15CFD1BCD}"/>
            </a:ext>
          </a:extLst>
        </xdr:cNvPr>
        <xdr:cNvSpPr/>
      </xdr:nvSpPr>
      <xdr:spPr>
        <a:xfrm>
          <a:off x="19154775" y="1750834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66294</xdr:rowOff>
    </xdr:from>
    <xdr:to>
      <xdr:col>116</xdr:col>
      <xdr:colOff>63500</xdr:colOff>
      <xdr:row>107</xdr:row>
      <xdr:rowOff>71247</xdr:rowOff>
    </xdr:to>
    <xdr:cxnSp macro="">
      <xdr:nvCxnSpPr>
        <xdr:cNvPr id="649" name="直線コネクタ 648">
          <a:extLst>
            <a:ext uri="{FF2B5EF4-FFF2-40B4-BE49-F238E27FC236}">
              <a16:creationId xmlns:a16="http://schemas.microsoft.com/office/drawing/2014/main" id="{26DB0A50-E71F-4C52-A9FF-53C755384BEA}"/>
            </a:ext>
          </a:extLst>
        </xdr:cNvPr>
        <xdr:cNvCxnSpPr/>
      </xdr:nvCxnSpPr>
      <xdr:spPr>
        <a:xfrm flipV="1">
          <a:off x="19202400" y="17557369"/>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25400</xdr:rowOff>
    </xdr:from>
    <xdr:to>
      <xdr:col>107</xdr:col>
      <xdr:colOff>101600</xdr:colOff>
      <xdr:row>107</xdr:row>
      <xdr:rowOff>127000</xdr:rowOff>
    </xdr:to>
    <xdr:sp macro="" textlink="">
      <xdr:nvSpPr>
        <xdr:cNvPr id="650" name="楕円 649">
          <a:extLst>
            <a:ext uri="{FF2B5EF4-FFF2-40B4-BE49-F238E27FC236}">
              <a16:creationId xmlns:a16="http://schemas.microsoft.com/office/drawing/2014/main" id="{55F17EAB-7FDE-41FF-A354-B6442A2B74FF}"/>
            </a:ext>
          </a:extLst>
        </xdr:cNvPr>
        <xdr:cNvSpPr/>
      </xdr:nvSpPr>
      <xdr:spPr>
        <a:xfrm>
          <a:off x="18345150" y="1751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71247</xdr:rowOff>
    </xdr:from>
    <xdr:to>
      <xdr:col>111</xdr:col>
      <xdr:colOff>177800</xdr:colOff>
      <xdr:row>107</xdr:row>
      <xdr:rowOff>76200</xdr:rowOff>
    </xdr:to>
    <xdr:cxnSp macro="">
      <xdr:nvCxnSpPr>
        <xdr:cNvPr id="651" name="直線コネクタ 650">
          <a:extLst>
            <a:ext uri="{FF2B5EF4-FFF2-40B4-BE49-F238E27FC236}">
              <a16:creationId xmlns:a16="http://schemas.microsoft.com/office/drawing/2014/main" id="{73BBF679-DBE5-459B-B16D-C2A78B5BD780}"/>
            </a:ext>
          </a:extLst>
        </xdr:cNvPr>
        <xdr:cNvCxnSpPr/>
      </xdr:nvCxnSpPr>
      <xdr:spPr>
        <a:xfrm flipV="1">
          <a:off x="18392775" y="17555972"/>
          <a:ext cx="809625" cy="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29972</xdr:rowOff>
    </xdr:from>
    <xdr:to>
      <xdr:col>102</xdr:col>
      <xdr:colOff>165100</xdr:colOff>
      <xdr:row>107</xdr:row>
      <xdr:rowOff>131572</xdr:rowOff>
    </xdr:to>
    <xdr:sp macro="" textlink="">
      <xdr:nvSpPr>
        <xdr:cNvPr id="652" name="楕円 651">
          <a:extLst>
            <a:ext uri="{FF2B5EF4-FFF2-40B4-BE49-F238E27FC236}">
              <a16:creationId xmlns:a16="http://schemas.microsoft.com/office/drawing/2014/main" id="{065FAD88-E714-415D-A052-B0BB49DAADD4}"/>
            </a:ext>
          </a:extLst>
        </xdr:cNvPr>
        <xdr:cNvSpPr/>
      </xdr:nvSpPr>
      <xdr:spPr>
        <a:xfrm>
          <a:off x="17554575" y="1751469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76200</xdr:rowOff>
    </xdr:from>
    <xdr:to>
      <xdr:col>107</xdr:col>
      <xdr:colOff>50800</xdr:colOff>
      <xdr:row>107</xdr:row>
      <xdr:rowOff>80772</xdr:rowOff>
    </xdr:to>
    <xdr:cxnSp macro="">
      <xdr:nvCxnSpPr>
        <xdr:cNvPr id="653" name="直線コネクタ 652">
          <a:extLst>
            <a:ext uri="{FF2B5EF4-FFF2-40B4-BE49-F238E27FC236}">
              <a16:creationId xmlns:a16="http://schemas.microsoft.com/office/drawing/2014/main" id="{5791398E-E445-4012-ACCD-4D7F87BB1854}"/>
            </a:ext>
          </a:extLst>
        </xdr:cNvPr>
        <xdr:cNvCxnSpPr/>
      </xdr:nvCxnSpPr>
      <xdr:spPr>
        <a:xfrm flipV="1">
          <a:off x="17602200" y="17564100"/>
          <a:ext cx="790575"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37592</xdr:rowOff>
    </xdr:from>
    <xdr:to>
      <xdr:col>98</xdr:col>
      <xdr:colOff>38100</xdr:colOff>
      <xdr:row>107</xdr:row>
      <xdr:rowOff>139192</xdr:rowOff>
    </xdr:to>
    <xdr:sp macro="" textlink="">
      <xdr:nvSpPr>
        <xdr:cNvPr id="654" name="楕円 653">
          <a:extLst>
            <a:ext uri="{FF2B5EF4-FFF2-40B4-BE49-F238E27FC236}">
              <a16:creationId xmlns:a16="http://schemas.microsoft.com/office/drawing/2014/main" id="{55DBBE95-EA6D-440F-9D23-7D1B49DBAB6D}"/>
            </a:ext>
          </a:extLst>
        </xdr:cNvPr>
        <xdr:cNvSpPr/>
      </xdr:nvSpPr>
      <xdr:spPr>
        <a:xfrm>
          <a:off x="16754475" y="1752549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80772</xdr:rowOff>
    </xdr:from>
    <xdr:to>
      <xdr:col>102</xdr:col>
      <xdr:colOff>114300</xdr:colOff>
      <xdr:row>107</xdr:row>
      <xdr:rowOff>88392</xdr:rowOff>
    </xdr:to>
    <xdr:cxnSp macro="">
      <xdr:nvCxnSpPr>
        <xdr:cNvPr id="655" name="直線コネクタ 654">
          <a:extLst>
            <a:ext uri="{FF2B5EF4-FFF2-40B4-BE49-F238E27FC236}">
              <a16:creationId xmlns:a16="http://schemas.microsoft.com/office/drawing/2014/main" id="{B50067EE-3CE1-40BE-85F3-85ECF85C3445}"/>
            </a:ext>
          </a:extLst>
        </xdr:cNvPr>
        <xdr:cNvCxnSpPr/>
      </xdr:nvCxnSpPr>
      <xdr:spPr>
        <a:xfrm flipV="1">
          <a:off x="16802100" y="17571847"/>
          <a:ext cx="8001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2176</xdr:rowOff>
    </xdr:from>
    <xdr:ext cx="469744" cy="259045"/>
    <xdr:sp macro="" textlink="">
      <xdr:nvSpPr>
        <xdr:cNvPr id="656" name="n_1aveValue【庁舎】&#10;一人当たり面積">
          <a:extLst>
            <a:ext uri="{FF2B5EF4-FFF2-40B4-BE49-F238E27FC236}">
              <a16:creationId xmlns:a16="http://schemas.microsoft.com/office/drawing/2014/main" id="{EC626902-F023-451C-A95D-41EBC37211C3}"/>
            </a:ext>
          </a:extLst>
        </xdr:cNvPr>
        <xdr:cNvSpPr txBox="1"/>
      </xdr:nvSpPr>
      <xdr:spPr>
        <a:xfrm>
          <a:off x="18983402" y="1714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23892</xdr:rowOff>
    </xdr:from>
    <xdr:ext cx="469744" cy="259045"/>
    <xdr:sp macro="" textlink="">
      <xdr:nvSpPr>
        <xdr:cNvPr id="657" name="n_2aveValue【庁舎】&#10;一人当たり面積">
          <a:extLst>
            <a:ext uri="{FF2B5EF4-FFF2-40B4-BE49-F238E27FC236}">
              <a16:creationId xmlns:a16="http://schemas.microsoft.com/office/drawing/2014/main" id="{B19FDF21-95C6-4B05-9741-C375B721BD01}"/>
            </a:ext>
          </a:extLst>
        </xdr:cNvPr>
        <xdr:cNvSpPr txBox="1"/>
      </xdr:nvSpPr>
      <xdr:spPr>
        <a:xfrm>
          <a:off x="18183302" y="1717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658" name="n_3aveValue【庁舎】&#10;一人当たり面積">
          <a:extLst>
            <a:ext uri="{FF2B5EF4-FFF2-40B4-BE49-F238E27FC236}">
              <a16:creationId xmlns:a16="http://schemas.microsoft.com/office/drawing/2014/main" id="{FB12B9E1-1A39-48B4-82A3-9EB86FBA1C19}"/>
            </a:ext>
          </a:extLst>
        </xdr:cNvPr>
        <xdr:cNvSpPr txBox="1"/>
      </xdr:nvSpPr>
      <xdr:spPr>
        <a:xfrm>
          <a:off x="17383202" y="1718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48277</xdr:rowOff>
    </xdr:from>
    <xdr:ext cx="469744" cy="259045"/>
    <xdr:sp macro="" textlink="">
      <xdr:nvSpPr>
        <xdr:cNvPr id="659" name="n_4aveValue【庁舎】&#10;一人当たり面積">
          <a:extLst>
            <a:ext uri="{FF2B5EF4-FFF2-40B4-BE49-F238E27FC236}">
              <a16:creationId xmlns:a16="http://schemas.microsoft.com/office/drawing/2014/main" id="{FF50BCAB-11B9-44F6-8196-31A7544B72EC}"/>
            </a:ext>
          </a:extLst>
        </xdr:cNvPr>
        <xdr:cNvSpPr txBox="1"/>
      </xdr:nvSpPr>
      <xdr:spPr>
        <a:xfrm>
          <a:off x="16592627" y="1719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113174</xdr:rowOff>
    </xdr:from>
    <xdr:ext cx="469744" cy="259045"/>
    <xdr:sp macro="" textlink="">
      <xdr:nvSpPr>
        <xdr:cNvPr id="660" name="n_1mainValue【庁舎】&#10;一人当たり面積">
          <a:extLst>
            <a:ext uri="{FF2B5EF4-FFF2-40B4-BE49-F238E27FC236}">
              <a16:creationId xmlns:a16="http://schemas.microsoft.com/office/drawing/2014/main" id="{85534871-8D2C-4D10-ABD5-F35BA2F1A3BD}"/>
            </a:ext>
          </a:extLst>
        </xdr:cNvPr>
        <xdr:cNvSpPr txBox="1"/>
      </xdr:nvSpPr>
      <xdr:spPr>
        <a:xfrm>
          <a:off x="18983402" y="17601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118127</xdr:rowOff>
    </xdr:from>
    <xdr:ext cx="469744" cy="259045"/>
    <xdr:sp macro="" textlink="">
      <xdr:nvSpPr>
        <xdr:cNvPr id="661" name="n_2mainValue【庁舎】&#10;一人当たり面積">
          <a:extLst>
            <a:ext uri="{FF2B5EF4-FFF2-40B4-BE49-F238E27FC236}">
              <a16:creationId xmlns:a16="http://schemas.microsoft.com/office/drawing/2014/main" id="{EFDBE968-DD4C-4DFC-BDD6-D6D8D67C59DD}"/>
            </a:ext>
          </a:extLst>
        </xdr:cNvPr>
        <xdr:cNvSpPr txBox="1"/>
      </xdr:nvSpPr>
      <xdr:spPr>
        <a:xfrm>
          <a:off x="18183302" y="1760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122699</xdr:rowOff>
    </xdr:from>
    <xdr:ext cx="469744" cy="259045"/>
    <xdr:sp macro="" textlink="">
      <xdr:nvSpPr>
        <xdr:cNvPr id="662" name="n_3mainValue【庁舎】&#10;一人当たり面積">
          <a:extLst>
            <a:ext uri="{FF2B5EF4-FFF2-40B4-BE49-F238E27FC236}">
              <a16:creationId xmlns:a16="http://schemas.microsoft.com/office/drawing/2014/main" id="{BB5E372F-728B-485A-86AB-16E50C5C860D}"/>
            </a:ext>
          </a:extLst>
        </xdr:cNvPr>
        <xdr:cNvSpPr txBox="1"/>
      </xdr:nvSpPr>
      <xdr:spPr>
        <a:xfrm>
          <a:off x="17383202" y="1761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130319</xdr:rowOff>
    </xdr:from>
    <xdr:ext cx="469744" cy="259045"/>
    <xdr:sp macro="" textlink="">
      <xdr:nvSpPr>
        <xdr:cNvPr id="663" name="n_4mainValue【庁舎】&#10;一人当たり面積">
          <a:extLst>
            <a:ext uri="{FF2B5EF4-FFF2-40B4-BE49-F238E27FC236}">
              <a16:creationId xmlns:a16="http://schemas.microsoft.com/office/drawing/2014/main" id="{58728B54-2EE9-4325-A4F8-2A5490887F8C}"/>
            </a:ext>
          </a:extLst>
        </xdr:cNvPr>
        <xdr:cNvSpPr txBox="1"/>
      </xdr:nvSpPr>
      <xdr:spPr>
        <a:xfrm>
          <a:off x="16592627" y="17618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4" name="正方形/長方形 663">
          <a:extLst>
            <a:ext uri="{FF2B5EF4-FFF2-40B4-BE49-F238E27FC236}">
              <a16:creationId xmlns:a16="http://schemas.microsoft.com/office/drawing/2014/main" id="{C4B013D0-66A0-4273-958C-DF1B426B0593}"/>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5" name="正方形/長方形 664">
          <a:extLst>
            <a:ext uri="{FF2B5EF4-FFF2-40B4-BE49-F238E27FC236}">
              <a16:creationId xmlns:a16="http://schemas.microsoft.com/office/drawing/2014/main" id="{31DA4197-3086-4CD1-B8A7-4FDECB22FBEE}"/>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6" name="テキスト ボックス 665">
          <a:extLst>
            <a:ext uri="{FF2B5EF4-FFF2-40B4-BE49-F238E27FC236}">
              <a16:creationId xmlns:a16="http://schemas.microsoft.com/office/drawing/2014/main" id="{439018CE-C7A0-43AE-B77B-D3028A736A66}"/>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類似団体と比較して有形固定資産減価償却率が高くなっている施設は、福祉施設、消防施設、庁舎であり、低くなっている施設は、体育館・プール、一般廃棄物処理施設である。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福祉施設の減価償却率については、昭和５７年建築のため高い値となっている。しかし、この施設は平成２２年に基礎以外を建替える大規模改修を行い、耐震化済み。劣化調査でも急を要する修繕は無い状況である。</a:t>
          </a:r>
        </a:p>
        <a:p>
          <a:r>
            <a:rPr kumimoji="1" lang="ja-JP" altLang="en-US" sz="1300">
              <a:latin typeface="ＭＳ Ｐゴシック" panose="020B0600070205080204" pitchFamily="50" charset="-128"/>
              <a:ea typeface="ＭＳ Ｐゴシック" panose="020B0600070205080204" pitchFamily="50" charset="-128"/>
            </a:rPr>
            <a:t>　庁舎の有形固定資産減価償却率については、全国、県、類似団体の平均を上回っているが、平成２１年に耐震改修を行っている。しかし、外壁のタイルの浮き、剥がれ、コーキングの劣化が著しく、構造クラックも多数みられ、雨漏りや鉄筋の発錆劣化が課題となっている。今後は個別施設計画をもとに修繕箇所の優先順位を付けて維持管理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4,019
3,992
94.54
5,095,339
4,834,481
45,533
2,449,684
3,559,323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令和元年度から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で推移しており、平成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年度以降下がってはいないが、本村では人口減少、全国・県平均を上回る高齢化率（令和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％）の影響や村内に農業以外の基盤産業がないこと等により財政基盤が弱く、県・全国平均を大きく下回っている。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今後も、税収等の徴収強化等、自主財源の確保に努め、財政基盤の強化を図る。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14817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87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14817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14817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14817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151994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地方税、地方譲与税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、各種交付金はほぼ横ばい。地方特例交付金は若干の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。普通交付税は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43,203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千円、特別交付税は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10,569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千円の増加。</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物件費、維持補修費、交際費、繰出金は増加したものの、人件費、扶助費、補助費等は減少し、経常収支費比率は昨年度に比べ▲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19262</xdr:rowOff>
    </xdr:from>
    <xdr:to>
      <xdr:col>23</xdr:col>
      <xdr:colOff>133350</xdr:colOff>
      <xdr:row>64</xdr:row>
      <xdr:rowOff>95673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992062"/>
          <a:ext cx="8382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64</xdr:row>
      <xdr:rowOff>95673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15650"/>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114300</xdr:rowOff>
    </xdr:from>
    <xdr:to>
      <xdr:col>15</xdr:col>
      <xdr:colOff>82550</xdr:colOff>
      <xdr:row>64</xdr:row>
      <xdr:rowOff>59479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915650"/>
          <a:ext cx="8890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59479</xdr:rowOff>
    </xdr:from>
    <xdr:to>
      <xdr:col>11</xdr:col>
      <xdr:colOff>31750</xdr:colOff>
      <xdr:row>65</xdr:row>
      <xdr:rowOff>113242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032279"/>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139912</xdr:rowOff>
    </xdr:from>
    <xdr:to>
      <xdr:col>23</xdr:col>
      <xdr:colOff>184150</xdr:colOff>
      <xdr:row>64</xdr:row>
      <xdr:rowOff>70062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111989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1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44873</xdr:rowOff>
    </xdr:from>
    <xdr:to>
      <xdr:col>19</xdr:col>
      <xdr:colOff>184150</xdr:colOff>
      <xdr:row>64</xdr:row>
      <xdr:rowOff>146473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131250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0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63500</xdr:rowOff>
    </xdr:from>
    <xdr:to>
      <xdr:col>15</xdr:col>
      <xdr:colOff>133350</xdr:colOff>
      <xdr:row>63</xdr:row>
      <xdr:rowOff>165100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8679</xdr:rowOff>
    </xdr:from>
    <xdr:to>
      <xdr:col>11</xdr:col>
      <xdr:colOff>82550</xdr:colOff>
      <xdr:row>64</xdr:row>
      <xdr:rowOff>110279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95056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0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62442</xdr:rowOff>
    </xdr:from>
    <xdr:to>
      <xdr:col>7</xdr:col>
      <xdr:colOff>31750</xdr:colOff>
      <xdr:row>65</xdr:row>
      <xdr:rowOff>164042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148819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[305,049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昨年度に比べ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においては、新型コロナウイルス感染症が沈静化したことに伴い、出張や会議等の開催が増えて旅費が増加。物価高騰の影響で光熱水費も増加。システム機器リース更新の影響もあり全体的に増加した。人件費においては、給与改定でそれぞれの基本給は上がったものの、年度途中で職員が退職（４名）、退職手当事務負担金が前年度から下がったため、全体的には減少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人当たり人件費・物件費等決算額が▲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21,004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158578</xdr:rowOff>
    </xdr:from>
    <xdr:to>
      <xdr:col>23</xdr:col>
      <xdr:colOff>133350</xdr:colOff>
      <xdr:row>82</xdr:row>
      <xdr:rowOff>4021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046028"/>
          <a:ext cx="838200" cy="1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5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4021</xdr:rowOff>
    </xdr:from>
    <xdr:to>
      <xdr:col>19</xdr:col>
      <xdr:colOff>133350</xdr:colOff>
      <xdr:row>82</xdr:row>
      <xdr:rowOff>29107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062921"/>
          <a:ext cx="889000" cy="2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28398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29107</xdr:rowOff>
    </xdr:from>
    <xdr:to>
      <xdr:col>15</xdr:col>
      <xdr:colOff>82550</xdr:colOff>
      <xdr:row>82</xdr:row>
      <xdr:rowOff>45517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088007"/>
          <a:ext cx="889000" cy="1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170194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122394</xdr:rowOff>
    </xdr:from>
    <xdr:to>
      <xdr:col>11</xdr:col>
      <xdr:colOff>31750</xdr:colOff>
      <xdr:row>82</xdr:row>
      <xdr:rowOff>45517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09844"/>
          <a:ext cx="889000" cy="9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121908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8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107778</xdr:rowOff>
    </xdr:from>
    <xdr:to>
      <xdr:col>23</xdr:col>
      <xdr:colOff>184150</xdr:colOff>
      <xdr:row>82</xdr:row>
      <xdr:rowOff>37928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9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29055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124671</xdr:rowOff>
    </xdr:from>
    <xdr:to>
      <xdr:col>19</xdr:col>
      <xdr:colOff>184150</xdr:colOff>
      <xdr:row>82</xdr:row>
      <xdr:rowOff>54821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1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64998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80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149757</xdr:rowOff>
    </xdr:from>
    <xdr:to>
      <xdr:col>15</xdr:col>
      <xdr:colOff>133350</xdr:colOff>
      <xdr:row>82</xdr:row>
      <xdr:rowOff>79907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3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90084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0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166167</xdr:rowOff>
    </xdr:from>
    <xdr:to>
      <xdr:col>11</xdr:col>
      <xdr:colOff>82550</xdr:colOff>
      <xdr:row>82</xdr:row>
      <xdr:rowOff>96317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5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106494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2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71594</xdr:rowOff>
    </xdr:from>
    <xdr:to>
      <xdr:col>7</xdr:col>
      <xdr:colOff>31750</xdr:colOff>
      <xdr:row>82</xdr:row>
      <xdr:rowOff>1744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5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11921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27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増加したものの、類似団体平均、全国町村平均を下回っている状況が続いている。</a:t>
          </a:r>
        </a:p>
        <a:p>
          <a:r>
            <a:rPr kumimoji="1" lang="ja-JP" altLang="en-US" sz="1300">
              <a:latin typeface="ＭＳ Ｐゴシック" panose="020B0600070205080204" pitchFamily="50" charset="-128"/>
              <a:ea typeface="ＭＳ Ｐゴシック" panose="020B0600070205080204" pitchFamily="50" charset="-128"/>
            </a:rPr>
            <a:t>　従来から国・県の動向に準じて給与体系の見直しを行っており、今後も適正な人事管理、給与水準の確保に努める。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29211</xdr:rowOff>
    </xdr:from>
    <xdr:to>
      <xdr:col>81</xdr:col>
      <xdr:colOff>44450</xdr:colOff>
      <xdr:row>86</xdr:row>
      <xdr:rowOff>125730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773911"/>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29211</xdr:rowOff>
    </xdr:from>
    <xdr:to>
      <xdr:col>77</xdr:col>
      <xdr:colOff>44450</xdr:colOff>
      <xdr:row>87</xdr:row>
      <xdr:rowOff>8573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773911"/>
          <a:ext cx="8890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56215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97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125730</xdr:rowOff>
    </xdr:from>
    <xdr:to>
      <xdr:col>72</xdr:col>
      <xdr:colOff>203200</xdr:colOff>
      <xdr:row>87</xdr:row>
      <xdr:rowOff>8573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870430"/>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68279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125730</xdr:rowOff>
    </xdr:from>
    <xdr:to>
      <xdr:col>68</xdr:col>
      <xdr:colOff>152400</xdr:colOff>
      <xdr:row>86</xdr:row>
      <xdr:rowOff>137795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87043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74930</xdr:rowOff>
    </xdr:from>
    <xdr:to>
      <xdr:col>81</xdr:col>
      <xdr:colOff>95250</xdr:colOff>
      <xdr:row>87</xdr:row>
      <xdr:rowOff>5080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91457</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66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149861</xdr:rowOff>
    </xdr:from>
    <xdr:to>
      <xdr:col>77</xdr:col>
      <xdr:colOff>95250</xdr:colOff>
      <xdr:row>86</xdr:row>
      <xdr:rowOff>80011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90188</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491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129223</xdr:rowOff>
    </xdr:from>
    <xdr:to>
      <xdr:col>73</xdr:col>
      <xdr:colOff>44450</xdr:colOff>
      <xdr:row>87</xdr:row>
      <xdr:rowOff>59373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87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69550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64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74930</xdr:rowOff>
    </xdr:from>
    <xdr:to>
      <xdr:col>68</xdr:col>
      <xdr:colOff>203200</xdr:colOff>
      <xdr:row>87</xdr:row>
      <xdr:rowOff>5080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15257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58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86995</xdr:rowOff>
    </xdr:from>
    <xdr:to>
      <xdr:col>64</xdr:col>
      <xdr:colOff>152400</xdr:colOff>
      <xdr:row>87</xdr:row>
      <xdr:rowOff>17145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83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27322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0.29</a:t>
          </a:r>
          <a:r>
            <a:rPr kumimoji="1" lang="ja-JP" altLang="en-US" sz="1300">
              <a:latin typeface="ＭＳ Ｐゴシック" panose="020B0600070205080204" pitchFamily="50" charset="-128"/>
              <a:ea typeface="ＭＳ Ｐゴシック" panose="020B0600070205080204" pitchFamily="50" charset="-128"/>
            </a:rPr>
            <a:t>人増加したものの。類似団体平均と比較すると</a:t>
          </a:r>
          <a:r>
            <a:rPr kumimoji="1" lang="en-US" altLang="ja-JP" sz="1300">
              <a:latin typeface="ＭＳ Ｐゴシック" panose="020B0600070205080204" pitchFamily="50" charset="-128"/>
              <a:ea typeface="ＭＳ Ｐゴシック" panose="020B0600070205080204" pitchFamily="50" charset="-128"/>
            </a:rPr>
            <a:t>8.82</a:t>
          </a:r>
          <a:r>
            <a:rPr kumimoji="1" lang="ja-JP" altLang="en-US" sz="1300">
              <a:latin typeface="ＭＳ Ｐゴシック" panose="020B0600070205080204" pitchFamily="50" charset="-128"/>
              <a:ea typeface="ＭＳ Ｐゴシック" panose="020B0600070205080204" pitchFamily="50" charset="-128"/>
            </a:rPr>
            <a:t>人少なく、依然として低い状況が続いている。</a:t>
          </a:r>
        </a:p>
        <a:p>
          <a:r>
            <a:rPr kumimoji="1" lang="ja-JP" altLang="en-US" sz="1300">
              <a:latin typeface="ＭＳ Ｐゴシック" panose="020B0600070205080204" pitchFamily="50" charset="-128"/>
              <a:ea typeface="ＭＳ Ｐゴシック" panose="020B0600070205080204" pitchFamily="50" charset="-128"/>
            </a:rPr>
            <a:t>　今後はＤＸの推進も含めた事務体系の見直し等を行い、適正な定員管理に努める。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101060</xdr:rowOff>
    </xdr:from>
    <xdr:to>
      <xdr:col>81</xdr:col>
      <xdr:colOff>44450</xdr:colOff>
      <xdr:row>58</xdr:row>
      <xdr:rowOff>109807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045160"/>
          <a:ext cx="838200" cy="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125668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4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101060</xdr:rowOff>
    </xdr:from>
    <xdr:to>
      <xdr:col>77</xdr:col>
      <xdr:colOff>44450</xdr:colOff>
      <xdr:row>58</xdr:row>
      <xdr:rowOff>106188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045160"/>
          <a:ext cx="889000" cy="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56754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43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97441</xdr:rowOff>
    </xdr:from>
    <xdr:to>
      <xdr:col>72</xdr:col>
      <xdr:colOff>203200</xdr:colOff>
      <xdr:row>58</xdr:row>
      <xdr:rowOff>106188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041541"/>
          <a:ext cx="889000" cy="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35037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2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55817</xdr:rowOff>
    </xdr:from>
    <xdr:to>
      <xdr:col>68</xdr:col>
      <xdr:colOff>152400</xdr:colOff>
      <xdr:row>58</xdr:row>
      <xdr:rowOff>97441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9999917"/>
          <a:ext cx="889000" cy="4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23274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1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9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59007</xdr:rowOff>
    </xdr:from>
    <xdr:to>
      <xdr:col>81</xdr:col>
      <xdr:colOff>95250</xdr:colOff>
      <xdr:row>58</xdr:row>
      <xdr:rowOff>160607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00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151734</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992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50260</xdr:rowOff>
    </xdr:from>
    <xdr:to>
      <xdr:col>77</xdr:col>
      <xdr:colOff>95250</xdr:colOff>
      <xdr:row>58</xdr:row>
      <xdr:rowOff>151860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999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162037</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763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55388</xdr:rowOff>
    </xdr:from>
    <xdr:to>
      <xdr:col>73</xdr:col>
      <xdr:colOff>44450</xdr:colOff>
      <xdr:row>58</xdr:row>
      <xdr:rowOff>156988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999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167165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76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46641</xdr:rowOff>
    </xdr:from>
    <xdr:to>
      <xdr:col>68</xdr:col>
      <xdr:colOff>203200</xdr:colOff>
      <xdr:row>58</xdr:row>
      <xdr:rowOff>148241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999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158418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759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5017</xdr:rowOff>
    </xdr:from>
    <xdr:to>
      <xdr:col>64</xdr:col>
      <xdr:colOff>152400</xdr:colOff>
      <xdr:row>58</xdr:row>
      <xdr:rowOff>106617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994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116794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717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過疎対策事業債や臨時財政対策債の償還（＋</a:t>
          </a:r>
          <a:r>
            <a:rPr kumimoji="1" lang="en-US" altLang="ja-JP" sz="1300">
              <a:latin typeface="ＭＳ Ｐゴシック" panose="020B0600070205080204" pitchFamily="50" charset="-128"/>
              <a:ea typeface="ＭＳ Ｐゴシック" panose="020B0600070205080204" pitchFamily="50" charset="-128"/>
            </a:rPr>
            <a:t>22,210</a:t>
          </a:r>
          <a:r>
            <a:rPr kumimoji="1" lang="ja-JP" altLang="en-US" sz="1300">
              <a:latin typeface="ＭＳ Ｐゴシック" panose="020B0600070205080204" pitchFamily="50" charset="-128"/>
              <a:ea typeface="ＭＳ Ｐゴシック" panose="020B0600070205080204" pitchFamily="50" charset="-128"/>
            </a:rPr>
            <a:t>千円）が開始したことにより元利償還金が増加。簡易水道・農業集落排水事業の地方債償還財源に充てた繰入金の増加（＋</a:t>
          </a:r>
          <a:r>
            <a:rPr kumimoji="1" lang="en-US" altLang="ja-JP" sz="1300">
              <a:latin typeface="ＭＳ Ｐゴシック" panose="020B0600070205080204" pitchFamily="50" charset="-128"/>
              <a:ea typeface="ＭＳ Ｐゴシック" panose="020B0600070205080204" pitchFamily="50" charset="-128"/>
            </a:rPr>
            <a:t>5,343</a:t>
          </a:r>
          <a:r>
            <a:rPr kumimoji="1" lang="ja-JP" altLang="en-US" sz="1300">
              <a:latin typeface="ＭＳ Ｐゴシック" panose="020B0600070205080204" pitchFamily="50" charset="-128"/>
              <a:ea typeface="ＭＳ Ｐゴシック" panose="020B0600070205080204" pitchFamily="50" charset="-128"/>
            </a:rPr>
            <a:t>千円）、普通交付税額の増加（＋</a:t>
          </a:r>
          <a:r>
            <a:rPr kumimoji="1" lang="en-US" altLang="ja-JP" sz="1300">
              <a:latin typeface="ＭＳ Ｐゴシック" panose="020B0600070205080204" pitchFamily="50" charset="-128"/>
              <a:ea typeface="ＭＳ Ｐゴシック" panose="020B0600070205080204" pitchFamily="50" charset="-128"/>
            </a:rPr>
            <a:t>43,203</a:t>
          </a:r>
          <a:r>
            <a:rPr kumimoji="1" lang="ja-JP" altLang="en-US" sz="1300">
              <a:latin typeface="ＭＳ Ｐゴシック" panose="020B0600070205080204" pitchFamily="50" charset="-128"/>
              <a:ea typeface="ＭＳ Ｐゴシック" panose="020B0600070205080204" pitchFamily="50" charset="-128"/>
            </a:rPr>
            <a:t>千円）、臨時財政対策債発行可能額の減少（▲</a:t>
          </a:r>
          <a:r>
            <a:rPr kumimoji="1" lang="en-US" altLang="ja-JP" sz="1300">
              <a:latin typeface="ＭＳ Ｐゴシック" panose="020B0600070205080204" pitchFamily="50" charset="-128"/>
              <a:ea typeface="ＭＳ Ｐゴシック" panose="020B0600070205080204" pitchFamily="50" charset="-128"/>
            </a:rPr>
            <a:t>10,597</a:t>
          </a:r>
          <a:r>
            <a:rPr kumimoji="1" lang="ja-JP" altLang="en-US" sz="1300">
              <a:latin typeface="ＭＳ Ｐゴシック" panose="020B0600070205080204" pitchFamily="50" charset="-128"/>
              <a:ea typeface="ＭＳ Ｐゴシック" panose="020B0600070205080204" pitchFamily="50" charset="-128"/>
            </a:rPr>
            <a:t>千円）により、昨年度から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ポイント増加している。今後は令和２年７月豪雨に係る災害復旧事業債に加え、復興関連の起債が増えるため実質公債費率は上昇する見込みである。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57573</xdr:rowOff>
    </xdr:from>
    <xdr:to>
      <xdr:col>81</xdr:col>
      <xdr:colOff>44450</xdr:colOff>
      <xdr:row>42</xdr:row>
      <xdr:rowOff>81704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25847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138447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9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41487</xdr:rowOff>
    </xdr:from>
    <xdr:to>
      <xdr:col>77</xdr:col>
      <xdr:colOff>44450</xdr:colOff>
      <xdr:row>42</xdr:row>
      <xdr:rowOff>57573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2423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17356</xdr:rowOff>
    </xdr:from>
    <xdr:to>
      <xdr:col>72</xdr:col>
      <xdr:colOff>203200</xdr:colOff>
      <xdr:row>42</xdr:row>
      <xdr:rowOff>41487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21825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46160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17356</xdr:rowOff>
    </xdr:from>
    <xdr:to>
      <xdr:col>68</xdr:col>
      <xdr:colOff>152400</xdr:colOff>
      <xdr:row>42</xdr:row>
      <xdr:rowOff>25400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21825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30904</xdr:rowOff>
    </xdr:from>
    <xdr:to>
      <xdr:col>81</xdr:col>
      <xdr:colOff>95250</xdr:colOff>
      <xdr:row>42</xdr:row>
      <xdr:rowOff>132504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2981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20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6773</xdr:rowOff>
    </xdr:from>
    <xdr:to>
      <xdr:col>77</xdr:col>
      <xdr:colOff>95250</xdr:colOff>
      <xdr:row>42</xdr:row>
      <xdr:rowOff>108373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93150</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29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162137</xdr:rowOff>
    </xdr:from>
    <xdr:to>
      <xdr:col>73</xdr:col>
      <xdr:colOff>44450</xdr:colOff>
      <xdr:row>42</xdr:row>
      <xdr:rowOff>92287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77064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138006</xdr:rowOff>
    </xdr:from>
    <xdr:to>
      <xdr:col>68</xdr:col>
      <xdr:colOff>203200</xdr:colOff>
      <xdr:row>42</xdr:row>
      <xdr:rowOff>68156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公営企業等既発債の元金残高の減少や充当可能基金（財政調整基金・学校建設等基金・地域振興基金等）の増加により、昨年度同様の－となった。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115388</xdr:rowOff>
    </xdr:from>
    <xdr:to>
      <xdr:col>68</xdr:col>
      <xdr:colOff>152400</xdr:colOff>
      <xdr:row>14</xdr:row>
      <xdr:rowOff>120892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3512800" y="2344238"/>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64588</xdr:rowOff>
    </xdr:from>
    <xdr:to>
      <xdr:col>68</xdr:col>
      <xdr:colOff>203200</xdr:colOff>
      <xdr:row>13</xdr:row>
      <xdr:rowOff>166188</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229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150965</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7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70092</xdr:rowOff>
    </xdr:from>
    <xdr:to>
      <xdr:col>64</xdr:col>
      <xdr:colOff>152400</xdr:colOff>
      <xdr:row>15</xdr:row>
      <xdr:rowOff>242</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47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156469</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556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4,019
3,992
94.54
5,095,339
4,834,481
45,533
2,449,684
3,559,323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給与改定でそれぞれの基本給が上がったものの、年度途中で職員４名が退職したため、基本給や期末勤勉手当が減少し、人件費は昨年度に比べ▲</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ポイントとなった。</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101854</xdr:rowOff>
    </xdr:from>
    <xdr:to>
      <xdr:col>24</xdr:col>
      <xdr:colOff>25400</xdr:colOff>
      <xdr:row>36</xdr:row>
      <xdr:rowOff>17272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0260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17272</xdr:rowOff>
    </xdr:from>
    <xdr:to>
      <xdr:col>19</xdr:col>
      <xdr:colOff>187325</xdr:colOff>
      <xdr:row>36</xdr:row>
      <xdr:rowOff>21844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894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21844</xdr:rowOff>
    </xdr:from>
    <xdr:to>
      <xdr:col>15</xdr:col>
      <xdr:colOff>98425</xdr:colOff>
      <xdr:row>36</xdr:row>
      <xdr:rowOff>94996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940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94996</xdr:rowOff>
    </xdr:from>
    <xdr:to>
      <xdr:col>11</xdr:col>
      <xdr:colOff>9525</xdr:colOff>
      <xdr:row>37</xdr:row>
      <xdr:rowOff>24130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671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87139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51054</xdr:rowOff>
    </xdr:from>
    <xdr:to>
      <xdr:col>24</xdr:col>
      <xdr:colOff>76200</xdr:colOff>
      <xdr:row>35</xdr:row>
      <xdr:rowOff>152654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67581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137922</xdr:rowOff>
    </xdr:from>
    <xdr:to>
      <xdr:col>20</xdr:col>
      <xdr:colOff>38100</xdr:colOff>
      <xdr:row>36</xdr:row>
      <xdr:rowOff>68072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78249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142494</xdr:rowOff>
    </xdr:from>
    <xdr:to>
      <xdr:col>15</xdr:col>
      <xdr:colOff>149225</xdr:colOff>
      <xdr:row>36</xdr:row>
      <xdr:rowOff>72644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82821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44196</xdr:rowOff>
    </xdr:from>
    <xdr:to>
      <xdr:col>11</xdr:col>
      <xdr:colOff>60325</xdr:colOff>
      <xdr:row>36</xdr:row>
      <xdr:rowOff>145796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155973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割合としては昨年度と同様であるが、新型コロナウイルス感染症が沈静化したことに伴い、出張や会議等の開催が増えて旅費が増加。物価高騰の影響で光熱水費も増加。システム機器リース更新の影響もあり、金額的には増加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101854</xdr:rowOff>
    </xdr:from>
    <xdr:to>
      <xdr:col>82</xdr:col>
      <xdr:colOff>107950</xdr:colOff>
      <xdr:row>17</xdr:row>
      <xdr:rowOff>101854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30165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56134</xdr:rowOff>
    </xdr:from>
    <xdr:to>
      <xdr:col>78</xdr:col>
      <xdr:colOff>69850</xdr:colOff>
      <xdr:row>17</xdr:row>
      <xdr:rowOff>101854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9707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56134</xdr:rowOff>
    </xdr:from>
    <xdr:to>
      <xdr:col>73</xdr:col>
      <xdr:colOff>180975</xdr:colOff>
      <xdr:row>17</xdr:row>
      <xdr:rowOff>129286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9707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80535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37846</xdr:rowOff>
    </xdr:from>
    <xdr:to>
      <xdr:col>69</xdr:col>
      <xdr:colOff>92075</xdr:colOff>
      <xdr:row>17</xdr:row>
      <xdr:rowOff>129286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95249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23131</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93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51054</xdr:rowOff>
    </xdr:from>
    <xdr:to>
      <xdr:col>78</xdr:col>
      <xdr:colOff>120650</xdr:colOff>
      <xdr:row>17</xdr:row>
      <xdr:rowOff>152654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9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137431</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05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5334</xdr:rowOff>
    </xdr:from>
    <xdr:to>
      <xdr:col>74</xdr:col>
      <xdr:colOff>31750</xdr:colOff>
      <xdr:row>17</xdr:row>
      <xdr:rowOff>106934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91711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78486</xdr:rowOff>
    </xdr:from>
    <xdr:to>
      <xdr:col>69</xdr:col>
      <xdr:colOff>142875</xdr:colOff>
      <xdr:row>18</xdr:row>
      <xdr:rowOff>8636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9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164863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ポイントとなった。</a:t>
          </a:r>
        </a:p>
        <a:p>
          <a:r>
            <a:rPr kumimoji="1" lang="ja-JP" altLang="en-US" sz="1300">
              <a:latin typeface="ＭＳ Ｐゴシック" panose="020B0600070205080204" pitchFamily="50" charset="-128"/>
              <a:ea typeface="ＭＳ Ｐゴシック" panose="020B0600070205080204" pitchFamily="50" charset="-128"/>
            </a:rPr>
            <a:t>　主な要因として、老人ホーム措置費（▲</a:t>
          </a:r>
          <a:r>
            <a:rPr kumimoji="1" lang="en-US" altLang="ja-JP" sz="1300">
              <a:latin typeface="ＭＳ Ｐゴシック" panose="020B0600070205080204" pitchFamily="50" charset="-128"/>
              <a:ea typeface="ＭＳ Ｐゴシック" panose="020B0600070205080204" pitchFamily="50" charset="-128"/>
            </a:rPr>
            <a:t>1,071</a:t>
          </a:r>
          <a:r>
            <a:rPr kumimoji="1" lang="ja-JP" altLang="en-US" sz="1300">
              <a:latin typeface="ＭＳ Ｐゴシック" panose="020B0600070205080204" pitchFamily="50" charset="-128"/>
              <a:ea typeface="ＭＳ Ｐゴシック" panose="020B0600070205080204" pitchFamily="50" charset="-128"/>
            </a:rPr>
            <a:t>千円）、子どものため教育・保育給付費負担金（▲</a:t>
          </a:r>
          <a:r>
            <a:rPr kumimoji="1" lang="en-US" altLang="ja-JP" sz="1300">
              <a:latin typeface="ＭＳ Ｐゴシック" panose="020B0600070205080204" pitchFamily="50" charset="-128"/>
              <a:ea typeface="ＭＳ Ｐゴシック" panose="020B0600070205080204" pitchFamily="50" charset="-128"/>
            </a:rPr>
            <a:t>976</a:t>
          </a:r>
          <a:r>
            <a:rPr kumimoji="1" lang="ja-JP" altLang="en-US" sz="1300">
              <a:latin typeface="ＭＳ Ｐゴシック" panose="020B0600070205080204" pitchFamily="50" charset="-128"/>
              <a:ea typeface="ＭＳ Ｐゴシック" panose="020B0600070205080204" pitchFamily="50" charset="-128"/>
            </a:rPr>
            <a:t>千円）の減少が挙げられる。</a:t>
          </a:r>
        </a:p>
        <a:p>
          <a:r>
            <a:rPr kumimoji="1" lang="ja-JP" altLang="en-US" sz="1300">
              <a:latin typeface="ＭＳ Ｐゴシック" panose="020B0600070205080204" pitchFamily="50" charset="-128"/>
              <a:ea typeface="ＭＳ Ｐゴシック" panose="020B0600070205080204" pitchFamily="50" charset="-128"/>
            </a:rPr>
            <a:t>　今後、更なる高齢化に対応するため、老人福祉関係にかかる費用負担の増加が見込まれる。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12700</xdr:rowOff>
    </xdr:from>
    <xdr:to>
      <xdr:col>24</xdr:col>
      <xdr:colOff>25400</xdr:colOff>
      <xdr:row>60</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10299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130827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389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31750</xdr:rowOff>
    </xdr:from>
    <xdr:to>
      <xdr:col>19</xdr:col>
      <xdr:colOff>187325</xdr:colOff>
      <xdr:row>60</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10318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31750</xdr:rowOff>
    </xdr:from>
    <xdr:to>
      <xdr:col>15</xdr:col>
      <xdr:colOff>98425</xdr:colOff>
      <xdr:row>60</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103187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165100</xdr:rowOff>
    </xdr:from>
    <xdr:to>
      <xdr:col>11</xdr:col>
      <xdr:colOff>9525</xdr:colOff>
      <xdr:row>62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104521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133350</xdr:rowOff>
    </xdr:from>
    <xdr:to>
      <xdr:col>24</xdr:col>
      <xdr:colOff>76200</xdr:colOff>
      <xdr:row>60</xdr:row>
      <xdr:rowOff>63500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105427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0</xdr:rowOff>
    </xdr:from>
    <xdr:to>
      <xdr:col>20</xdr:col>
      <xdr:colOff>38100</xdr:colOff>
      <xdr:row>60</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86377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1037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152400</xdr:rowOff>
    </xdr:from>
    <xdr:to>
      <xdr:col>15</xdr:col>
      <xdr:colOff>149225</xdr:colOff>
      <xdr:row>60</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67327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114300</xdr:rowOff>
    </xdr:from>
    <xdr:to>
      <xdr:col>11</xdr:col>
      <xdr:colOff>60325</xdr:colOff>
      <xdr:row>61</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29227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133350</xdr:rowOff>
    </xdr:from>
    <xdr:to>
      <xdr:col>6</xdr:col>
      <xdr:colOff>171450</xdr:colOff>
      <xdr:row>62</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62</xdr:row>
      <xdr:rowOff>48277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1067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ポイントの増となっており、依然として類似団体や県の平均を上回っている。</a:t>
          </a:r>
        </a:p>
        <a:p>
          <a:r>
            <a:rPr kumimoji="1" lang="ja-JP" altLang="en-US" sz="1300">
              <a:latin typeface="ＭＳ Ｐゴシック" panose="020B0600070205080204" pitchFamily="50" charset="-128"/>
              <a:ea typeface="ＭＳ Ｐゴシック" panose="020B0600070205080204" pitchFamily="50" charset="-128"/>
            </a:rPr>
            <a:t>　要因の一つとして、繰出金が多いことがあげられ、今年度も増加傾向にある。また、農業集落排水・簡易水道においては、今後、公営企業適用債の償還により繰出金が増加すると見込まれる。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155575</xdr:rowOff>
    </xdr:from>
    <xdr:to>
      <xdr:col>82</xdr:col>
      <xdr:colOff>107950</xdr:colOff>
      <xdr:row>59</xdr:row>
      <xdr:rowOff>161290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5671800" y="1027112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24130</xdr:rowOff>
    </xdr:from>
    <xdr:to>
      <xdr:col>78</xdr:col>
      <xdr:colOff>69850</xdr:colOff>
      <xdr:row>59</xdr:row>
      <xdr:rowOff>155575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82800" y="1013968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24130</xdr:rowOff>
    </xdr:from>
    <xdr:to>
      <xdr:col>73</xdr:col>
      <xdr:colOff>180975</xdr:colOff>
      <xdr:row>59</xdr:row>
      <xdr:rowOff>24130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3893800" y="10139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24130</xdr:rowOff>
    </xdr:from>
    <xdr:to>
      <xdr:col>69</xdr:col>
      <xdr:colOff>92075</xdr:colOff>
      <xdr:row>59</xdr:row>
      <xdr:rowOff>69850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004800" y="10139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33672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110490</xdr:rowOff>
    </xdr:from>
    <xdr:to>
      <xdr:col>82</xdr:col>
      <xdr:colOff>158750</xdr:colOff>
      <xdr:row>60</xdr:row>
      <xdr:rowOff>40640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82567</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104775</xdr:rowOff>
    </xdr:from>
    <xdr:to>
      <xdr:col>78</xdr:col>
      <xdr:colOff>120650</xdr:colOff>
      <xdr:row>60</xdr:row>
      <xdr:rowOff>34925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1022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19702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306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144780</xdr:rowOff>
    </xdr:from>
    <xdr:to>
      <xdr:col>74</xdr:col>
      <xdr:colOff>31750</xdr:colOff>
      <xdr:row>59</xdr:row>
      <xdr:rowOff>74930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59707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144780</xdr:rowOff>
    </xdr:from>
    <xdr:to>
      <xdr:col>69</xdr:col>
      <xdr:colOff>142875</xdr:colOff>
      <xdr:row>59</xdr:row>
      <xdr:rowOff>74930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59707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ポイントとなっている。</a:t>
          </a:r>
        </a:p>
        <a:p>
          <a:r>
            <a:rPr kumimoji="1" lang="ja-JP" altLang="en-US" sz="1300">
              <a:latin typeface="ＭＳ Ｐゴシック" panose="020B0600070205080204" pitchFamily="50" charset="-128"/>
              <a:ea typeface="ＭＳ Ｐゴシック" panose="020B0600070205080204" pitchFamily="50" charset="-128"/>
            </a:rPr>
            <a:t>　昨年度実施した経済対策給付金の減少、一部事務組合（人吉下球磨消防組合、人吉球磨広域行政組合）に対する負担金の減少が要因となっている。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136144</xdr:rowOff>
    </xdr:from>
    <xdr:to>
      <xdr:col>82</xdr:col>
      <xdr:colOff>107950</xdr:colOff>
      <xdr:row>36</xdr:row>
      <xdr:rowOff>154432</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5671800" y="63083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154432</xdr:rowOff>
    </xdr:from>
    <xdr:to>
      <xdr:col>78</xdr:col>
      <xdr:colOff>69850</xdr:colOff>
      <xdr:row>36</xdr:row>
      <xdr:rowOff>168148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4782800" y="63266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37</xdr:row>
      <xdr:rowOff>24130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893800" y="63403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165862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367780"/>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101871</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10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103632</xdr:rowOff>
    </xdr:from>
    <xdr:to>
      <xdr:col>78</xdr:col>
      <xdr:colOff>120650</xdr:colOff>
      <xdr:row>37</xdr:row>
      <xdr:rowOff>33782</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115062</xdr:rowOff>
    </xdr:from>
    <xdr:to>
      <xdr:col>65</xdr:col>
      <xdr:colOff>53975</xdr:colOff>
      <xdr:row>38</xdr:row>
      <xdr:rowOff>45212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29989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過疎対策事業債、災害復旧事業債、臨時財政対策債、公共事業等債の償還据置期間が終了し、元利償還金が増加したため、昨年度から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の増。</a:t>
          </a:r>
        </a:p>
        <a:p>
          <a:r>
            <a:rPr kumimoji="1" lang="ja-JP" altLang="en-US" sz="1300">
              <a:latin typeface="ＭＳ Ｐゴシック" panose="020B0600070205080204" pitchFamily="50" charset="-128"/>
              <a:ea typeface="ＭＳ Ｐゴシック" panose="020B0600070205080204" pitchFamily="50" charset="-128"/>
            </a:rPr>
            <a:t>　今後も令和２年７月豪雨に係る災害復旧事業債に加え、復興関連の起債が増えるため実質公債費率は上昇する見込みである。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xdr:rowOff>
    </xdr:from>
    <xdr:to>
      <xdr:col>24</xdr:col>
      <xdr:colOff>25400</xdr:colOff>
      <xdr:row>76</xdr:row>
      <xdr:rowOff>24130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3987800" y="1303528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146050</xdr:rowOff>
    </xdr:from>
    <xdr:to>
      <xdr:col>19</xdr:col>
      <xdr:colOff>187325</xdr:colOff>
      <xdr:row>76</xdr:row>
      <xdr:rowOff>5080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004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85090</xdr:rowOff>
    </xdr:from>
    <xdr:to>
      <xdr:col>15</xdr:col>
      <xdr:colOff>98425</xdr:colOff>
      <xdr:row>75</xdr:row>
      <xdr:rowOff>146050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2209800" y="12943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85090</xdr:rowOff>
    </xdr:from>
    <xdr:to>
      <xdr:col>11</xdr:col>
      <xdr:colOff>9525</xdr:colOff>
      <xdr:row>75</xdr:row>
      <xdr:rowOff>104140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29438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144780</xdr:rowOff>
    </xdr:from>
    <xdr:to>
      <xdr:col>24</xdr:col>
      <xdr:colOff>76200</xdr:colOff>
      <xdr:row>76</xdr:row>
      <xdr:rowOff>74930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161307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125730</xdr:rowOff>
    </xdr:from>
    <xdr:to>
      <xdr:col>20</xdr:col>
      <xdr:colOff>38100</xdr:colOff>
      <xdr:row>76</xdr:row>
      <xdr:rowOff>55880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66057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75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95250</xdr:rowOff>
    </xdr:from>
    <xdr:to>
      <xdr:col>15</xdr:col>
      <xdr:colOff>149225</xdr:colOff>
      <xdr:row>76</xdr:row>
      <xdr:rowOff>25400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35577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34290</xdr:rowOff>
    </xdr:from>
    <xdr:to>
      <xdr:col>11</xdr:col>
      <xdr:colOff>60325</xdr:colOff>
      <xdr:row>75</xdr:row>
      <xdr:rowOff>135890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146067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53340</xdr:rowOff>
    </xdr:from>
    <xdr:to>
      <xdr:col>6</xdr:col>
      <xdr:colOff>171450</xdr:colOff>
      <xdr:row>75</xdr:row>
      <xdr:rowOff>154939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165117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昨年度に比べ▲</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ポイントとなったが、類似団体平均をト上回る状況が続いている。</a:t>
          </a:r>
        </a:p>
        <a:p>
          <a:r>
            <a:rPr kumimoji="1" lang="ja-JP" altLang="en-US" sz="1300">
              <a:latin typeface="ＭＳ Ｐゴシック" panose="020B0600070205080204" pitchFamily="50" charset="-128"/>
              <a:ea typeface="ＭＳ Ｐゴシック" panose="020B0600070205080204" pitchFamily="50" charset="-128"/>
            </a:rPr>
            <a:t>　主な要因としては、扶助費が類似団体平均と比較して多いことが挙げられる。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130811</xdr:rowOff>
    </xdr:from>
    <xdr:to>
      <xdr:col>82</xdr:col>
      <xdr:colOff>107950</xdr:colOff>
      <xdr:row>80</xdr:row>
      <xdr:rowOff>50800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5671800" y="13675361"/>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107950</xdr:rowOff>
    </xdr:from>
    <xdr:to>
      <xdr:col>78</xdr:col>
      <xdr:colOff>69850</xdr:colOff>
      <xdr:row>80</xdr:row>
      <xdr:rowOff>50800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652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107950</xdr:rowOff>
    </xdr:from>
    <xdr:to>
      <xdr:col>73</xdr:col>
      <xdr:colOff>180975</xdr:colOff>
      <xdr:row>80</xdr:row>
      <xdr:rowOff>107950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6525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47007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107950</xdr:rowOff>
    </xdr:from>
    <xdr:to>
      <xdr:col>69</xdr:col>
      <xdr:colOff>92075</xdr:colOff>
      <xdr:row>81</xdr:row>
      <xdr:rowOff>130811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823950"/>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27957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80011</xdr:rowOff>
    </xdr:from>
    <xdr:to>
      <xdr:col>82</xdr:col>
      <xdr:colOff>158750</xdr:colOff>
      <xdr:row>80</xdr:row>
      <xdr:rowOff>10161</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52088</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0</xdr:rowOff>
    </xdr:from>
    <xdr:to>
      <xdr:col>78</xdr:col>
      <xdr:colOff>120650</xdr:colOff>
      <xdr:row>80</xdr:row>
      <xdr:rowOff>101600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86377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80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57150</xdr:rowOff>
    </xdr:from>
    <xdr:to>
      <xdr:col>74</xdr:col>
      <xdr:colOff>31750</xdr:colOff>
      <xdr:row>79</xdr:row>
      <xdr:rowOff>158750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143527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57150</xdr:rowOff>
    </xdr:from>
    <xdr:to>
      <xdr:col>69</xdr:col>
      <xdr:colOff>142875</xdr:colOff>
      <xdr:row>80</xdr:row>
      <xdr:rowOff>158750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77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143527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80011</xdr:rowOff>
    </xdr:from>
    <xdr:to>
      <xdr:col>65</xdr:col>
      <xdr:colOff>53975</xdr:colOff>
      <xdr:row>82</xdr:row>
      <xdr:rowOff>10161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96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166388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4053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128121</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6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117944</xdr:rowOff>
    </xdr:from>
    <xdr:to>
      <xdr:col>29</xdr:col>
      <xdr:colOff>127000</xdr:colOff>
      <xdr:row>18</xdr:row>
      <xdr:rowOff>128347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51669"/>
          <a:ext cx="647700" cy="10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05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128347</xdr:rowOff>
    </xdr:from>
    <xdr:to>
      <xdr:col>26</xdr:col>
      <xdr:colOff>50800</xdr:colOff>
      <xdr:row>18</xdr:row>
      <xdr:rowOff>131864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62072"/>
          <a:ext cx="698500" cy="3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129552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4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131864</xdr:rowOff>
    </xdr:from>
    <xdr:to>
      <xdr:col>22</xdr:col>
      <xdr:colOff>114300</xdr:colOff>
      <xdr:row>18</xdr:row>
      <xdr:rowOff>139302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65589"/>
          <a:ext cx="698500" cy="7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139302</xdr:rowOff>
    </xdr:from>
    <xdr:to>
      <xdr:col>18</xdr:col>
      <xdr:colOff>177800</xdr:colOff>
      <xdr:row>18</xdr:row>
      <xdr:rowOff>139560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73027"/>
          <a:ext cx="698500" cy="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162726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67144</xdr:rowOff>
    </xdr:from>
    <xdr:to>
      <xdr:col>29</xdr:col>
      <xdr:colOff>177800</xdr:colOff>
      <xdr:row>18</xdr:row>
      <xdr:rowOff>168744</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200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147171</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0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77547</xdr:rowOff>
    </xdr:from>
    <xdr:to>
      <xdr:col>26</xdr:col>
      <xdr:colOff>101600</xdr:colOff>
      <xdr:row>19</xdr:row>
      <xdr:rowOff>7697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211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163924</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9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81063</xdr:rowOff>
    </xdr:from>
    <xdr:to>
      <xdr:col>22</xdr:col>
      <xdr:colOff>165100</xdr:colOff>
      <xdr:row>19</xdr:row>
      <xdr:rowOff>11213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214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167441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30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88503</xdr:rowOff>
    </xdr:from>
    <xdr:to>
      <xdr:col>19</xdr:col>
      <xdr:colOff>38100</xdr:colOff>
      <xdr:row>19</xdr:row>
      <xdr:rowOff>18652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222228"/>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3429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308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88760</xdr:rowOff>
    </xdr:from>
    <xdr:to>
      <xdr:col>15</xdr:col>
      <xdr:colOff>101600</xdr:colOff>
      <xdr:row>19</xdr:row>
      <xdr:rowOff>18910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22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3687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0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195690</xdr:rowOff>
    </xdr:from>
    <xdr:to>
      <xdr:col>29</xdr:col>
      <xdr:colOff>127000</xdr:colOff>
      <xdr:row>35</xdr:row>
      <xdr:rowOff>208135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806040"/>
          <a:ext cx="647700" cy="12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277272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44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204770</xdr:rowOff>
    </xdr:from>
    <xdr:to>
      <xdr:col>26</xdr:col>
      <xdr:colOff>50800</xdr:colOff>
      <xdr:row>35</xdr:row>
      <xdr:rowOff>208135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815120"/>
          <a:ext cx="698500" cy="3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216347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48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204770</xdr:rowOff>
    </xdr:from>
    <xdr:to>
      <xdr:col>22</xdr:col>
      <xdr:colOff>114300</xdr:colOff>
      <xdr:row>35</xdr:row>
      <xdr:rowOff>247093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815120"/>
          <a:ext cx="698500" cy="42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235407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247093</xdr:rowOff>
    </xdr:from>
    <xdr:to>
      <xdr:col>18</xdr:col>
      <xdr:colOff>177800</xdr:colOff>
      <xdr:row>35</xdr:row>
      <xdr:rowOff>262871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857443"/>
          <a:ext cx="698500" cy="15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257540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268810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3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144890</xdr:rowOff>
    </xdr:from>
    <xdr:to>
      <xdr:col>29</xdr:col>
      <xdr:colOff>177800</xdr:colOff>
      <xdr:row>35</xdr:row>
      <xdr:rowOff>246490</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55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116967</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7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157335</xdr:rowOff>
    </xdr:from>
    <xdr:to>
      <xdr:col>26</xdr:col>
      <xdr:colOff>101600</xdr:colOff>
      <xdr:row>35</xdr:row>
      <xdr:rowOff>258935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67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243712</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854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153970</xdr:rowOff>
    </xdr:from>
    <xdr:to>
      <xdr:col>22</xdr:col>
      <xdr:colOff>165100</xdr:colOff>
      <xdr:row>35</xdr:row>
      <xdr:rowOff>255570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64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240347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85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196293</xdr:rowOff>
    </xdr:from>
    <xdr:to>
      <xdr:col>19</xdr:col>
      <xdr:colOff>38100</xdr:colOff>
      <xdr:row>35</xdr:row>
      <xdr:rowOff>297893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06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282670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8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212071</xdr:rowOff>
    </xdr:from>
    <xdr:to>
      <xdr:col>15</xdr:col>
      <xdr:colOff>101600</xdr:colOff>
      <xdr:row>35</xdr:row>
      <xdr:rowOff>313671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22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298448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908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4,019
3,992
94.54
5,095,339
4,834,481
45,533
2,449,684
3,559,323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148383</xdr:rowOff>
    </xdr:from>
    <xdr:to>
      <xdr:col>24</xdr:col>
      <xdr:colOff>63500</xdr:colOff>
      <xdr:row>37</xdr:row>
      <xdr:rowOff>153961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6492033"/>
          <a:ext cx="8382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67105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67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144954</xdr:rowOff>
    </xdr:from>
    <xdr:to>
      <xdr:col>19</xdr:col>
      <xdr:colOff>177800</xdr:colOff>
      <xdr:row>37</xdr:row>
      <xdr:rowOff>148383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488604"/>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169302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599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144954</xdr:rowOff>
    </xdr:from>
    <xdr:to>
      <xdr:col>15</xdr:col>
      <xdr:colOff>50800</xdr:colOff>
      <xdr:row>37</xdr:row>
      <xdr:rowOff>148577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88604"/>
          <a:ext cx="889000" cy="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13883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142849</xdr:rowOff>
    </xdr:from>
    <xdr:to>
      <xdr:col>10</xdr:col>
      <xdr:colOff>114300</xdr:colOff>
      <xdr:row>37</xdr:row>
      <xdr:rowOff>148577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486499"/>
          <a:ext cx="889000" cy="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27770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77399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103161</xdr:rowOff>
    </xdr:from>
    <xdr:to>
      <xdr:col>24</xdr:col>
      <xdr:colOff>114300</xdr:colOff>
      <xdr:row>38</xdr:row>
      <xdr:rowOff>33311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44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18088</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6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97583</xdr:rowOff>
    </xdr:from>
    <xdr:to>
      <xdr:col>20</xdr:col>
      <xdr:colOff>38100</xdr:colOff>
      <xdr:row>38</xdr:row>
      <xdr:rowOff>27733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4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18860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533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94154</xdr:rowOff>
    </xdr:from>
    <xdr:to>
      <xdr:col>15</xdr:col>
      <xdr:colOff>101600</xdr:colOff>
      <xdr:row>38</xdr:row>
      <xdr:rowOff>24304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3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15431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530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97777</xdr:rowOff>
    </xdr:from>
    <xdr:to>
      <xdr:col>10</xdr:col>
      <xdr:colOff>165100</xdr:colOff>
      <xdr:row>38</xdr:row>
      <xdr:rowOff>27927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4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19054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3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92049</xdr:rowOff>
    </xdr:from>
    <xdr:to>
      <xdr:col>6</xdr:col>
      <xdr:colOff>38100</xdr:colOff>
      <xdr:row>38</xdr:row>
      <xdr:rowOff>22199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3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13326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28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143261</xdr:rowOff>
    </xdr:from>
    <xdr:to>
      <xdr:col>24</xdr:col>
      <xdr:colOff>63500</xdr:colOff>
      <xdr:row>58</xdr:row>
      <xdr:rowOff>2330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915911"/>
          <a:ext cx="838200" cy="3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25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105820</xdr:rowOff>
    </xdr:from>
    <xdr:to>
      <xdr:col>19</xdr:col>
      <xdr:colOff>177800</xdr:colOff>
      <xdr:row>57</xdr:row>
      <xdr:rowOff>143261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878470"/>
          <a:ext cx="889000" cy="3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123649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84410</xdr:rowOff>
    </xdr:from>
    <xdr:to>
      <xdr:col>15</xdr:col>
      <xdr:colOff>50800</xdr:colOff>
      <xdr:row>57</xdr:row>
      <xdr:rowOff>105820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857060"/>
          <a:ext cx="889000" cy="2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157395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84410</xdr:rowOff>
    </xdr:from>
    <xdr:to>
      <xdr:col>10</xdr:col>
      <xdr:colOff>114300</xdr:colOff>
      <xdr:row>58</xdr:row>
      <xdr:rowOff>56478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57060"/>
          <a:ext cx="889000" cy="14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145042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4485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0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122980</xdr:rowOff>
    </xdr:from>
    <xdr:to>
      <xdr:col>24</xdr:col>
      <xdr:colOff>114300</xdr:colOff>
      <xdr:row>58</xdr:row>
      <xdr:rowOff>53130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37907</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10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92461</xdr:rowOff>
    </xdr:from>
    <xdr:to>
      <xdr:col>20</xdr:col>
      <xdr:colOff>38100</xdr:colOff>
      <xdr:row>58</xdr:row>
      <xdr:rowOff>22611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6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13738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57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55020</xdr:rowOff>
    </xdr:from>
    <xdr:to>
      <xdr:col>15</xdr:col>
      <xdr:colOff>101600</xdr:colOff>
      <xdr:row>57</xdr:row>
      <xdr:rowOff>156620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2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147747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2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33610</xdr:rowOff>
    </xdr:from>
    <xdr:to>
      <xdr:col>10</xdr:col>
      <xdr:colOff>165100</xdr:colOff>
      <xdr:row>57</xdr:row>
      <xdr:rowOff>135210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151737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58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5678</xdr:rowOff>
    </xdr:from>
    <xdr:to>
      <xdr:col>6</xdr:col>
      <xdr:colOff>38100</xdr:colOff>
      <xdr:row>58</xdr:row>
      <xdr:rowOff>107278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4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98405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042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79916</xdr:rowOff>
    </xdr:from>
    <xdr:to>
      <xdr:col>24</xdr:col>
      <xdr:colOff>63500</xdr:colOff>
      <xdr:row>78</xdr:row>
      <xdr:rowOff>87337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53016"/>
          <a:ext cx="838200" cy="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75061</xdr:rowOff>
    </xdr:from>
    <xdr:to>
      <xdr:col>19</xdr:col>
      <xdr:colOff>177800</xdr:colOff>
      <xdr:row>78</xdr:row>
      <xdr:rowOff>79916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48161"/>
          <a:ext cx="889000" cy="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49394</xdr:rowOff>
    </xdr:from>
    <xdr:to>
      <xdr:col>15</xdr:col>
      <xdr:colOff>50800</xdr:colOff>
      <xdr:row>78</xdr:row>
      <xdr:rowOff>75061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22494"/>
          <a:ext cx="889000" cy="2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49394</xdr:rowOff>
    </xdr:from>
    <xdr:to>
      <xdr:col>10</xdr:col>
      <xdr:colOff>114300</xdr:colOff>
      <xdr:row>78</xdr:row>
      <xdr:rowOff>73873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22494"/>
          <a:ext cx="889000" cy="2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36537</xdr:rowOff>
    </xdr:from>
    <xdr:to>
      <xdr:col>24</xdr:col>
      <xdr:colOff>114300</xdr:colOff>
      <xdr:row>78</xdr:row>
      <xdr:rowOff>138137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0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122914</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2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29116</xdr:rowOff>
    </xdr:from>
    <xdr:to>
      <xdr:col>20</xdr:col>
      <xdr:colOff>38100</xdr:colOff>
      <xdr:row>78</xdr:row>
      <xdr:rowOff>130716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0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121843</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49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24261</xdr:rowOff>
    </xdr:from>
    <xdr:to>
      <xdr:col>15</xdr:col>
      <xdr:colOff>101600</xdr:colOff>
      <xdr:row>78</xdr:row>
      <xdr:rowOff>125861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9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116988</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49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170044</xdr:rowOff>
    </xdr:from>
    <xdr:to>
      <xdr:col>10</xdr:col>
      <xdr:colOff>165100</xdr:colOff>
      <xdr:row>78</xdr:row>
      <xdr:rowOff>100194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7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91321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46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23073</xdr:rowOff>
    </xdr:from>
    <xdr:to>
      <xdr:col>6</xdr:col>
      <xdr:colOff>38100</xdr:colOff>
      <xdr:row>78</xdr:row>
      <xdr:rowOff>124673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9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115800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48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151899</xdr:rowOff>
    </xdr:from>
    <xdr:to>
      <xdr:col>24</xdr:col>
      <xdr:colOff>63500</xdr:colOff>
      <xdr:row>93</xdr:row>
      <xdr:rowOff>65649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5925299"/>
          <a:ext cx="838200" cy="8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44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110851</xdr:rowOff>
    </xdr:from>
    <xdr:to>
      <xdr:col>19</xdr:col>
      <xdr:colOff>177800</xdr:colOff>
      <xdr:row>93</xdr:row>
      <xdr:rowOff>65649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5884251"/>
          <a:ext cx="889000" cy="12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118160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110851</xdr:rowOff>
    </xdr:from>
    <xdr:to>
      <xdr:col>15</xdr:col>
      <xdr:colOff>50800</xdr:colOff>
      <xdr:row>93</xdr:row>
      <xdr:rowOff>124924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5884251"/>
          <a:ext cx="889000" cy="18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55060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124924</xdr:rowOff>
    </xdr:from>
    <xdr:to>
      <xdr:col>10</xdr:col>
      <xdr:colOff>114300</xdr:colOff>
      <xdr:row>93</xdr:row>
      <xdr:rowOff>154567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069774"/>
          <a:ext cx="889000" cy="2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54982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81920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101099</xdr:rowOff>
    </xdr:from>
    <xdr:to>
      <xdr:col>24</xdr:col>
      <xdr:colOff>114300</xdr:colOff>
      <xdr:row>93</xdr:row>
      <xdr:rowOff>31249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587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123976</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72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14849</xdr:rowOff>
    </xdr:from>
    <xdr:to>
      <xdr:col>20</xdr:col>
      <xdr:colOff>38100</xdr:colOff>
      <xdr:row>93</xdr:row>
      <xdr:rowOff>116449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59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132976</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734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60051</xdr:rowOff>
    </xdr:from>
    <xdr:to>
      <xdr:col>15</xdr:col>
      <xdr:colOff>101600</xdr:colOff>
      <xdr:row>92</xdr:row>
      <xdr:rowOff>161651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583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6728</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608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74124</xdr:rowOff>
    </xdr:from>
    <xdr:to>
      <xdr:col>10</xdr:col>
      <xdr:colOff>165100</xdr:colOff>
      <xdr:row>94</xdr:row>
      <xdr:rowOff>4274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01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20801</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5794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103767</xdr:rowOff>
    </xdr:from>
    <xdr:to>
      <xdr:col>6</xdr:col>
      <xdr:colOff>38100</xdr:colOff>
      <xdr:row>94</xdr:row>
      <xdr:rowOff>33917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04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50444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30795" y="1582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128960</xdr:rowOff>
    </xdr:from>
    <xdr:to>
      <xdr:col>55</xdr:col>
      <xdr:colOff>0</xdr:colOff>
      <xdr:row>37</xdr:row>
      <xdr:rowOff>155973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472610"/>
          <a:ext cx="838200" cy="2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120122</xdr:rowOff>
    </xdr:from>
    <xdr:to>
      <xdr:col>50</xdr:col>
      <xdr:colOff>114300</xdr:colOff>
      <xdr:row>37</xdr:row>
      <xdr:rowOff>128960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463772"/>
          <a:ext cx="889000" cy="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132884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96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33319</xdr:rowOff>
    </xdr:from>
    <xdr:to>
      <xdr:col>45</xdr:col>
      <xdr:colOff>177800</xdr:colOff>
      <xdr:row>37</xdr:row>
      <xdr:rowOff>120122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205519"/>
          <a:ext cx="889000" cy="25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1936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7554</xdr:rowOff>
    </xdr:from>
    <xdr:to>
      <xdr:col>41</xdr:col>
      <xdr:colOff>50800</xdr:colOff>
      <xdr:row>36</xdr:row>
      <xdr:rowOff>33319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6179754"/>
          <a:ext cx="889000" cy="2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155331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50559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105173</xdr:rowOff>
    </xdr:from>
    <xdr:to>
      <xdr:col>55</xdr:col>
      <xdr:colOff>50800</xdr:colOff>
      <xdr:row>38</xdr:row>
      <xdr:rowOff>35323</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44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20100</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6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78160</xdr:rowOff>
    </xdr:from>
    <xdr:to>
      <xdr:col>50</xdr:col>
      <xdr:colOff>165100</xdr:colOff>
      <xdr:row>38</xdr:row>
      <xdr:rowOff>8310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4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170887</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51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69322</xdr:rowOff>
    </xdr:from>
    <xdr:to>
      <xdr:col>46</xdr:col>
      <xdr:colOff>38100</xdr:colOff>
      <xdr:row>37</xdr:row>
      <xdr:rowOff>170922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41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162049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5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153969</xdr:rowOff>
    </xdr:from>
    <xdr:to>
      <xdr:col>41</xdr:col>
      <xdr:colOff>101600</xdr:colOff>
      <xdr:row>36</xdr:row>
      <xdr:rowOff>84119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15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75246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24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128204</xdr:rowOff>
    </xdr:from>
    <xdr:to>
      <xdr:col>36</xdr:col>
      <xdr:colOff>165100</xdr:colOff>
      <xdr:row>36</xdr:row>
      <xdr:rowOff>58354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12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74881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90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46319</xdr:rowOff>
    </xdr:from>
    <xdr:to>
      <xdr:col>55</xdr:col>
      <xdr:colOff>0</xdr:colOff>
      <xdr:row>58</xdr:row>
      <xdr:rowOff>102481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990419"/>
          <a:ext cx="838200" cy="5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46319</xdr:rowOff>
    </xdr:from>
    <xdr:to>
      <xdr:col>50</xdr:col>
      <xdr:colOff>114300</xdr:colOff>
      <xdr:row>58</xdr:row>
      <xdr:rowOff>122735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990419"/>
          <a:ext cx="889000" cy="7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68148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122735</xdr:rowOff>
    </xdr:from>
    <xdr:to>
      <xdr:col>45</xdr:col>
      <xdr:colOff>177800</xdr:colOff>
      <xdr:row>58</xdr:row>
      <xdr:rowOff>161748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10066835"/>
          <a:ext cx="889000" cy="3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71797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161748</xdr:rowOff>
    </xdr:from>
    <xdr:to>
      <xdr:col>41</xdr:col>
      <xdr:colOff>50800</xdr:colOff>
      <xdr:row>58</xdr:row>
      <xdr:rowOff>163743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10105848"/>
          <a:ext cx="889000" cy="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53839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78726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67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51681</xdr:rowOff>
    </xdr:from>
    <xdr:to>
      <xdr:col>55</xdr:col>
      <xdr:colOff>50800</xdr:colOff>
      <xdr:row>58</xdr:row>
      <xdr:rowOff>153281</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9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138058</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1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166969</xdr:rowOff>
    </xdr:from>
    <xdr:to>
      <xdr:col>50</xdr:col>
      <xdr:colOff>165100</xdr:colOff>
      <xdr:row>58</xdr:row>
      <xdr:rowOff>97119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3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88246</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032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71935</xdr:rowOff>
    </xdr:from>
    <xdr:to>
      <xdr:col>46</xdr:col>
      <xdr:colOff>38100</xdr:colOff>
      <xdr:row>59</xdr:row>
      <xdr:rowOff>2085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1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164662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10108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110948</xdr:rowOff>
    </xdr:from>
    <xdr:to>
      <xdr:col>41</xdr:col>
      <xdr:colOff>101600</xdr:colOff>
      <xdr:row>59</xdr:row>
      <xdr:rowOff>41098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1005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32225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1014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112943</xdr:rowOff>
    </xdr:from>
    <xdr:to>
      <xdr:col>36</xdr:col>
      <xdr:colOff>165100</xdr:colOff>
      <xdr:row>59</xdr:row>
      <xdr:rowOff>43093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5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34220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1014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53502</xdr:rowOff>
    </xdr:from>
    <xdr:to>
      <xdr:col>55</xdr:col>
      <xdr:colOff>0</xdr:colOff>
      <xdr:row>79</xdr:row>
      <xdr:rowOff>55961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98052"/>
          <a:ext cx="838200" cy="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55961</xdr:rowOff>
    </xdr:from>
    <xdr:to>
      <xdr:col>50</xdr:col>
      <xdr:colOff>114300</xdr:colOff>
      <xdr:row>79</xdr:row>
      <xdr:rowOff>95264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600511"/>
          <a:ext cx="889000" cy="3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94467</xdr:rowOff>
    </xdr:from>
    <xdr:to>
      <xdr:col>45</xdr:col>
      <xdr:colOff>177800</xdr:colOff>
      <xdr:row>79</xdr:row>
      <xdr:rowOff>95264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639017"/>
          <a:ext cx="889000" cy="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94467</xdr:rowOff>
    </xdr:from>
    <xdr:to>
      <xdr:col>41</xdr:col>
      <xdr:colOff>50800</xdr:colOff>
      <xdr:row>79</xdr:row>
      <xdr:rowOff>98101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639017"/>
          <a:ext cx="889000" cy="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81983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2702</xdr:rowOff>
    </xdr:from>
    <xdr:to>
      <xdr:col>55</xdr:col>
      <xdr:colOff>50800</xdr:colOff>
      <xdr:row>79</xdr:row>
      <xdr:rowOff>104302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4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121632</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9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5161</xdr:rowOff>
    </xdr:from>
    <xdr:to>
      <xdr:col>50</xdr:col>
      <xdr:colOff>165100</xdr:colOff>
      <xdr:row>79</xdr:row>
      <xdr:rowOff>106761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4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97888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64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44464</xdr:rowOff>
    </xdr:from>
    <xdr:to>
      <xdr:col>46</xdr:col>
      <xdr:colOff>38100</xdr:colOff>
      <xdr:row>79</xdr:row>
      <xdr:rowOff>146064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8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137191</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68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43667</xdr:rowOff>
    </xdr:from>
    <xdr:to>
      <xdr:col>41</xdr:col>
      <xdr:colOff>101600</xdr:colOff>
      <xdr:row>79</xdr:row>
      <xdr:rowOff>145267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8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136394</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680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47301</xdr:rowOff>
    </xdr:from>
    <xdr:to>
      <xdr:col>36</xdr:col>
      <xdr:colOff>165100</xdr:colOff>
      <xdr:row>79</xdr:row>
      <xdr:rowOff>148901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9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140028</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3017" y="13684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87029</xdr:rowOff>
    </xdr:from>
    <xdr:to>
      <xdr:col>55</xdr:col>
      <xdr:colOff>0</xdr:colOff>
      <xdr:row>98</xdr:row>
      <xdr:rowOff>160237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889129"/>
          <a:ext cx="838200" cy="7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87029</xdr:rowOff>
    </xdr:from>
    <xdr:to>
      <xdr:col>50</xdr:col>
      <xdr:colOff>114300</xdr:colOff>
      <xdr:row>98</xdr:row>
      <xdr:rowOff>145946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89129"/>
          <a:ext cx="889000" cy="5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137391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9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145946</xdr:rowOff>
    </xdr:from>
    <xdr:to>
      <xdr:col>45</xdr:col>
      <xdr:colOff>177800</xdr:colOff>
      <xdr:row>99</xdr:row>
      <xdr:rowOff>54321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948046"/>
          <a:ext cx="889000" cy="79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3883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63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26963</xdr:rowOff>
    </xdr:from>
    <xdr:to>
      <xdr:col>41</xdr:col>
      <xdr:colOff>50800</xdr:colOff>
      <xdr:row>99</xdr:row>
      <xdr:rowOff>54321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7000513"/>
          <a:ext cx="889000" cy="2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11216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64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109437</xdr:rowOff>
    </xdr:from>
    <xdr:to>
      <xdr:col>55</xdr:col>
      <xdr:colOff>50800</xdr:colOff>
      <xdr:row>99</xdr:row>
      <xdr:rowOff>39587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1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24364</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26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36229</xdr:rowOff>
    </xdr:from>
    <xdr:to>
      <xdr:col>50</xdr:col>
      <xdr:colOff>165100</xdr:colOff>
      <xdr:row>98</xdr:row>
      <xdr:rowOff>137829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3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154356</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61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95146</xdr:rowOff>
    </xdr:from>
    <xdr:to>
      <xdr:col>46</xdr:col>
      <xdr:colOff>38100</xdr:colOff>
      <xdr:row>99</xdr:row>
      <xdr:rowOff>25296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9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99</xdr:row>
      <xdr:rowOff>16423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98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3521</xdr:rowOff>
    </xdr:from>
    <xdr:to>
      <xdr:col>41</xdr:col>
      <xdr:colOff>101600</xdr:colOff>
      <xdr:row>99</xdr:row>
      <xdr:rowOff>105121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7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96248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6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147613</xdr:rowOff>
    </xdr:from>
    <xdr:to>
      <xdr:col>36</xdr:col>
      <xdr:colOff>165100</xdr:colOff>
      <xdr:row>99</xdr:row>
      <xdr:rowOff>77763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4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68890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4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56688</xdr:rowOff>
    </xdr:from>
    <xdr:to>
      <xdr:col>85</xdr:col>
      <xdr:colOff>127000</xdr:colOff>
      <xdr:row>38</xdr:row>
      <xdr:rowOff>61205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400338"/>
          <a:ext cx="838200" cy="17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110975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26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56688</xdr:rowOff>
    </xdr:from>
    <xdr:to>
      <xdr:col>81</xdr:col>
      <xdr:colOff>50800</xdr:colOff>
      <xdr:row>37</xdr:row>
      <xdr:rowOff>109352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400338"/>
          <a:ext cx="889000" cy="5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53015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109352</xdr:rowOff>
    </xdr:from>
    <xdr:to>
      <xdr:col>76</xdr:col>
      <xdr:colOff>114300</xdr:colOff>
      <xdr:row>38</xdr:row>
      <xdr:rowOff>119805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453002"/>
          <a:ext cx="889000" cy="18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54380</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119805</xdr:rowOff>
    </xdr:from>
    <xdr:to>
      <xdr:col>71</xdr:col>
      <xdr:colOff>177800</xdr:colOff>
      <xdr:row>39</xdr:row>
      <xdr:rowOff>27756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34905"/>
          <a:ext cx="889000" cy="7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56424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82506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10405</xdr:rowOff>
    </xdr:from>
    <xdr:to>
      <xdr:col>85</xdr:col>
      <xdr:colOff>177800</xdr:colOff>
      <xdr:row>38</xdr:row>
      <xdr:rowOff>112005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2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33282</xdr:rowOff>
    </xdr:from>
    <xdr:ext cx="599010"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376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5888</xdr:rowOff>
    </xdr:from>
    <xdr:to>
      <xdr:col>81</xdr:col>
      <xdr:colOff>101600</xdr:colOff>
      <xdr:row>37</xdr:row>
      <xdr:rowOff>107488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3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124015</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181795" y="612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58552</xdr:rowOff>
    </xdr:from>
    <xdr:to>
      <xdr:col>76</xdr:col>
      <xdr:colOff>165100</xdr:colOff>
      <xdr:row>37</xdr:row>
      <xdr:rowOff>160152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40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36</xdr:row>
      <xdr:rowOff>5229</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292795" y="6177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69005</xdr:rowOff>
    </xdr:from>
    <xdr:to>
      <xdr:col>72</xdr:col>
      <xdr:colOff>38100</xdr:colOff>
      <xdr:row>38</xdr:row>
      <xdr:rowOff>170605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8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15682</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35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148406</xdr:rowOff>
    </xdr:from>
    <xdr:to>
      <xdr:col>67</xdr:col>
      <xdr:colOff>101600</xdr:colOff>
      <xdr:row>39</xdr:row>
      <xdr:rowOff>78556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6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69683</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75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41641</xdr:rowOff>
    </xdr:from>
    <xdr:to>
      <xdr:col>85</xdr:col>
      <xdr:colOff>127000</xdr:colOff>
      <xdr:row>78</xdr:row>
      <xdr:rowOff>52795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414741"/>
          <a:ext cx="838200" cy="1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06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52795</xdr:rowOff>
    </xdr:from>
    <xdr:to>
      <xdr:col>81</xdr:col>
      <xdr:colOff>50800</xdr:colOff>
      <xdr:row>78</xdr:row>
      <xdr:rowOff>62004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425895"/>
          <a:ext cx="889000" cy="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128765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62004</xdr:rowOff>
    </xdr:from>
    <xdr:to>
      <xdr:col>76</xdr:col>
      <xdr:colOff>114300</xdr:colOff>
      <xdr:row>78</xdr:row>
      <xdr:rowOff>95720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435104"/>
          <a:ext cx="889000" cy="3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95720</xdr:rowOff>
    </xdr:from>
    <xdr:to>
      <xdr:col>71</xdr:col>
      <xdr:colOff>177800</xdr:colOff>
      <xdr:row>78</xdr:row>
      <xdr:rowOff>100352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468820"/>
          <a:ext cx="889000" cy="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162291</xdr:rowOff>
    </xdr:from>
    <xdr:to>
      <xdr:col>85</xdr:col>
      <xdr:colOff>177800</xdr:colOff>
      <xdr:row>78</xdr:row>
      <xdr:rowOff>92441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6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77218</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7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1995</xdr:rowOff>
    </xdr:from>
    <xdr:to>
      <xdr:col>81</xdr:col>
      <xdr:colOff>101600</xdr:colOff>
      <xdr:row>78</xdr:row>
      <xdr:rowOff>103595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7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94722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46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11204</xdr:rowOff>
    </xdr:from>
    <xdr:to>
      <xdr:col>76</xdr:col>
      <xdr:colOff>165100</xdr:colOff>
      <xdr:row>78</xdr:row>
      <xdr:rowOff>112804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8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103931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47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44920</xdr:rowOff>
    </xdr:from>
    <xdr:to>
      <xdr:col>72</xdr:col>
      <xdr:colOff>38100</xdr:colOff>
      <xdr:row>78</xdr:row>
      <xdr:rowOff>146520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41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137647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51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49552</xdr:rowOff>
    </xdr:from>
    <xdr:to>
      <xdr:col>67</xdr:col>
      <xdr:colOff>101600</xdr:colOff>
      <xdr:row>78</xdr:row>
      <xdr:rowOff>151152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42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142279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51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24113</xdr:rowOff>
    </xdr:from>
    <xdr:to>
      <xdr:col>85</xdr:col>
      <xdr:colOff>127000</xdr:colOff>
      <xdr:row>99</xdr:row>
      <xdr:rowOff>7300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26213"/>
          <a:ext cx="838200" cy="15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803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75843</xdr:rowOff>
    </xdr:from>
    <xdr:to>
      <xdr:col>81</xdr:col>
      <xdr:colOff>50800</xdr:colOff>
      <xdr:row>99</xdr:row>
      <xdr:rowOff>7300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77943"/>
          <a:ext cx="889000" cy="10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75843</xdr:rowOff>
    </xdr:from>
    <xdr:to>
      <xdr:col>76</xdr:col>
      <xdr:colOff>114300</xdr:colOff>
      <xdr:row>98</xdr:row>
      <xdr:rowOff>123179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77943"/>
          <a:ext cx="889000" cy="4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114276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123179</xdr:rowOff>
    </xdr:from>
    <xdr:to>
      <xdr:col>71</xdr:col>
      <xdr:colOff>177800</xdr:colOff>
      <xdr:row>99</xdr:row>
      <xdr:rowOff>19653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925279"/>
          <a:ext cx="889000" cy="6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6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6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144763</xdr:rowOff>
    </xdr:from>
    <xdr:to>
      <xdr:col>85</xdr:col>
      <xdr:colOff>177800</xdr:colOff>
      <xdr:row>98</xdr:row>
      <xdr:rowOff>74913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7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167640</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2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127950</xdr:rowOff>
    </xdr:from>
    <xdr:to>
      <xdr:col>81</xdr:col>
      <xdr:colOff>101600</xdr:colOff>
      <xdr:row>99</xdr:row>
      <xdr:rowOff>58100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93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49227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702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25043</xdr:rowOff>
    </xdr:from>
    <xdr:to>
      <xdr:col>76</xdr:col>
      <xdr:colOff>165100</xdr:colOff>
      <xdr:row>98</xdr:row>
      <xdr:rowOff>126643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2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117770</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91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72379</xdr:rowOff>
    </xdr:from>
    <xdr:to>
      <xdr:col>72</xdr:col>
      <xdr:colOff>38100</xdr:colOff>
      <xdr:row>99</xdr:row>
      <xdr:rowOff>2529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7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165106</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96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140303</xdr:rowOff>
    </xdr:from>
    <xdr:to>
      <xdr:col>67</xdr:col>
      <xdr:colOff>101600</xdr:colOff>
      <xdr:row>99</xdr:row>
      <xdr:rowOff>70453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4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61580</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703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133966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91011</xdr:rowOff>
    </xdr:from>
    <xdr:to>
      <xdr:col>116</xdr:col>
      <xdr:colOff>63500</xdr:colOff>
      <xdr:row>76</xdr:row>
      <xdr:rowOff>131527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121211"/>
          <a:ext cx="838200" cy="4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57718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8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131527</xdr:rowOff>
    </xdr:from>
    <xdr:to>
      <xdr:col>111</xdr:col>
      <xdr:colOff>177800</xdr:colOff>
      <xdr:row>77</xdr:row>
      <xdr:rowOff>15174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161727"/>
          <a:ext cx="889000" cy="5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7322</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86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125885</xdr:rowOff>
    </xdr:from>
    <xdr:to>
      <xdr:col>107</xdr:col>
      <xdr:colOff>50800</xdr:colOff>
      <xdr:row>77</xdr:row>
      <xdr:rowOff>15174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156085"/>
          <a:ext cx="889000" cy="6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28380</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125885</xdr:rowOff>
    </xdr:from>
    <xdr:to>
      <xdr:col>102</xdr:col>
      <xdr:colOff>114300</xdr:colOff>
      <xdr:row>77</xdr:row>
      <xdr:rowOff>36472</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156085"/>
          <a:ext cx="889000" cy="8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1021</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34194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40211</xdr:rowOff>
    </xdr:from>
    <xdr:to>
      <xdr:col>116</xdr:col>
      <xdr:colOff>114300</xdr:colOff>
      <xdr:row>76</xdr:row>
      <xdr:rowOff>141811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07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63089</xdr:rowOff>
    </xdr:from>
    <xdr:ext cx="599010"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921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80727</xdr:rowOff>
    </xdr:from>
    <xdr:to>
      <xdr:col>112</xdr:col>
      <xdr:colOff>38100</xdr:colOff>
      <xdr:row>77</xdr:row>
      <xdr:rowOff>10877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11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2004</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320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135824</xdr:rowOff>
    </xdr:from>
    <xdr:to>
      <xdr:col>107</xdr:col>
      <xdr:colOff>101600</xdr:colOff>
      <xdr:row>77</xdr:row>
      <xdr:rowOff>65974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6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57101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25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75085</xdr:rowOff>
    </xdr:from>
    <xdr:to>
      <xdr:col>102</xdr:col>
      <xdr:colOff>165100</xdr:colOff>
      <xdr:row>77</xdr:row>
      <xdr:rowOff>5235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10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21762</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45795" y="12880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157122</xdr:rowOff>
    </xdr:from>
    <xdr:to>
      <xdr:col>98</xdr:col>
      <xdr:colOff>38100</xdr:colOff>
      <xdr:row>77</xdr:row>
      <xdr:rowOff>87272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18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78399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28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122,514</a:t>
          </a:r>
          <a:r>
            <a:rPr kumimoji="1" lang="ja-JP" altLang="en-US" sz="1300">
              <a:latin typeface="ＭＳ Ｐゴシック" panose="020B0600070205080204" pitchFamily="50" charset="-128"/>
              <a:ea typeface="ＭＳ Ｐゴシック" panose="020B0600070205080204" pitchFamily="50" charset="-128"/>
            </a:rPr>
            <a:t>円となっている。給与改定でそれぞれの基本給が上がったものの、年度途中で職員４名が退職したため、基本給や期末勤勉手当が減少したため、前年度に比べ住民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2,928</a:t>
          </a:r>
          <a:r>
            <a:rPr kumimoji="1" lang="ja-JP" altLang="en-US" sz="1300">
              <a:latin typeface="ＭＳ Ｐゴシック" panose="020B0600070205080204" pitchFamily="50" charset="-128"/>
              <a:ea typeface="ＭＳ Ｐゴシック" panose="020B0600070205080204" pitchFamily="50" charset="-128"/>
            </a:rPr>
            <a:t>円となっている。類似団体と比較すると</a:t>
          </a:r>
          <a:r>
            <a:rPr kumimoji="1" lang="en-US" altLang="ja-JP" sz="1300">
              <a:latin typeface="ＭＳ Ｐゴシック" panose="020B0600070205080204" pitchFamily="50" charset="-128"/>
              <a:ea typeface="ＭＳ Ｐゴシック" panose="020B0600070205080204" pitchFamily="50" charset="-128"/>
            </a:rPr>
            <a:t>120,936</a:t>
          </a:r>
          <a:r>
            <a:rPr kumimoji="1" lang="ja-JP" altLang="en-US" sz="1300">
              <a:latin typeface="ＭＳ Ｐゴシック" panose="020B0600070205080204" pitchFamily="50" charset="-128"/>
              <a:ea typeface="ＭＳ Ｐゴシック" panose="020B0600070205080204" pitchFamily="50" charset="-128"/>
            </a:rPr>
            <a:t>円少ない状況にある。</a:t>
          </a:r>
        </a:p>
        <a:p>
          <a:r>
            <a:rPr kumimoji="1" lang="ja-JP" altLang="en-US" sz="1300">
              <a:latin typeface="ＭＳ Ｐゴシック" panose="020B0600070205080204" pitchFamily="50" charset="-128"/>
              <a:ea typeface="ＭＳ Ｐゴシック" panose="020B0600070205080204" pitchFamily="50" charset="-128"/>
            </a:rPr>
            <a:t>・物件費は、前年度に比べ住民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24,031</a:t>
          </a:r>
          <a:r>
            <a:rPr kumimoji="1" lang="ja-JP" altLang="en-US" sz="1300">
              <a:latin typeface="ＭＳ Ｐゴシック" panose="020B0600070205080204" pitchFamily="50" charset="-128"/>
              <a:ea typeface="ＭＳ Ｐゴシック" panose="020B0600070205080204" pitchFamily="50" charset="-128"/>
            </a:rPr>
            <a:t>円となった。これは、新型コロナウイルス消費支援商品券交付事業、令和２年７月豪雨災害関係の委託料が減少したことが要因となっている。</a:t>
          </a:r>
        </a:p>
        <a:p>
          <a:r>
            <a:rPr kumimoji="1" lang="ja-JP" altLang="en-US" sz="1300">
              <a:latin typeface="ＭＳ Ｐゴシック" panose="020B0600070205080204" pitchFamily="50" charset="-128"/>
              <a:ea typeface="ＭＳ Ｐゴシック" panose="020B0600070205080204" pitchFamily="50" charset="-128"/>
            </a:rPr>
            <a:t>・扶助費は、老人ホーム措置費（養護）等は減少したものの、物価高騰対応重点支援事業や電力・ガス・食料品等価格高騰重点支援給付金事業といった給付金事業が増加したため、前年度より住民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11,181</a:t>
          </a:r>
          <a:r>
            <a:rPr kumimoji="1" lang="ja-JP" altLang="en-US" sz="1300">
              <a:latin typeface="ＭＳ Ｐゴシック" panose="020B0600070205080204" pitchFamily="50" charset="-128"/>
              <a:ea typeface="ＭＳ Ｐゴシック" panose="020B0600070205080204" pitchFamily="50" charset="-128"/>
            </a:rPr>
            <a:t>円増となった。類似団体よりも</a:t>
          </a:r>
          <a:r>
            <a:rPr kumimoji="1" lang="en-US" altLang="ja-JP" sz="1300">
              <a:latin typeface="ＭＳ Ｐゴシック" panose="020B0600070205080204" pitchFamily="50" charset="-128"/>
              <a:ea typeface="ＭＳ Ｐゴシック" panose="020B0600070205080204" pitchFamily="50" charset="-128"/>
            </a:rPr>
            <a:t>51,400</a:t>
          </a:r>
          <a:r>
            <a:rPr kumimoji="1" lang="ja-JP" altLang="en-US" sz="1300">
              <a:latin typeface="ＭＳ Ｐゴシック" panose="020B0600070205080204" pitchFamily="50" charset="-128"/>
              <a:ea typeface="ＭＳ Ｐゴシック" panose="020B0600070205080204" pitchFamily="50" charset="-128"/>
            </a:rPr>
            <a:t>円高い状況にある。</a:t>
          </a:r>
        </a:p>
        <a:p>
          <a:r>
            <a:rPr kumimoji="1" lang="ja-JP" altLang="en-US" sz="1300">
              <a:latin typeface="ＭＳ Ｐゴシック" panose="020B0600070205080204" pitchFamily="50" charset="-128"/>
              <a:ea typeface="ＭＳ Ｐゴシック" panose="020B0600070205080204" pitchFamily="50" charset="-128"/>
            </a:rPr>
            <a:t>・災害復旧事業費は、前年度に比べ住民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138,557</a:t>
          </a:r>
          <a:r>
            <a:rPr kumimoji="1" lang="ja-JP" altLang="en-US" sz="1300">
              <a:latin typeface="ＭＳ Ｐゴシック" panose="020B0600070205080204" pitchFamily="50" charset="-128"/>
              <a:ea typeface="ＭＳ Ｐゴシック" panose="020B0600070205080204" pitchFamily="50" charset="-128"/>
            </a:rPr>
            <a:t>円となった。これは令和４年台風１４号災害にかかる災害復旧工事が増加した一方、令和２年７月豪雨災害にかかる災害復旧工事が概ね完了したことが要因となっている。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4,019
3,992
94.54
5,095,339
4,834,481
45,533
2,449,684
3,559,323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125222</xdr:rowOff>
    </xdr:from>
    <xdr:to>
      <xdr:col>24</xdr:col>
      <xdr:colOff>63500</xdr:colOff>
      <xdr:row>37</xdr:row>
      <xdr:rowOff>136099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68872"/>
          <a:ext cx="838200" cy="1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8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136099</xdr:rowOff>
    </xdr:from>
    <xdr:to>
      <xdr:col>19</xdr:col>
      <xdr:colOff>177800</xdr:colOff>
      <xdr:row>37</xdr:row>
      <xdr:rowOff>138614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79749"/>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138614</xdr:rowOff>
    </xdr:from>
    <xdr:to>
      <xdr:col>15</xdr:col>
      <xdr:colOff>50800</xdr:colOff>
      <xdr:row>37</xdr:row>
      <xdr:rowOff>163799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82264"/>
          <a:ext cx="889000" cy="2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125417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134366</xdr:rowOff>
    </xdr:from>
    <xdr:to>
      <xdr:col>10</xdr:col>
      <xdr:colOff>114300</xdr:colOff>
      <xdr:row>37</xdr:row>
      <xdr:rowOff>163799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78016"/>
          <a:ext cx="889000" cy="2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127588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116806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74422</xdr:rowOff>
    </xdr:from>
    <xdr:to>
      <xdr:col>24</xdr:col>
      <xdr:colOff>114300</xdr:colOff>
      <xdr:row>38</xdr:row>
      <xdr:rowOff>4572</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1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160799</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3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85299</xdr:rowOff>
    </xdr:from>
    <xdr:to>
      <xdr:col>20</xdr:col>
      <xdr:colOff>38100</xdr:colOff>
      <xdr:row>38</xdr:row>
      <xdr:rowOff>15449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2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6576</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2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87814</xdr:rowOff>
    </xdr:from>
    <xdr:to>
      <xdr:col>15</xdr:col>
      <xdr:colOff>101600</xdr:colOff>
      <xdr:row>38</xdr:row>
      <xdr:rowOff>17964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3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9091</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112998</xdr:rowOff>
    </xdr:from>
    <xdr:to>
      <xdr:col>10</xdr:col>
      <xdr:colOff>165100</xdr:colOff>
      <xdr:row>38</xdr:row>
      <xdr:rowOff>43148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5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34276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4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83566</xdr:rowOff>
    </xdr:from>
    <xdr:to>
      <xdr:col>6</xdr:col>
      <xdr:colOff>38100</xdr:colOff>
      <xdr:row>38</xdr:row>
      <xdr:rowOff>13715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272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4843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1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23337</xdr:rowOff>
    </xdr:from>
    <xdr:to>
      <xdr:col>24</xdr:col>
      <xdr:colOff>63500</xdr:colOff>
      <xdr:row>57</xdr:row>
      <xdr:rowOff>82348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3797300" y="9795987"/>
          <a:ext cx="838200" cy="5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134669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564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52392</xdr:rowOff>
    </xdr:from>
    <xdr:to>
      <xdr:col>19</xdr:col>
      <xdr:colOff>177800</xdr:colOff>
      <xdr:row>57</xdr:row>
      <xdr:rowOff>82348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2908300" y="9825042"/>
          <a:ext cx="889000" cy="2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46875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4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11621</xdr:rowOff>
    </xdr:from>
    <xdr:to>
      <xdr:col>15</xdr:col>
      <xdr:colOff>50800</xdr:colOff>
      <xdr:row>57</xdr:row>
      <xdr:rowOff>52392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019300" y="9784271"/>
          <a:ext cx="889000" cy="4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52957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48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11621</xdr:rowOff>
    </xdr:from>
    <xdr:to>
      <xdr:col>10</xdr:col>
      <xdr:colOff>114300</xdr:colOff>
      <xdr:row>57</xdr:row>
      <xdr:rowOff>110739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784271"/>
          <a:ext cx="889000" cy="9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23637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45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102319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53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143987</xdr:rowOff>
    </xdr:from>
    <xdr:to>
      <xdr:col>24</xdr:col>
      <xdr:colOff>114300</xdr:colOff>
      <xdr:row>57</xdr:row>
      <xdr:rowOff>74137</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74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90220</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69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31548</xdr:rowOff>
    </xdr:from>
    <xdr:to>
      <xdr:col>20</xdr:col>
      <xdr:colOff>38100</xdr:colOff>
      <xdr:row>57</xdr:row>
      <xdr:rowOff>133148</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80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124275</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896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1592</xdr:rowOff>
    </xdr:from>
    <xdr:to>
      <xdr:col>15</xdr:col>
      <xdr:colOff>101600</xdr:colOff>
      <xdr:row>57</xdr:row>
      <xdr:rowOff>103192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77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94319</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866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132271</xdr:rowOff>
    </xdr:from>
    <xdr:to>
      <xdr:col>10</xdr:col>
      <xdr:colOff>165100</xdr:colOff>
      <xdr:row>57</xdr:row>
      <xdr:rowOff>62421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73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53548</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826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59939</xdr:rowOff>
    </xdr:from>
    <xdr:to>
      <xdr:col>6</xdr:col>
      <xdr:colOff>38100</xdr:colOff>
      <xdr:row>57</xdr:row>
      <xdr:rowOff>161539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83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152666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92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114554</xdr:rowOff>
    </xdr:from>
    <xdr:to>
      <xdr:col>24</xdr:col>
      <xdr:colOff>63500</xdr:colOff>
      <xdr:row>76</xdr:row>
      <xdr:rowOff>138357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144754"/>
          <a:ext cx="838200" cy="2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10877</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6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120219</xdr:rowOff>
    </xdr:from>
    <xdr:to>
      <xdr:col>19</xdr:col>
      <xdr:colOff>177800</xdr:colOff>
      <xdr:row>76</xdr:row>
      <xdr:rowOff>138357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3150419"/>
          <a:ext cx="889000" cy="1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146025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83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120219</xdr:rowOff>
    </xdr:from>
    <xdr:to>
      <xdr:col>15</xdr:col>
      <xdr:colOff>50800</xdr:colOff>
      <xdr:row>76</xdr:row>
      <xdr:rowOff>153071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150419"/>
          <a:ext cx="889000" cy="3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136055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8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153071</xdr:rowOff>
    </xdr:from>
    <xdr:to>
      <xdr:col>10</xdr:col>
      <xdr:colOff>114300</xdr:colOff>
      <xdr:row>77</xdr:row>
      <xdr:rowOff>18255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183271"/>
          <a:ext cx="889000" cy="3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6104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86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39623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89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63754</xdr:rowOff>
    </xdr:from>
    <xdr:to>
      <xdr:col>24</xdr:col>
      <xdr:colOff>114300</xdr:colOff>
      <xdr:row>76</xdr:row>
      <xdr:rowOff>165354</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09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42181</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7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87557</xdr:rowOff>
    </xdr:from>
    <xdr:to>
      <xdr:col>20</xdr:col>
      <xdr:colOff>38100</xdr:colOff>
      <xdr:row>77</xdr:row>
      <xdr:rowOff>17707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11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8834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210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69419</xdr:rowOff>
    </xdr:from>
    <xdr:to>
      <xdr:col>15</xdr:col>
      <xdr:colOff>101600</xdr:colOff>
      <xdr:row>76</xdr:row>
      <xdr:rowOff>171019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09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162146</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192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102271</xdr:rowOff>
    </xdr:from>
    <xdr:to>
      <xdr:col>10</xdr:col>
      <xdr:colOff>165100</xdr:colOff>
      <xdr:row>77</xdr:row>
      <xdr:rowOff>32421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13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23548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22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138905</xdr:rowOff>
    </xdr:from>
    <xdr:to>
      <xdr:col>6</xdr:col>
      <xdr:colOff>38100</xdr:colOff>
      <xdr:row>77</xdr:row>
      <xdr:rowOff>69055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1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60182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261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81209</xdr:rowOff>
    </xdr:from>
    <xdr:to>
      <xdr:col>24</xdr:col>
      <xdr:colOff>63500</xdr:colOff>
      <xdr:row>98</xdr:row>
      <xdr:rowOff>93498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883309"/>
          <a:ext cx="838200" cy="1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141649</xdr:rowOff>
    </xdr:from>
    <xdr:to>
      <xdr:col>19</xdr:col>
      <xdr:colOff>177800</xdr:colOff>
      <xdr:row>98</xdr:row>
      <xdr:rowOff>81209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772299"/>
          <a:ext cx="889000" cy="11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122482</xdr:rowOff>
    </xdr:from>
    <xdr:to>
      <xdr:col>15</xdr:col>
      <xdr:colOff>50800</xdr:colOff>
      <xdr:row>97</xdr:row>
      <xdr:rowOff>141649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753132"/>
          <a:ext cx="889000" cy="1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122482</xdr:rowOff>
    </xdr:from>
    <xdr:to>
      <xdr:col>10</xdr:col>
      <xdr:colOff>114300</xdr:colOff>
      <xdr:row>98</xdr:row>
      <xdr:rowOff>126898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753132"/>
          <a:ext cx="889000" cy="17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16163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68248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42698</xdr:rowOff>
    </xdr:from>
    <xdr:to>
      <xdr:col>24</xdr:col>
      <xdr:colOff>114300</xdr:colOff>
      <xdr:row>98</xdr:row>
      <xdr:rowOff>144298</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8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129075</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75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30409</xdr:rowOff>
    </xdr:from>
    <xdr:to>
      <xdr:col>20</xdr:col>
      <xdr:colOff>38100</xdr:colOff>
      <xdr:row>98</xdr:row>
      <xdr:rowOff>132009</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83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123136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92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90849</xdr:rowOff>
    </xdr:from>
    <xdr:to>
      <xdr:col>15</xdr:col>
      <xdr:colOff>101600</xdr:colOff>
      <xdr:row>98</xdr:row>
      <xdr:rowOff>20999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72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12126</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814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71682</xdr:rowOff>
    </xdr:from>
    <xdr:to>
      <xdr:col>10</xdr:col>
      <xdr:colOff>165100</xdr:colOff>
      <xdr:row>98</xdr:row>
      <xdr:rowOff>1832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70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18359</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47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76098</xdr:rowOff>
    </xdr:from>
    <xdr:to>
      <xdr:col>6</xdr:col>
      <xdr:colOff>38100</xdr:colOff>
      <xdr:row>99</xdr:row>
      <xdr:rowOff>6248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87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168825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97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135611</xdr:rowOff>
    </xdr:from>
    <xdr:to>
      <xdr:col>55</xdr:col>
      <xdr:colOff>0</xdr:colOff>
      <xdr:row>57</xdr:row>
      <xdr:rowOff>146979</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908261"/>
          <a:ext cx="838200" cy="1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131278</xdr:rowOff>
    </xdr:from>
    <xdr:to>
      <xdr:col>50</xdr:col>
      <xdr:colOff>114300</xdr:colOff>
      <xdr:row>57</xdr:row>
      <xdr:rowOff>135611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903928"/>
          <a:ext cx="889000" cy="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155449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58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98936</xdr:rowOff>
    </xdr:from>
    <xdr:to>
      <xdr:col>45</xdr:col>
      <xdr:colOff>177800</xdr:colOff>
      <xdr:row>57</xdr:row>
      <xdr:rowOff>131278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871586"/>
          <a:ext cx="889000" cy="3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37671</xdr:rowOff>
    </xdr:from>
    <xdr:to>
      <xdr:col>41</xdr:col>
      <xdr:colOff>50800</xdr:colOff>
      <xdr:row>57</xdr:row>
      <xdr:rowOff>98936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810321"/>
          <a:ext cx="8890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147343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91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148835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92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96179</xdr:rowOff>
    </xdr:from>
    <xdr:to>
      <xdr:col>55</xdr:col>
      <xdr:colOff>50800</xdr:colOff>
      <xdr:row>58</xdr:row>
      <xdr:rowOff>26329</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6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20101</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9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84811</xdr:rowOff>
    </xdr:from>
    <xdr:to>
      <xdr:col>50</xdr:col>
      <xdr:colOff>165100</xdr:colOff>
      <xdr:row>58</xdr:row>
      <xdr:rowOff>14961</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5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6088</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95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80478</xdr:rowOff>
    </xdr:from>
    <xdr:to>
      <xdr:col>46</xdr:col>
      <xdr:colOff>38100</xdr:colOff>
      <xdr:row>58</xdr:row>
      <xdr:rowOff>10628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5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1755</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945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48136</xdr:rowOff>
    </xdr:from>
    <xdr:to>
      <xdr:col>41</xdr:col>
      <xdr:colOff>101600</xdr:colOff>
      <xdr:row>57</xdr:row>
      <xdr:rowOff>149736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166263</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596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158321</xdr:rowOff>
    </xdr:from>
    <xdr:to>
      <xdr:col>36</xdr:col>
      <xdr:colOff>165100</xdr:colOff>
      <xdr:row>57</xdr:row>
      <xdr:rowOff>88471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75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104998</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53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105936</xdr:rowOff>
    </xdr:from>
    <xdr:to>
      <xdr:col>55</xdr:col>
      <xdr:colOff>0</xdr:colOff>
      <xdr:row>78</xdr:row>
      <xdr:rowOff>131505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3479036"/>
          <a:ext cx="838200" cy="2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105936</xdr:rowOff>
    </xdr:from>
    <xdr:to>
      <xdr:col>50</xdr:col>
      <xdr:colOff>114300</xdr:colOff>
      <xdr:row>79</xdr:row>
      <xdr:rowOff>12542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479036"/>
          <a:ext cx="889000" cy="7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2006</xdr:rowOff>
    </xdr:from>
    <xdr:to>
      <xdr:col>45</xdr:col>
      <xdr:colOff>177800</xdr:colOff>
      <xdr:row>79</xdr:row>
      <xdr:rowOff>12542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546556"/>
          <a:ext cx="889000" cy="1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39257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2006</xdr:rowOff>
    </xdr:from>
    <xdr:to>
      <xdr:col>41</xdr:col>
      <xdr:colOff>50800</xdr:colOff>
      <xdr:row>79</xdr:row>
      <xdr:rowOff>18949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546556"/>
          <a:ext cx="889000" cy="1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26695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83534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80705</xdr:rowOff>
    </xdr:from>
    <xdr:to>
      <xdr:col>55</xdr:col>
      <xdr:colOff>50800</xdr:colOff>
      <xdr:row>79</xdr:row>
      <xdr:rowOff>10855</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45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167082</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36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55136</xdr:rowOff>
    </xdr:from>
    <xdr:to>
      <xdr:col>50</xdr:col>
      <xdr:colOff>165100</xdr:colOff>
      <xdr:row>78</xdr:row>
      <xdr:rowOff>156736</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42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147863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52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133192</xdr:rowOff>
    </xdr:from>
    <xdr:to>
      <xdr:col>46</xdr:col>
      <xdr:colOff>38100</xdr:colOff>
      <xdr:row>79</xdr:row>
      <xdr:rowOff>63342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50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54469</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15428" y="1359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122656</xdr:rowOff>
    </xdr:from>
    <xdr:to>
      <xdr:col>41</xdr:col>
      <xdr:colOff>101600</xdr:colOff>
      <xdr:row>79</xdr:row>
      <xdr:rowOff>52806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49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43933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58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139599</xdr:rowOff>
    </xdr:from>
    <xdr:to>
      <xdr:col>36</xdr:col>
      <xdr:colOff>165100</xdr:colOff>
      <xdr:row>79</xdr:row>
      <xdr:rowOff>69749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51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60876</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60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141543</xdr:rowOff>
    </xdr:from>
    <xdr:to>
      <xdr:col>55</xdr:col>
      <xdr:colOff>0</xdr:colOff>
      <xdr:row>98</xdr:row>
      <xdr:rowOff>96952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772193"/>
          <a:ext cx="838200" cy="12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141543</xdr:rowOff>
    </xdr:from>
    <xdr:to>
      <xdr:col>50</xdr:col>
      <xdr:colOff>114300</xdr:colOff>
      <xdr:row>98</xdr:row>
      <xdr:rowOff>122306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772193"/>
          <a:ext cx="889000" cy="15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37110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122306</xdr:rowOff>
    </xdr:from>
    <xdr:to>
      <xdr:col>45</xdr:col>
      <xdr:colOff>177800</xdr:colOff>
      <xdr:row>99</xdr:row>
      <xdr:rowOff>5200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924406"/>
          <a:ext cx="889000" cy="5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141635</xdr:rowOff>
    </xdr:from>
    <xdr:to>
      <xdr:col>41</xdr:col>
      <xdr:colOff>50800</xdr:colOff>
      <xdr:row>99</xdr:row>
      <xdr:rowOff>5200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943735"/>
          <a:ext cx="889000" cy="3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84765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97773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55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46152</xdr:rowOff>
    </xdr:from>
    <xdr:to>
      <xdr:col>55</xdr:col>
      <xdr:colOff>50800</xdr:colOff>
      <xdr:row>98</xdr:row>
      <xdr:rowOff>147752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84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132529</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76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90743</xdr:rowOff>
    </xdr:from>
    <xdr:to>
      <xdr:col>50</xdr:col>
      <xdr:colOff>165100</xdr:colOff>
      <xdr:row>98</xdr:row>
      <xdr:rowOff>20893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2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37420</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49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71506</xdr:rowOff>
    </xdr:from>
    <xdr:to>
      <xdr:col>46</xdr:col>
      <xdr:colOff>38100</xdr:colOff>
      <xdr:row>99</xdr:row>
      <xdr:rowOff>1656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87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164233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96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125850</xdr:rowOff>
    </xdr:from>
    <xdr:to>
      <xdr:col>41</xdr:col>
      <xdr:colOff>101600</xdr:colOff>
      <xdr:row>99</xdr:row>
      <xdr:rowOff>56000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92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47127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702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90835</xdr:rowOff>
    </xdr:from>
    <xdr:to>
      <xdr:col>36</xdr:col>
      <xdr:colOff>165100</xdr:colOff>
      <xdr:row>99</xdr:row>
      <xdr:rowOff>20985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89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12112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98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123712</xdr:rowOff>
    </xdr:from>
    <xdr:to>
      <xdr:col>85</xdr:col>
      <xdr:colOff>127000</xdr:colOff>
      <xdr:row>37</xdr:row>
      <xdr:rowOff>87309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6295912"/>
          <a:ext cx="838200" cy="13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123712</xdr:rowOff>
    </xdr:from>
    <xdr:to>
      <xdr:col>81</xdr:col>
      <xdr:colOff>50800</xdr:colOff>
      <xdr:row>37</xdr:row>
      <xdr:rowOff>118687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295912"/>
          <a:ext cx="889000" cy="16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89190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43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118687</xdr:rowOff>
    </xdr:from>
    <xdr:to>
      <xdr:col>76</xdr:col>
      <xdr:colOff>114300</xdr:colOff>
      <xdr:row>37</xdr:row>
      <xdr:rowOff>137871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462337"/>
          <a:ext cx="889000" cy="1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137871</xdr:rowOff>
    </xdr:from>
    <xdr:to>
      <xdr:col>71</xdr:col>
      <xdr:colOff>177800</xdr:colOff>
      <xdr:row>37</xdr:row>
      <xdr:rowOff>155615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481521"/>
          <a:ext cx="889000" cy="1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36509</xdr:rowOff>
    </xdr:from>
    <xdr:to>
      <xdr:col>85</xdr:col>
      <xdr:colOff>177800</xdr:colOff>
      <xdr:row>37</xdr:row>
      <xdr:rowOff>138109</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38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14936</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5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72912</xdr:rowOff>
    </xdr:from>
    <xdr:to>
      <xdr:col>81</xdr:col>
      <xdr:colOff>101600</xdr:colOff>
      <xdr:row>37</xdr:row>
      <xdr:rowOff>3062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24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19589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02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67887</xdr:rowOff>
    </xdr:from>
    <xdr:to>
      <xdr:col>76</xdr:col>
      <xdr:colOff>165100</xdr:colOff>
      <xdr:row>37</xdr:row>
      <xdr:rowOff>169487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41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160614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0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87071</xdr:rowOff>
    </xdr:from>
    <xdr:to>
      <xdr:col>72</xdr:col>
      <xdr:colOff>38100</xdr:colOff>
      <xdr:row>38</xdr:row>
      <xdr:rowOff>17221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43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8348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52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104815</xdr:rowOff>
    </xdr:from>
    <xdr:to>
      <xdr:col>67</xdr:col>
      <xdr:colOff>101600</xdr:colOff>
      <xdr:row>38</xdr:row>
      <xdr:rowOff>34965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44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26092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4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5881</xdr:rowOff>
    </xdr:from>
    <xdr:to>
      <xdr:col>85</xdr:col>
      <xdr:colOff>127000</xdr:colOff>
      <xdr:row>58</xdr:row>
      <xdr:rowOff>103164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949981"/>
          <a:ext cx="838200" cy="9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22620</xdr:rowOff>
    </xdr:from>
    <xdr:to>
      <xdr:col>81</xdr:col>
      <xdr:colOff>50800</xdr:colOff>
      <xdr:row>58</xdr:row>
      <xdr:rowOff>103164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966720"/>
          <a:ext cx="889000" cy="8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22620</xdr:rowOff>
    </xdr:from>
    <xdr:to>
      <xdr:col>76</xdr:col>
      <xdr:colOff>114300</xdr:colOff>
      <xdr:row>58</xdr:row>
      <xdr:rowOff>71107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966720"/>
          <a:ext cx="889000" cy="4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71107</xdr:rowOff>
    </xdr:from>
    <xdr:to>
      <xdr:col>71</xdr:col>
      <xdr:colOff>177800</xdr:colOff>
      <xdr:row>58</xdr:row>
      <xdr:rowOff>109647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10015207"/>
          <a:ext cx="889000" cy="3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50423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126531</xdr:rowOff>
    </xdr:from>
    <xdr:to>
      <xdr:col>85</xdr:col>
      <xdr:colOff>177800</xdr:colOff>
      <xdr:row>58</xdr:row>
      <xdr:rowOff>56681</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89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41458</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81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52364</xdr:rowOff>
    </xdr:from>
    <xdr:to>
      <xdr:col>81</xdr:col>
      <xdr:colOff>101600</xdr:colOff>
      <xdr:row>58</xdr:row>
      <xdr:rowOff>153964</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99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145091</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100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143270</xdr:rowOff>
    </xdr:from>
    <xdr:to>
      <xdr:col>76</xdr:col>
      <xdr:colOff>165100</xdr:colOff>
      <xdr:row>58</xdr:row>
      <xdr:rowOff>73420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91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64547</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1000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20307</xdr:rowOff>
    </xdr:from>
    <xdr:to>
      <xdr:col>72</xdr:col>
      <xdr:colOff>38100</xdr:colOff>
      <xdr:row>58</xdr:row>
      <xdr:rowOff>121907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96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113034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0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58847</xdr:rowOff>
    </xdr:from>
    <xdr:to>
      <xdr:col>67</xdr:col>
      <xdr:colOff>101600</xdr:colOff>
      <xdr:row>58</xdr:row>
      <xdr:rowOff>160447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1000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151574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1009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56688</xdr:rowOff>
    </xdr:from>
    <xdr:to>
      <xdr:col>85</xdr:col>
      <xdr:colOff>127000</xdr:colOff>
      <xdr:row>78</xdr:row>
      <xdr:rowOff>61206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258338"/>
          <a:ext cx="838200" cy="17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110974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84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56688</xdr:rowOff>
    </xdr:from>
    <xdr:to>
      <xdr:col>81</xdr:col>
      <xdr:colOff>50800</xdr:colOff>
      <xdr:row>77</xdr:row>
      <xdr:rowOff>109351</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258338"/>
          <a:ext cx="889000" cy="5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52995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109351</xdr:rowOff>
    </xdr:from>
    <xdr:to>
      <xdr:col>76</xdr:col>
      <xdr:colOff>114300</xdr:colOff>
      <xdr:row>78</xdr:row>
      <xdr:rowOff>119805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311001"/>
          <a:ext cx="889000" cy="18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54379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119805</xdr:rowOff>
    </xdr:from>
    <xdr:to>
      <xdr:col>71</xdr:col>
      <xdr:colOff>177800</xdr:colOff>
      <xdr:row>79</xdr:row>
      <xdr:rowOff>27756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492905"/>
          <a:ext cx="889000" cy="7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56422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82503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2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10406</xdr:rowOff>
    </xdr:from>
    <xdr:to>
      <xdr:col>85</xdr:col>
      <xdr:colOff>177800</xdr:colOff>
      <xdr:row>78</xdr:row>
      <xdr:rowOff>112006</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38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33283</xdr:rowOff>
    </xdr:from>
    <xdr:ext cx="599010"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34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5888</xdr:rowOff>
    </xdr:from>
    <xdr:to>
      <xdr:col>81</xdr:col>
      <xdr:colOff>101600</xdr:colOff>
      <xdr:row>77</xdr:row>
      <xdr:rowOff>107488</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20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124015</xdr:rowOff>
    </xdr:from>
    <xdr:ext cx="59901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181795" y="12982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58551</xdr:rowOff>
    </xdr:from>
    <xdr:to>
      <xdr:col>76</xdr:col>
      <xdr:colOff>165100</xdr:colOff>
      <xdr:row>77</xdr:row>
      <xdr:rowOff>160151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26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5228</xdr:rowOff>
    </xdr:from>
    <xdr:ext cx="59901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292795" y="1303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69005</xdr:rowOff>
    </xdr:from>
    <xdr:to>
      <xdr:col>72</xdr:col>
      <xdr:colOff>38100</xdr:colOff>
      <xdr:row>78</xdr:row>
      <xdr:rowOff>170605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4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15682</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21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148406</xdr:rowOff>
    </xdr:from>
    <xdr:to>
      <xdr:col>67</xdr:col>
      <xdr:colOff>101600</xdr:colOff>
      <xdr:row>79</xdr:row>
      <xdr:rowOff>78556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2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69683</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61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41641</xdr:rowOff>
    </xdr:from>
    <xdr:to>
      <xdr:col>85</xdr:col>
      <xdr:colOff>127000</xdr:colOff>
      <xdr:row>98</xdr:row>
      <xdr:rowOff>52795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843741"/>
          <a:ext cx="838200" cy="1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48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52795</xdr:rowOff>
    </xdr:from>
    <xdr:to>
      <xdr:col>81</xdr:col>
      <xdr:colOff>50800</xdr:colOff>
      <xdr:row>98</xdr:row>
      <xdr:rowOff>62004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854895"/>
          <a:ext cx="889000" cy="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62004</xdr:rowOff>
    </xdr:from>
    <xdr:to>
      <xdr:col>76</xdr:col>
      <xdr:colOff>114300</xdr:colOff>
      <xdr:row>98</xdr:row>
      <xdr:rowOff>95720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864104"/>
          <a:ext cx="889000" cy="3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95720</xdr:rowOff>
    </xdr:from>
    <xdr:to>
      <xdr:col>71</xdr:col>
      <xdr:colOff>177800</xdr:colOff>
      <xdr:row>98</xdr:row>
      <xdr:rowOff>100352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897820"/>
          <a:ext cx="889000" cy="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162291</xdr:rowOff>
    </xdr:from>
    <xdr:to>
      <xdr:col>85</xdr:col>
      <xdr:colOff>177800</xdr:colOff>
      <xdr:row>98</xdr:row>
      <xdr:rowOff>92441</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79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77218</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70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1995</xdr:rowOff>
    </xdr:from>
    <xdr:to>
      <xdr:col>81</xdr:col>
      <xdr:colOff>101600</xdr:colOff>
      <xdr:row>98</xdr:row>
      <xdr:rowOff>103595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80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94722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89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11204</xdr:rowOff>
    </xdr:from>
    <xdr:to>
      <xdr:col>76</xdr:col>
      <xdr:colOff>165100</xdr:colOff>
      <xdr:row>98</xdr:row>
      <xdr:rowOff>112804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81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103931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90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44920</xdr:rowOff>
    </xdr:from>
    <xdr:to>
      <xdr:col>72</xdr:col>
      <xdr:colOff>38100</xdr:colOff>
      <xdr:row>98</xdr:row>
      <xdr:rowOff>146520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84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137647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93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49552</xdr:rowOff>
    </xdr:from>
    <xdr:to>
      <xdr:col>67</xdr:col>
      <xdr:colOff>101600</xdr:colOff>
      <xdr:row>98</xdr:row>
      <xdr:rowOff>151152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85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142279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94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・総務費は、前年度に比べ住民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103,256</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303,610</a:t>
          </a:r>
          <a:r>
            <a:rPr kumimoji="1" lang="ja-JP" altLang="en-US" sz="1300">
              <a:latin typeface="ＭＳ Ｐゴシック" panose="020B0600070205080204" pitchFamily="50" charset="-128"/>
              <a:ea typeface="ＭＳ Ｐゴシック" panose="020B0600070205080204" pitchFamily="50" charset="-128"/>
            </a:rPr>
            <a:t>円となっている。財政調整基金積立額、復興事業である避難地及び避難路整備事業の増加等が要因となっている。</a:t>
          </a:r>
        </a:p>
        <a:p>
          <a:r>
            <a:rPr kumimoji="1" lang="ja-JP" altLang="en-US" sz="1300">
              <a:latin typeface="ＭＳ Ｐゴシック" panose="020B0600070205080204" pitchFamily="50" charset="-128"/>
              <a:ea typeface="ＭＳ Ｐゴシック" panose="020B0600070205080204" pitchFamily="50" charset="-128"/>
            </a:rPr>
            <a:t>・農林水産業費は、前年度に比べ住民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19,891</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87,264</a:t>
          </a:r>
          <a:r>
            <a:rPr kumimoji="1" lang="ja-JP" altLang="en-US" sz="1300">
              <a:latin typeface="ＭＳ Ｐゴシック" panose="020B0600070205080204" pitchFamily="50" charset="-128"/>
              <a:ea typeface="ＭＳ Ｐゴシック" panose="020B0600070205080204" pitchFamily="50" charset="-128"/>
            </a:rPr>
            <a:t>円となっている。これは、前年度事業である国営川辺川総合土地改良事業負担金、基本財産造成事業、畜産経営継続支援ｌ金（物価高騰対策）等の減少が要因となっている。</a:t>
          </a:r>
        </a:p>
        <a:p>
          <a:r>
            <a:rPr kumimoji="1" lang="ja-JP" altLang="en-US" sz="1300">
              <a:latin typeface="ＭＳ Ｐゴシック" panose="020B0600070205080204" pitchFamily="50" charset="-128"/>
              <a:ea typeface="ＭＳ Ｐゴシック" panose="020B0600070205080204" pitchFamily="50" charset="-128"/>
            </a:rPr>
            <a:t>・土木費は、前年度に比べ住民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77,691</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106,180</a:t>
          </a:r>
          <a:r>
            <a:rPr kumimoji="1" lang="ja-JP" altLang="en-US" sz="1300">
              <a:latin typeface="ＭＳ Ｐゴシック" panose="020B0600070205080204" pitchFamily="50" charset="-128"/>
              <a:ea typeface="ＭＳ Ｐゴシック" panose="020B0600070205080204" pitchFamily="50" charset="-128"/>
            </a:rPr>
            <a:t>円となっている。これは、前年度実施した木錦葉大橋補修補強事業、宅地造成工事、災害公営住宅整備事業等の減少が要因となっている。</a:t>
          </a:r>
        </a:p>
        <a:p>
          <a:r>
            <a:rPr kumimoji="1" lang="ja-JP" altLang="en-US" sz="1300">
              <a:latin typeface="ＭＳ Ｐゴシック" panose="020B0600070205080204" pitchFamily="50" charset="-128"/>
              <a:ea typeface="ＭＳ Ｐゴシック" panose="020B0600070205080204" pitchFamily="50" charset="-128"/>
            </a:rPr>
            <a:t>・消防費は、前年度に比べ住民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29,538</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48,959</a:t>
          </a:r>
          <a:r>
            <a:rPr kumimoji="1" lang="ja-JP" altLang="en-US" sz="1300">
              <a:latin typeface="ＭＳ Ｐゴシック" panose="020B0600070205080204" pitchFamily="50" charset="-128"/>
              <a:ea typeface="ＭＳ Ｐゴシック" panose="020B0600070205080204" pitchFamily="50" charset="-128"/>
            </a:rPr>
            <a:t>円となっている。これは、前年度実施した防災行政無線等整備事業等の減少が要因となっている。</a:t>
          </a:r>
        </a:p>
        <a:p>
          <a:r>
            <a:rPr kumimoji="1" lang="ja-JP" altLang="en-US" sz="1300">
              <a:latin typeface="ＭＳ Ｐゴシック" panose="020B0600070205080204" pitchFamily="50" charset="-128"/>
              <a:ea typeface="ＭＳ Ｐゴシック" panose="020B0600070205080204" pitchFamily="50" charset="-128"/>
            </a:rPr>
            <a:t>・教育費は、前年度に比べ住民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51,067</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110,246</a:t>
          </a:r>
          <a:r>
            <a:rPr kumimoji="1" lang="ja-JP" altLang="en-US" sz="1300">
              <a:latin typeface="ＭＳ Ｐゴシック" panose="020B0600070205080204" pitchFamily="50" charset="-128"/>
              <a:ea typeface="ＭＳ Ｐゴシック" panose="020B0600070205080204" pitchFamily="50" charset="-128"/>
            </a:rPr>
            <a:t>円となっている。これは、学校建設等基金積立金の増、運動公園グラウンド改修工事等を実施した事が要因となっている。</a:t>
          </a:r>
        </a:p>
        <a:p>
          <a:r>
            <a:rPr kumimoji="1" lang="ja-JP" altLang="en-US" sz="1300">
              <a:latin typeface="ＭＳ Ｐゴシック" panose="020B0600070205080204" pitchFamily="50" charset="-128"/>
              <a:ea typeface="ＭＳ Ｐゴシック" panose="020B0600070205080204" pitchFamily="50" charset="-128"/>
            </a:rPr>
            <a:t>・災害復旧費は、前年度に比べ住民１人当たり▲</a:t>
          </a:r>
          <a:r>
            <a:rPr kumimoji="1" lang="en-US" altLang="ja-JP" sz="1300">
              <a:latin typeface="ＭＳ Ｐゴシック" panose="020B0600070205080204" pitchFamily="50" charset="-128"/>
              <a:ea typeface="ＭＳ Ｐゴシック" panose="020B0600070205080204" pitchFamily="50" charset="-128"/>
            </a:rPr>
            <a:t>138,557</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121,807</a:t>
          </a:r>
          <a:r>
            <a:rPr kumimoji="1" lang="ja-JP" altLang="en-US" sz="1300">
              <a:latin typeface="ＭＳ Ｐゴシック" panose="020B0600070205080204" pitchFamily="50" charset="-128"/>
              <a:ea typeface="ＭＳ Ｐゴシック" panose="020B0600070205080204" pitchFamily="50" charset="-128"/>
            </a:rPr>
            <a:t>円となっている。これは、これは令和４年台風１４号災害にかかる災害復旧工事が増加した一方、令和２年７月豪雨災害にかかる災害復旧工事が概ね完了した事が要因となっている。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50">
              <a:latin typeface="ＭＳ ゴシック" pitchFamily="49" charset="-128"/>
              <a:ea typeface="ＭＳ ゴシック" pitchFamily="49" charset="-128"/>
            </a:rPr>
            <a:t>　令和２年７月豪雨災害復旧関係の工事がほぼ完了、新型コロナウイルス感染症対策関連の事業も減少したため、歳出総額は</a:t>
          </a:r>
          <a:r>
            <a:rPr kumimoji="1" lang="en-US" altLang="ja-JP" sz="1150">
              <a:latin typeface="ＭＳ ゴシック" pitchFamily="49" charset="-128"/>
              <a:ea typeface="ＭＳ ゴシック" pitchFamily="49" charset="-128"/>
            </a:rPr>
            <a:t>523,817</a:t>
          </a:r>
          <a:r>
            <a:rPr kumimoji="1" lang="ja-JP" altLang="en-US" sz="1150">
              <a:latin typeface="ＭＳ ゴシック" pitchFamily="49" charset="-128"/>
              <a:ea typeface="ＭＳ ゴシック" pitchFamily="49" charset="-128"/>
            </a:rPr>
            <a:t>千円の減となった。</a:t>
          </a:r>
        </a:p>
        <a:p>
          <a:r>
            <a:rPr kumimoji="1" lang="ja-JP" altLang="en-US" sz="1150">
              <a:latin typeface="ＭＳ ゴシック" pitchFamily="49" charset="-128"/>
              <a:ea typeface="ＭＳ ゴシック" pitchFamily="49" charset="-128"/>
            </a:rPr>
            <a:t>　上記事業の減少、国庫支出金や県支出金を伴う事業の減、緊急防災・減災事業債を活用した防災行政無線等整備事業の終了（▲</a:t>
          </a:r>
          <a:r>
            <a:rPr kumimoji="1" lang="en-US" altLang="ja-JP" sz="1150">
              <a:latin typeface="ＭＳ ゴシック" pitchFamily="49" charset="-128"/>
              <a:ea typeface="ＭＳ ゴシック" pitchFamily="49" charset="-128"/>
            </a:rPr>
            <a:t>140,300</a:t>
          </a:r>
          <a:r>
            <a:rPr kumimoji="1" lang="ja-JP" altLang="en-US" sz="1150">
              <a:latin typeface="ＭＳ ゴシック" pitchFamily="49" charset="-128"/>
              <a:ea typeface="ＭＳ ゴシック" pitchFamily="49" charset="-128"/>
            </a:rPr>
            <a:t>千円）等により、歳入も</a:t>
          </a:r>
          <a:r>
            <a:rPr kumimoji="1" lang="en-US" altLang="ja-JP" sz="1150">
              <a:latin typeface="ＭＳ ゴシック" pitchFamily="49" charset="-128"/>
              <a:ea typeface="ＭＳ ゴシック" pitchFamily="49" charset="-128"/>
            </a:rPr>
            <a:t>752,085</a:t>
          </a:r>
          <a:r>
            <a:rPr kumimoji="1" lang="ja-JP" altLang="en-US" sz="1150">
              <a:latin typeface="ＭＳ ゴシック" pitchFamily="49" charset="-128"/>
              <a:ea typeface="ＭＳ ゴシック" pitchFamily="49" charset="-128"/>
            </a:rPr>
            <a:t>千円減少している。地方交付税は</a:t>
          </a:r>
          <a:r>
            <a:rPr kumimoji="1" lang="en-US" altLang="ja-JP" sz="1150">
              <a:latin typeface="ＭＳ ゴシック" pitchFamily="49" charset="-128"/>
              <a:ea typeface="ＭＳ ゴシック" pitchFamily="49" charset="-128"/>
            </a:rPr>
            <a:t>53,772</a:t>
          </a:r>
          <a:r>
            <a:rPr kumimoji="1" lang="ja-JP" altLang="en-US" sz="1150">
              <a:latin typeface="ＭＳ ゴシック" pitchFamily="49" charset="-128"/>
              <a:ea typeface="ＭＳ ゴシック" pitchFamily="49" charset="-128"/>
            </a:rPr>
            <a:t>千円の増加であったが、将来に備え財政調整基金及び学校建設等基金を新たに</a:t>
          </a:r>
          <a:r>
            <a:rPr kumimoji="1" lang="en-US" altLang="ja-JP" sz="1150">
              <a:latin typeface="ＭＳ ゴシック" pitchFamily="49" charset="-128"/>
              <a:ea typeface="ＭＳ ゴシック" pitchFamily="49" charset="-128"/>
            </a:rPr>
            <a:t>493,724</a:t>
          </a:r>
          <a:r>
            <a:rPr kumimoji="1" lang="ja-JP" altLang="en-US" sz="1150">
              <a:latin typeface="ＭＳ ゴシック" pitchFamily="49" charset="-128"/>
              <a:ea typeface="ＭＳ ゴシック" pitchFamily="49" charset="-128"/>
            </a:rPr>
            <a:t>千円積み増したため、実質収支率は一時的に</a:t>
          </a:r>
          <a:r>
            <a:rPr kumimoji="1" lang="en-US" altLang="ja-JP" sz="1150">
              <a:latin typeface="ＭＳ ゴシック" pitchFamily="49" charset="-128"/>
              <a:ea typeface="ＭＳ ゴシック" pitchFamily="49" charset="-128"/>
            </a:rPr>
            <a:t>1.86</a:t>
          </a:r>
          <a:r>
            <a:rPr kumimoji="1" lang="ja-JP" altLang="en-US" sz="1150">
              <a:latin typeface="ＭＳ ゴシック" pitchFamily="49" charset="-128"/>
              <a:ea typeface="ＭＳ ゴシック" pitchFamily="49" charset="-128"/>
            </a:rPr>
            <a:t>となり、前年度に比べ▲</a:t>
          </a:r>
          <a:r>
            <a:rPr kumimoji="1" lang="en-US" altLang="ja-JP" sz="1150">
              <a:latin typeface="ＭＳ ゴシック" pitchFamily="49" charset="-128"/>
              <a:ea typeface="ＭＳ ゴシック" pitchFamily="49" charset="-128"/>
            </a:rPr>
            <a:t>9.81</a:t>
          </a:r>
          <a:r>
            <a:rPr kumimoji="1" lang="ja-JP" altLang="en-US" sz="1150">
              <a:latin typeface="ＭＳ ゴシック" pitchFamily="49" charset="-128"/>
              <a:ea typeface="ＭＳ ゴシック" pitchFamily="49" charset="-128"/>
            </a:rPr>
            <a:t>となっている。財政調整基金積立金は</a:t>
          </a:r>
          <a:r>
            <a:rPr kumimoji="1" lang="en-US" altLang="ja-JP" sz="1150">
              <a:latin typeface="ＭＳ ゴシック" pitchFamily="49" charset="-128"/>
              <a:ea typeface="ＭＳ ゴシック" pitchFamily="49" charset="-128"/>
            </a:rPr>
            <a:t>321,673</a:t>
          </a:r>
          <a:r>
            <a:rPr kumimoji="1" lang="ja-JP" altLang="en-US" sz="1150">
              <a:latin typeface="ＭＳ ゴシック" pitchFamily="49" charset="-128"/>
              <a:ea typeface="ＭＳ ゴシック" pitchFamily="49" charset="-128"/>
            </a:rPr>
            <a:t>千円増加したものの、取り崩しを行っておらず、前年度に比べて歳入が減少し、実質収支も減となったため、実質単年度収支も減少した。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全ての会計で赤字額は発生していないが、簡易水道特別会計と農業集落排水特別会計は一般会計からの繰出金に依存している状況が続いている。</a:t>
          </a:r>
        </a:p>
        <a:p>
          <a:r>
            <a:rPr kumimoji="1" lang="ja-JP" altLang="en-US" sz="1400">
              <a:latin typeface="ＭＳ ゴシック" pitchFamily="49" charset="-128"/>
              <a:ea typeface="ＭＳ ゴシック" pitchFamily="49" charset="-128"/>
            </a:rPr>
            <a:t>　今後、簡易水道の工事にかかる起債償還額が増加するとともに、簡易水道特別会計と農業集落排水特別会計における災害復旧事業債や公営企業適用債償還にかかる繰出金も増加する見込みである。</a:t>
          </a:r>
        </a:p>
        <a:p>
          <a:r>
            <a:rPr kumimoji="1" lang="ja-JP" altLang="en-US" sz="1400">
              <a:latin typeface="ＭＳ ゴシック" pitchFamily="49" charset="-128"/>
              <a:ea typeface="ＭＳ ゴシック" pitchFamily="49" charset="-128"/>
            </a:rPr>
            <a:t>　公営企業会計適用もふまえ、簡易水道特別会計、農業集落排水特別会計共に、独立採算の原則に立ち返り、健全化を図る必要がある（令和７年４月から公営企業会計適用予定）。</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72.16.126.187\share\&#20196;&#21644;&#65303;&#24180;&#24230;\03%20&#26222;&#36890;&#20250;&#35336;&#27770;&#31639;&#32113;&#35336;&#65288;R6&#27770;&#31639;&#65289;\08-01%20&#20196;&#21644;5&#24180;&#24230;&#36001;&#25919;&#29366;&#27841;&#36039;&#26009;&#38598;&#12398;&#20316;&#25104;&#12395;&#12388;&#12356;&#12390;&#65288;2&#22238;&#30446;&#65289;\03%20&#24066;&#30010;&#26449;&#8594;&#30476;\40&#30456;&#33391;&#26449;_&#12304;&#36001;&#25919;&#29366;&#27841;&#36039;&#26009;&#38598;&#12305;_435104_&#30456;&#33391;&#26449;_2023(2&#22238;&#30446;).xlsx" TargetMode="External"/><Relationship Id="rId1" Type="http://schemas.openxmlformats.org/officeDocument/2006/relationships/externalLinkPath" Target="40&#30456;&#33391;&#26449;_&#12304;&#36001;&#25919;&#29366;&#27841;&#36039;&#26009;&#38598;&#12305;_435104_&#30456;&#33391;&#26449;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18.100000000000001</v>
          </cell>
          <cell r="BX51">
            <v>2.7</v>
          </cell>
        </row>
        <row r="53">
          <cell r="BP53">
            <v>53.7</v>
          </cell>
          <cell r="BX53">
            <v>55.7</v>
          </cell>
          <cell r="CF53">
            <v>57.4</v>
          </cell>
          <cell r="CN53">
            <v>58.9</v>
          </cell>
          <cell r="CV53">
            <v>60.5</v>
          </cell>
        </row>
        <row r="55">
          <cell r="AN55" t="str">
            <v>類似団体内平均値</v>
          </cell>
          <cell r="BP55">
            <v>0</v>
          </cell>
          <cell r="BX55">
            <v>0</v>
          </cell>
          <cell r="CF55">
            <v>0</v>
          </cell>
          <cell r="CN55">
            <v>0</v>
          </cell>
          <cell r="CV55">
            <v>0</v>
          </cell>
        </row>
        <row r="57">
          <cell r="BP57">
            <v>60.2</v>
          </cell>
          <cell r="BX57">
            <v>61</v>
          </cell>
          <cell r="CF57">
            <v>62.2</v>
          </cell>
          <cell r="CN57">
            <v>63.6</v>
          </cell>
          <cell r="CV57">
            <v>65.900000000000006</v>
          </cell>
        </row>
        <row r="72">
          <cell r="BP72" t="str">
            <v>R01</v>
          </cell>
          <cell r="BX72" t="str">
            <v>R02</v>
          </cell>
          <cell r="CF72" t="str">
            <v>R03</v>
          </cell>
          <cell r="CN72" t="str">
            <v>R04</v>
          </cell>
          <cell r="CV72" t="str">
            <v>R05</v>
          </cell>
        </row>
        <row r="73">
          <cell r="AN73" t="str">
            <v>当該団体値</v>
          </cell>
          <cell r="BP73">
            <v>18.100000000000001</v>
          </cell>
          <cell r="BX73">
            <v>2.7</v>
          </cell>
        </row>
        <row r="75">
          <cell r="BP75">
            <v>8</v>
          </cell>
          <cell r="BX75">
            <v>7.9</v>
          </cell>
          <cell r="CF75">
            <v>8.1999999999999993</v>
          </cell>
          <cell r="CN75">
            <v>8.4</v>
          </cell>
          <cell r="CV75">
            <v>8.6999999999999993</v>
          </cell>
        </row>
        <row r="77">
          <cell r="AN77" t="str">
            <v>類似団体内平均値</v>
          </cell>
          <cell r="BP77">
            <v>0</v>
          </cell>
          <cell r="BX77">
            <v>0</v>
          </cell>
          <cell r="CF77">
            <v>0</v>
          </cell>
          <cell r="CN77">
            <v>0</v>
          </cell>
          <cell r="CV77">
            <v>0</v>
          </cell>
        </row>
        <row r="79">
          <cell r="BP79">
            <v>7.3</v>
          </cell>
          <cell r="BX79">
            <v>7.4</v>
          </cell>
          <cell r="CF79">
            <v>7.5</v>
          </cell>
          <cell r="CN79">
            <v>7.5</v>
          </cell>
          <cell r="CV79">
            <v>7.7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5095339</v>
      </c>
      <c r="BO4" s="436"/>
      <c r="BP4" s="436"/>
      <c r="BQ4" s="436"/>
      <c r="BR4" s="436"/>
      <c r="BS4" s="436"/>
      <c r="BT4" s="436"/>
      <c r="BU4" s="437"/>
      <c r="BV4" s="435">
        <v>5847424</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1.9</v>
      </c>
      <c r="CU4" s="576"/>
      <c r="CV4" s="576"/>
      <c r="CW4" s="576"/>
      <c r="CX4" s="576"/>
      <c r="CY4" s="576"/>
      <c r="CZ4" s="576"/>
      <c r="DA4" s="577"/>
      <c r="DB4" s="575">
        <v>11.7</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4834481</v>
      </c>
      <c r="BO5" s="407"/>
      <c r="BP5" s="407"/>
      <c r="BQ5" s="407"/>
      <c r="BR5" s="407"/>
      <c r="BS5" s="407"/>
      <c r="BT5" s="407"/>
      <c r="BU5" s="408"/>
      <c r="BV5" s="406">
        <v>5358298</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84.9</v>
      </c>
      <c r="CU5" s="404"/>
      <c r="CV5" s="404"/>
      <c r="CW5" s="404"/>
      <c r="CX5" s="404"/>
      <c r="CY5" s="404"/>
      <c r="CZ5" s="404"/>
      <c r="DA5" s="405"/>
      <c r="DB5" s="403">
        <v>86.8</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260858</v>
      </c>
      <c r="BO6" s="407"/>
      <c r="BP6" s="407"/>
      <c r="BQ6" s="407"/>
      <c r="BR6" s="407"/>
      <c r="BS6" s="407"/>
      <c r="BT6" s="407"/>
      <c r="BU6" s="408"/>
      <c r="BV6" s="406">
        <v>489126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85.3</v>
      </c>
      <c r="CU6" s="550"/>
      <c r="CV6" s="550"/>
      <c r="CW6" s="550"/>
      <c r="CX6" s="550"/>
      <c r="CY6" s="550"/>
      <c r="CZ6" s="550"/>
      <c r="DA6" s="551"/>
      <c r="DB6" s="549">
        <v>87.5</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215325</v>
      </c>
      <c r="BO7" s="407"/>
      <c r="BP7" s="407"/>
      <c r="BQ7" s="407"/>
      <c r="BR7" s="407"/>
      <c r="BS7" s="407"/>
      <c r="BT7" s="407"/>
      <c r="BU7" s="408"/>
      <c r="BV7" s="406">
        <v>207693</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2449684</v>
      </c>
      <c r="CU7" s="407"/>
      <c r="CV7" s="407"/>
      <c r="CW7" s="407"/>
      <c r="CX7" s="407"/>
      <c r="CY7" s="407"/>
      <c r="CZ7" s="407"/>
      <c r="DA7" s="408"/>
      <c r="DB7" s="406">
        <v>2410940</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45533</v>
      </c>
      <c r="BO8" s="407"/>
      <c r="BP8" s="407"/>
      <c r="BQ8" s="407"/>
      <c r="BR8" s="407"/>
      <c r="BS8" s="407"/>
      <c r="BT8" s="407"/>
      <c r="BU8" s="408"/>
      <c r="BV8" s="406">
        <v>281433</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v>
      </c>
      <c r="CU8" s="510"/>
      <c r="CV8" s="510"/>
      <c r="CW8" s="510"/>
      <c r="CX8" s="510"/>
      <c r="CY8" s="510"/>
      <c r="CZ8" s="510"/>
      <c r="DA8" s="511"/>
      <c r="DB8" s="509">
        <v>0.2</v>
      </c>
      <c r="DC8" s="510"/>
      <c r="DD8" s="510"/>
      <c r="DE8" s="510"/>
      <c r="DF8" s="510"/>
      <c r="DG8" s="510"/>
      <c r="DH8" s="510"/>
      <c r="DI8" s="511"/>
    </row>
    <row r="9" spans="1:119" ht="18.75" customHeight="1" thickBot="1" x14ac:dyDescent="0.25">
      <c r="A9" s="175"/>
      <c r="B9" s="538" t="s">
        <v>106</v>
      </c>
      <c r="C9" s="539"/>
      <c r="D9" s="539"/>
      <c r="E9" s="539"/>
      <c r="F9" s="539"/>
      <c r="G9" s="539"/>
      <c r="H9" s="539"/>
      <c r="I9" s="539"/>
      <c r="J9" s="539"/>
      <c r="K9" s="457"/>
      <c r="L9" s="540" t="s">
        <v>107</v>
      </c>
      <c r="M9" s="541"/>
      <c r="N9" s="541"/>
      <c r="O9" s="541"/>
      <c r="P9" s="541"/>
      <c r="Q9" s="542"/>
      <c r="R9" s="543">
        <v>4070</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-235900</v>
      </c>
      <c r="BO9" s="407"/>
      <c r="BP9" s="407"/>
      <c r="BQ9" s="407"/>
      <c r="BR9" s="407"/>
      <c r="BS9" s="407"/>
      <c r="BT9" s="407"/>
      <c r="BU9" s="408"/>
      <c r="BV9" s="406">
        <v>278823</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10.5</v>
      </c>
      <c r="CU9" s="404"/>
      <c r="CV9" s="404"/>
      <c r="CW9" s="404"/>
      <c r="CX9" s="404"/>
      <c r="CY9" s="404"/>
      <c r="CZ9" s="404"/>
      <c r="DA9" s="405"/>
      <c r="DB9" s="403">
        <v>10.199999999999999</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112</v>
      </c>
      <c r="M10" s="363"/>
      <c r="N10" s="363"/>
      <c r="O10" s="363"/>
      <c r="P10" s="363"/>
      <c r="Q10" s="364"/>
      <c r="R10" s="359">
        <v>4468</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323723</v>
      </c>
      <c r="BO10" s="407"/>
      <c r="BP10" s="407"/>
      <c r="BQ10" s="407"/>
      <c r="BR10" s="407"/>
      <c r="BS10" s="407"/>
      <c r="BT10" s="407"/>
      <c r="BU10" s="408"/>
      <c r="BV10" s="406">
        <v>2050</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75"/>
      <c r="B12" s="512" t="s">
        <v>123</v>
      </c>
      <c r="C12" s="513"/>
      <c r="D12" s="513"/>
      <c r="E12" s="513"/>
      <c r="F12" s="513"/>
      <c r="G12" s="513"/>
      <c r="H12" s="513"/>
      <c r="I12" s="513"/>
      <c r="J12" s="513"/>
      <c r="K12" s="514"/>
      <c r="L12" s="521" t="s">
        <v>124</v>
      </c>
      <c r="M12" s="522"/>
      <c r="N12" s="522"/>
      <c r="O12" s="522"/>
      <c r="P12" s="522"/>
      <c r="Q12" s="523"/>
      <c r="R12" s="524">
        <v>4019</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20636</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84"/>
      <c r="M13" s="490" t="s">
        <v>130</v>
      </c>
      <c r="N13" s="491"/>
      <c r="O13" s="491"/>
      <c r="P13" s="491"/>
      <c r="Q13" s="492"/>
      <c r="R13" s="493">
        <v>3992</v>
      </c>
      <c r="S13" s="494"/>
      <c r="T13" s="494"/>
      <c r="U13" s="494"/>
      <c r="V13" s="495"/>
      <c r="W13" s="496" t="s">
        <v>131</v>
      </c>
      <c r="X13" s="392"/>
      <c r="Y13" s="392"/>
      <c r="Z13" s="392"/>
      <c r="AA13" s="392"/>
      <c r="AB13" s="393"/>
      <c r="AC13" s="359">
        <v>409</v>
      </c>
      <c r="AD13" s="360"/>
      <c r="AE13" s="360"/>
      <c r="AF13" s="360"/>
      <c r="AG13" s="361"/>
      <c r="AH13" s="359">
        <v>549</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87823</v>
      </c>
      <c r="BO13" s="407"/>
      <c r="BP13" s="407"/>
      <c r="BQ13" s="407"/>
      <c r="BR13" s="407"/>
      <c r="BS13" s="407"/>
      <c r="BT13" s="407"/>
      <c r="BU13" s="408"/>
      <c r="BV13" s="406">
        <v>260237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8.6999999999999993</v>
      </c>
      <c r="CU13" s="404"/>
      <c r="CV13" s="404"/>
      <c r="CW13" s="404"/>
      <c r="CX13" s="404"/>
      <c r="CY13" s="404"/>
      <c r="CZ13" s="404"/>
      <c r="DA13" s="405"/>
      <c r="DB13" s="403">
        <v>8.4</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4095</v>
      </c>
      <c r="S14" s="494"/>
      <c r="T14" s="494"/>
      <c r="U14" s="494"/>
      <c r="V14" s="495"/>
      <c r="W14" s="497"/>
      <c r="X14" s="395"/>
      <c r="Y14" s="395"/>
      <c r="Z14" s="395"/>
      <c r="AA14" s="395"/>
      <c r="AB14" s="396"/>
      <c r="AC14" s="486">
        <v>21.7</v>
      </c>
      <c r="AD14" s="487"/>
      <c r="AE14" s="487"/>
      <c r="AF14" s="487"/>
      <c r="AG14" s="488"/>
      <c r="AH14" s="486">
        <v>24.3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84"/>
      <c r="M15" s="490" t="s">
        <v>130</v>
      </c>
      <c r="N15" s="491"/>
      <c r="O15" s="491"/>
      <c r="P15" s="491"/>
      <c r="Q15" s="492"/>
      <c r="R15" s="493">
        <v>4075</v>
      </c>
      <c r="S15" s="494"/>
      <c r="T15" s="494"/>
      <c r="U15" s="494"/>
      <c r="V15" s="495"/>
      <c r="W15" s="496" t="s">
        <v>137</v>
      </c>
      <c r="X15" s="392"/>
      <c r="Y15" s="392"/>
      <c r="Z15" s="392"/>
      <c r="AA15" s="392"/>
      <c r="AB15" s="393"/>
      <c r="AC15" s="359">
        <v>455</v>
      </c>
      <c r="AD15" s="360"/>
      <c r="AE15" s="360"/>
      <c r="AF15" s="360"/>
      <c r="AG15" s="361"/>
      <c r="AH15" s="359">
        <v>513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460370</v>
      </c>
      <c r="BO15" s="436"/>
      <c r="BP15" s="436"/>
      <c r="BQ15" s="436"/>
      <c r="BR15" s="436"/>
      <c r="BS15" s="436"/>
      <c r="BT15" s="436"/>
      <c r="BU15" s="437"/>
      <c r="BV15" s="435">
        <v>455146</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24.2</v>
      </c>
      <c r="AD16" s="487"/>
      <c r="AE16" s="487"/>
      <c r="AF16" s="487"/>
      <c r="AG16" s="488"/>
      <c r="AH16" s="486">
        <v>22.7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2332509</v>
      </c>
      <c r="BO16" s="407"/>
      <c r="BP16" s="407"/>
      <c r="BQ16" s="407"/>
      <c r="BR16" s="407"/>
      <c r="BS16" s="407"/>
      <c r="BT16" s="407"/>
      <c r="BU16" s="408"/>
      <c r="BV16" s="406">
        <v>2284904</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1019</v>
      </c>
      <c r="AD17" s="360"/>
      <c r="AE17" s="360"/>
      <c r="AF17" s="360"/>
      <c r="AG17" s="361"/>
      <c r="AH17" s="359">
        <v>1198</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567803</v>
      </c>
      <c r="BO17" s="407"/>
      <c r="BP17" s="407"/>
      <c r="BQ17" s="407"/>
      <c r="BR17" s="407"/>
      <c r="BS17" s="407"/>
      <c r="BT17" s="407"/>
      <c r="BU17" s="408"/>
      <c r="BV17" s="406">
        <v>561665</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94.54</v>
      </c>
      <c r="M18" s="459"/>
      <c r="N18" s="459"/>
      <c r="O18" s="459"/>
      <c r="P18" s="459"/>
      <c r="Q18" s="459"/>
      <c r="R18" s="460"/>
      <c r="S18" s="460"/>
      <c r="T18" s="460"/>
      <c r="U18" s="460"/>
      <c r="V18" s="461"/>
      <c r="W18" s="477"/>
      <c r="X18" s="478"/>
      <c r="Y18" s="478"/>
      <c r="Z18" s="478"/>
      <c r="AA18" s="478"/>
      <c r="AB18" s="502"/>
      <c r="AC18" s="376">
        <v>54.1</v>
      </c>
      <c r="AD18" s="377"/>
      <c r="AE18" s="377"/>
      <c r="AF18" s="377"/>
      <c r="AG18" s="462"/>
      <c r="AH18" s="376">
        <v>53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2084868</v>
      </c>
      <c r="BO18" s="407"/>
      <c r="BP18" s="407"/>
      <c r="BQ18" s="407"/>
      <c r="BR18" s="407"/>
      <c r="BS18" s="407"/>
      <c r="BT18" s="407"/>
      <c r="BU18" s="408"/>
      <c r="BV18" s="406">
        <v>2099006</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43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3331080</v>
      </c>
      <c r="BO19" s="407"/>
      <c r="BP19" s="407"/>
      <c r="BQ19" s="407"/>
      <c r="BR19" s="407"/>
      <c r="BS19" s="407"/>
      <c r="BT19" s="407"/>
      <c r="BU19" s="408"/>
      <c r="BV19" s="406">
        <v>3252151</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1466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3559323</v>
      </c>
      <c r="BO22" s="436"/>
      <c r="BP22" s="436"/>
      <c r="BQ22" s="436"/>
      <c r="BR22" s="436"/>
      <c r="BS22" s="436"/>
      <c r="BT22" s="436"/>
      <c r="BU22" s="437"/>
      <c r="BV22" s="435">
        <v>3617300</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3056873</v>
      </c>
      <c r="BO23" s="407"/>
      <c r="BP23" s="407"/>
      <c r="BQ23" s="407"/>
      <c r="BR23" s="407"/>
      <c r="BS23" s="407"/>
      <c r="BT23" s="407"/>
      <c r="BU23" s="408"/>
      <c r="BV23" s="406">
        <v>3085256</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6820</v>
      </c>
      <c r="R24" s="360"/>
      <c r="S24" s="360"/>
      <c r="T24" s="360"/>
      <c r="U24" s="360"/>
      <c r="V24" s="361"/>
      <c r="W24" s="449"/>
      <c r="X24" s="386"/>
      <c r="Y24" s="387"/>
      <c r="Z24" s="362" t="s">
        <v>162</v>
      </c>
      <c r="AA24" s="363"/>
      <c r="AB24" s="363"/>
      <c r="AC24" s="363"/>
      <c r="AD24" s="363"/>
      <c r="AE24" s="363"/>
      <c r="AF24" s="363"/>
      <c r="AG24" s="364"/>
      <c r="AH24" s="359">
        <v>62</v>
      </c>
      <c r="AI24" s="360"/>
      <c r="AJ24" s="360"/>
      <c r="AK24" s="360"/>
      <c r="AL24" s="361"/>
      <c r="AM24" s="359">
        <v>175832</v>
      </c>
      <c r="AN24" s="360"/>
      <c r="AO24" s="360"/>
      <c r="AP24" s="360"/>
      <c r="AQ24" s="360"/>
      <c r="AR24" s="361"/>
      <c r="AS24" s="359">
        <v>2836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2561275</v>
      </c>
      <c r="BO24" s="407"/>
      <c r="BP24" s="407"/>
      <c r="BQ24" s="407"/>
      <c r="BR24" s="407"/>
      <c r="BS24" s="407"/>
      <c r="BT24" s="407"/>
      <c r="BU24" s="408"/>
      <c r="BV24" s="406">
        <v>2492256</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1</v>
      </c>
      <c r="M25" s="360"/>
      <c r="N25" s="360"/>
      <c r="O25" s="360"/>
      <c r="P25" s="361"/>
      <c r="Q25" s="359">
        <v>5660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91749</v>
      </c>
      <c r="BO25" s="436"/>
      <c r="BP25" s="436"/>
      <c r="BQ25" s="436"/>
      <c r="BR25" s="436"/>
      <c r="BS25" s="436"/>
      <c r="BT25" s="436"/>
      <c r="BU25" s="437"/>
      <c r="BV25" s="435">
        <v>72638</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5060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170</v>
      </c>
      <c r="F27" s="363"/>
      <c r="G27" s="363"/>
      <c r="H27" s="363"/>
      <c r="I27" s="363"/>
      <c r="J27" s="363"/>
      <c r="K27" s="364"/>
      <c r="L27" s="359">
        <v>1</v>
      </c>
      <c r="M27" s="360"/>
      <c r="N27" s="360"/>
      <c r="O27" s="360"/>
      <c r="P27" s="361"/>
      <c r="Q27" s="359">
        <v>2810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103587</v>
      </c>
      <c r="BO27" s="441"/>
      <c r="BP27" s="441"/>
      <c r="BQ27" s="441"/>
      <c r="BR27" s="441"/>
      <c r="BS27" s="441"/>
      <c r="BT27" s="441"/>
      <c r="BU27" s="442"/>
      <c r="BV27" s="440">
        <v>75718</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173</v>
      </c>
      <c r="F28" s="363"/>
      <c r="G28" s="363"/>
      <c r="H28" s="363"/>
      <c r="I28" s="363"/>
      <c r="J28" s="363"/>
      <c r="K28" s="364"/>
      <c r="L28" s="359">
        <v>1</v>
      </c>
      <c r="M28" s="360"/>
      <c r="N28" s="360"/>
      <c r="O28" s="360"/>
      <c r="P28" s="361"/>
      <c r="Q28" s="359">
        <v>2320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1921282</v>
      </c>
      <c r="BO28" s="436"/>
      <c r="BP28" s="436"/>
      <c r="BQ28" s="436"/>
      <c r="BR28" s="436"/>
      <c r="BS28" s="436"/>
      <c r="BT28" s="436"/>
      <c r="BU28" s="437"/>
      <c r="BV28" s="435">
        <v>1597559</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176</v>
      </c>
      <c r="F29" s="363"/>
      <c r="G29" s="363"/>
      <c r="H29" s="363"/>
      <c r="I29" s="363"/>
      <c r="J29" s="363"/>
      <c r="K29" s="364"/>
      <c r="L29" s="359">
        <v>8</v>
      </c>
      <c r="M29" s="360"/>
      <c r="N29" s="360"/>
      <c r="O29" s="360"/>
      <c r="P29" s="361"/>
      <c r="Q29" s="359">
        <v>2110</v>
      </c>
      <c r="R29" s="360"/>
      <c r="S29" s="360"/>
      <c r="T29" s="360"/>
      <c r="U29" s="360"/>
      <c r="V29" s="361"/>
      <c r="W29" s="450"/>
      <c r="X29" s="451"/>
      <c r="Y29" s="452"/>
      <c r="Z29" s="362" t="s">
        <v>177</v>
      </c>
      <c r="AA29" s="363"/>
      <c r="AB29" s="363"/>
      <c r="AC29" s="363"/>
      <c r="AD29" s="363"/>
      <c r="AE29" s="363"/>
      <c r="AF29" s="363"/>
      <c r="AG29" s="364"/>
      <c r="AH29" s="359">
        <v>62</v>
      </c>
      <c r="AI29" s="360"/>
      <c r="AJ29" s="360"/>
      <c r="AK29" s="360"/>
      <c r="AL29" s="361"/>
      <c r="AM29" s="359">
        <v>175832</v>
      </c>
      <c r="AN29" s="360"/>
      <c r="AO29" s="360"/>
      <c r="AP29" s="360"/>
      <c r="AQ29" s="360"/>
      <c r="AR29" s="361"/>
      <c r="AS29" s="359">
        <v>2836</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72642</v>
      </c>
      <c r="BO29" s="407"/>
      <c r="BP29" s="407"/>
      <c r="BQ29" s="407"/>
      <c r="BR29" s="407"/>
      <c r="BS29" s="407"/>
      <c r="BT29" s="407"/>
      <c r="BU29" s="408"/>
      <c r="BV29" s="406">
        <v>63828</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94.4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732705</v>
      </c>
      <c r="BO30" s="441"/>
      <c r="BP30" s="441"/>
      <c r="BQ30" s="441"/>
      <c r="BR30" s="441"/>
      <c r="BS30" s="441"/>
      <c r="BT30" s="441"/>
      <c r="BU30" s="442"/>
      <c r="BV30" s="440">
        <v>515912</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2">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2">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相良村国民健康保険特別会計</v>
      </c>
      <c r="X34" s="355"/>
      <c r="Y34" s="355"/>
      <c r="Z34" s="355"/>
      <c r="AA34" s="355"/>
      <c r="AB34" s="355"/>
      <c r="AC34" s="355"/>
      <c r="AD34" s="355"/>
      <c r="AE34" s="355"/>
      <c r="AF34" s="355"/>
      <c r="AG34" s="355"/>
      <c r="AH34" s="355"/>
      <c r="AI34" s="355"/>
      <c r="AJ34" s="355"/>
      <c r="AK34" s="355"/>
      <c r="AL34" s="175"/>
      <c r="AM34" s="354" t="str">
        <f>IF(AO34="","",MAX(C34:D43,U34:V43)+1)</f>
        <v/>
      </c>
      <c r="AN34" s="354"/>
      <c r="AO34" s="355"/>
      <c r="AP34" s="355"/>
      <c r="AQ34" s="355"/>
      <c r="AR34" s="355"/>
      <c r="AS34" s="355"/>
      <c r="AT34" s="355"/>
      <c r="AU34" s="355"/>
      <c r="AV34" s="355"/>
      <c r="AW34" s="355"/>
      <c r="AX34" s="355"/>
      <c r="AY34" s="355"/>
      <c r="AZ34" s="355"/>
      <c r="BA34" s="355"/>
      <c r="BB34" s="355"/>
      <c r="BC34" s="355"/>
      <c r="BD34" s="175"/>
      <c r="BE34" s="354">
        <f>IF(BG34="","",MAX(C34:D43,U34:V43,AM34:AN43)+1)</f>
        <v>5</v>
      </c>
      <c r="BF34" s="354"/>
      <c r="BG34" s="355" t="str">
        <f>IF('各会計、関係団体の財政状況及び健全化判断比率'!B31="","",'各会計、関係団体の財政状況及び健全化判断比率'!B31)</f>
        <v>相良村簡易水道特別会計</v>
      </c>
      <c r="BH34" s="355"/>
      <c r="BI34" s="355"/>
      <c r="BJ34" s="355"/>
      <c r="BK34" s="355"/>
      <c r="BL34" s="355"/>
      <c r="BM34" s="355"/>
      <c r="BN34" s="355"/>
      <c r="BO34" s="355"/>
      <c r="BP34" s="355"/>
      <c r="BQ34" s="355"/>
      <c r="BR34" s="355"/>
      <c r="BS34" s="355"/>
      <c r="BT34" s="355"/>
      <c r="BU34" s="355"/>
      <c r="BV34" s="175"/>
      <c r="BW34" s="354">
        <f>IF(BY34="","",MAX(C34:D43,U34:V43,AM34:AN43,BE34:BF43)+1)</f>
        <v>7</v>
      </c>
      <c r="BX34" s="354"/>
      <c r="BY34" s="355" t="str">
        <f>IF('各会計、関係団体の財政状況及び健全化判断比率'!B68="","",'各会計、関係団体の財政状況及び健全化判断比率'!B68)</f>
        <v>熊本県市町村総合事務組合</v>
      </c>
      <c r="BZ34" s="355"/>
      <c r="CA34" s="355"/>
      <c r="CB34" s="355"/>
      <c r="CC34" s="355"/>
      <c r="CD34" s="355"/>
      <c r="CE34" s="355"/>
      <c r="CF34" s="355"/>
      <c r="CG34" s="355"/>
      <c r="CH34" s="355"/>
      <c r="CI34" s="355"/>
      <c r="CJ34" s="355"/>
      <c r="CK34" s="355"/>
      <c r="CL34" s="355"/>
      <c r="CM34" s="355"/>
      <c r="CN34" s="175"/>
      <c r="CO34" s="354">
        <f>IF(CQ34="","",MAX(C34:D43,U34:V43,AM34:AN43,BE34:BF43,BW34:BX43)+1)</f>
        <v>14</v>
      </c>
      <c r="CP34" s="354"/>
      <c r="CQ34" s="355" t="str">
        <f>IF('各会計、関係団体の財政状況及び健全化判断比率'!BS7="","",'各会計、関係団体の財政状況及び健全化判断比率'!BS7)</f>
        <v>株式会社　さがら</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2">
      <c r="A35" s="175"/>
      <c r="B35" s="199"/>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相良村介護保険特別会計</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f t="shared" ref="BE35:BE43" si="1">IF(BG35="","",BE34+1)</f>
        <v>6</v>
      </c>
      <c r="BF35" s="354"/>
      <c r="BG35" s="355" t="str">
        <f>IF('各会計、関係団体の財政状況及び健全化判断比率'!B32="","",'各会計、関係団体の財政状況及び健全化判断比率'!B32)</f>
        <v>相良村農業集落排水特別会計</v>
      </c>
      <c r="BH35" s="355"/>
      <c r="BI35" s="355"/>
      <c r="BJ35" s="355"/>
      <c r="BK35" s="355"/>
      <c r="BL35" s="355"/>
      <c r="BM35" s="355"/>
      <c r="BN35" s="355"/>
      <c r="BO35" s="355"/>
      <c r="BP35" s="355"/>
      <c r="BQ35" s="355"/>
      <c r="BR35" s="355"/>
      <c r="BS35" s="355"/>
      <c r="BT35" s="355"/>
      <c r="BU35" s="355"/>
      <c r="BV35" s="175"/>
      <c r="BW35" s="354">
        <f t="shared" ref="BW35:BW43" si="2">IF(BY35="","",BW34+1)</f>
        <v>8</v>
      </c>
      <c r="BX35" s="354"/>
      <c r="BY35" s="355" t="str">
        <f>IF('各会計、関係団体の財政状況及び健全化判断比率'!B69="","",'各会計、関係団体の財政状況及び健全化判断比率'!B69)</f>
        <v>人吉下球磨消防組合</v>
      </c>
      <c r="BZ35" s="355"/>
      <c r="CA35" s="355"/>
      <c r="CB35" s="355"/>
      <c r="CC35" s="355"/>
      <c r="CD35" s="355"/>
      <c r="CE35" s="355"/>
      <c r="CF35" s="355"/>
      <c r="CG35" s="355"/>
      <c r="CH35" s="355"/>
      <c r="CI35" s="355"/>
      <c r="CJ35" s="355"/>
      <c r="CK35" s="355"/>
      <c r="CL35" s="355"/>
      <c r="CM35" s="355"/>
      <c r="CN35" s="175"/>
      <c r="CO35" s="354">
        <f t="shared" ref="CO35:CO43" si="3">IF(CQ35="","",CO34+1)</f>
        <v>15</v>
      </c>
      <c r="CP35" s="354"/>
      <c r="CQ35" s="355" t="str">
        <f>IF('各会計、関係団体の財政状況及び健全化判断比率'!BS8="","",'各会計、関係団体の財政状況及び健全化判断比率'!BS8)</f>
        <v>くま川鉄道　株式会社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2">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相良村後期高齢者医療特別会計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9</v>
      </c>
      <c r="BX36" s="354"/>
      <c r="BY36" s="355" t="str">
        <f>IF('各会計、関係団体の財政状況及び健全化判断比率'!B70="","",'各会計、関係団体の財政状況及び健全化判断比率'!B70)</f>
        <v>人吉球磨広域行政組合（一般会計）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2">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10</v>
      </c>
      <c r="BX37" s="354"/>
      <c r="BY37" s="355" t="str">
        <f>IF('各会計、関係団体の財政状況及び健全化判断比率'!B71="","",'各会計、関係団体の財政状況及び健全化判断比率'!B71)</f>
        <v>人吉球磨広域行政組合（人吉球磨ふるさと市町村圏特別会計）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2">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11</v>
      </c>
      <c r="BX38" s="354"/>
      <c r="BY38" s="355" t="str">
        <f>IF('各会計、関係団体の財政状況及び健全化判断比率'!B72="","",'各会計、関係団体の財政状況及び健全化判断比率'!B72)</f>
        <v>人吉球磨広域行政組合（特別養護老人ホーム会計）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2">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12</v>
      </c>
      <c r="BX39" s="354"/>
      <c r="BY39" s="355" t="str">
        <f>IF('各会計、関係団体の財政状況及び健全化判断比率'!B73="","",'各会計、関係団体の財政状況及び健全化判断比率'!B73)</f>
        <v>熊本県後期高齢者医療広域連合（一般会計）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2">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13</v>
      </c>
      <c r="BX40" s="354"/>
      <c r="BY40" s="355" t="str">
        <f>IF('各会計、関係団体の財政状況及び健全化判断比率'!B74="","",'各会計、関係団体の財政状況及び健全化判断比率'!B74)</f>
        <v>熊本県後期高齢者医療広域連合（後期高齢者医療特別会計）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2">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2">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2">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FXLcuFWgLlbPdChAJcn0yaq1GRRBRREcoC8wcDcJamWTjVBzihpJDskOlLwVY7dJsZYCfF3KO3zXCn9N9QGGcw==" saltValue="arH/g2WM8ecArCsq8Cu0i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2"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530</v>
      </c>
      <c r="D34" s="1136"/>
      <c r="E34" s="1137"/>
      <c r="F34" s="32">
        <v>2.2999999999999998</v>
      </c>
      <c r="G34" s="33">
        <v>2.0299999999999998</v>
      </c>
      <c r="H34" s="33">
        <v>2.04</v>
      </c>
      <c r="I34" s="33">
        <v>3.08</v>
      </c>
      <c r="J34" s="34">
        <v>2.4300000000000002</v>
      </c>
      <c r="K34" s="22"/>
      <c r="L34" s="22"/>
      <c r="M34" s="22"/>
      <c r="N34" s="22"/>
      <c r="O34" s="22"/>
      <c r="P34" s="22"/>
    </row>
    <row r="35" spans="1:16" ht="39" customHeight="1" x14ac:dyDescent="0.2">
      <c r="A35" s="22"/>
      <c r="B35" s="35"/>
      <c r="C35" s="1132" t="s">
        <v>531</v>
      </c>
      <c r="D35" s="1132"/>
      <c r="E35" s="1133"/>
      <c r="F35" s="36">
        <v>5.12</v>
      </c>
      <c r="G35" s="37">
        <v>6.25</v>
      </c>
      <c r="H35" s="37">
        <v>0.1</v>
      </c>
      <c r="I35" s="37">
        <v>11.96</v>
      </c>
      <c r="J35" s="38">
        <v>2.42</v>
      </c>
      <c r="K35" s="22"/>
      <c r="L35" s="22"/>
      <c r="M35" s="22"/>
      <c r="N35" s="22"/>
      <c r="O35" s="22"/>
      <c r="P35" s="22"/>
    </row>
    <row r="36" spans="1:16" ht="39" customHeight="1" x14ac:dyDescent="0.2">
      <c r="A36" s="22"/>
      <c r="B36" s="35"/>
      <c r="C36" s="1132" t="s">
        <v>532</v>
      </c>
      <c r="D36" s="1132"/>
      <c r="E36" s="1133"/>
      <c r="F36" s="36">
        <v>2.08</v>
      </c>
      <c r="G36" s="37">
        <v>1.58</v>
      </c>
      <c r="H36" s="37">
        <v>1.17</v>
      </c>
      <c r="I36" s="37">
        <v>0.96</v>
      </c>
      <c r="J36" s="38">
        <v>0.74</v>
      </c>
      <c r="K36" s="22"/>
      <c r="L36" s="22"/>
      <c r="M36" s="22"/>
      <c r="N36" s="22"/>
      <c r="O36" s="22"/>
      <c r="P36" s="22"/>
    </row>
    <row r="37" spans="1:16" ht="39" customHeight="1" x14ac:dyDescent="0.2">
      <c r="A37" s="22"/>
      <c r="B37" s="35"/>
      <c r="C37" s="1132" t="s">
        <v>533</v>
      </c>
      <c r="D37" s="1132"/>
      <c r="E37" s="1133"/>
      <c r="F37" s="36">
        <v>0.21</v>
      </c>
      <c r="G37" s="37">
        <v>0.02</v>
      </c>
      <c r="H37" s="37">
        <v>0.1</v>
      </c>
      <c r="I37" s="37">
        <v>0.37</v>
      </c>
      <c r="J37" s="38">
        <v>0.12</v>
      </c>
      <c r="K37" s="22"/>
      <c r="L37" s="22"/>
      <c r="M37" s="22"/>
      <c r="N37" s="22"/>
      <c r="O37" s="22"/>
      <c r="P37" s="22"/>
    </row>
    <row r="38" spans="1:16" ht="39" customHeight="1" x14ac:dyDescent="0.2">
      <c r="A38" s="22"/>
      <c r="B38" s="35"/>
      <c r="C38" s="1132" t="s">
        <v>534</v>
      </c>
      <c r="D38" s="1132"/>
      <c r="E38" s="1133"/>
      <c r="F38" s="36">
        <v>0.16</v>
      </c>
      <c r="G38" s="37">
        <v>0.17</v>
      </c>
      <c r="H38" s="37">
        <v>0.08</v>
      </c>
      <c r="I38" s="37">
        <v>0.26</v>
      </c>
      <c r="J38" s="38">
        <v>0.09</v>
      </c>
      <c r="K38" s="22"/>
      <c r="L38" s="22"/>
      <c r="M38" s="22"/>
      <c r="N38" s="22"/>
      <c r="O38" s="22"/>
      <c r="P38" s="22"/>
    </row>
    <row r="39" spans="1:16" ht="39" customHeight="1" x14ac:dyDescent="0.2">
      <c r="A39" s="22"/>
      <c r="B39" s="35"/>
      <c r="C39" s="1132" t="s">
        <v>535</v>
      </c>
      <c r="D39" s="1132"/>
      <c r="E39" s="1133"/>
      <c r="F39" s="36">
        <v>0.03</v>
      </c>
      <c r="G39" s="37">
        <v>0.03</v>
      </c>
      <c r="H39" s="37">
        <v>0.02</v>
      </c>
      <c r="I39" s="37">
        <v>0.02</v>
      </c>
      <c r="J39" s="38">
        <v>0.02</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536</v>
      </c>
      <c r="D42" s="1132"/>
      <c r="E42" s="1133"/>
      <c r="F42" s="36" t="s">
        <v>485</v>
      </c>
      <c r="G42" s="37" t="s">
        <v>485</v>
      </c>
      <c r="H42" s="37" t="s">
        <v>485</v>
      </c>
      <c r="I42" s="37" t="s">
        <v>485</v>
      </c>
      <c r="J42" s="38" t="s">
        <v>485</v>
      </c>
      <c r="K42" s="22"/>
      <c r="L42" s="22"/>
      <c r="M42" s="22"/>
      <c r="N42" s="22"/>
      <c r="O42" s="22"/>
      <c r="P42" s="22"/>
    </row>
    <row r="43" spans="1:16" ht="39" customHeight="1" thickBot="1" x14ac:dyDescent="0.25">
      <c r="A43" s="22"/>
      <c r="B43" s="40"/>
      <c r="C43" s="1134" t="s">
        <v>537</v>
      </c>
      <c r="D43" s="1134"/>
      <c r="E43" s="1135"/>
      <c r="F43" s="41" t="s">
        <v>485</v>
      </c>
      <c r="G43" s="42" t="s">
        <v>485</v>
      </c>
      <c r="H43" s="42" t="s">
        <v>485</v>
      </c>
      <c r="I43" s="42" t="s">
        <v>485</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WP+sqRMWc5wHxY1mKooXNsuzeCYV5cW0WmR/yweDK9/fwhfs/+7wolc2U5mzCBE9Th9RPWU1zcm/7sCpkPcog==" saltValue="Kyz/x/oJm9cUMZF/LMX6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4"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267</v>
      </c>
      <c r="L45" s="58">
        <v>269</v>
      </c>
      <c r="M45" s="58">
        <v>337</v>
      </c>
      <c r="N45" s="58">
        <v>350</v>
      </c>
      <c r="O45" s="59">
        <v>368</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485</v>
      </c>
      <c r="L46" s="62" t="s">
        <v>485</v>
      </c>
      <c r="M46" s="62" t="s">
        <v>485</v>
      </c>
      <c r="N46" s="62" t="s">
        <v>485</v>
      </c>
      <c r="O46" s="63" t="s">
        <v>485</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485</v>
      </c>
      <c r="L47" s="62" t="s">
        <v>485</v>
      </c>
      <c r="M47" s="62" t="s">
        <v>485</v>
      </c>
      <c r="N47" s="62" t="s">
        <v>485</v>
      </c>
      <c r="O47" s="63" t="s">
        <v>485</v>
      </c>
      <c r="P47" s="46"/>
      <c r="Q47" s="46"/>
      <c r="R47" s="46"/>
      <c r="S47" s="46"/>
      <c r="T47" s="46"/>
      <c r="U47" s="46"/>
    </row>
    <row r="48" spans="1:21" ht="30.75" customHeight="1" x14ac:dyDescent="0.2">
      <c r="A48" s="46"/>
      <c r="B48" s="1163"/>
      <c r="C48" s="1164"/>
      <c r="D48" s="60"/>
      <c r="E48" s="1140" t="s">
        <v>13</v>
      </c>
      <c r="F48" s="1140"/>
      <c r="G48" s="1140"/>
      <c r="H48" s="1140"/>
      <c r="I48" s="1140"/>
      <c r="J48" s="1141"/>
      <c r="K48" s="61">
        <v>123</v>
      </c>
      <c r="L48" s="62">
        <v>127</v>
      </c>
      <c r="M48" s="62">
        <v>132</v>
      </c>
      <c r="N48" s="62">
        <v>134</v>
      </c>
      <c r="O48" s="63">
        <v>140</v>
      </c>
      <c r="P48" s="46"/>
      <c r="Q48" s="46"/>
      <c r="R48" s="46"/>
      <c r="S48" s="46"/>
      <c r="T48" s="46"/>
      <c r="U48" s="46"/>
    </row>
    <row r="49" spans="1:21" ht="30.75" customHeight="1" x14ac:dyDescent="0.2">
      <c r="A49" s="46"/>
      <c r="B49" s="1163"/>
      <c r="C49" s="1164"/>
      <c r="D49" s="60"/>
      <c r="E49" s="1140" t="s">
        <v>14</v>
      </c>
      <c r="F49" s="1140"/>
      <c r="G49" s="1140"/>
      <c r="H49" s="1140"/>
      <c r="I49" s="1140"/>
      <c r="J49" s="1141"/>
      <c r="K49" s="61">
        <v>29</v>
      </c>
      <c r="L49" s="62">
        <v>27</v>
      </c>
      <c r="M49" s="62">
        <v>31</v>
      </c>
      <c r="N49" s="62">
        <v>13</v>
      </c>
      <c r="O49" s="63">
        <v>9</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485</v>
      </c>
      <c r="L50" s="62">
        <v>0</v>
      </c>
      <c r="M50" s="62">
        <v>0</v>
      </c>
      <c r="N50" s="62">
        <v>0</v>
      </c>
      <c r="O50" s="63">
        <v>0</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485</v>
      </c>
      <c r="L51" s="62">
        <v>0</v>
      </c>
      <c r="M51" s="62">
        <v>0</v>
      </c>
      <c r="N51" s="62">
        <v>0</v>
      </c>
      <c r="O51" s="63" t="s">
        <v>485</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274</v>
      </c>
      <c r="L52" s="62">
        <v>269</v>
      </c>
      <c r="M52" s="62">
        <v>311</v>
      </c>
      <c r="N52" s="62">
        <v>315</v>
      </c>
      <c r="O52" s="63">
        <v>327</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145</v>
      </c>
      <c r="L53" s="67">
        <v>154</v>
      </c>
      <c r="M53" s="67">
        <v>189</v>
      </c>
      <c r="N53" s="67">
        <v>182</v>
      </c>
      <c r="O53" s="68">
        <v>190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AzxiTbKeRX/tuMxGhCUiCauxDg0v2xSbmOTfVTHAiht00+0VFGtMfqANZixyvN0HCuWI9iEpaH3dswJ7+NEbWQ==" saltValue="QMhv7578J7yvjkIi/LLc0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1"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81" t="s">
        <v>30</v>
      </c>
      <c r="C41" s="1182"/>
      <c r="D41" s="103"/>
      <c r="E41" s="1183" t="s">
        <v>31</v>
      </c>
      <c r="F41" s="1183"/>
      <c r="G41" s="1183"/>
      <c r="H41" s="1184"/>
      <c r="I41" s="342">
        <v>3123</v>
      </c>
      <c r="J41" s="343">
        <v>3220</v>
      </c>
      <c r="K41" s="343">
        <v>3399</v>
      </c>
      <c r="L41" s="343">
        <v>3617</v>
      </c>
      <c r="M41" s="344">
        <v>3559</v>
      </c>
    </row>
    <row r="42" spans="2:13" ht="27.75" customHeight="1" x14ac:dyDescent="0.2">
      <c r="B42" s="1171"/>
      <c r="C42" s="1172"/>
      <c r="D42" s="104"/>
      <c r="E42" s="1175" t="s">
        <v>32</v>
      </c>
      <c r="F42" s="1175"/>
      <c r="G42" s="1175"/>
      <c r="H42" s="1176"/>
      <c r="I42" s="345" t="s">
        <v>485</v>
      </c>
      <c r="J42" s="346">
        <v>3</v>
      </c>
      <c r="K42" s="346">
        <v>3</v>
      </c>
      <c r="L42" s="346">
        <v>3</v>
      </c>
      <c r="M42" s="347">
        <v>3</v>
      </c>
    </row>
    <row r="43" spans="2:13" ht="27.75" customHeight="1" x14ac:dyDescent="0.2">
      <c r="B43" s="1171"/>
      <c r="C43" s="1172"/>
      <c r="D43" s="104"/>
      <c r="E43" s="1175" t="s">
        <v>33</v>
      </c>
      <c r="F43" s="1175"/>
      <c r="G43" s="1175"/>
      <c r="H43" s="1176"/>
      <c r="I43" s="345">
        <v>1216</v>
      </c>
      <c r="J43" s="346">
        <v>1163</v>
      </c>
      <c r="K43" s="346">
        <v>1067</v>
      </c>
      <c r="L43" s="346">
        <v>1002</v>
      </c>
      <c r="M43" s="347">
        <v>904</v>
      </c>
    </row>
    <row r="44" spans="2:13" ht="27.75" customHeight="1" x14ac:dyDescent="0.2">
      <c r="B44" s="1171"/>
      <c r="C44" s="1172"/>
      <c r="D44" s="104"/>
      <c r="E44" s="1175" t="s">
        <v>34</v>
      </c>
      <c r="F44" s="1175"/>
      <c r="G44" s="1175"/>
      <c r="H44" s="1176"/>
      <c r="I44" s="345">
        <v>81</v>
      </c>
      <c r="J44" s="346">
        <v>80</v>
      </c>
      <c r="K44" s="346">
        <v>55</v>
      </c>
      <c r="L44" s="346">
        <v>65</v>
      </c>
      <c r="M44" s="347">
        <v>83</v>
      </c>
    </row>
    <row r="45" spans="2:13" ht="27.75" customHeight="1" x14ac:dyDescent="0.2">
      <c r="B45" s="1171"/>
      <c r="C45" s="1172"/>
      <c r="D45" s="104"/>
      <c r="E45" s="1175" t="s">
        <v>35</v>
      </c>
      <c r="F45" s="1175"/>
      <c r="G45" s="1175"/>
      <c r="H45" s="1176"/>
      <c r="I45" s="345">
        <v>540</v>
      </c>
      <c r="J45" s="346">
        <v>518</v>
      </c>
      <c r="K45" s="346">
        <v>481</v>
      </c>
      <c r="L45" s="346">
        <v>502</v>
      </c>
      <c r="M45" s="347">
        <v>507</v>
      </c>
    </row>
    <row r="46" spans="2:13" ht="27.75" customHeight="1" x14ac:dyDescent="0.2">
      <c r="B46" s="1171"/>
      <c r="C46" s="1172"/>
      <c r="D46" s="105"/>
      <c r="E46" s="1175" t="s">
        <v>36</v>
      </c>
      <c r="F46" s="1175"/>
      <c r="G46" s="1175"/>
      <c r="H46" s="1176"/>
      <c r="I46" s="345" t="s">
        <v>485</v>
      </c>
      <c r="J46" s="346" t="s">
        <v>485</v>
      </c>
      <c r="K46" s="346" t="s">
        <v>485</v>
      </c>
      <c r="L46" s="346" t="s">
        <v>485</v>
      </c>
      <c r="M46" s="347" t="s">
        <v>485</v>
      </c>
    </row>
    <row r="47" spans="2:13" ht="27.75" customHeight="1" x14ac:dyDescent="0.2">
      <c r="B47" s="1171"/>
      <c r="C47" s="1172"/>
      <c r="D47" s="106"/>
      <c r="E47" s="1185" t="s">
        <v>37</v>
      </c>
      <c r="F47" s="1186"/>
      <c r="G47" s="1186"/>
      <c r="H47" s="1187"/>
      <c r="I47" s="345" t="s">
        <v>485</v>
      </c>
      <c r="J47" s="346" t="s">
        <v>485</v>
      </c>
      <c r="K47" s="346" t="s">
        <v>485</v>
      </c>
      <c r="L47" s="346" t="s">
        <v>485</v>
      </c>
      <c r="M47" s="347" t="s">
        <v>485</v>
      </c>
    </row>
    <row r="48" spans="2:13" ht="27.75" customHeight="1" x14ac:dyDescent="0.2">
      <c r="B48" s="1171"/>
      <c r="C48" s="1172"/>
      <c r="D48" s="104"/>
      <c r="E48" s="1175" t="s">
        <v>38</v>
      </c>
      <c r="F48" s="1175"/>
      <c r="G48" s="1175"/>
      <c r="H48" s="1176"/>
      <c r="I48" s="345" t="s">
        <v>485</v>
      </c>
      <c r="J48" s="346" t="s">
        <v>485</v>
      </c>
      <c r="K48" s="346" t="s">
        <v>485</v>
      </c>
      <c r="L48" s="346" t="s">
        <v>485</v>
      </c>
      <c r="M48" s="347" t="s">
        <v>485</v>
      </c>
    </row>
    <row r="49" spans="2:13" ht="27.75" customHeight="1" x14ac:dyDescent="0.2">
      <c r="B49" s="1173"/>
      <c r="C49" s="1174"/>
      <c r="D49" s="104"/>
      <c r="E49" s="1175" t="s">
        <v>39</v>
      </c>
      <c r="F49" s="1175"/>
      <c r="G49" s="1175"/>
      <c r="H49" s="1176"/>
      <c r="I49" s="345" t="s">
        <v>485</v>
      </c>
      <c r="J49" s="346" t="s">
        <v>485</v>
      </c>
      <c r="K49" s="346" t="s">
        <v>485</v>
      </c>
      <c r="L49" s="346" t="s">
        <v>485</v>
      </c>
      <c r="M49" s="347" t="s">
        <v>485</v>
      </c>
    </row>
    <row r="50" spans="2:13" ht="27.75" customHeight="1" x14ac:dyDescent="0.2">
      <c r="B50" s="1169" t="s">
        <v>40</v>
      </c>
      <c r="C50" s="1170"/>
      <c r="D50" s="107"/>
      <c r="E50" s="1175" t="s">
        <v>41</v>
      </c>
      <c r="F50" s="1175"/>
      <c r="G50" s="1175"/>
      <c r="H50" s="1176"/>
      <c r="I50" s="345">
        <v>1746</v>
      </c>
      <c r="J50" s="346">
        <v>1919</v>
      </c>
      <c r="K50" s="346">
        <v>2342</v>
      </c>
      <c r="L50" s="346">
        <v>2385</v>
      </c>
      <c r="M50" s="347">
        <v>2960</v>
      </c>
    </row>
    <row r="51" spans="2:13" ht="27.75" customHeight="1" x14ac:dyDescent="0.2">
      <c r="B51" s="1171"/>
      <c r="C51" s="1172"/>
      <c r="D51" s="104"/>
      <c r="E51" s="1175" t="s">
        <v>42</v>
      </c>
      <c r="F51" s="1175"/>
      <c r="G51" s="1175"/>
      <c r="H51" s="1176"/>
      <c r="I51" s="345">
        <v>131</v>
      </c>
      <c r="J51" s="346">
        <v>120</v>
      </c>
      <c r="K51" s="346">
        <v>103</v>
      </c>
      <c r="L51" s="346">
        <v>97</v>
      </c>
      <c r="M51" s="347">
        <v>78</v>
      </c>
    </row>
    <row r="52" spans="2:13" ht="27.75" customHeight="1" x14ac:dyDescent="0.2">
      <c r="B52" s="1173"/>
      <c r="C52" s="1174"/>
      <c r="D52" s="104"/>
      <c r="E52" s="1175" t="s">
        <v>43</v>
      </c>
      <c r="F52" s="1175"/>
      <c r="G52" s="1175"/>
      <c r="H52" s="1176"/>
      <c r="I52" s="345">
        <v>2753</v>
      </c>
      <c r="J52" s="346">
        <v>2892</v>
      </c>
      <c r="K52" s="346">
        <v>2996</v>
      </c>
      <c r="L52" s="346">
        <v>3130</v>
      </c>
      <c r="M52" s="347">
        <v>3107</v>
      </c>
    </row>
    <row r="53" spans="2:13" ht="27.75" customHeight="1" thickBot="1" x14ac:dyDescent="0.25">
      <c r="B53" s="1177" t="s">
        <v>19</v>
      </c>
      <c r="C53" s="1178"/>
      <c r="D53" s="108"/>
      <c r="E53" s="1179" t="s">
        <v>44</v>
      </c>
      <c r="F53" s="1179"/>
      <c r="G53" s="1179"/>
      <c r="H53" s="1180"/>
      <c r="I53" s="348">
        <v>331</v>
      </c>
      <c r="J53" s="349">
        <v>53</v>
      </c>
      <c r="K53" s="349">
        <v>-437</v>
      </c>
      <c r="L53" s="349">
        <v>-424</v>
      </c>
      <c r="M53" s="350">
        <v>-1088</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zGZqouBZncjWRzf7Hh05TUUN4VXgpVYI2XEdIxm2RBKlAOKHW9aWAFnm/9AHXgtEX9N6bLCwIoyKon7LBJfaAw==" saltValue="LTUzyz0ymPWKDNAe9ZLqA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9"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526</v>
      </c>
      <c r="G54" s="117" t="s">
        <v>527</v>
      </c>
      <c r="H54" s="118" t="s">
        <v>528</v>
      </c>
    </row>
    <row r="55" spans="2:8" ht="52.5" customHeight="1" x14ac:dyDescent="0.2">
      <c r="B55" s="119"/>
      <c r="C55" s="1196" t="s">
        <v>46</v>
      </c>
      <c r="D55" s="1196"/>
      <c r="E55" s="1197"/>
      <c r="F55" s="120">
        <v>1616</v>
      </c>
      <c r="G55" s="120">
        <v>1598</v>
      </c>
      <c r="H55" s="121">
        <v>1921</v>
      </c>
    </row>
    <row r="56" spans="2:8" ht="52.5" customHeight="1" x14ac:dyDescent="0.2">
      <c r="B56" s="122"/>
      <c r="C56" s="1198" t="s">
        <v>47</v>
      </c>
      <c r="D56" s="1198"/>
      <c r="E56" s="1199"/>
      <c r="F56" s="123">
        <v>52</v>
      </c>
      <c r="G56" s="123">
        <v>64</v>
      </c>
      <c r="H56" s="124">
        <v>73</v>
      </c>
    </row>
    <row r="57" spans="2:8" ht="53.25" customHeight="1" x14ac:dyDescent="0.2">
      <c r="B57" s="122"/>
      <c r="C57" s="1200" t="s">
        <v>48</v>
      </c>
      <c r="D57" s="1200"/>
      <c r="E57" s="1201"/>
      <c r="F57" s="125">
        <v>477</v>
      </c>
      <c r="G57" s="125">
        <v>516</v>
      </c>
      <c r="H57" s="126">
        <v>733</v>
      </c>
    </row>
    <row r="58" spans="2:8" ht="45.75" customHeight="1" x14ac:dyDescent="0.2">
      <c r="B58" s="127"/>
      <c r="C58" s="1188" t="s">
        <v>543</v>
      </c>
      <c r="D58" s="1189"/>
      <c r="E58" s="1190"/>
      <c r="F58" s="128">
        <v>161</v>
      </c>
      <c r="G58" s="128">
        <v>200</v>
      </c>
      <c r="H58" s="129">
        <v>243</v>
      </c>
    </row>
    <row r="59" spans="2:8" ht="45.75" customHeight="1" x14ac:dyDescent="0.2">
      <c r="B59" s="127"/>
      <c r="C59" s="1188" t="s">
        <v>544</v>
      </c>
      <c r="D59" s="1189"/>
      <c r="E59" s="1190"/>
      <c r="F59" s="128">
        <v>30</v>
      </c>
      <c r="G59" s="128">
        <v>30</v>
      </c>
      <c r="H59" s="129">
        <v>200</v>
      </c>
    </row>
    <row r="60" spans="2:8" ht="45.75" customHeight="1" x14ac:dyDescent="0.2">
      <c r="B60" s="127"/>
      <c r="C60" s="1188" t="s">
        <v>545</v>
      </c>
      <c r="D60" s="1189"/>
      <c r="E60" s="1190"/>
      <c r="F60" s="128">
        <v>51</v>
      </c>
      <c r="G60" s="128">
        <v>51</v>
      </c>
      <c r="H60" s="129">
        <v>51</v>
      </c>
    </row>
    <row r="61" spans="2:8" ht="45.75" customHeight="1" x14ac:dyDescent="0.2">
      <c r="B61" s="127"/>
      <c r="C61" s="1188" t="s">
        <v>546</v>
      </c>
      <c r="D61" s="1189"/>
      <c r="E61" s="1190"/>
      <c r="F61" s="128">
        <v>44</v>
      </c>
      <c r="G61" s="128">
        <v>44</v>
      </c>
      <c r="H61" s="129">
        <v>44</v>
      </c>
    </row>
    <row r="62" spans="2:8" ht="45.75" customHeight="1" thickBot="1" x14ac:dyDescent="0.25">
      <c r="B62" s="130"/>
      <c r="C62" s="1191" t="s">
        <v>547</v>
      </c>
      <c r="D62" s="1192"/>
      <c r="E62" s="1193"/>
      <c r="F62" s="131">
        <v>0</v>
      </c>
      <c r="G62" s="131">
        <v>0</v>
      </c>
      <c r="H62" s="132">
        <v>11</v>
      </c>
    </row>
    <row r="63" spans="2:8" ht="52.5" customHeight="1" thickBot="1" x14ac:dyDescent="0.25">
      <c r="B63" s="133"/>
      <c r="C63" s="1194" t="s">
        <v>49</v>
      </c>
      <c r="D63" s="1194"/>
      <c r="E63" s="1195"/>
      <c r="F63" s="134">
        <v>2145</v>
      </c>
      <c r="G63" s="134">
        <v>2177</v>
      </c>
      <c r="H63" s="135">
        <v>2727</v>
      </c>
    </row>
    <row r="64" spans="2:8" ht="13" x14ac:dyDescent="0.2"/>
  </sheetData>
  <sheetProtection algorithmName="SHA-512" hashValue="vr3MzlbsMsEmFkJFQd6+3Xpin76ocvUPUf4CJbFqnUnuEmFQrUR6kX7q4vQ+JnURIcPmfwbb1S0kie2GR/5vNA==" saltValue="qNdesCZqPAWtbd42OW4B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612027-9F8B-4D26-A838-5AD2714AE492}">
  <sheetPr>
    <pageSetUpPr fitToPage="1"/>
  </sheetPr>
  <dimension ref="A1:DE85"/>
  <sheetViews>
    <sheetView showGridLines="0" topLeftCell="H1" zoomScale="85" zoomScaleNormal="85" zoomScaleSheetLayoutView="55" workbookViewId="0">
      <selection activeCell="AN43" sqref="AN43:DC47"/>
    </sheetView>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 x14ac:dyDescent="0.2">
      <c r="DD19" s="255"/>
      <c r="DE19" s="255"/>
    </row>
    <row r="20" spans="1:109" ht="13"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1207"/>
      <c r="DD40" s="1207"/>
      <c r="DE40" s="255"/>
    </row>
    <row r="41" spans="2:109" ht="16.5" x14ac:dyDescent="0.2">
      <c r="B41" s="256" t="s">
        <v>559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1208"/>
      <c r="I42" s="1209"/>
      <c r="J42" s="1209"/>
      <c r="K42" s="1209"/>
      <c r="AM42" s="1208"/>
      <c r="AN42" s="1208" t="s">
        <v>560</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561</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 x14ac:dyDescent="0.2">
      <c r="B49" s="259"/>
      <c r="AN49" s="255" t="s">
        <v>562</v>
      </c>
    </row>
    <row r="50" spans="1:109" ht="13"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524</v>
      </c>
      <c r="BQ50" s="1226"/>
      <c r="BR50" s="1226"/>
      <c r="BS50" s="1226"/>
      <c r="BT50" s="1226"/>
      <c r="BU50" s="1226"/>
      <c r="BV50" s="1226"/>
      <c r="BW50" s="1226"/>
      <c r="BX50" s="1226" t="s">
        <v>525</v>
      </c>
      <c r="BY50" s="1226"/>
      <c r="BZ50" s="1226"/>
      <c r="CA50" s="1226"/>
      <c r="CB50" s="1226"/>
      <c r="CC50" s="1226"/>
      <c r="CD50" s="1226"/>
      <c r="CE50" s="1226"/>
      <c r="CF50" s="1226" t="s">
        <v>526</v>
      </c>
      <c r="CG50" s="1226"/>
      <c r="CH50" s="1226"/>
      <c r="CI50" s="1226"/>
      <c r="CJ50" s="1226"/>
      <c r="CK50" s="1226"/>
      <c r="CL50" s="1226"/>
      <c r="CM50" s="1226"/>
      <c r="CN50" s="1226" t="s">
        <v>527</v>
      </c>
      <c r="CO50" s="1226"/>
      <c r="CP50" s="1226"/>
      <c r="CQ50" s="1226"/>
      <c r="CR50" s="1226"/>
      <c r="CS50" s="1226"/>
      <c r="CT50" s="1226"/>
      <c r="CU50" s="1226"/>
      <c r="CV50" s="1226" t="s">
        <v>528</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563</v>
      </c>
      <c r="AO51" s="1230"/>
      <c r="AP51" s="1230"/>
      <c r="AQ51" s="1230"/>
      <c r="AR51" s="1230"/>
      <c r="AS51" s="1230"/>
      <c r="AT51" s="1230"/>
      <c r="AU51" s="1230"/>
      <c r="AV51" s="1230"/>
      <c r="AW51" s="1230"/>
      <c r="AX51" s="1230"/>
      <c r="AY51" s="1230"/>
      <c r="AZ51" s="1230"/>
      <c r="BA51" s="1230"/>
      <c r="BB51" s="1230" t="s">
        <v>564</v>
      </c>
      <c r="BC51" s="1230"/>
      <c r="BD51" s="1230"/>
      <c r="BE51" s="1230"/>
      <c r="BF51" s="1230"/>
      <c r="BG51" s="1230"/>
      <c r="BH51" s="1230"/>
      <c r="BI51" s="1230"/>
      <c r="BJ51" s="1230"/>
      <c r="BK51" s="1230"/>
      <c r="BL51" s="1230"/>
      <c r="BM51" s="1230"/>
      <c r="BN51" s="1230"/>
      <c r="BO51" s="1230"/>
      <c r="BP51" s="1231">
        <v>18.100000000000001</v>
      </c>
      <c r="BQ51" s="1231"/>
      <c r="BR51" s="1231"/>
      <c r="BS51" s="1231"/>
      <c r="BT51" s="1231"/>
      <c r="BU51" s="1231"/>
      <c r="BV51" s="1231"/>
      <c r="BW51" s="1231"/>
      <c r="BX51" s="1231">
        <v>2.7</v>
      </c>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ht="13"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565</v>
      </c>
      <c r="BC53" s="1230"/>
      <c r="BD53" s="1230"/>
      <c r="BE53" s="1230"/>
      <c r="BF53" s="1230"/>
      <c r="BG53" s="1230"/>
      <c r="BH53" s="1230"/>
      <c r="BI53" s="1230"/>
      <c r="BJ53" s="1230"/>
      <c r="BK53" s="1230"/>
      <c r="BL53" s="1230"/>
      <c r="BM53" s="1230"/>
      <c r="BN53" s="1230"/>
      <c r="BO53" s="1230"/>
      <c r="BP53" s="1231">
        <v>53.7</v>
      </c>
      <c r="BQ53" s="1231"/>
      <c r="BR53" s="1231"/>
      <c r="BS53" s="1231"/>
      <c r="BT53" s="1231"/>
      <c r="BU53" s="1231"/>
      <c r="BV53" s="1231"/>
      <c r="BW53" s="1231"/>
      <c r="BX53" s="1231">
        <v>55.7</v>
      </c>
      <c r="BY53" s="1231"/>
      <c r="BZ53" s="1231"/>
      <c r="CA53" s="1231"/>
      <c r="CB53" s="1231"/>
      <c r="CC53" s="1231"/>
      <c r="CD53" s="1231"/>
      <c r="CE53" s="1231"/>
      <c r="CF53" s="1231">
        <v>57.4</v>
      </c>
      <c r="CG53" s="1231"/>
      <c r="CH53" s="1231"/>
      <c r="CI53" s="1231"/>
      <c r="CJ53" s="1231"/>
      <c r="CK53" s="1231"/>
      <c r="CL53" s="1231"/>
      <c r="CM53" s="1231"/>
      <c r="CN53" s="1231">
        <v>58.9</v>
      </c>
      <c r="CO53" s="1231"/>
      <c r="CP53" s="1231"/>
      <c r="CQ53" s="1231"/>
      <c r="CR53" s="1231"/>
      <c r="CS53" s="1231"/>
      <c r="CT53" s="1231"/>
      <c r="CU53" s="1231"/>
      <c r="CV53" s="1231">
        <v>60.5</v>
      </c>
      <c r="CW53" s="1231"/>
      <c r="CX53" s="1231"/>
      <c r="CY53" s="1231"/>
      <c r="CZ53" s="1231"/>
      <c r="DA53" s="1231"/>
      <c r="DB53" s="1231"/>
      <c r="DC53" s="1231"/>
    </row>
    <row r="54" spans="1:109" ht="13"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 x14ac:dyDescent="0.2">
      <c r="A55" s="1209"/>
      <c r="B55" s="259"/>
      <c r="G55" s="1220"/>
      <c r="H55" s="1220"/>
      <c r="I55" s="1220"/>
      <c r="J55" s="1220"/>
      <c r="K55" s="1229"/>
      <c r="L55" s="1229"/>
      <c r="M55" s="1229"/>
      <c r="N55" s="1229"/>
      <c r="AN55" s="1226" t="s">
        <v>566</v>
      </c>
      <c r="AO55" s="1226"/>
      <c r="AP55" s="1226"/>
      <c r="AQ55" s="1226"/>
      <c r="AR55" s="1226"/>
      <c r="AS55" s="1226"/>
      <c r="AT55" s="1226"/>
      <c r="AU55" s="1226"/>
      <c r="AV55" s="1226"/>
      <c r="AW55" s="1226"/>
      <c r="AX55" s="1226"/>
      <c r="AY55" s="1226"/>
      <c r="AZ55" s="1226"/>
      <c r="BA55" s="1226"/>
      <c r="BB55" s="1230" t="s">
        <v>564</v>
      </c>
      <c r="BC55" s="1230"/>
      <c r="BD55" s="1230"/>
      <c r="BE55" s="1230"/>
      <c r="BF55" s="1230"/>
      <c r="BG55" s="1230"/>
      <c r="BH55" s="1230"/>
      <c r="BI55" s="1230"/>
      <c r="BJ55" s="1230"/>
      <c r="BK55" s="1230"/>
      <c r="BL55" s="1230"/>
      <c r="BM55" s="1230"/>
      <c r="BN55" s="1230"/>
      <c r="BO55" s="1230"/>
      <c r="BP55" s="1231">
        <v>0</v>
      </c>
      <c r="BQ55" s="1231"/>
      <c r="BR55" s="1231"/>
      <c r="BS55" s="1231"/>
      <c r="BT55" s="1231"/>
      <c r="BU55" s="1231"/>
      <c r="BV55" s="1231"/>
      <c r="BW55" s="1231"/>
      <c r="BX55" s="1231">
        <v>0</v>
      </c>
      <c r="BY55" s="1231"/>
      <c r="BZ55" s="1231"/>
      <c r="CA55" s="1231"/>
      <c r="CB55" s="1231"/>
      <c r="CC55" s="1231"/>
      <c r="CD55" s="1231"/>
      <c r="CE55" s="1231"/>
      <c r="CF55" s="1231">
        <v>0</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ht="13"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 x14ac:dyDescent="0.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565</v>
      </c>
      <c r="BC57" s="1230"/>
      <c r="BD57" s="1230"/>
      <c r="BE57" s="1230"/>
      <c r="BF57" s="1230"/>
      <c r="BG57" s="1230"/>
      <c r="BH57" s="1230"/>
      <c r="BI57" s="1230"/>
      <c r="BJ57" s="1230"/>
      <c r="BK57" s="1230"/>
      <c r="BL57" s="1230"/>
      <c r="BM57" s="1230"/>
      <c r="BN57" s="1230"/>
      <c r="BO57" s="1230"/>
      <c r="BP57" s="1231">
        <v>60.2</v>
      </c>
      <c r="BQ57" s="1231"/>
      <c r="BR57" s="1231"/>
      <c r="BS57" s="1231"/>
      <c r="BT57" s="1231"/>
      <c r="BU57" s="1231"/>
      <c r="BV57" s="1231"/>
      <c r="BW57" s="1231"/>
      <c r="BX57" s="1231">
        <v>61</v>
      </c>
      <c r="BY57" s="1231"/>
      <c r="BZ57" s="1231"/>
      <c r="CA57" s="1231"/>
      <c r="CB57" s="1231"/>
      <c r="CC57" s="1231"/>
      <c r="CD57" s="1231"/>
      <c r="CE57" s="1231"/>
      <c r="CF57" s="1231">
        <v>62.2</v>
      </c>
      <c r="CG57" s="1231"/>
      <c r="CH57" s="1231"/>
      <c r="CI57" s="1231"/>
      <c r="CJ57" s="1231"/>
      <c r="CK57" s="1231"/>
      <c r="CL57" s="1231"/>
      <c r="CM57" s="1231"/>
      <c r="CN57" s="1231">
        <v>63.6</v>
      </c>
      <c r="CO57" s="1231"/>
      <c r="CP57" s="1231"/>
      <c r="CQ57" s="1231"/>
      <c r="CR57" s="1231"/>
      <c r="CS57" s="1231"/>
      <c r="CT57" s="1231"/>
      <c r="CU57" s="1231"/>
      <c r="CV57" s="1231">
        <v>65.900000000000006</v>
      </c>
      <c r="CW57" s="1231"/>
      <c r="CX57" s="1231"/>
      <c r="CY57" s="1231"/>
      <c r="CZ57" s="1231"/>
      <c r="DA57" s="1231"/>
      <c r="DB57" s="1231"/>
      <c r="DC57" s="1231"/>
      <c r="DD57" s="1234"/>
      <c r="DE57" s="1232"/>
    </row>
    <row r="58" spans="1:109" s="1209" customFormat="1" ht="13" x14ac:dyDescent="0.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 x14ac:dyDescent="0.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 x14ac:dyDescent="0.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 x14ac:dyDescent="0.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5" x14ac:dyDescent="0.2">
      <c r="B63" s="312" t="s">
        <v>567</v>
      </c>
    </row>
    <row r="64" spans="1:109" ht="13" x14ac:dyDescent="0.2">
      <c r="B64" s="259"/>
      <c r="G64" s="1208"/>
      <c r="I64" s="1240"/>
      <c r="J64" s="1240"/>
      <c r="K64" s="1240"/>
      <c r="L64" s="1240"/>
      <c r="M64" s="1240"/>
      <c r="N64" s="1241"/>
      <c r="AM64" s="1208"/>
      <c r="AN64" s="1208" t="s">
        <v>560</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 x14ac:dyDescent="0.2">
      <c r="B65" s="259"/>
      <c r="AN65" s="1210" t="s">
        <v>568</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 x14ac:dyDescent="0.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 x14ac:dyDescent="0.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 x14ac:dyDescent="0.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 x14ac:dyDescent="0.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 x14ac:dyDescent="0.2">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ht="13" x14ac:dyDescent="0.2">
      <c r="B71" s="259"/>
      <c r="G71" s="1245"/>
      <c r="I71" s="1246"/>
      <c r="J71" s="1243"/>
      <c r="K71" s="1243"/>
      <c r="L71" s="1244"/>
      <c r="M71" s="1243"/>
      <c r="N71" s="1244"/>
      <c r="AM71" s="1245"/>
      <c r="AN71" s="255" t="s">
        <v>562</v>
      </c>
    </row>
    <row r="72" spans="2:107" ht="13"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524</v>
      </c>
      <c r="BQ72" s="1226"/>
      <c r="BR72" s="1226"/>
      <c r="BS72" s="1226"/>
      <c r="BT72" s="1226"/>
      <c r="BU72" s="1226"/>
      <c r="BV72" s="1226"/>
      <c r="BW72" s="1226"/>
      <c r="BX72" s="1226" t="s">
        <v>525</v>
      </c>
      <c r="BY72" s="1226"/>
      <c r="BZ72" s="1226"/>
      <c r="CA72" s="1226"/>
      <c r="CB72" s="1226"/>
      <c r="CC72" s="1226"/>
      <c r="CD72" s="1226"/>
      <c r="CE72" s="1226"/>
      <c r="CF72" s="1226" t="s">
        <v>526</v>
      </c>
      <c r="CG72" s="1226"/>
      <c r="CH72" s="1226"/>
      <c r="CI72" s="1226"/>
      <c r="CJ72" s="1226"/>
      <c r="CK72" s="1226"/>
      <c r="CL72" s="1226"/>
      <c r="CM72" s="1226"/>
      <c r="CN72" s="1226" t="s">
        <v>527</v>
      </c>
      <c r="CO72" s="1226"/>
      <c r="CP72" s="1226"/>
      <c r="CQ72" s="1226"/>
      <c r="CR72" s="1226"/>
      <c r="CS72" s="1226"/>
      <c r="CT72" s="1226"/>
      <c r="CU72" s="1226"/>
      <c r="CV72" s="1226" t="s">
        <v>528</v>
      </c>
      <c r="CW72" s="1226"/>
      <c r="CX72" s="1226"/>
      <c r="CY72" s="1226"/>
      <c r="CZ72" s="1226"/>
      <c r="DA72" s="1226"/>
      <c r="DB72" s="1226"/>
      <c r="DC72" s="1226"/>
    </row>
    <row r="73" spans="2:107" ht="13" x14ac:dyDescent="0.2">
      <c r="B73" s="259"/>
      <c r="G73" s="1227"/>
      <c r="H73" s="1227"/>
      <c r="I73" s="1227"/>
      <c r="J73" s="1227"/>
      <c r="K73" s="1247"/>
      <c r="L73" s="1247"/>
      <c r="M73" s="1247"/>
      <c r="N73" s="1247"/>
      <c r="AM73" s="1219"/>
      <c r="AN73" s="1230" t="s">
        <v>563</v>
      </c>
      <c r="AO73" s="1230"/>
      <c r="AP73" s="1230"/>
      <c r="AQ73" s="1230"/>
      <c r="AR73" s="1230"/>
      <c r="AS73" s="1230"/>
      <c r="AT73" s="1230"/>
      <c r="AU73" s="1230"/>
      <c r="AV73" s="1230"/>
      <c r="AW73" s="1230"/>
      <c r="AX73" s="1230"/>
      <c r="AY73" s="1230"/>
      <c r="AZ73" s="1230"/>
      <c r="BA73" s="1230"/>
      <c r="BB73" s="1230" t="s">
        <v>564</v>
      </c>
      <c r="BC73" s="1230"/>
      <c r="BD73" s="1230"/>
      <c r="BE73" s="1230"/>
      <c r="BF73" s="1230"/>
      <c r="BG73" s="1230"/>
      <c r="BH73" s="1230"/>
      <c r="BI73" s="1230"/>
      <c r="BJ73" s="1230"/>
      <c r="BK73" s="1230"/>
      <c r="BL73" s="1230"/>
      <c r="BM73" s="1230"/>
      <c r="BN73" s="1230"/>
      <c r="BO73" s="1230"/>
      <c r="BP73" s="1231">
        <v>18.100000000000001</v>
      </c>
      <c r="BQ73" s="1231"/>
      <c r="BR73" s="1231"/>
      <c r="BS73" s="1231"/>
      <c r="BT73" s="1231"/>
      <c r="BU73" s="1231"/>
      <c r="BV73" s="1231"/>
      <c r="BW73" s="1231"/>
      <c r="BX73" s="1231">
        <v>2.7</v>
      </c>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ht="13" x14ac:dyDescent="0.2">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569</v>
      </c>
      <c r="BC75" s="1230"/>
      <c r="BD75" s="1230"/>
      <c r="BE75" s="1230"/>
      <c r="BF75" s="1230"/>
      <c r="BG75" s="1230"/>
      <c r="BH75" s="1230"/>
      <c r="BI75" s="1230"/>
      <c r="BJ75" s="1230"/>
      <c r="BK75" s="1230"/>
      <c r="BL75" s="1230"/>
      <c r="BM75" s="1230"/>
      <c r="BN75" s="1230"/>
      <c r="BO75" s="1230"/>
      <c r="BP75" s="1231">
        <v>8</v>
      </c>
      <c r="BQ75" s="1231"/>
      <c r="BR75" s="1231"/>
      <c r="BS75" s="1231"/>
      <c r="BT75" s="1231"/>
      <c r="BU75" s="1231"/>
      <c r="BV75" s="1231"/>
      <c r="BW75" s="1231"/>
      <c r="BX75" s="1231">
        <v>7.9</v>
      </c>
      <c r="BY75" s="1231"/>
      <c r="BZ75" s="1231"/>
      <c r="CA75" s="1231"/>
      <c r="CB75" s="1231"/>
      <c r="CC75" s="1231"/>
      <c r="CD75" s="1231"/>
      <c r="CE75" s="1231"/>
      <c r="CF75" s="1231">
        <v>8.1999999999999993</v>
      </c>
      <c r="CG75" s="1231"/>
      <c r="CH75" s="1231"/>
      <c r="CI75" s="1231"/>
      <c r="CJ75" s="1231"/>
      <c r="CK75" s="1231"/>
      <c r="CL75" s="1231"/>
      <c r="CM75" s="1231"/>
      <c r="CN75" s="1231">
        <v>8.4</v>
      </c>
      <c r="CO75" s="1231"/>
      <c r="CP75" s="1231"/>
      <c r="CQ75" s="1231"/>
      <c r="CR75" s="1231"/>
      <c r="CS75" s="1231"/>
      <c r="CT75" s="1231"/>
      <c r="CU75" s="1231"/>
      <c r="CV75" s="1231">
        <v>8.6999999999999993</v>
      </c>
      <c r="CW75" s="1231"/>
      <c r="CX75" s="1231"/>
      <c r="CY75" s="1231"/>
      <c r="CZ75" s="1231"/>
      <c r="DA75" s="1231"/>
      <c r="DB75" s="1231"/>
      <c r="DC75" s="1231"/>
    </row>
    <row r="76" spans="2:107" ht="13"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 x14ac:dyDescent="0.2">
      <c r="B77" s="259"/>
      <c r="G77" s="1220"/>
      <c r="H77" s="1220"/>
      <c r="I77" s="1220"/>
      <c r="J77" s="1220"/>
      <c r="K77" s="1247"/>
      <c r="L77" s="1247"/>
      <c r="M77" s="1247"/>
      <c r="N77" s="1247"/>
      <c r="AN77" s="1226" t="s">
        <v>566</v>
      </c>
      <c r="AO77" s="1226"/>
      <c r="AP77" s="1226"/>
      <c r="AQ77" s="1226"/>
      <c r="AR77" s="1226"/>
      <c r="AS77" s="1226"/>
      <c r="AT77" s="1226"/>
      <c r="AU77" s="1226"/>
      <c r="AV77" s="1226"/>
      <c r="AW77" s="1226"/>
      <c r="AX77" s="1226"/>
      <c r="AY77" s="1226"/>
      <c r="AZ77" s="1226"/>
      <c r="BA77" s="1226"/>
      <c r="BB77" s="1230" t="s">
        <v>564</v>
      </c>
      <c r="BC77" s="1230"/>
      <c r="BD77" s="1230"/>
      <c r="BE77" s="1230"/>
      <c r="BF77" s="1230"/>
      <c r="BG77" s="1230"/>
      <c r="BH77" s="1230"/>
      <c r="BI77" s="1230"/>
      <c r="BJ77" s="1230"/>
      <c r="BK77" s="1230"/>
      <c r="BL77" s="1230"/>
      <c r="BM77" s="1230"/>
      <c r="BN77" s="1230"/>
      <c r="BO77" s="1230"/>
      <c r="BP77" s="1231">
        <v>0</v>
      </c>
      <c r="BQ77" s="1231"/>
      <c r="BR77" s="1231"/>
      <c r="BS77" s="1231"/>
      <c r="BT77" s="1231"/>
      <c r="BU77" s="1231"/>
      <c r="BV77" s="1231"/>
      <c r="BW77" s="1231"/>
      <c r="BX77" s="1231">
        <v>0</v>
      </c>
      <c r="BY77" s="1231"/>
      <c r="BZ77" s="1231"/>
      <c r="CA77" s="1231"/>
      <c r="CB77" s="1231"/>
      <c r="CC77" s="1231"/>
      <c r="CD77" s="1231"/>
      <c r="CE77" s="1231"/>
      <c r="CF77" s="1231">
        <v>0</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ht="13" x14ac:dyDescent="0.2">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 x14ac:dyDescent="0.2">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569</v>
      </c>
      <c r="BC79" s="1230"/>
      <c r="BD79" s="1230"/>
      <c r="BE79" s="1230"/>
      <c r="BF79" s="1230"/>
      <c r="BG79" s="1230"/>
      <c r="BH79" s="1230"/>
      <c r="BI79" s="1230"/>
      <c r="BJ79" s="1230"/>
      <c r="BK79" s="1230"/>
      <c r="BL79" s="1230"/>
      <c r="BM79" s="1230"/>
      <c r="BN79" s="1230"/>
      <c r="BO79" s="1230"/>
      <c r="BP79" s="1231">
        <v>7.3</v>
      </c>
      <c r="BQ79" s="1231"/>
      <c r="BR79" s="1231"/>
      <c r="BS79" s="1231"/>
      <c r="BT79" s="1231"/>
      <c r="BU79" s="1231"/>
      <c r="BV79" s="1231"/>
      <c r="BW79" s="1231"/>
      <c r="BX79" s="1231">
        <v>7.4</v>
      </c>
      <c r="BY79" s="1231"/>
      <c r="BZ79" s="1231"/>
      <c r="CA79" s="1231"/>
      <c r="CB79" s="1231"/>
      <c r="CC79" s="1231"/>
      <c r="CD79" s="1231"/>
      <c r="CE79" s="1231"/>
      <c r="CF79" s="1231">
        <v>7.5</v>
      </c>
      <c r="CG79" s="1231"/>
      <c r="CH79" s="1231"/>
      <c r="CI79" s="1231"/>
      <c r="CJ79" s="1231"/>
      <c r="CK79" s="1231"/>
      <c r="CL79" s="1231"/>
      <c r="CM79" s="1231"/>
      <c r="CN79" s="1231">
        <v>7.5</v>
      </c>
      <c r="CO79" s="1231"/>
      <c r="CP79" s="1231"/>
      <c r="CQ79" s="1231"/>
      <c r="CR79" s="1231"/>
      <c r="CS79" s="1231"/>
      <c r="CT79" s="1231"/>
      <c r="CU79" s="1231"/>
      <c r="CV79" s="1231">
        <v>7.7</v>
      </c>
      <c r="CW79" s="1231"/>
      <c r="CX79" s="1231"/>
      <c r="CY79" s="1231"/>
      <c r="CZ79" s="1231"/>
      <c r="DA79" s="1231"/>
      <c r="DB79" s="1231"/>
      <c r="DC79" s="1231"/>
    </row>
    <row r="80" spans="2:107" ht="13" x14ac:dyDescent="0.2">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 x14ac:dyDescent="0.2">
      <c r="B81" s="259"/>
    </row>
    <row r="82" spans="2:109" ht="16.5" x14ac:dyDescent="0.2">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WyeEGVpSrItXGzGzYko1G2wYmd9o5zu2ayzCq6BG0dyOrV8Ux8uCdaSpf8tvy+ozXhHehs1LpVHi1/gsN9/EIA==" saltValue="Pe30o6Y8U0juoj/X6VbML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A64A7-F266-42C9-B45D-F7FC344E9FE8}">
  <sheetPr>
    <pageSetUpPr fitToPage="1"/>
  </sheetPr>
  <dimension ref="A1:DR125"/>
  <sheetViews>
    <sheetView showGridLines="0" topLeftCell="A78" zoomScale="70" zoomScaleNormal="70" zoomScaleSheetLayoutView="70" workbookViewId="0">
      <selection activeCell="BK48" sqref="BK48"/>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pkThVmmh/7narzHxYtfBmgH0Rz74+gSsJTBO9ptUTun+gVzNDcQkdgdHRtLwLkhy7w9Q7egTMAWYnTlNrKR90A==" saltValue="HKg3PH5XEKnFRDVzjQC4D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E749F-38CA-41CE-B167-C1B7C23E7CF6}">
  <sheetPr>
    <pageSetUpPr fitToPage="1"/>
  </sheetPr>
  <dimension ref="A1:DR125"/>
  <sheetViews>
    <sheetView showGridLines="0" tabSelected="1" zoomScale="80" zoomScaleNormal="80" zoomScaleSheetLayoutView="55" workbookViewId="0">
      <selection activeCell="CO110" sqref="CO110"/>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jC5Jo4K/XA6lgai10vQ/km8390uOPGsvaEeUhOHlSNLjbdIutxzIR3ucAC9cU0E5OKmyQa99p4aHjqyE6n0WzQ==" saltValue="N5X2fb+1P/GYAidY9Ch4q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523</v>
      </c>
      <c r="G2" s="149"/>
      <c r="H2" s="150"/>
    </row>
    <row r="3" spans="1:8" x14ac:dyDescent="0.2">
      <c r="A3" s="146" t="s">
        <v>516</v>
      </c>
      <c r="B3" s="151"/>
      <c r="C3" s="152"/>
      <c r="D3" s="153">
        <v>68447</v>
      </c>
      <c r="E3" s="154"/>
      <c r="F3" s="155">
        <v>268375</v>
      </c>
      <c r="G3" s="156"/>
      <c r="H3" s="157"/>
    </row>
    <row r="4" spans="1:8" x14ac:dyDescent="0.2">
      <c r="A4" s="158"/>
      <c r="B4" s="159"/>
      <c r="C4" s="160"/>
      <c r="D4" s="161">
        <v>41283</v>
      </c>
      <c r="E4" s="162"/>
      <c r="F4" s="163">
        <v>119602</v>
      </c>
      <c r="G4" s="164"/>
      <c r="H4" s="165"/>
    </row>
    <row r="5" spans="1:8" x14ac:dyDescent="0.2">
      <c r="A5" s="146" t="s">
        <v>518</v>
      </c>
      <c r="B5" s="151"/>
      <c r="C5" s="152"/>
      <c r="D5" s="153">
        <v>71065</v>
      </c>
      <c r="E5" s="154"/>
      <c r="F5" s="155">
        <v>301035</v>
      </c>
      <c r="G5" s="156"/>
      <c r="H5" s="157"/>
    </row>
    <row r="6" spans="1:8" x14ac:dyDescent="0.2">
      <c r="A6" s="158"/>
      <c r="B6" s="159"/>
      <c r="C6" s="160"/>
      <c r="D6" s="161">
        <v>28147</v>
      </c>
      <c r="E6" s="162"/>
      <c r="F6" s="163">
        <v>154376</v>
      </c>
      <c r="G6" s="164"/>
      <c r="H6" s="165"/>
    </row>
    <row r="7" spans="1:8" x14ac:dyDescent="0.2">
      <c r="A7" s="146" t="s">
        <v>519</v>
      </c>
      <c r="B7" s="151"/>
      <c r="C7" s="152"/>
      <c r="D7" s="153">
        <v>122264</v>
      </c>
      <c r="E7" s="154"/>
      <c r="F7" s="155">
        <v>277467</v>
      </c>
      <c r="G7" s="156"/>
      <c r="H7" s="157"/>
    </row>
    <row r="8" spans="1:8" x14ac:dyDescent="0.2">
      <c r="A8" s="158"/>
      <c r="B8" s="159"/>
      <c r="C8" s="160"/>
      <c r="D8" s="161">
        <v>71249</v>
      </c>
      <c r="E8" s="162"/>
      <c r="F8" s="163">
        <v>128378</v>
      </c>
      <c r="G8" s="164"/>
      <c r="H8" s="165"/>
    </row>
    <row r="9" spans="1:8" x14ac:dyDescent="0.2">
      <c r="A9" s="146" t="s">
        <v>520</v>
      </c>
      <c r="B9" s="151"/>
      <c r="C9" s="152"/>
      <c r="D9" s="153">
        <v>222547</v>
      </c>
      <c r="E9" s="154"/>
      <c r="F9" s="155">
        <v>282256</v>
      </c>
      <c r="G9" s="156"/>
      <c r="H9" s="157"/>
    </row>
    <row r="10" spans="1:8" x14ac:dyDescent="0.2">
      <c r="A10" s="158"/>
      <c r="B10" s="159"/>
      <c r="C10" s="160"/>
      <c r="D10" s="161">
        <v>74489</v>
      </c>
      <c r="E10" s="162"/>
      <c r="F10" s="163">
        <v>145453</v>
      </c>
      <c r="G10" s="164"/>
      <c r="H10" s="165"/>
    </row>
    <row r="11" spans="1:8" x14ac:dyDescent="0.2">
      <c r="A11" s="146" t="s">
        <v>521</v>
      </c>
      <c r="B11" s="151"/>
      <c r="C11" s="152"/>
      <c r="D11" s="153">
        <v>148843</v>
      </c>
      <c r="E11" s="154"/>
      <c r="F11" s="155">
        <v>295341</v>
      </c>
      <c r="G11" s="156"/>
      <c r="H11" s="157"/>
    </row>
    <row r="12" spans="1:8" x14ac:dyDescent="0.2">
      <c r="A12" s="158"/>
      <c r="B12" s="159"/>
      <c r="C12" s="166"/>
      <c r="D12" s="161">
        <v>55692</v>
      </c>
      <c r="E12" s="162"/>
      <c r="F12" s="163">
        <v>137402</v>
      </c>
      <c r="G12" s="164"/>
      <c r="H12" s="165"/>
    </row>
    <row r="13" spans="1:8" x14ac:dyDescent="0.2">
      <c r="A13" s="146"/>
      <c r="B13" s="151"/>
      <c r="C13" s="152"/>
      <c r="D13" s="153">
        <v>126633</v>
      </c>
      <c r="E13" s="154"/>
      <c r="F13" s="155">
        <v>284895</v>
      </c>
      <c r="G13" s="167"/>
      <c r="H13" s="157"/>
    </row>
    <row r="14" spans="1:8" x14ac:dyDescent="0.2">
      <c r="A14" s="158"/>
      <c r="B14" s="159"/>
      <c r="C14" s="160"/>
      <c r="D14" s="161">
        <v>54172</v>
      </c>
      <c r="E14" s="162"/>
      <c r="F14" s="163">
        <v>137042</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5.12</v>
      </c>
      <c r="C19" s="168">
        <f>ROUND(VALUE(SUBSTITUTE(実質収支比率等に係る経年分析!G$48,"▲","-")),2)</f>
        <v>6.25</v>
      </c>
      <c r="D19" s="168">
        <f>ROUND(VALUE(SUBSTITUTE(実質収支比率等に係る経年分析!H$48,"▲","-")),2)</f>
        <v>0.11</v>
      </c>
      <c r="E19" s="168">
        <f>ROUND(VALUE(SUBSTITUTE(実質収支比率等に係る経年分析!I$48,"▲","-")),2)</f>
        <v>11.67</v>
      </c>
      <c r="F19" s="168">
        <f>ROUND(VALUE(SUBSTITUTE(実質収支比率等に係る経年分析!J$48,"▲","-")),2)</f>
        <v>1.86</v>
      </c>
    </row>
    <row r="20" spans="1:11" x14ac:dyDescent="0.2">
      <c r="A20" s="168" t="s">
        <v>53</v>
      </c>
      <c r="B20" s="168">
        <f>ROUND(VALUE(SUBSTITUTE(実質収支比率等に係る経年分析!F$47,"▲","-")),2)</f>
        <v>56.51</v>
      </c>
      <c r="C20" s="168">
        <f>ROUND(VALUE(SUBSTITUTE(実質収支比率等に係る経年分析!G$47,"▲","-")),2)</f>
        <v>59.74</v>
      </c>
      <c r="D20" s="168">
        <f>ROUND(VALUE(SUBSTITUTE(実質収支比率等に係る経年分析!H$47,"▲","-")),2)</f>
        <v>65.88</v>
      </c>
      <c r="E20" s="168">
        <f>ROUND(VALUE(SUBSTITUTE(実質収支比率等に係る経年分析!I$47,"▲","-")),2)</f>
        <v>66.260000000000005</v>
      </c>
      <c r="F20" s="168">
        <f>ROUND(VALUE(SUBSTITUTE(実質収支比率等に係る経年分析!J$47,"▲","-")),2)</f>
        <v>78.430000000000007</v>
      </c>
    </row>
    <row r="21" spans="1:11" x14ac:dyDescent="0.2">
      <c r="A21" s="168" t="s">
        <v>54</v>
      </c>
      <c r="B21" s="168">
        <f>IF(ISNUMBER(VALUE(SUBSTITUTE(実質収支比率等に係る経年分析!F$49,"▲","-"))),ROUND(VALUE(SUBSTITUTE(実質収支比率等に係る経年分析!F$49,"▲","-")),2),NA())</f>
        <v>-1.55</v>
      </c>
      <c r="C21" s="168">
        <f>IF(ISNUMBER(VALUE(SUBSTITUTE(実質収支比率等に係る経年分析!G$49,"▲","-"))),ROUND(VALUE(SUBSTITUTE(実質収支比率等に係る経年分析!G$49,"▲","-")),2),NA())</f>
        <v>7.42</v>
      </c>
      <c r="D21" s="168">
        <f>IF(ISNUMBER(VALUE(SUBSTITUTE(実質収支比率等に係る経年分析!H$49,"▲","-"))),ROUND(VALUE(SUBSTITUTE(実質収支比率等に係る経年分析!H$49,"▲","-")),2),NA())</f>
        <v>7.01</v>
      </c>
      <c r="E21" s="168">
        <f>IF(ISNUMBER(VALUE(SUBSTITUTE(実質収支比率等に係る経年分析!I$49,"▲","-"))),ROUND(VALUE(SUBSTITUTE(実質収支比率等に係る経年分析!I$49,"▲","-")),2),NA())</f>
        <v>10.79</v>
      </c>
      <c r="F21" s="168">
        <f>IF(ISNUMBER(VALUE(SUBSTITUTE(実質収支比率等に係る経年分析!J$49,"▲","-"))),ROUND(VALUE(SUBSTITUTE(実質収支比率等に係る経年分析!J$49,"▲","-")),2),NA())</f>
        <v>3.59</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str">
        <f>IF(連結実質赤字比率に係る赤字・黒字の構成分析!C$39="",NA(),連結実質赤字比率に係る赤字・黒字の構成分析!C$39)</f>
        <v>相良村後期高齢者医療特別会計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0.03</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0.02</v>
      </c>
    </row>
    <row r="32" spans="1:11" x14ac:dyDescent="0.2">
      <c r="A32" s="169" t="str">
        <f>IF(連結実質赤字比率に係る赤字・黒字の構成分析!C$38="",NA(),連結実質赤字比率に係る赤字・黒字の構成分析!C$38)</f>
        <v>相良村簡易水道特別会計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0.17</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0.08</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0.09</v>
      </c>
    </row>
    <row r="33" spans="1:16" x14ac:dyDescent="0.2">
      <c r="A33" s="169" t="str">
        <f>IF(連結実質赤字比率に係る赤字・黒字の構成分析!C$37="",NA(),連結実質赤字比率に係る赤字・黒字の構成分析!C$37)</f>
        <v>相良村農業集落排水特別会計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0.21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0.37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0.12</v>
      </c>
    </row>
    <row r="34" spans="1:16" x14ac:dyDescent="0.2">
      <c r="A34" s="169" t="str">
        <f>IF(連結実質赤字比率に係る赤字・黒字の構成分析!C$36="",NA(),連結実質赤字比率に係る赤字・黒字の構成分析!C$36)</f>
        <v>相良村国民健康保険特別会計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2.08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1.58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1.17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0.96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0.74</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5.12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6.25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11.96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2.42</v>
      </c>
    </row>
    <row r="36" spans="1:16" x14ac:dyDescent="0.2">
      <c r="A36" s="169" t="str">
        <f>IF(連結実質赤字比率に係る赤字・黒字の構成分析!C$34="",NA(),連結実質赤字比率に係る赤字・黒字の構成分析!C$34)</f>
        <v>相良村介護保険特別会計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2.2999999999999998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2.0299999999999998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2.04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3.08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2.4300000000000002</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274</v>
      </c>
      <c r="E42" s="170"/>
      <c r="F42" s="170"/>
      <c r="G42" s="170">
        <f>'実質公債費比率（分子）の構造'!L$52</f>
        <v>269</v>
      </c>
      <c r="H42" s="170"/>
      <c r="I42" s="170"/>
      <c r="J42" s="170">
        <f>'実質公債費比率（分子）の構造'!M$52</f>
        <v>311</v>
      </c>
      <c r="K42" s="170"/>
      <c r="L42" s="170"/>
      <c r="M42" s="170">
        <f>'実質公債費比率（分子）の構造'!N$52</f>
        <v>315</v>
      </c>
      <c r="N42" s="170"/>
      <c r="O42" s="170"/>
      <c r="P42" s="170">
        <f>'実質公債費比率（分子）の構造'!O$52</f>
        <v>327</v>
      </c>
    </row>
    <row r="43" spans="1:16" x14ac:dyDescent="0.2">
      <c r="A43" s="170" t="s">
        <v>16</v>
      </c>
      <c r="B43" s="170" t="str">
        <f>'実質公債費比率（分子）の構造'!K$51</f>
        <v>-</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t="str">
        <f>'実質公債費比率（分子）の構造'!O$51</f>
        <v>-</v>
      </c>
      <c r="O43" s="170"/>
      <c r="P43" s="170"/>
    </row>
    <row r="44" spans="1:16" x14ac:dyDescent="0.2">
      <c r="A44" s="170" t="s">
        <v>62</v>
      </c>
      <c r="B44" s="170" t="str">
        <f>'実質公債費比率（分子）の構造'!K$50</f>
        <v>-</v>
      </c>
      <c r="C44" s="170"/>
      <c r="D44" s="170"/>
      <c r="E44" s="170">
        <f>'実質公債費比率（分子）の構造'!L$50</f>
        <v>0</v>
      </c>
      <c r="F44" s="170"/>
      <c r="G44" s="170"/>
      <c r="H44" s="170">
        <f>'実質公債費比率（分子）の構造'!M$50</f>
        <v>0</v>
      </c>
      <c r="I44" s="170"/>
      <c r="J44" s="170"/>
      <c r="K44" s="170">
        <f>'実質公債費比率（分子）の構造'!N$50</f>
        <v>0</v>
      </c>
      <c r="L44" s="170"/>
      <c r="M44" s="170"/>
      <c r="N44" s="170">
        <f>'実質公債費比率（分子）の構造'!O$50</f>
        <v>0</v>
      </c>
      <c r="O44" s="170"/>
      <c r="P44" s="170"/>
    </row>
    <row r="45" spans="1:16" x14ac:dyDescent="0.2">
      <c r="A45" s="170" t="s">
        <v>63</v>
      </c>
      <c r="B45" s="170">
        <f>'実質公債費比率（分子）の構造'!K$49</f>
        <v>29</v>
      </c>
      <c r="C45" s="170"/>
      <c r="D45" s="170"/>
      <c r="E45" s="170">
        <f>'実質公債費比率（分子）の構造'!L$49</f>
        <v>27</v>
      </c>
      <c r="F45" s="170"/>
      <c r="G45" s="170"/>
      <c r="H45" s="170">
        <f>'実質公債費比率（分子）の構造'!M$49</f>
        <v>31</v>
      </c>
      <c r="I45" s="170"/>
      <c r="J45" s="170"/>
      <c r="K45" s="170">
        <f>'実質公債費比率（分子）の構造'!N$49</f>
        <v>13</v>
      </c>
      <c r="L45" s="170"/>
      <c r="M45" s="170"/>
      <c r="N45" s="170">
        <f>'実質公債費比率（分子）の構造'!O$49</f>
        <v>9</v>
      </c>
      <c r="O45" s="170"/>
      <c r="P45" s="170"/>
    </row>
    <row r="46" spans="1:16" x14ac:dyDescent="0.2">
      <c r="A46" s="170" t="s">
        <v>64</v>
      </c>
      <c r="B46" s="170">
        <f>'実質公債費比率（分子）の構造'!K$48</f>
        <v>123</v>
      </c>
      <c r="C46" s="170"/>
      <c r="D46" s="170"/>
      <c r="E46" s="170">
        <f>'実質公債費比率（分子）の構造'!L$48</f>
        <v>127</v>
      </c>
      <c r="F46" s="170"/>
      <c r="G46" s="170"/>
      <c r="H46" s="170">
        <f>'実質公債費比率（分子）の構造'!M$48</f>
        <v>132</v>
      </c>
      <c r="I46" s="170"/>
      <c r="J46" s="170"/>
      <c r="K46" s="170">
        <f>'実質公債費比率（分子）の構造'!N$48</f>
        <v>134</v>
      </c>
      <c r="L46" s="170"/>
      <c r="M46" s="170"/>
      <c r="N46" s="170">
        <f>'実質公債費比率（分子）の構造'!O$48</f>
        <v>140</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267</v>
      </c>
      <c r="C49" s="170"/>
      <c r="D49" s="170"/>
      <c r="E49" s="170">
        <f>'実質公債費比率（分子）の構造'!L$45</f>
        <v>269</v>
      </c>
      <c r="F49" s="170"/>
      <c r="G49" s="170"/>
      <c r="H49" s="170">
        <f>'実質公債費比率（分子）の構造'!M$45</f>
        <v>337</v>
      </c>
      <c r="I49" s="170"/>
      <c r="J49" s="170"/>
      <c r="K49" s="170">
        <f>'実質公債費比率（分子）の構造'!N$45</f>
        <v>350</v>
      </c>
      <c r="L49" s="170"/>
      <c r="M49" s="170"/>
      <c r="N49" s="170">
        <f>'実質公債費比率（分子）の構造'!O$45</f>
        <v>368</v>
      </c>
      <c r="O49" s="170"/>
      <c r="P49" s="170"/>
    </row>
    <row r="50" spans="1:16" x14ac:dyDescent="0.2">
      <c r="A50" s="170" t="s">
        <v>67</v>
      </c>
      <c r="B50" s="170" t="e">
        <f>NA()</f>
        <v>#N/A</v>
      </c>
      <c r="C50" s="170">
        <f>IF(ISNUMBER('実質公債費比率（分子）の構造'!K$53),'実質公債費比率（分子）の構造'!K$53,NA())</f>
        <v>145</v>
      </c>
      <c r="D50" s="170" t="e">
        <f>NA()</f>
        <v>#N/A</v>
      </c>
      <c r="E50" s="170" t="e">
        <f>NA()</f>
        <v>#N/A</v>
      </c>
      <c r="F50" s="170">
        <f>IF(ISNUMBER('実質公債費比率（分子）の構造'!L$53),'実質公債費比率（分子）の構造'!L$53,NA())</f>
        <v>154</v>
      </c>
      <c r="G50" s="170" t="e">
        <f>NA()</f>
        <v>#N/A</v>
      </c>
      <c r="H50" s="170" t="e">
        <f>NA()</f>
        <v>#N/A</v>
      </c>
      <c r="I50" s="170">
        <f>IF(ISNUMBER('実質公債費比率（分子）の構造'!M$53),'実質公債費比率（分子）の構造'!M$53,NA())</f>
        <v>189</v>
      </c>
      <c r="J50" s="170" t="e">
        <f>NA()</f>
        <v>#N/A</v>
      </c>
      <c r="K50" s="170" t="e">
        <f>NA()</f>
        <v>#N/A</v>
      </c>
      <c r="L50" s="170">
        <f>IF(ISNUMBER('実質公債費比率（分子）の構造'!N$53),'実質公債費比率（分子）の構造'!N$53,NA())</f>
        <v>182</v>
      </c>
      <c r="M50" s="170" t="e">
        <f>NA()</f>
        <v>#N/A</v>
      </c>
      <c r="N50" s="170" t="e">
        <f>NA()</f>
        <v>#N/A</v>
      </c>
      <c r="O50" s="170">
        <f>IF(ISNUMBER('実質公債費比率（分子）の構造'!O$53),'実質公債費比率（分子）の構造'!O$53,NA())</f>
        <v>190</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2753</v>
      </c>
      <c r="E56" s="169"/>
      <c r="F56" s="169"/>
      <c r="G56" s="169">
        <f>'将来負担比率（分子）の構造'!J$52</f>
        <v>2892</v>
      </c>
      <c r="H56" s="169"/>
      <c r="I56" s="169"/>
      <c r="J56" s="169">
        <f>'将来負担比率（分子）の構造'!K$52</f>
        <v>2996</v>
      </c>
      <c r="K56" s="169"/>
      <c r="L56" s="169"/>
      <c r="M56" s="169">
        <f>'将来負担比率（分子）の構造'!L$52</f>
        <v>3130</v>
      </c>
      <c r="N56" s="169"/>
      <c r="O56" s="169"/>
      <c r="P56" s="169">
        <f>'将来負担比率（分子）の構造'!M$52</f>
        <v>3107</v>
      </c>
    </row>
    <row r="57" spans="1:16" x14ac:dyDescent="0.2">
      <c r="A57" s="169" t="s">
        <v>42</v>
      </c>
      <c r="B57" s="169"/>
      <c r="C57" s="169"/>
      <c r="D57" s="169">
        <f>'将来負担比率（分子）の構造'!I$51</f>
        <v>131</v>
      </c>
      <c r="E57" s="169"/>
      <c r="F57" s="169"/>
      <c r="G57" s="169">
        <f>'将来負担比率（分子）の構造'!J$51</f>
        <v>120</v>
      </c>
      <c r="H57" s="169"/>
      <c r="I57" s="169"/>
      <c r="J57" s="169">
        <f>'将来負担比率（分子）の構造'!K$51</f>
        <v>103</v>
      </c>
      <c r="K57" s="169"/>
      <c r="L57" s="169"/>
      <c r="M57" s="169">
        <f>'将来負担比率（分子）の構造'!L$51</f>
        <v>97</v>
      </c>
      <c r="N57" s="169"/>
      <c r="O57" s="169"/>
      <c r="P57" s="169">
        <f>'将来負担比率（分子）の構造'!M$51</f>
        <v>78</v>
      </c>
    </row>
    <row r="58" spans="1:16" x14ac:dyDescent="0.2">
      <c r="A58" s="169" t="s">
        <v>41</v>
      </c>
      <c r="B58" s="169"/>
      <c r="C58" s="169"/>
      <c r="D58" s="169">
        <f>'将来負担比率（分子）の構造'!I$50</f>
        <v>1746</v>
      </c>
      <c r="E58" s="169"/>
      <c r="F58" s="169"/>
      <c r="G58" s="169">
        <f>'将来負担比率（分子）の構造'!J$50</f>
        <v>1919</v>
      </c>
      <c r="H58" s="169"/>
      <c r="I58" s="169"/>
      <c r="J58" s="169">
        <f>'将来負担比率（分子）の構造'!K$50</f>
        <v>2342</v>
      </c>
      <c r="K58" s="169"/>
      <c r="L58" s="169"/>
      <c r="M58" s="169">
        <f>'将来負担比率（分子）の構造'!L$50</f>
        <v>2385</v>
      </c>
      <c r="N58" s="169"/>
      <c r="O58" s="169"/>
      <c r="P58" s="169">
        <f>'将来負担比率（分子）の構造'!M$50</f>
        <v>2960</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540</v>
      </c>
      <c r="C62" s="169"/>
      <c r="D62" s="169"/>
      <c r="E62" s="169">
        <f>'将来負担比率（分子）の構造'!J$45</f>
        <v>518</v>
      </c>
      <c r="F62" s="169"/>
      <c r="G62" s="169"/>
      <c r="H62" s="169">
        <f>'将来負担比率（分子）の構造'!K$45</f>
        <v>481</v>
      </c>
      <c r="I62" s="169"/>
      <c r="J62" s="169"/>
      <c r="K62" s="169">
        <f>'将来負担比率（分子）の構造'!L$45</f>
        <v>502</v>
      </c>
      <c r="L62" s="169"/>
      <c r="M62" s="169"/>
      <c r="N62" s="169">
        <f>'将来負担比率（分子）の構造'!M$45</f>
        <v>507</v>
      </c>
      <c r="O62" s="169"/>
      <c r="P62" s="169"/>
    </row>
    <row r="63" spans="1:16" x14ac:dyDescent="0.2">
      <c r="A63" s="169" t="s">
        <v>34</v>
      </c>
      <c r="B63" s="169">
        <f>'将来負担比率（分子）の構造'!I$44</f>
        <v>81</v>
      </c>
      <c r="C63" s="169"/>
      <c r="D63" s="169"/>
      <c r="E63" s="169">
        <f>'将来負担比率（分子）の構造'!J$44</f>
        <v>80</v>
      </c>
      <c r="F63" s="169"/>
      <c r="G63" s="169"/>
      <c r="H63" s="169">
        <f>'将来負担比率（分子）の構造'!K$44</f>
        <v>55</v>
      </c>
      <c r="I63" s="169"/>
      <c r="J63" s="169"/>
      <c r="K63" s="169">
        <f>'将来負担比率（分子）の構造'!L$44</f>
        <v>65</v>
      </c>
      <c r="L63" s="169"/>
      <c r="M63" s="169"/>
      <c r="N63" s="169">
        <f>'将来負担比率（分子）の構造'!M$44</f>
        <v>83</v>
      </c>
      <c r="O63" s="169"/>
      <c r="P63" s="169"/>
    </row>
    <row r="64" spans="1:16" x14ac:dyDescent="0.2">
      <c r="A64" s="169" t="s">
        <v>33</v>
      </c>
      <c r="B64" s="169">
        <f>'将来負担比率（分子）の構造'!I$43</f>
        <v>1216</v>
      </c>
      <c r="C64" s="169"/>
      <c r="D64" s="169"/>
      <c r="E64" s="169">
        <f>'将来負担比率（分子）の構造'!J$43</f>
        <v>1163</v>
      </c>
      <c r="F64" s="169"/>
      <c r="G64" s="169"/>
      <c r="H64" s="169">
        <f>'将来負担比率（分子）の構造'!K$43</f>
        <v>1067</v>
      </c>
      <c r="I64" s="169"/>
      <c r="J64" s="169"/>
      <c r="K64" s="169">
        <f>'将来負担比率（分子）の構造'!L$43</f>
        <v>1002</v>
      </c>
      <c r="L64" s="169"/>
      <c r="M64" s="169"/>
      <c r="N64" s="169">
        <f>'将来負担比率（分子）の構造'!M$43</f>
        <v>904</v>
      </c>
      <c r="O64" s="169"/>
      <c r="P64" s="169"/>
    </row>
    <row r="65" spans="1:16" x14ac:dyDescent="0.2">
      <c r="A65" s="169" t="s">
        <v>32</v>
      </c>
      <c r="B65" s="169" t="str">
        <f>'将来負担比率（分子）の構造'!I$42</f>
        <v>-</v>
      </c>
      <c r="C65" s="169"/>
      <c r="D65" s="169"/>
      <c r="E65" s="169">
        <f>'将来負担比率（分子）の構造'!J$42</f>
        <v>3</v>
      </c>
      <c r="F65" s="169"/>
      <c r="G65" s="169"/>
      <c r="H65" s="169">
        <f>'将来負担比率（分子）の構造'!K$42</f>
        <v>3</v>
      </c>
      <c r="I65" s="169"/>
      <c r="J65" s="169"/>
      <c r="K65" s="169">
        <f>'将来負担比率（分子）の構造'!L$42</f>
        <v>3</v>
      </c>
      <c r="L65" s="169"/>
      <c r="M65" s="169"/>
      <c r="N65" s="169">
        <f>'将来負担比率（分子）の構造'!M$42</f>
        <v>3</v>
      </c>
      <c r="O65" s="169"/>
      <c r="P65" s="169"/>
    </row>
    <row r="66" spans="1:16" x14ac:dyDescent="0.2">
      <c r="A66" s="169" t="s">
        <v>31</v>
      </c>
      <c r="B66" s="169">
        <f>'将来負担比率（分子）の構造'!I$41</f>
        <v>3123</v>
      </c>
      <c r="C66" s="169"/>
      <c r="D66" s="169"/>
      <c r="E66" s="169">
        <f>'将来負担比率（分子）の構造'!J$41</f>
        <v>3220</v>
      </c>
      <c r="F66" s="169"/>
      <c r="G66" s="169"/>
      <c r="H66" s="169">
        <f>'将来負担比率（分子）の構造'!K$41</f>
        <v>3399</v>
      </c>
      <c r="I66" s="169"/>
      <c r="J66" s="169"/>
      <c r="K66" s="169">
        <f>'将来負担比率（分子）の構造'!L$41</f>
        <v>3617</v>
      </c>
      <c r="L66" s="169"/>
      <c r="M66" s="169"/>
      <c r="N66" s="169">
        <f>'将来負担比率（分子）の構造'!M$41</f>
        <v>3559</v>
      </c>
      <c r="O66" s="169"/>
      <c r="P66" s="169"/>
    </row>
    <row r="67" spans="1:16" x14ac:dyDescent="0.2">
      <c r="A67" s="169" t="s">
        <v>71</v>
      </c>
      <c r="B67" s="169" t="e">
        <f>NA()</f>
        <v>#N/A</v>
      </c>
      <c r="C67" s="169">
        <f>IF(ISNUMBER('将来負担比率（分子）の構造'!I$53), IF('将来負担比率（分子）の構造'!I$53 &lt; 0, 0, '将来負担比率（分子）の構造'!I$53), NA())</f>
        <v>331</v>
      </c>
      <c r="D67" s="169" t="e">
        <f>NA()</f>
        <v>#N/A</v>
      </c>
      <c r="E67" s="169" t="e">
        <f>NA()</f>
        <v>#N/A</v>
      </c>
      <c r="F67" s="169">
        <f>IF(ISNUMBER('将来負担比率（分子）の構造'!J$53), IF('将来負担比率（分子）の構造'!J$53 &lt; 0, 0, '将来負担比率（分子）の構造'!J$53), NA())</f>
        <v>53</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1616</v>
      </c>
      <c r="C72" s="173">
        <f>基金残高に係る経年分析!G55</f>
        <v>1598</v>
      </c>
      <c r="D72" s="173">
        <f>基金残高に係る経年分析!H55</f>
        <v>1921</v>
      </c>
    </row>
    <row r="73" spans="1:16" x14ac:dyDescent="0.2">
      <c r="A73" s="172" t="s">
        <v>74</v>
      </c>
      <c r="B73" s="173">
        <f>基金残高に係る経年分析!F56</f>
        <v>52</v>
      </c>
      <c r="C73" s="173">
        <f>基金残高に係る経年分析!G56</f>
        <v>64</v>
      </c>
      <c r="D73" s="173">
        <f>基金残高に係る経年分析!H56</f>
        <v>73</v>
      </c>
    </row>
    <row r="74" spans="1:16" x14ac:dyDescent="0.2">
      <c r="A74" s="172" t="s">
        <v>75</v>
      </c>
      <c r="B74" s="173">
        <f>基金残高に係る経年分析!F57</f>
        <v>477</v>
      </c>
      <c r="C74" s="173">
        <f>基金残高に係る経年分析!G57</f>
        <v>516</v>
      </c>
      <c r="D74" s="173">
        <f>基金残高に係る経年分析!H57</f>
        <v>733</v>
      </c>
    </row>
  </sheetData>
  <sheetProtection algorithmName="SHA-512" hashValue="DPoU/A7Wr3JqSSgYZPh18lVa9Tvl5Hqlu7MgaeZ2cxUy7IYKIx64hm7WhGTFjLwtq5j3nu+mWfYNj9NAo5L83g==" saltValue="Jjw4Dd9c1F5RdLBwc5N77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2">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2">
      <c r="B5" s="663" t="s">
        <v>215</v>
      </c>
      <c r="C5" s="664"/>
      <c r="D5" s="664"/>
      <c r="E5" s="664"/>
      <c r="F5" s="664"/>
      <c r="G5" s="664"/>
      <c r="H5" s="664"/>
      <c r="I5" s="664"/>
      <c r="J5" s="664"/>
      <c r="K5" s="664"/>
      <c r="L5" s="664"/>
      <c r="M5" s="664"/>
      <c r="N5" s="664"/>
      <c r="O5" s="664"/>
      <c r="P5" s="664"/>
      <c r="Q5" s="665"/>
      <c r="R5" s="660">
        <v>402252</v>
      </c>
      <c r="S5" s="661"/>
      <c r="T5" s="661"/>
      <c r="U5" s="661"/>
      <c r="V5" s="661"/>
      <c r="W5" s="661"/>
      <c r="X5" s="661"/>
      <c r="Y5" s="689"/>
      <c r="Z5" s="702">
        <v>7.9</v>
      </c>
      <c r="AA5" s="702"/>
      <c r="AB5" s="702"/>
      <c r="AC5" s="702"/>
      <c r="AD5" s="703">
        <v>402252</v>
      </c>
      <c r="AE5" s="703"/>
      <c r="AF5" s="703"/>
      <c r="AG5" s="703"/>
      <c r="AH5" s="703"/>
      <c r="AI5" s="703"/>
      <c r="AJ5" s="703"/>
      <c r="AK5" s="703"/>
      <c r="AL5" s="690">
        <v>16.5</v>
      </c>
      <c r="AM5" s="672"/>
      <c r="AN5" s="672"/>
      <c r="AO5" s="691"/>
      <c r="AP5" s="663" t="s">
        <v>216</v>
      </c>
      <c r="AQ5" s="664"/>
      <c r="AR5" s="664"/>
      <c r="AS5" s="664"/>
      <c r="AT5" s="664"/>
      <c r="AU5" s="664"/>
      <c r="AV5" s="664"/>
      <c r="AW5" s="664"/>
      <c r="AX5" s="664"/>
      <c r="AY5" s="664"/>
      <c r="AZ5" s="664"/>
      <c r="BA5" s="664"/>
      <c r="BB5" s="664"/>
      <c r="BC5" s="664"/>
      <c r="BD5" s="664"/>
      <c r="BE5" s="664"/>
      <c r="BF5" s="665"/>
      <c r="BG5" s="608">
        <v>401046</v>
      </c>
      <c r="BH5" s="609"/>
      <c r="BI5" s="609"/>
      <c r="BJ5" s="609"/>
      <c r="BK5" s="609"/>
      <c r="BL5" s="609"/>
      <c r="BM5" s="609"/>
      <c r="BN5" s="610"/>
      <c r="BO5" s="646">
        <v>99.7</v>
      </c>
      <c r="BP5" s="646"/>
      <c r="BQ5" s="646"/>
      <c r="BR5" s="646"/>
      <c r="BS5" s="647" t="s">
        <v>122</v>
      </c>
      <c r="BT5" s="647"/>
      <c r="BU5" s="647"/>
      <c r="BV5" s="647"/>
      <c r="BW5" s="647"/>
      <c r="BX5" s="647"/>
      <c r="BY5" s="647"/>
      <c r="BZ5" s="647"/>
      <c r="CA5" s="647"/>
      <c r="CB5" s="682"/>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2">
      <c r="B6" s="605" t="s">
        <v>220</v>
      </c>
      <c r="C6" s="606"/>
      <c r="D6" s="606"/>
      <c r="E6" s="606"/>
      <c r="F6" s="606"/>
      <c r="G6" s="606"/>
      <c r="H6" s="606"/>
      <c r="I6" s="606"/>
      <c r="J6" s="606"/>
      <c r="K6" s="606"/>
      <c r="L6" s="606"/>
      <c r="M6" s="606"/>
      <c r="N6" s="606"/>
      <c r="O6" s="606"/>
      <c r="P6" s="606"/>
      <c r="Q6" s="607"/>
      <c r="R6" s="608">
        <v>51173</v>
      </c>
      <c r="S6" s="609"/>
      <c r="T6" s="609"/>
      <c r="U6" s="609"/>
      <c r="V6" s="609"/>
      <c r="W6" s="609"/>
      <c r="X6" s="609"/>
      <c r="Y6" s="610"/>
      <c r="Z6" s="646">
        <v>1</v>
      </c>
      <c r="AA6" s="646"/>
      <c r="AB6" s="646"/>
      <c r="AC6" s="646"/>
      <c r="AD6" s="647">
        <v>51173</v>
      </c>
      <c r="AE6" s="647"/>
      <c r="AF6" s="647"/>
      <c r="AG6" s="647"/>
      <c r="AH6" s="647"/>
      <c r="AI6" s="647"/>
      <c r="AJ6" s="647"/>
      <c r="AK6" s="647"/>
      <c r="AL6" s="611">
        <v>2.1</v>
      </c>
      <c r="AM6" s="612"/>
      <c r="AN6" s="612"/>
      <c r="AO6" s="648"/>
      <c r="AP6" s="605" t="s">
        <v>221</v>
      </c>
      <c r="AQ6" s="606"/>
      <c r="AR6" s="606"/>
      <c r="AS6" s="606"/>
      <c r="AT6" s="606"/>
      <c r="AU6" s="606"/>
      <c r="AV6" s="606"/>
      <c r="AW6" s="606"/>
      <c r="AX6" s="606"/>
      <c r="AY6" s="606"/>
      <c r="AZ6" s="606"/>
      <c r="BA6" s="606"/>
      <c r="BB6" s="606"/>
      <c r="BC6" s="606"/>
      <c r="BD6" s="606"/>
      <c r="BE6" s="606"/>
      <c r="BF6" s="607"/>
      <c r="BG6" s="608">
        <v>401046</v>
      </c>
      <c r="BH6" s="609"/>
      <c r="BI6" s="609"/>
      <c r="BJ6" s="609"/>
      <c r="BK6" s="609"/>
      <c r="BL6" s="609"/>
      <c r="BM6" s="609"/>
      <c r="BN6" s="610"/>
      <c r="BO6" s="646">
        <v>99.7</v>
      </c>
      <c r="BP6" s="646"/>
      <c r="BQ6" s="646"/>
      <c r="BR6" s="646"/>
      <c r="BS6" s="647" t="s">
        <v>122</v>
      </c>
      <c r="BT6" s="647"/>
      <c r="BU6" s="647"/>
      <c r="BV6" s="647"/>
      <c r="BW6" s="647"/>
      <c r="BX6" s="647"/>
      <c r="BY6" s="647"/>
      <c r="BZ6" s="647"/>
      <c r="CA6" s="647"/>
      <c r="CB6" s="682"/>
      <c r="CD6" s="663" t="s">
        <v>222</v>
      </c>
      <c r="CE6" s="664"/>
      <c r="CF6" s="664"/>
      <c r="CG6" s="664"/>
      <c r="CH6" s="664"/>
      <c r="CI6" s="664"/>
      <c r="CJ6" s="664"/>
      <c r="CK6" s="664"/>
      <c r="CL6" s="664"/>
      <c r="CM6" s="664"/>
      <c r="CN6" s="664"/>
      <c r="CO6" s="664"/>
      <c r="CP6" s="664"/>
      <c r="CQ6" s="665"/>
      <c r="CR6" s="608">
        <v>55303</v>
      </c>
      <c r="CS6" s="609"/>
      <c r="CT6" s="609"/>
      <c r="CU6" s="609"/>
      <c r="CV6" s="609"/>
      <c r="CW6" s="609"/>
      <c r="CX6" s="609"/>
      <c r="CY6" s="610"/>
      <c r="CZ6" s="690">
        <v>1.1000000000000001</v>
      </c>
      <c r="DA6" s="672"/>
      <c r="DB6" s="672"/>
      <c r="DC6" s="692"/>
      <c r="DD6" s="614" t="s">
        <v>122</v>
      </c>
      <c r="DE6" s="609"/>
      <c r="DF6" s="609"/>
      <c r="DG6" s="609"/>
      <c r="DH6" s="609"/>
      <c r="DI6" s="609"/>
      <c r="DJ6" s="609"/>
      <c r="DK6" s="609"/>
      <c r="DL6" s="609"/>
      <c r="DM6" s="609"/>
      <c r="DN6" s="609"/>
      <c r="DO6" s="609"/>
      <c r="DP6" s="610"/>
      <c r="DQ6" s="614">
        <v>55303</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67</v>
      </c>
      <c r="S7" s="609"/>
      <c r="T7" s="609"/>
      <c r="U7" s="609"/>
      <c r="V7" s="609"/>
      <c r="W7" s="609"/>
      <c r="X7" s="609"/>
      <c r="Y7" s="610"/>
      <c r="Z7" s="646">
        <v>0</v>
      </c>
      <c r="AA7" s="646"/>
      <c r="AB7" s="646"/>
      <c r="AC7" s="646"/>
      <c r="AD7" s="647">
        <v>67</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147507</v>
      </c>
      <c r="BH7" s="609"/>
      <c r="BI7" s="609"/>
      <c r="BJ7" s="609"/>
      <c r="BK7" s="609"/>
      <c r="BL7" s="609"/>
      <c r="BM7" s="609"/>
      <c r="BN7" s="610"/>
      <c r="BO7" s="646">
        <v>36.700000000000003</v>
      </c>
      <c r="BP7" s="646"/>
      <c r="BQ7" s="646"/>
      <c r="BR7" s="646"/>
      <c r="BS7" s="647" t="s">
        <v>122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1220208</v>
      </c>
      <c r="CS7" s="609"/>
      <c r="CT7" s="609"/>
      <c r="CU7" s="609"/>
      <c r="CV7" s="609"/>
      <c r="CW7" s="609"/>
      <c r="CX7" s="609"/>
      <c r="CY7" s="610"/>
      <c r="CZ7" s="646">
        <v>25.2</v>
      </c>
      <c r="DA7" s="646"/>
      <c r="DB7" s="646"/>
      <c r="DC7" s="646"/>
      <c r="DD7" s="614">
        <v>181432</v>
      </c>
      <c r="DE7" s="609"/>
      <c r="DF7" s="609"/>
      <c r="DG7" s="609"/>
      <c r="DH7" s="609"/>
      <c r="DI7" s="609"/>
      <c r="DJ7" s="609"/>
      <c r="DK7" s="609"/>
      <c r="DL7" s="609"/>
      <c r="DM7" s="609"/>
      <c r="DN7" s="609"/>
      <c r="DO7" s="609"/>
      <c r="DP7" s="610"/>
      <c r="DQ7" s="614">
        <v>902751</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1028</v>
      </c>
      <c r="S8" s="609"/>
      <c r="T8" s="609"/>
      <c r="U8" s="609"/>
      <c r="V8" s="609"/>
      <c r="W8" s="609"/>
      <c r="X8" s="609"/>
      <c r="Y8" s="610"/>
      <c r="Z8" s="646">
        <v>0</v>
      </c>
      <c r="AA8" s="646"/>
      <c r="AB8" s="646"/>
      <c r="AC8" s="646"/>
      <c r="AD8" s="647">
        <v>1028</v>
      </c>
      <c r="AE8" s="647"/>
      <c r="AF8" s="647"/>
      <c r="AG8" s="647"/>
      <c r="AH8" s="647"/>
      <c r="AI8" s="647"/>
      <c r="AJ8" s="647"/>
      <c r="AK8" s="647"/>
      <c r="AL8" s="611">
        <v>0</v>
      </c>
      <c r="AM8" s="612"/>
      <c r="AN8" s="612"/>
      <c r="AO8" s="648"/>
      <c r="AP8" s="605" t="s">
        <v>227</v>
      </c>
      <c r="AQ8" s="606"/>
      <c r="AR8" s="606"/>
      <c r="AS8" s="606"/>
      <c r="AT8" s="606"/>
      <c r="AU8" s="606"/>
      <c r="AV8" s="606"/>
      <c r="AW8" s="606"/>
      <c r="AX8" s="606"/>
      <c r="AY8" s="606"/>
      <c r="AZ8" s="606"/>
      <c r="BA8" s="606"/>
      <c r="BB8" s="606"/>
      <c r="BC8" s="606"/>
      <c r="BD8" s="606"/>
      <c r="BE8" s="606"/>
      <c r="BF8" s="607"/>
      <c r="BG8" s="608">
        <v>6411</v>
      </c>
      <c r="BH8" s="609"/>
      <c r="BI8" s="609"/>
      <c r="BJ8" s="609"/>
      <c r="BK8" s="609"/>
      <c r="BL8" s="609"/>
      <c r="BM8" s="609"/>
      <c r="BN8" s="610"/>
      <c r="BO8" s="646">
        <v>1.6</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937231</v>
      </c>
      <c r="CS8" s="609"/>
      <c r="CT8" s="609"/>
      <c r="CU8" s="609"/>
      <c r="CV8" s="609"/>
      <c r="CW8" s="609"/>
      <c r="CX8" s="609"/>
      <c r="CY8" s="610"/>
      <c r="CZ8" s="646">
        <v>19.399999999999999</v>
      </c>
      <c r="DA8" s="646"/>
      <c r="DB8" s="646"/>
      <c r="DC8" s="646"/>
      <c r="DD8" s="614" t="s">
        <v>122</v>
      </c>
      <c r="DE8" s="609"/>
      <c r="DF8" s="609"/>
      <c r="DG8" s="609"/>
      <c r="DH8" s="609"/>
      <c r="DI8" s="609"/>
      <c r="DJ8" s="609"/>
      <c r="DK8" s="609"/>
      <c r="DL8" s="609"/>
      <c r="DM8" s="609"/>
      <c r="DN8" s="609"/>
      <c r="DO8" s="609"/>
      <c r="DP8" s="610"/>
      <c r="DQ8" s="614">
        <v>498311</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1054</v>
      </c>
      <c r="S9" s="609"/>
      <c r="T9" s="609"/>
      <c r="U9" s="609"/>
      <c r="V9" s="609"/>
      <c r="W9" s="609"/>
      <c r="X9" s="609"/>
      <c r="Y9" s="610"/>
      <c r="Z9" s="646">
        <v>0</v>
      </c>
      <c r="AA9" s="646"/>
      <c r="AB9" s="646"/>
      <c r="AC9" s="646"/>
      <c r="AD9" s="647">
        <v>1054</v>
      </c>
      <c r="AE9" s="647"/>
      <c r="AF9" s="647"/>
      <c r="AG9" s="647"/>
      <c r="AH9" s="647"/>
      <c r="AI9" s="647"/>
      <c r="AJ9" s="647"/>
      <c r="AK9" s="647"/>
      <c r="AL9" s="611">
        <v>0</v>
      </c>
      <c r="AM9" s="612"/>
      <c r="AN9" s="612"/>
      <c r="AO9" s="648"/>
      <c r="AP9" s="605" t="s">
        <v>230</v>
      </c>
      <c r="AQ9" s="606"/>
      <c r="AR9" s="606"/>
      <c r="AS9" s="606"/>
      <c r="AT9" s="606"/>
      <c r="AU9" s="606"/>
      <c r="AV9" s="606"/>
      <c r="AW9" s="606"/>
      <c r="AX9" s="606"/>
      <c r="AY9" s="606"/>
      <c r="AZ9" s="606"/>
      <c r="BA9" s="606"/>
      <c r="BB9" s="606"/>
      <c r="BC9" s="606"/>
      <c r="BD9" s="606"/>
      <c r="BE9" s="606"/>
      <c r="BF9" s="607"/>
      <c r="BG9" s="608">
        <v>115362</v>
      </c>
      <c r="BH9" s="609"/>
      <c r="BI9" s="609"/>
      <c r="BJ9" s="609"/>
      <c r="BK9" s="609"/>
      <c r="BL9" s="609"/>
      <c r="BM9" s="609"/>
      <c r="BN9" s="610"/>
      <c r="BO9" s="646">
        <v>28.7</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258234</v>
      </c>
      <c r="CS9" s="609"/>
      <c r="CT9" s="609"/>
      <c r="CU9" s="609"/>
      <c r="CV9" s="609"/>
      <c r="CW9" s="609"/>
      <c r="CX9" s="609"/>
      <c r="CY9" s="610"/>
      <c r="CZ9" s="646">
        <v>5.3</v>
      </c>
      <c r="DA9" s="646"/>
      <c r="DB9" s="646"/>
      <c r="DC9" s="646"/>
      <c r="DD9" s="614">
        <v>1000</v>
      </c>
      <c r="DE9" s="609"/>
      <c r="DF9" s="609"/>
      <c r="DG9" s="609"/>
      <c r="DH9" s="609"/>
      <c r="DI9" s="609"/>
      <c r="DJ9" s="609"/>
      <c r="DK9" s="609"/>
      <c r="DL9" s="609"/>
      <c r="DM9" s="609"/>
      <c r="DN9" s="609"/>
      <c r="DO9" s="609"/>
      <c r="DP9" s="610"/>
      <c r="DQ9" s="614">
        <v>231072</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9954</v>
      </c>
      <c r="BH10" s="609"/>
      <c r="BI10" s="609"/>
      <c r="BJ10" s="609"/>
      <c r="BK10" s="609"/>
      <c r="BL10" s="609"/>
      <c r="BM10" s="609"/>
      <c r="BN10" s="610"/>
      <c r="BO10" s="646">
        <v>2.5</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97994</v>
      </c>
      <c r="S11" s="609"/>
      <c r="T11" s="609"/>
      <c r="U11" s="609"/>
      <c r="V11" s="609"/>
      <c r="W11" s="609"/>
      <c r="X11" s="609"/>
      <c r="Y11" s="610"/>
      <c r="Z11" s="611">
        <v>1.9</v>
      </c>
      <c r="AA11" s="612"/>
      <c r="AB11" s="612"/>
      <c r="AC11" s="613"/>
      <c r="AD11" s="614">
        <v>97994</v>
      </c>
      <c r="AE11" s="609"/>
      <c r="AF11" s="609"/>
      <c r="AG11" s="609"/>
      <c r="AH11" s="609"/>
      <c r="AI11" s="609"/>
      <c r="AJ11" s="609"/>
      <c r="AK11" s="610"/>
      <c r="AL11" s="611">
        <v>4</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15780</v>
      </c>
      <c r="BH11" s="609"/>
      <c r="BI11" s="609"/>
      <c r="BJ11" s="609"/>
      <c r="BK11" s="609"/>
      <c r="BL11" s="609"/>
      <c r="BM11" s="609"/>
      <c r="BN11" s="610"/>
      <c r="BO11" s="646">
        <v>3.9</v>
      </c>
      <c r="BP11" s="646"/>
      <c r="BQ11" s="646"/>
      <c r="BR11" s="646"/>
      <c r="BS11" s="647" t="s">
        <v>122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350714</v>
      </c>
      <c r="CS11" s="609"/>
      <c r="CT11" s="609"/>
      <c r="CU11" s="609"/>
      <c r="CV11" s="609"/>
      <c r="CW11" s="609"/>
      <c r="CX11" s="609"/>
      <c r="CY11" s="610"/>
      <c r="CZ11" s="646">
        <v>7.3</v>
      </c>
      <c r="DA11" s="646"/>
      <c r="DB11" s="646"/>
      <c r="DC11" s="646"/>
      <c r="DD11" s="614">
        <v>6431</v>
      </c>
      <c r="DE11" s="609"/>
      <c r="DF11" s="609"/>
      <c r="DG11" s="609"/>
      <c r="DH11" s="609"/>
      <c r="DI11" s="609"/>
      <c r="DJ11" s="609"/>
      <c r="DK11" s="609"/>
      <c r="DL11" s="609"/>
      <c r="DM11" s="609"/>
      <c r="DN11" s="609"/>
      <c r="DO11" s="609"/>
      <c r="DP11" s="610"/>
      <c r="DQ11" s="614">
        <v>293012</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5919</v>
      </c>
      <c r="S12" s="609"/>
      <c r="T12" s="609"/>
      <c r="U12" s="609"/>
      <c r="V12" s="609"/>
      <c r="W12" s="609"/>
      <c r="X12" s="609"/>
      <c r="Y12" s="610"/>
      <c r="Z12" s="646">
        <v>0.1</v>
      </c>
      <c r="AA12" s="646"/>
      <c r="AB12" s="646"/>
      <c r="AC12" s="646"/>
      <c r="AD12" s="647">
        <v>5919</v>
      </c>
      <c r="AE12" s="647"/>
      <c r="AF12" s="647"/>
      <c r="AG12" s="647"/>
      <c r="AH12" s="647"/>
      <c r="AI12" s="647"/>
      <c r="AJ12" s="647"/>
      <c r="AK12" s="647"/>
      <c r="AL12" s="611">
        <v>0.2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203052</v>
      </c>
      <c r="BH12" s="609"/>
      <c r="BI12" s="609"/>
      <c r="BJ12" s="609"/>
      <c r="BK12" s="609"/>
      <c r="BL12" s="609"/>
      <c r="BM12" s="609"/>
      <c r="BN12" s="610"/>
      <c r="BO12" s="646">
        <v>50.5</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89024</v>
      </c>
      <c r="CS12" s="609"/>
      <c r="CT12" s="609"/>
      <c r="CU12" s="609"/>
      <c r="CV12" s="609"/>
      <c r="CW12" s="609"/>
      <c r="CX12" s="609"/>
      <c r="CY12" s="610"/>
      <c r="CZ12" s="646">
        <v>1.8</v>
      </c>
      <c r="DA12" s="646"/>
      <c r="DB12" s="646"/>
      <c r="DC12" s="646"/>
      <c r="DD12" s="614" t="s">
        <v>122</v>
      </c>
      <c r="DE12" s="609"/>
      <c r="DF12" s="609"/>
      <c r="DG12" s="609"/>
      <c r="DH12" s="609"/>
      <c r="DI12" s="609"/>
      <c r="DJ12" s="609"/>
      <c r="DK12" s="609"/>
      <c r="DL12" s="609"/>
      <c r="DM12" s="609"/>
      <c r="DN12" s="609"/>
      <c r="DO12" s="609"/>
      <c r="DP12" s="610"/>
      <c r="DQ12" s="614">
        <v>66904</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201598</v>
      </c>
      <c r="BH13" s="609"/>
      <c r="BI13" s="609"/>
      <c r="BJ13" s="609"/>
      <c r="BK13" s="609"/>
      <c r="BL13" s="609"/>
      <c r="BM13" s="609"/>
      <c r="BN13" s="610"/>
      <c r="BO13" s="646">
        <v>50.1</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426739</v>
      </c>
      <c r="CS13" s="609"/>
      <c r="CT13" s="609"/>
      <c r="CU13" s="609"/>
      <c r="CV13" s="609"/>
      <c r="CW13" s="609"/>
      <c r="CX13" s="609"/>
      <c r="CY13" s="610"/>
      <c r="CZ13" s="646">
        <v>8.8000000000000007</v>
      </c>
      <c r="DA13" s="646"/>
      <c r="DB13" s="646"/>
      <c r="DC13" s="646"/>
      <c r="DD13" s="614">
        <v>348647</v>
      </c>
      <c r="DE13" s="609"/>
      <c r="DF13" s="609"/>
      <c r="DG13" s="609"/>
      <c r="DH13" s="609"/>
      <c r="DI13" s="609"/>
      <c r="DJ13" s="609"/>
      <c r="DK13" s="609"/>
      <c r="DL13" s="609"/>
      <c r="DM13" s="609"/>
      <c r="DN13" s="609"/>
      <c r="DO13" s="609"/>
      <c r="DP13" s="610"/>
      <c r="DQ13" s="614">
        <v>113423</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228</v>
      </c>
      <c r="S14" s="609"/>
      <c r="T14" s="609"/>
      <c r="U14" s="609"/>
      <c r="V14" s="609"/>
      <c r="W14" s="609"/>
      <c r="X14" s="609"/>
      <c r="Y14" s="610"/>
      <c r="Z14" s="646">
        <v>0</v>
      </c>
      <c r="AA14" s="646"/>
      <c r="AB14" s="646"/>
      <c r="AC14" s="646"/>
      <c r="AD14" s="647">
        <v>228</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22304</v>
      </c>
      <c r="BH14" s="609"/>
      <c r="BI14" s="609"/>
      <c r="BJ14" s="609"/>
      <c r="BK14" s="609"/>
      <c r="BL14" s="609"/>
      <c r="BM14" s="609"/>
      <c r="BN14" s="610"/>
      <c r="BO14" s="646">
        <v>5.5</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196767</v>
      </c>
      <c r="CS14" s="609"/>
      <c r="CT14" s="609"/>
      <c r="CU14" s="609"/>
      <c r="CV14" s="609"/>
      <c r="CW14" s="609"/>
      <c r="CX14" s="609"/>
      <c r="CY14" s="610"/>
      <c r="CZ14" s="646">
        <v>4.0999999999999996</v>
      </c>
      <c r="DA14" s="646"/>
      <c r="DB14" s="646"/>
      <c r="DC14" s="646"/>
      <c r="DD14" s="614">
        <v>25888</v>
      </c>
      <c r="DE14" s="609"/>
      <c r="DF14" s="609"/>
      <c r="DG14" s="609"/>
      <c r="DH14" s="609"/>
      <c r="DI14" s="609"/>
      <c r="DJ14" s="609"/>
      <c r="DK14" s="609"/>
      <c r="DL14" s="609"/>
      <c r="DM14" s="609"/>
      <c r="DN14" s="609"/>
      <c r="DO14" s="609"/>
      <c r="DP14" s="610"/>
      <c r="DQ14" s="614">
        <v>163957</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28183</v>
      </c>
      <c r="BH15" s="609"/>
      <c r="BI15" s="609"/>
      <c r="BJ15" s="609"/>
      <c r="BK15" s="609"/>
      <c r="BL15" s="609"/>
      <c r="BM15" s="609"/>
      <c r="BN15" s="610"/>
      <c r="BO15" s="646">
        <v>7</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443080</v>
      </c>
      <c r="CS15" s="609"/>
      <c r="CT15" s="609"/>
      <c r="CU15" s="609"/>
      <c r="CV15" s="609"/>
      <c r="CW15" s="609"/>
      <c r="CX15" s="609"/>
      <c r="CY15" s="610"/>
      <c r="CZ15" s="646">
        <v>9.1999999999999993</v>
      </c>
      <c r="DA15" s="646"/>
      <c r="DB15" s="646"/>
      <c r="DC15" s="646"/>
      <c r="DD15" s="614">
        <v>34803</v>
      </c>
      <c r="DE15" s="609"/>
      <c r="DF15" s="609"/>
      <c r="DG15" s="609"/>
      <c r="DH15" s="609"/>
      <c r="DI15" s="609"/>
      <c r="DJ15" s="609"/>
      <c r="DK15" s="609"/>
      <c r="DL15" s="609"/>
      <c r="DM15" s="609"/>
      <c r="DN15" s="609"/>
      <c r="DO15" s="609"/>
      <c r="DP15" s="610"/>
      <c r="DQ15" s="614">
        <v>382110</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3803</v>
      </c>
      <c r="S16" s="609"/>
      <c r="T16" s="609"/>
      <c r="U16" s="609"/>
      <c r="V16" s="609"/>
      <c r="W16" s="609"/>
      <c r="X16" s="609"/>
      <c r="Y16" s="610"/>
      <c r="Z16" s="646">
        <v>0.1</v>
      </c>
      <c r="AA16" s="646"/>
      <c r="AB16" s="646"/>
      <c r="AC16" s="646"/>
      <c r="AD16" s="647">
        <v>3803</v>
      </c>
      <c r="AE16" s="647"/>
      <c r="AF16" s="647"/>
      <c r="AG16" s="647"/>
      <c r="AH16" s="647"/>
      <c r="AI16" s="647"/>
      <c r="AJ16" s="647"/>
      <c r="AK16" s="647"/>
      <c r="AL16" s="611">
        <v>0.2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489543</v>
      </c>
      <c r="CS16" s="609"/>
      <c r="CT16" s="609"/>
      <c r="CU16" s="609"/>
      <c r="CV16" s="609"/>
      <c r="CW16" s="609"/>
      <c r="CX16" s="609"/>
      <c r="CY16" s="610"/>
      <c r="CZ16" s="646">
        <v>10.1</v>
      </c>
      <c r="DA16" s="646"/>
      <c r="DB16" s="646"/>
      <c r="DC16" s="646"/>
      <c r="DD16" s="614" t="s">
        <v>122</v>
      </c>
      <c r="DE16" s="609"/>
      <c r="DF16" s="609"/>
      <c r="DG16" s="609"/>
      <c r="DH16" s="609"/>
      <c r="DI16" s="609"/>
      <c r="DJ16" s="609"/>
      <c r="DK16" s="609"/>
      <c r="DL16" s="609"/>
      <c r="DM16" s="609"/>
      <c r="DN16" s="609"/>
      <c r="DO16" s="609"/>
      <c r="DP16" s="610"/>
      <c r="DQ16" s="614">
        <v>12652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6758</v>
      </c>
      <c r="S17" s="609"/>
      <c r="T17" s="609"/>
      <c r="U17" s="609"/>
      <c r="V17" s="609"/>
      <c r="W17" s="609"/>
      <c r="X17" s="609"/>
      <c r="Y17" s="610"/>
      <c r="Z17" s="646">
        <v>0.1</v>
      </c>
      <c r="AA17" s="646"/>
      <c r="AB17" s="646"/>
      <c r="AC17" s="646"/>
      <c r="AD17" s="647">
        <v>6758</v>
      </c>
      <c r="AE17" s="647"/>
      <c r="AF17" s="647"/>
      <c r="AG17" s="647"/>
      <c r="AH17" s="647"/>
      <c r="AI17" s="647"/>
      <c r="AJ17" s="647"/>
      <c r="AK17" s="647"/>
      <c r="AL17" s="611">
        <v>0.3</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367638</v>
      </c>
      <c r="CS17" s="609"/>
      <c r="CT17" s="609"/>
      <c r="CU17" s="609"/>
      <c r="CV17" s="609"/>
      <c r="CW17" s="609"/>
      <c r="CX17" s="609"/>
      <c r="CY17" s="610"/>
      <c r="CZ17" s="646">
        <v>7.6</v>
      </c>
      <c r="DA17" s="646"/>
      <c r="DB17" s="646"/>
      <c r="DC17" s="646"/>
      <c r="DD17" s="614" t="s">
        <v>122</v>
      </c>
      <c r="DE17" s="609"/>
      <c r="DF17" s="609"/>
      <c r="DG17" s="609"/>
      <c r="DH17" s="609"/>
      <c r="DI17" s="609"/>
      <c r="DJ17" s="609"/>
      <c r="DK17" s="609"/>
      <c r="DL17" s="609"/>
      <c r="DM17" s="609"/>
      <c r="DN17" s="609"/>
      <c r="DO17" s="609"/>
      <c r="DP17" s="610"/>
      <c r="DQ17" s="614">
        <v>350727</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2716</v>
      </c>
      <c r="S18" s="609"/>
      <c r="T18" s="609"/>
      <c r="U18" s="609"/>
      <c r="V18" s="609"/>
      <c r="W18" s="609"/>
      <c r="X18" s="609"/>
      <c r="Y18" s="610"/>
      <c r="Z18" s="646">
        <v>0.1</v>
      </c>
      <c r="AA18" s="646"/>
      <c r="AB18" s="646"/>
      <c r="AC18" s="646"/>
      <c r="AD18" s="647">
        <v>2716</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1942</v>
      </c>
      <c r="S19" s="609"/>
      <c r="T19" s="609"/>
      <c r="U19" s="609"/>
      <c r="V19" s="609"/>
      <c r="W19" s="609"/>
      <c r="X19" s="609"/>
      <c r="Y19" s="610"/>
      <c r="Z19" s="646">
        <v>0</v>
      </c>
      <c r="AA19" s="646"/>
      <c r="AB19" s="646"/>
      <c r="AC19" s="646"/>
      <c r="AD19" s="647">
        <v>1942</v>
      </c>
      <c r="AE19" s="647"/>
      <c r="AF19" s="647"/>
      <c r="AG19" s="647"/>
      <c r="AH19" s="647"/>
      <c r="AI19" s="647"/>
      <c r="AJ19" s="647"/>
      <c r="AK19" s="647"/>
      <c r="AL19" s="611">
        <v>0.1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1206</v>
      </c>
      <c r="BH19" s="609"/>
      <c r="BI19" s="609"/>
      <c r="BJ19" s="609"/>
      <c r="BK19" s="609"/>
      <c r="BL19" s="609"/>
      <c r="BM19" s="609"/>
      <c r="BN19" s="610"/>
      <c r="BO19" s="646">
        <v>0.3</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v>774</v>
      </c>
      <c r="S20" s="609"/>
      <c r="T20" s="609"/>
      <c r="U20" s="609"/>
      <c r="V20" s="609"/>
      <c r="W20" s="609"/>
      <c r="X20" s="609"/>
      <c r="Y20" s="610"/>
      <c r="Z20" s="646">
        <v>0</v>
      </c>
      <c r="AA20" s="646"/>
      <c r="AB20" s="646"/>
      <c r="AC20" s="646"/>
      <c r="AD20" s="647">
        <v>774</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1206</v>
      </c>
      <c r="BH20" s="609"/>
      <c r="BI20" s="609"/>
      <c r="BJ20" s="609"/>
      <c r="BK20" s="609"/>
      <c r="BL20" s="609"/>
      <c r="BM20" s="609"/>
      <c r="BN20" s="610"/>
      <c r="BO20" s="646">
        <v>0.3</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4834481</v>
      </c>
      <c r="CS20" s="609"/>
      <c r="CT20" s="609"/>
      <c r="CU20" s="609"/>
      <c r="CV20" s="609"/>
      <c r="CW20" s="609"/>
      <c r="CX20" s="609"/>
      <c r="CY20" s="610"/>
      <c r="CZ20" s="646">
        <v>100</v>
      </c>
      <c r="DA20" s="646"/>
      <c r="DB20" s="646"/>
      <c r="DC20" s="646"/>
      <c r="DD20" s="614">
        <v>598201</v>
      </c>
      <c r="DE20" s="609"/>
      <c r="DF20" s="609"/>
      <c r="DG20" s="609"/>
      <c r="DH20" s="609"/>
      <c r="DI20" s="609"/>
      <c r="DJ20" s="609"/>
      <c r="DK20" s="609"/>
      <c r="DL20" s="609"/>
      <c r="DM20" s="609"/>
      <c r="DN20" s="609"/>
      <c r="DO20" s="609"/>
      <c r="DP20" s="610"/>
      <c r="DQ20" s="614">
        <v>3070222</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2099917</v>
      </c>
      <c r="S21" s="609"/>
      <c r="T21" s="609"/>
      <c r="U21" s="609"/>
      <c r="V21" s="609"/>
      <c r="W21" s="609"/>
      <c r="X21" s="609"/>
      <c r="Y21" s="610"/>
      <c r="Z21" s="646">
        <v>41.2</v>
      </c>
      <c r="AA21" s="646"/>
      <c r="AB21" s="646"/>
      <c r="AC21" s="646"/>
      <c r="AD21" s="647">
        <v>1872139</v>
      </c>
      <c r="AE21" s="647"/>
      <c r="AF21" s="647"/>
      <c r="AG21" s="647"/>
      <c r="AH21" s="647"/>
      <c r="AI21" s="647"/>
      <c r="AJ21" s="647"/>
      <c r="AK21" s="647"/>
      <c r="AL21" s="611">
        <v>76.599999999999994</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1206</v>
      </c>
      <c r="BH21" s="609"/>
      <c r="BI21" s="609"/>
      <c r="BJ21" s="609"/>
      <c r="BK21" s="609"/>
      <c r="BL21" s="609"/>
      <c r="BM21" s="609"/>
      <c r="BN21" s="610"/>
      <c r="BO21" s="646">
        <v>0.3</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1872139</v>
      </c>
      <c r="S22" s="609"/>
      <c r="T22" s="609"/>
      <c r="U22" s="609"/>
      <c r="V22" s="609"/>
      <c r="W22" s="609"/>
      <c r="X22" s="609"/>
      <c r="Y22" s="610"/>
      <c r="Z22" s="646">
        <v>36.700000000000003</v>
      </c>
      <c r="AA22" s="646"/>
      <c r="AB22" s="646"/>
      <c r="AC22" s="646"/>
      <c r="AD22" s="647">
        <v>1872139</v>
      </c>
      <c r="AE22" s="647"/>
      <c r="AF22" s="647"/>
      <c r="AG22" s="647"/>
      <c r="AH22" s="647"/>
      <c r="AI22" s="647"/>
      <c r="AJ22" s="647"/>
      <c r="AK22" s="647"/>
      <c r="AL22" s="611">
        <v>76.599999999999994</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2">
      <c r="B23" s="605" t="s">
        <v>270</v>
      </c>
      <c r="C23" s="606"/>
      <c r="D23" s="606"/>
      <c r="E23" s="606"/>
      <c r="F23" s="606"/>
      <c r="G23" s="606"/>
      <c r="H23" s="606"/>
      <c r="I23" s="606"/>
      <c r="J23" s="606"/>
      <c r="K23" s="606"/>
      <c r="L23" s="606"/>
      <c r="M23" s="606"/>
      <c r="N23" s="606"/>
      <c r="O23" s="606"/>
      <c r="P23" s="606"/>
      <c r="Q23" s="607"/>
      <c r="R23" s="608">
        <v>227778</v>
      </c>
      <c r="S23" s="609"/>
      <c r="T23" s="609"/>
      <c r="U23" s="609"/>
      <c r="V23" s="609"/>
      <c r="W23" s="609"/>
      <c r="X23" s="609"/>
      <c r="Y23" s="610"/>
      <c r="Z23" s="646">
        <v>4.5</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8" t="s">
        <v>275</v>
      </c>
      <c r="DM23" s="699"/>
      <c r="DN23" s="699"/>
      <c r="DO23" s="699"/>
      <c r="DP23" s="699"/>
      <c r="DQ23" s="699"/>
      <c r="DR23" s="699"/>
      <c r="DS23" s="699"/>
      <c r="DT23" s="699"/>
      <c r="DU23" s="699"/>
      <c r="DV23" s="700"/>
      <c r="DW23" s="666" t="s">
        <v>276</v>
      </c>
      <c r="DX23" s="667"/>
      <c r="DY23" s="667"/>
      <c r="DZ23" s="667"/>
      <c r="EA23" s="667"/>
      <c r="EB23" s="667"/>
      <c r="EC23" s="668"/>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3" t="s">
        <v>279</v>
      </c>
      <c r="CE24" s="664"/>
      <c r="CF24" s="664"/>
      <c r="CG24" s="664"/>
      <c r="CH24" s="664"/>
      <c r="CI24" s="664"/>
      <c r="CJ24" s="664"/>
      <c r="CK24" s="664"/>
      <c r="CL24" s="664"/>
      <c r="CM24" s="664"/>
      <c r="CN24" s="664"/>
      <c r="CO24" s="664"/>
      <c r="CP24" s="664"/>
      <c r="CQ24" s="665"/>
      <c r="CR24" s="660">
        <v>1436342</v>
      </c>
      <c r="CS24" s="661"/>
      <c r="CT24" s="661"/>
      <c r="CU24" s="661"/>
      <c r="CV24" s="661"/>
      <c r="CW24" s="661"/>
      <c r="CX24" s="661"/>
      <c r="CY24" s="689"/>
      <c r="CZ24" s="690">
        <v>29.7</v>
      </c>
      <c r="DA24" s="672"/>
      <c r="DB24" s="672"/>
      <c r="DC24" s="692"/>
      <c r="DD24" s="688">
        <v>1011030</v>
      </c>
      <c r="DE24" s="661"/>
      <c r="DF24" s="661"/>
      <c r="DG24" s="661"/>
      <c r="DH24" s="661"/>
      <c r="DI24" s="661"/>
      <c r="DJ24" s="661"/>
      <c r="DK24" s="689"/>
      <c r="DL24" s="688">
        <v>954584</v>
      </c>
      <c r="DM24" s="661"/>
      <c r="DN24" s="661"/>
      <c r="DO24" s="661"/>
      <c r="DP24" s="661"/>
      <c r="DQ24" s="661"/>
      <c r="DR24" s="661"/>
      <c r="DS24" s="661"/>
      <c r="DT24" s="661"/>
      <c r="DU24" s="661"/>
      <c r="DV24" s="689"/>
      <c r="DW24" s="690">
        <v>38.9</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2672909</v>
      </c>
      <c r="S25" s="609"/>
      <c r="T25" s="609"/>
      <c r="U25" s="609"/>
      <c r="V25" s="609"/>
      <c r="W25" s="609"/>
      <c r="X25" s="609"/>
      <c r="Y25" s="610"/>
      <c r="Z25" s="646">
        <v>52.5</v>
      </c>
      <c r="AA25" s="646"/>
      <c r="AB25" s="646"/>
      <c r="AC25" s="646"/>
      <c r="AD25" s="647">
        <v>2445131</v>
      </c>
      <c r="AE25" s="647"/>
      <c r="AF25" s="647"/>
      <c r="AG25" s="647"/>
      <c r="AH25" s="647"/>
      <c r="AI25" s="647"/>
      <c r="AJ25" s="647"/>
      <c r="AK25" s="647"/>
      <c r="AL25" s="611">
        <v>100</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492383</v>
      </c>
      <c r="CS25" s="621"/>
      <c r="CT25" s="621"/>
      <c r="CU25" s="621"/>
      <c r="CV25" s="621"/>
      <c r="CW25" s="621"/>
      <c r="CX25" s="621"/>
      <c r="CY25" s="622"/>
      <c r="CZ25" s="611">
        <v>10.199999999999999</v>
      </c>
      <c r="DA25" s="623"/>
      <c r="DB25" s="623"/>
      <c r="DC25" s="624"/>
      <c r="DD25" s="614">
        <v>455070</v>
      </c>
      <c r="DE25" s="621"/>
      <c r="DF25" s="621"/>
      <c r="DG25" s="621"/>
      <c r="DH25" s="621"/>
      <c r="DI25" s="621"/>
      <c r="DJ25" s="621"/>
      <c r="DK25" s="622"/>
      <c r="DL25" s="614">
        <v>446403</v>
      </c>
      <c r="DM25" s="621"/>
      <c r="DN25" s="621"/>
      <c r="DO25" s="621"/>
      <c r="DP25" s="621"/>
      <c r="DQ25" s="621"/>
      <c r="DR25" s="621"/>
      <c r="DS25" s="621"/>
      <c r="DT25" s="621"/>
      <c r="DU25" s="621"/>
      <c r="DV25" s="622"/>
      <c r="DW25" s="611">
        <v>18.2</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296120</v>
      </c>
      <c r="CS26" s="609"/>
      <c r="CT26" s="609"/>
      <c r="CU26" s="609"/>
      <c r="CV26" s="609"/>
      <c r="CW26" s="609"/>
      <c r="CX26" s="609"/>
      <c r="CY26" s="610"/>
      <c r="CZ26" s="611">
        <v>6.1</v>
      </c>
      <c r="DA26" s="623"/>
      <c r="DB26" s="623"/>
      <c r="DC26" s="624"/>
      <c r="DD26" s="614">
        <v>292664</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12957</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402252</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576321</v>
      </c>
      <c r="CS27" s="621"/>
      <c r="CT27" s="621"/>
      <c r="CU27" s="621"/>
      <c r="CV27" s="621"/>
      <c r="CW27" s="621"/>
      <c r="CX27" s="621"/>
      <c r="CY27" s="622"/>
      <c r="CZ27" s="611">
        <v>11.9</v>
      </c>
      <c r="DA27" s="623"/>
      <c r="DB27" s="623"/>
      <c r="DC27" s="624"/>
      <c r="DD27" s="614">
        <v>205233</v>
      </c>
      <c r="DE27" s="621"/>
      <c r="DF27" s="621"/>
      <c r="DG27" s="621"/>
      <c r="DH27" s="621"/>
      <c r="DI27" s="621"/>
      <c r="DJ27" s="621"/>
      <c r="DK27" s="622"/>
      <c r="DL27" s="614">
        <v>157454</v>
      </c>
      <c r="DM27" s="621"/>
      <c r="DN27" s="621"/>
      <c r="DO27" s="621"/>
      <c r="DP27" s="621"/>
      <c r="DQ27" s="621"/>
      <c r="DR27" s="621"/>
      <c r="DS27" s="621"/>
      <c r="DT27" s="621"/>
      <c r="DU27" s="621"/>
      <c r="DV27" s="622"/>
      <c r="DW27" s="611">
        <v>6.4</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42343</v>
      </c>
      <c r="S28" s="609"/>
      <c r="T28" s="609"/>
      <c r="U28" s="609"/>
      <c r="V28" s="609"/>
      <c r="W28" s="609"/>
      <c r="X28" s="609"/>
      <c r="Y28" s="610"/>
      <c r="Z28" s="646">
        <v>0.8</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367638</v>
      </c>
      <c r="CS28" s="609"/>
      <c r="CT28" s="609"/>
      <c r="CU28" s="609"/>
      <c r="CV28" s="609"/>
      <c r="CW28" s="609"/>
      <c r="CX28" s="609"/>
      <c r="CY28" s="610"/>
      <c r="CZ28" s="611">
        <v>7.6</v>
      </c>
      <c r="DA28" s="623"/>
      <c r="DB28" s="623"/>
      <c r="DC28" s="624"/>
      <c r="DD28" s="614">
        <v>350727</v>
      </c>
      <c r="DE28" s="609"/>
      <c r="DF28" s="609"/>
      <c r="DG28" s="609"/>
      <c r="DH28" s="609"/>
      <c r="DI28" s="609"/>
      <c r="DJ28" s="609"/>
      <c r="DK28" s="610"/>
      <c r="DL28" s="614">
        <v>350727</v>
      </c>
      <c r="DM28" s="609"/>
      <c r="DN28" s="609"/>
      <c r="DO28" s="609"/>
      <c r="DP28" s="609"/>
      <c r="DQ28" s="609"/>
      <c r="DR28" s="609"/>
      <c r="DS28" s="609"/>
      <c r="DT28" s="609"/>
      <c r="DU28" s="609"/>
      <c r="DV28" s="610"/>
      <c r="DW28" s="611">
        <v>14.3</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3019</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367638</v>
      </c>
      <c r="CS29" s="621"/>
      <c r="CT29" s="621"/>
      <c r="CU29" s="621"/>
      <c r="CV29" s="621"/>
      <c r="CW29" s="621"/>
      <c r="CX29" s="621"/>
      <c r="CY29" s="622"/>
      <c r="CZ29" s="611">
        <v>7.6</v>
      </c>
      <c r="DA29" s="623"/>
      <c r="DB29" s="623"/>
      <c r="DC29" s="624"/>
      <c r="DD29" s="614">
        <v>350727</v>
      </c>
      <c r="DE29" s="621"/>
      <c r="DF29" s="621"/>
      <c r="DG29" s="621"/>
      <c r="DH29" s="621"/>
      <c r="DI29" s="621"/>
      <c r="DJ29" s="621"/>
      <c r="DK29" s="622"/>
      <c r="DL29" s="614">
        <v>350727</v>
      </c>
      <c r="DM29" s="621"/>
      <c r="DN29" s="621"/>
      <c r="DO29" s="621"/>
      <c r="DP29" s="621"/>
      <c r="DQ29" s="621"/>
      <c r="DR29" s="621"/>
      <c r="DS29" s="621"/>
      <c r="DT29" s="621"/>
      <c r="DU29" s="621"/>
      <c r="DV29" s="622"/>
      <c r="DW29" s="611">
        <v>14.3</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1051329</v>
      </c>
      <c r="S30" s="609"/>
      <c r="T30" s="609"/>
      <c r="U30" s="609"/>
      <c r="V30" s="609"/>
      <c r="W30" s="609"/>
      <c r="X30" s="609"/>
      <c r="Y30" s="610"/>
      <c r="Z30" s="646">
        <v>20.6</v>
      </c>
      <c r="AA30" s="646"/>
      <c r="AB30" s="646"/>
      <c r="AC30" s="646"/>
      <c r="AD30" s="647" t="s">
        <v>122</v>
      </c>
      <c r="AE30" s="647"/>
      <c r="AF30" s="647"/>
      <c r="AG30" s="647"/>
      <c r="AH30" s="647"/>
      <c r="AI30" s="647"/>
      <c r="AJ30" s="647"/>
      <c r="AK30" s="647"/>
      <c r="AL30" s="611" t="s">
        <v>122</v>
      </c>
      <c r="AM30" s="612"/>
      <c r="AN30" s="612"/>
      <c r="AO30" s="648"/>
      <c r="AP30" s="666" t="s">
        <v>211</v>
      </c>
      <c r="AQ30" s="667"/>
      <c r="AR30" s="667"/>
      <c r="AS30" s="667"/>
      <c r="AT30" s="667"/>
      <c r="AU30" s="667"/>
      <c r="AV30" s="667"/>
      <c r="AW30" s="667"/>
      <c r="AX30" s="667"/>
      <c r="AY30" s="667"/>
      <c r="AZ30" s="667"/>
      <c r="BA30" s="667"/>
      <c r="BB30" s="667"/>
      <c r="BC30" s="667"/>
      <c r="BD30" s="667"/>
      <c r="BE30" s="667"/>
      <c r="BF30" s="668"/>
      <c r="BG30" s="666" t="s">
        <v>294</v>
      </c>
      <c r="BH30" s="680"/>
      <c r="BI30" s="680"/>
      <c r="BJ30" s="680"/>
      <c r="BK30" s="680"/>
      <c r="BL30" s="680"/>
      <c r="BM30" s="680"/>
      <c r="BN30" s="680"/>
      <c r="BO30" s="680"/>
      <c r="BP30" s="680"/>
      <c r="BQ30" s="681"/>
      <c r="BR30" s="666"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354119</v>
      </c>
      <c r="CS30" s="609"/>
      <c r="CT30" s="609"/>
      <c r="CU30" s="609"/>
      <c r="CV30" s="609"/>
      <c r="CW30" s="609"/>
      <c r="CX30" s="609"/>
      <c r="CY30" s="610"/>
      <c r="CZ30" s="611">
        <v>7.3</v>
      </c>
      <c r="DA30" s="623"/>
      <c r="DB30" s="623"/>
      <c r="DC30" s="624"/>
      <c r="DD30" s="614">
        <v>337208</v>
      </c>
      <c r="DE30" s="609"/>
      <c r="DF30" s="609"/>
      <c r="DG30" s="609"/>
      <c r="DH30" s="609"/>
      <c r="DI30" s="609"/>
      <c r="DJ30" s="609"/>
      <c r="DK30" s="610"/>
      <c r="DL30" s="614">
        <v>337208</v>
      </c>
      <c r="DM30" s="609"/>
      <c r="DN30" s="609"/>
      <c r="DO30" s="609"/>
      <c r="DP30" s="609"/>
      <c r="DQ30" s="609"/>
      <c r="DR30" s="609"/>
      <c r="DS30" s="609"/>
      <c r="DT30" s="609"/>
      <c r="DU30" s="609"/>
      <c r="DV30" s="610"/>
      <c r="DW30" s="611">
        <v>13.7</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12"/>
      <c r="AV31" s="212"/>
      <c r="AW31" s="212"/>
      <c r="AX31" s="663" t="s">
        <v>177</v>
      </c>
      <c r="AY31" s="664"/>
      <c r="AZ31" s="664"/>
      <c r="BA31" s="664"/>
      <c r="BB31" s="664"/>
      <c r="BC31" s="664"/>
      <c r="BD31" s="664"/>
      <c r="BE31" s="664"/>
      <c r="BF31" s="665"/>
      <c r="BG31" s="670">
        <v>99</v>
      </c>
      <c r="BH31" s="671"/>
      <c r="BI31" s="671"/>
      <c r="BJ31" s="671"/>
      <c r="BK31" s="671"/>
      <c r="BL31" s="671"/>
      <c r="BM31" s="672">
        <v>95.5</v>
      </c>
      <c r="BN31" s="671"/>
      <c r="BO31" s="671"/>
      <c r="BP31" s="671"/>
      <c r="BQ31" s="673"/>
      <c r="BR31" s="670">
        <v>99.3</v>
      </c>
      <c r="BS31" s="671"/>
      <c r="BT31" s="671"/>
      <c r="BU31" s="671"/>
      <c r="BV31" s="671"/>
      <c r="BW31" s="671"/>
      <c r="BX31" s="672">
        <v>94.6</v>
      </c>
      <c r="BY31" s="671"/>
      <c r="BZ31" s="671"/>
      <c r="CA31" s="671"/>
      <c r="CB31" s="673"/>
      <c r="CD31" s="629"/>
      <c r="CE31" s="630"/>
      <c r="CF31" s="605" t="s">
        <v>300</v>
      </c>
      <c r="CG31" s="606"/>
      <c r="CH31" s="606"/>
      <c r="CI31" s="606"/>
      <c r="CJ31" s="606"/>
      <c r="CK31" s="606"/>
      <c r="CL31" s="606"/>
      <c r="CM31" s="606"/>
      <c r="CN31" s="606"/>
      <c r="CO31" s="606"/>
      <c r="CP31" s="606"/>
      <c r="CQ31" s="607"/>
      <c r="CR31" s="608">
        <v>13519</v>
      </c>
      <c r="CS31" s="621"/>
      <c r="CT31" s="621"/>
      <c r="CU31" s="621"/>
      <c r="CV31" s="621"/>
      <c r="CW31" s="621"/>
      <c r="CX31" s="621"/>
      <c r="CY31" s="622"/>
      <c r="CZ31" s="611">
        <v>0.3</v>
      </c>
      <c r="DA31" s="623"/>
      <c r="DB31" s="623"/>
      <c r="DC31" s="624"/>
      <c r="DD31" s="614">
        <v>13519</v>
      </c>
      <c r="DE31" s="621"/>
      <c r="DF31" s="621"/>
      <c r="DG31" s="621"/>
      <c r="DH31" s="621"/>
      <c r="DI31" s="621"/>
      <c r="DJ31" s="621"/>
      <c r="DK31" s="622"/>
      <c r="DL31" s="614">
        <v>13519</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271028</v>
      </c>
      <c r="S32" s="609"/>
      <c r="T32" s="609"/>
      <c r="U32" s="609"/>
      <c r="V32" s="609"/>
      <c r="W32" s="609"/>
      <c r="X32" s="609"/>
      <c r="Y32" s="610"/>
      <c r="Z32" s="646">
        <v>5.3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208" t="s">
        <v>302</v>
      </c>
      <c r="AX32" s="605" t="s">
        <v>303</v>
      </c>
      <c r="AY32" s="606"/>
      <c r="AZ32" s="606"/>
      <c r="BA32" s="606"/>
      <c r="BB32" s="606"/>
      <c r="BC32" s="606"/>
      <c r="BD32" s="606"/>
      <c r="BE32" s="606"/>
      <c r="BF32" s="607"/>
      <c r="BG32" s="679">
        <v>98.1</v>
      </c>
      <c r="BH32" s="621"/>
      <c r="BI32" s="621"/>
      <c r="BJ32" s="621"/>
      <c r="BK32" s="621"/>
      <c r="BL32" s="621"/>
      <c r="BM32" s="612">
        <v>95.3</v>
      </c>
      <c r="BN32" s="621"/>
      <c r="BO32" s="621"/>
      <c r="BP32" s="621"/>
      <c r="BQ32" s="644"/>
      <c r="BR32" s="679">
        <v>99.5</v>
      </c>
      <c r="BS32" s="621"/>
      <c r="BT32" s="621"/>
      <c r="BU32" s="621"/>
      <c r="BV32" s="621"/>
      <c r="BW32" s="621"/>
      <c r="BX32" s="612">
        <v>95.8</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73199</v>
      </c>
      <c r="S33" s="609"/>
      <c r="T33" s="609"/>
      <c r="U33" s="609"/>
      <c r="V33" s="609"/>
      <c r="W33" s="609"/>
      <c r="X33" s="609"/>
      <c r="Y33" s="610"/>
      <c r="Z33" s="646">
        <v>1.4</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78"/>
      <c r="AU33" s="213"/>
      <c r="AV33" s="213"/>
      <c r="AW33" s="213"/>
      <c r="AX33" s="589" t="s">
        <v>306</v>
      </c>
      <c r="AY33" s="590"/>
      <c r="AZ33" s="590"/>
      <c r="BA33" s="590"/>
      <c r="BB33" s="590"/>
      <c r="BC33" s="590"/>
      <c r="BD33" s="590"/>
      <c r="BE33" s="590"/>
      <c r="BF33" s="591"/>
      <c r="BG33" s="669">
        <v>99.5</v>
      </c>
      <c r="BH33" s="593"/>
      <c r="BI33" s="593"/>
      <c r="BJ33" s="593"/>
      <c r="BK33" s="593"/>
      <c r="BL33" s="593"/>
      <c r="BM33" s="639">
        <v>94.7</v>
      </c>
      <c r="BN33" s="593"/>
      <c r="BO33" s="593"/>
      <c r="BP33" s="593"/>
      <c r="BQ33" s="656"/>
      <c r="BR33" s="669">
        <v>99.1</v>
      </c>
      <c r="BS33" s="593"/>
      <c r="BT33" s="593"/>
      <c r="BU33" s="593"/>
      <c r="BV33" s="593"/>
      <c r="BW33" s="593"/>
      <c r="BX33" s="639">
        <v>93</v>
      </c>
      <c r="BY33" s="593"/>
      <c r="BZ33" s="593"/>
      <c r="CA33" s="593"/>
      <c r="CB33" s="656"/>
      <c r="CD33" s="605" t="s">
        <v>307</v>
      </c>
      <c r="CE33" s="606"/>
      <c r="CF33" s="606"/>
      <c r="CG33" s="606"/>
      <c r="CH33" s="606"/>
      <c r="CI33" s="606"/>
      <c r="CJ33" s="606"/>
      <c r="CK33" s="606"/>
      <c r="CL33" s="606"/>
      <c r="CM33" s="606"/>
      <c r="CN33" s="606"/>
      <c r="CO33" s="606"/>
      <c r="CP33" s="606"/>
      <c r="CQ33" s="607"/>
      <c r="CR33" s="608">
        <v>2310395</v>
      </c>
      <c r="CS33" s="621"/>
      <c r="CT33" s="621"/>
      <c r="CU33" s="621"/>
      <c r="CV33" s="621"/>
      <c r="CW33" s="621"/>
      <c r="CX33" s="621"/>
      <c r="CY33" s="622"/>
      <c r="CZ33" s="611">
        <v>47.8</v>
      </c>
      <c r="DA33" s="623"/>
      <c r="DB33" s="623"/>
      <c r="DC33" s="624"/>
      <c r="DD33" s="614">
        <v>1986872</v>
      </c>
      <c r="DE33" s="621"/>
      <c r="DF33" s="621"/>
      <c r="DG33" s="621"/>
      <c r="DH33" s="621"/>
      <c r="DI33" s="621"/>
      <c r="DJ33" s="621"/>
      <c r="DK33" s="622"/>
      <c r="DL33" s="614">
        <v>1130284</v>
      </c>
      <c r="DM33" s="621"/>
      <c r="DN33" s="621"/>
      <c r="DO33" s="621"/>
      <c r="DP33" s="621"/>
      <c r="DQ33" s="621"/>
      <c r="DR33" s="621"/>
      <c r="DS33" s="621"/>
      <c r="DT33" s="621"/>
      <c r="DU33" s="621"/>
      <c r="DV33" s="622"/>
      <c r="DW33" s="611">
        <v>46</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103688</v>
      </c>
      <c r="S34" s="609"/>
      <c r="T34" s="609"/>
      <c r="U34" s="609"/>
      <c r="V34" s="609"/>
      <c r="W34" s="609"/>
      <c r="X34" s="609"/>
      <c r="Y34" s="610"/>
      <c r="Z34" s="646">
        <v>2</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675854</v>
      </c>
      <c r="CS34" s="609"/>
      <c r="CT34" s="609"/>
      <c r="CU34" s="609"/>
      <c r="CV34" s="609"/>
      <c r="CW34" s="609"/>
      <c r="CX34" s="609"/>
      <c r="CY34" s="610"/>
      <c r="CZ34" s="611">
        <v>14</v>
      </c>
      <c r="DA34" s="623"/>
      <c r="DB34" s="623"/>
      <c r="DC34" s="624"/>
      <c r="DD34" s="614">
        <v>542773</v>
      </c>
      <c r="DE34" s="609"/>
      <c r="DF34" s="609"/>
      <c r="DG34" s="609"/>
      <c r="DH34" s="609"/>
      <c r="DI34" s="609"/>
      <c r="DJ34" s="609"/>
      <c r="DK34" s="610"/>
      <c r="DL34" s="614">
        <v>386224</v>
      </c>
      <c r="DM34" s="609"/>
      <c r="DN34" s="609"/>
      <c r="DO34" s="609"/>
      <c r="DP34" s="609"/>
      <c r="DQ34" s="609"/>
      <c r="DR34" s="609"/>
      <c r="DS34" s="609"/>
      <c r="DT34" s="609"/>
      <c r="DU34" s="609"/>
      <c r="DV34" s="610"/>
      <c r="DW34" s="611">
        <v>15.7</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58273</v>
      </c>
      <c r="S35" s="609"/>
      <c r="T35" s="609"/>
      <c r="U35" s="609"/>
      <c r="V35" s="609"/>
      <c r="W35" s="609"/>
      <c r="X35" s="609"/>
      <c r="Y35" s="610"/>
      <c r="Z35" s="646">
        <v>1.1000000000000001</v>
      </c>
      <c r="AA35" s="646"/>
      <c r="AB35" s="646"/>
      <c r="AC35" s="646"/>
      <c r="AD35" s="647" t="s">
        <v>122</v>
      </c>
      <c r="AE35" s="647"/>
      <c r="AF35" s="647"/>
      <c r="AG35" s="647"/>
      <c r="AH35" s="647"/>
      <c r="AI35" s="647"/>
      <c r="AJ35" s="647"/>
      <c r="AK35" s="647"/>
      <c r="AL35" s="611" t="s">
        <v>122</v>
      </c>
      <c r="AM35" s="612"/>
      <c r="AN35" s="612"/>
      <c r="AO35" s="648"/>
      <c r="AP35" s="216"/>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313</v>
      </c>
      <c r="CE35" s="606"/>
      <c r="CF35" s="606"/>
      <c r="CG35" s="606"/>
      <c r="CH35" s="606"/>
      <c r="CI35" s="606"/>
      <c r="CJ35" s="606"/>
      <c r="CK35" s="606"/>
      <c r="CL35" s="606"/>
      <c r="CM35" s="606"/>
      <c r="CN35" s="606"/>
      <c r="CO35" s="606"/>
      <c r="CP35" s="606"/>
      <c r="CQ35" s="607"/>
      <c r="CR35" s="608">
        <v>46030</v>
      </c>
      <c r="CS35" s="621"/>
      <c r="CT35" s="621"/>
      <c r="CU35" s="621"/>
      <c r="CV35" s="621"/>
      <c r="CW35" s="621"/>
      <c r="CX35" s="621"/>
      <c r="CY35" s="622"/>
      <c r="CZ35" s="611">
        <v>1</v>
      </c>
      <c r="DA35" s="623"/>
      <c r="DB35" s="623"/>
      <c r="DC35" s="624"/>
      <c r="DD35" s="614">
        <v>43122</v>
      </c>
      <c r="DE35" s="621"/>
      <c r="DF35" s="621"/>
      <c r="DG35" s="621"/>
      <c r="DH35" s="621"/>
      <c r="DI35" s="621"/>
      <c r="DJ35" s="621"/>
      <c r="DK35" s="622"/>
      <c r="DL35" s="614">
        <v>18196</v>
      </c>
      <c r="DM35" s="621"/>
      <c r="DN35" s="621"/>
      <c r="DO35" s="621"/>
      <c r="DP35" s="621"/>
      <c r="DQ35" s="621"/>
      <c r="DR35" s="621"/>
      <c r="DS35" s="621"/>
      <c r="DT35" s="621"/>
      <c r="DU35" s="621"/>
      <c r="DV35" s="622"/>
      <c r="DW35" s="611">
        <v>0.7</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489126</v>
      </c>
      <c r="S36" s="609"/>
      <c r="T36" s="609"/>
      <c r="U36" s="609"/>
      <c r="V36" s="609"/>
      <c r="W36" s="609"/>
      <c r="X36" s="609"/>
      <c r="Y36" s="610"/>
      <c r="Z36" s="646">
        <v>9.6</v>
      </c>
      <c r="AA36" s="646"/>
      <c r="AB36" s="646"/>
      <c r="AC36" s="646"/>
      <c r="AD36" s="647" t="s">
        <v>122</v>
      </c>
      <c r="AE36" s="647"/>
      <c r="AF36" s="647"/>
      <c r="AG36" s="647"/>
      <c r="AH36" s="647"/>
      <c r="AI36" s="647"/>
      <c r="AJ36" s="647"/>
      <c r="AK36" s="647"/>
      <c r="AL36" s="611" t="s">
        <v>122</v>
      </c>
      <c r="AM36" s="612"/>
      <c r="AN36" s="612"/>
      <c r="AO36" s="648"/>
      <c r="AP36" s="216"/>
      <c r="AQ36" s="657" t="s">
        <v>315</v>
      </c>
      <c r="AR36" s="658"/>
      <c r="AS36" s="658"/>
      <c r="AT36" s="658"/>
      <c r="AU36" s="658"/>
      <c r="AV36" s="658"/>
      <c r="AW36" s="658"/>
      <c r="AX36" s="658"/>
      <c r="AY36" s="659"/>
      <c r="AZ36" s="660">
        <v>493449</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v>32770</v>
      </c>
      <c r="BW36" s="661"/>
      <c r="BX36" s="661"/>
      <c r="BY36" s="661"/>
      <c r="BZ36" s="661"/>
      <c r="CA36" s="661"/>
      <c r="CB36" s="662"/>
      <c r="CD36" s="605" t="s">
        <v>317</v>
      </c>
      <c r="CE36" s="606"/>
      <c r="CF36" s="606"/>
      <c r="CG36" s="606"/>
      <c r="CH36" s="606"/>
      <c r="CI36" s="606"/>
      <c r="CJ36" s="606"/>
      <c r="CK36" s="606"/>
      <c r="CL36" s="606"/>
      <c r="CM36" s="606"/>
      <c r="CN36" s="606"/>
      <c r="CO36" s="606"/>
      <c r="CP36" s="606"/>
      <c r="CQ36" s="607"/>
      <c r="CR36" s="608">
        <v>488139</v>
      </c>
      <c r="CS36" s="609"/>
      <c r="CT36" s="609"/>
      <c r="CU36" s="609"/>
      <c r="CV36" s="609"/>
      <c r="CW36" s="609"/>
      <c r="CX36" s="609"/>
      <c r="CY36" s="610"/>
      <c r="CZ36" s="611">
        <v>10.1</v>
      </c>
      <c r="DA36" s="623"/>
      <c r="DB36" s="623"/>
      <c r="DC36" s="624"/>
      <c r="DD36" s="614">
        <v>387956</v>
      </c>
      <c r="DE36" s="609"/>
      <c r="DF36" s="609"/>
      <c r="DG36" s="609"/>
      <c r="DH36" s="609"/>
      <c r="DI36" s="609"/>
      <c r="DJ36" s="609"/>
      <c r="DK36" s="610"/>
      <c r="DL36" s="614">
        <v>311130</v>
      </c>
      <c r="DM36" s="609"/>
      <c r="DN36" s="609"/>
      <c r="DO36" s="609"/>
      <c r="DP36" s="609"/>
      <c r="DQ36" s="609"/>
      <c r="DR36" s="609"/>
      <c r="DS36" s="609"/>
      <c r="DT36" s="609"/>
      <c r="DU36" s="609"/>
      <c r="DV36" s="610"/>
      <c r="DW36" s="611">
        <v>12.7</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21326</v>
      </c>
      <c r="S37" s="609"/>
      <c r="T37" s="609"/>
      <c r="U37" s="609"/>
      <c r="V37" s="609"/>
      <c r="W37" s="609"/>
      <c r="X37" s="609"/>
      <c r="Y37" s="610"/>
      <c r="Z37" s="646">
        <v>0.4</v>
      </c>
      <c r="AA37" s="646"/>
      <c r="AB37" s="646"/>
      <c r="AC37" s="646"/>
      <c r="AD37" s="647">
        <v>8</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127573</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32770</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204690</v>
      </c>
      <c r="CS37" s="621"/>
      <c r="CT37" s="621"/>
      <c r="CU37" s="621"/>
      <c r="CV37" s="621"/>
      <c r="CW37" s="621"/>
      <c r="CX37" s="621"/>
      <c r="CY37" s="622"/>
      <c r="CZ37" s="611">
        <v>4.2</v>
      </c>
      <c r="DA37" s="623"/>
      <c r="DB37" s="623"/>
      <c r="DC37" s="624"/>
      <c r="DD37" s="614">
        <v>204626</v>
      </c>
      <c r="DE37" s="621"/>
      <c r="DF37" s="621"/>
      <c r="DG37" s="621"/>
      <c r="DH37" s="621"/>
      <c r="DI37" s="621"/>
      <c r="DJ37" s="621"/>
      <c r="DK37" s="622"/>
      <c r="DL37" s="614">
        <v>172220</v>
      </c>
      <c r="DM37" s="621"/>
      <c r="DN37" s="621"/>
      <c r="DO37" s="621"/>
      <c r="DP37" s="621"/>
      <c r="DQ37" s="621"/>
      <c r="DR37" s="621"/>
      <c r="DS37" s="621"/>
      <c r="DT37" s="621"/>
      <c r="DU37" s="621"/>
      <c r="DV37" s="622"/>
      <c r="DW37" s="611">
        <v>7</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296142</v>
      </c>
      <c r="S38" s="609"/>
      <c r="T38" s="609"/>
      <c r="U38" s="609"/>
      <c r="V38" s="609"/>
      <c r="W38" s="609"/>
      <c r="X38" s="609"/>
      <c r="Y38" s="610"/>
      <c r="Z38" s="646">
        <v>5.8</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62482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565</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493449</v>
      </c>
      <c r="CS38" s="609"/>
      <c r="CT38" s="609"/>
      <c r="CU38" s="609"/>
      <c r="CV38" s="609"/>
      <c r="CW38" s="609"/>
      <c r="CX38" s="609"/>
      <c r="CY38" s="610"/>
      <c r="CZ38" s="611">
        <v>10.199999999999999</v>
      </c>
      <c r="DA38" s="623"/>
      <c r="DB38" s="623"/>
      <c r="DC38" s="624"/>
      <c r="DD38" s="614">
        <v>418404</v>
      </c>
      <c r="DE38" s="609"/>
      <c r="DF38" s="609"/>
      <c r="DG38" s="609"/>
      <c r="DH38" s="609"/>
      <c r="DI38" s="609"/>
      <c r="DJ38" s="609"/>
      <c r="DK38" s="610"/>
      <c r="DL38" s="614">
        <v>414734</v>
      </c>
      <c r="DM38" s="609"/>
      <c r="DN38" s="609"/>
      <c r="DO38" s="609"/>
      <c r="DP38" s="609"/>
      <c r="DQ38" s="609"/>
      <c r="DR38" s="609"/>
      <c r="DS38" s="609"/>
      <c r="DT38" s="609"/>
      <c r="DU38" s="609"/>
      <c r="DV38" s="610"/>
      <c r="DW38" s="611">
        <v>16.899999999999999</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910</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606923</v>
      </c>
      <c r="CS39" s="621"/>
      <c r="CT39" s="621"/>
      <c r="CU39" s="621"/>
      <c r="CV39" s="621"/>
      <c r="CW39" s="621"/>
      <c r="CX39" s="621"/>
      <c r="CY39" s="622"/>
      <c r="CZ39" s="611">
        <v>12.6</v>
      </c>
      <c r="DA39" s="623"/>
      <c r="DB39" s="623"/>
      <c r="DC39" s="624"/>
      <c r="DD39" s="614">
        <v>594617</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9742</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103</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t="s">
        <v>122</v>
      </c>
      <c r="CS40" s="609"/>
      <c r="CT40" s="609"/>
      <c r="CU40" s="609"/>
      <c r="CV40" s="609"/>
      <c r="CW40" s="609"/>
      <c r="CX40" s="609"/>
      <c r="CY40" s="610"/>
      <c r="CZ40" s="611" t="s">
        <v>122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5095339</v>
      </c>
      <c r="S41" s="633"/>
      <c r="T41" s="633"/>
      <c r="U41" s="633"/>
      <c r="V41" s="633"/>
      <c r="W41" s="633"/>
      <c r="X41" s="633"/>
      <c r="Y41" s="636"/>
      <c r="Z41" s="637">
        <v>100</v>
      </c>
      <c r="AA41" s="637"/>
      <c r="AB41" s="637"/>
      <c r="AC41" s="637"/>
      <c r="AD41" s="638">
        <v>2445139</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51072</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252322</v>
      </c>
      <c r="BA42" s="633"/>
      <c r="BB42" s="633"/>
      <c r="BC42" s="633"/>
      <c r="BD42" s="593"/>
      <c r="BE42" s="593"/>
      <c r="BF42" s="656"/>
      <c r="BG42" s="651"/>
      <c r="BH42" s="652"/>
      <c r="BI42" s="652"/>
      <c r="BJ42" s="652"/>
      <c r="BK42" s="652"/>
      <c r="BL42" s="218"/>
      <c r="BM42" s="590" t="s">
        <v>340</v>
      </c>
      <c r="BN42" s="590"/>
      <c r="BO42" s="590"/>
      <c r="BP42" s="590"/>
      <c r="BQ42" s="590"/>
      <c r="BR42" s="590"/>
      <c r="BS42" s="590"/>
      <c r="BT42" s="590"/>
      <c r="BU42" s="591"/>
      <c r="BV42" s="592">
        <v>379</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1087744</v>
      </c>
      <c r="CS42" s="621"/>
      <c r="CT42" s="621"/>
      <c r="CU42" s="621"/>
      <c r="CV42" s="621"/>
      <c r="CW42" s="621"/>
      <c r="CX42" s="621"/>
      <c r="CY42" s="622"/>
      <c r="CZ42" s="611">
        <v>22.5</v>
      </c>
      <c r="DA42" s="623"/>
      <c r="DB42" s="623"/>
      <c r="DC42" s="624"/>
      <c r="DD42" s="614">
        <v>72320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342</v>
      </c>
      <c r="CD43" s="605" t="s">
        <v>343</v>
      </c>
      <c r="CE43" s="606"/>
      <c r="CF43" s="606"/>
      <c r="CG43" s="606"/>
      <c r="CH43" s="606"/>
      <c r="CI43" s="606"/>
      <c r="CJ43" s="606"/>
      <c r="CK43" s="606"/>
      <c r="CL43" s="606"/>
      <c r="CM43" s="606"/>
      <c r="CN43" s="606"/>
      <c r="CO43" s="606"/>
      <c r="CP43" s="606"/>
      <c r="CQ43" s="607"/>
      <c r="CR43" s="608">
        <v>22207</v>
      </c>
      <c r="CS43" s="621"/>
      <c r="CT43" s="621"/>
      <c r="CU43" s="621"/>
      <c r="CV43" s="621"/>
      <c r="CW43" s="621"/>
      <c r="CX43" s="621"/>
      <c r="CY43" s="622"/>
      <c r="CZ43" s="611">
        <v>0.5</v>
      </c>
      <c r="DA43" s="623"/>
      <c r="DB43" s="623"/>
      <c r="DC43" s="624"/>
      <c r="DD43" s="614">
        <v>22207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598201</v>
      </c>
      <c r="CS44" s="609"/>
      <c r="CT44" s="609"/>
      <c r="CU44" s="609"/>
      <c r="CV44" s="609"/>
      <c r="CW44" s="609"/>
      <c r="CX44" s="609"/>
      <c r="CY44" s="610"/>
      <c r="CZ44" s="611">
        <v>12.4</v>
      </c>
      <c r="DA44" s="612"/>
      <c r="DB44" s="612"/>
      <c r="DC44" s="613"/>
      <c r="DD44" s="614">
        <v>59668</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363592</v>
      </c>
      <c r="CS45" s="621"/>
      <c r="CT45" s="621"/>
      <c r="CU45" s="621"/>
      <c r="CV45" s="621"/>
      <c r="CW45" s="621"/>
      <c r="CX45" s="621"/>
      <c r="CY45" s="622"/>
      <c r="CZ45" s="611">
        <v>7.5</v>
      </c>
      <c r="DA45" s="623"/>
      <c r="DB45" s="623"/>
      <c r="DC45" s="624"/>
      <c r="DD45" s="614">
        <v>15033</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348</v>
      </c>
      <c r="CG46" s="606"/>
      <c r="CH46" s="606"/>
      <c r="CI46" s="606"/>
      <c r="CJ46" s="606"/>
      <c r="CK46" s="606"/>
      <c r="CL46" s="606"/>
      <c r="CM46" s="606"/>
      <c r="CN46" s="606"/>
      <c r="CO46" s="606"/>
      <c r="CP46" s="606"/>
      <c r="CQ46" s="607"/>
      <c r="CR46" s="608">
        <v>223828</v>
      </c>
      <c r="CS46" s="609"/>
      <c r="CT46" s="609"/>
      <c r="CU46" s="609"/>
      <c r="CV46" s="609"/>
      <c r="CW46" s="609"/>
      <c r="CX46" s="609"/>
      <c r="CY46" s="610"/>
      <c r="CZ46" s="611">
        <v>4.5999999999999996</v>
      </c>
      <c r="DA46" s="612"/>
      <c r="DB46" s="612"/>
      <c r="DC46" s="613"/>
      <c r="DD46" s="614">
        <v>35415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349</v>
      </c>
      <c r="CG47" s="606"/>
      <c r="CH47" s="606"/>
      <c r="CI47" s="606"/>
      <c r="CJ47" s="606"/>
      <c r="CK47" s="606"/>
      <c r="CL47" s="606"/>
      <c r="CM47" s="606"/>
      <c r="CN47" s="606"/>
      <c r="CO47" s="606"/>
      <c r="CP47" s="606"/>
      <c r="CQ47" s="607"/>
      <c r="CR47" s="608">
        <v>489543</v>
      </c>
      <c r="CS47" s="621"/>
      <c r="CT47" s="621"/>
      <c r="CU47" s="621"/>
      <c r="CV47" s="621"/>
      <c r="CW47" s="621"/>
      <c r="CX47" s="621"/>
      <c r="CY47" s="622"/>
      <c r="CZ47" s="611">
        <v>10.1</v>
      </c>
      <c r="DA47" s="623"/>
      <c r="DB47" s="623"/>
      <c r="DC47" s="624"/>
      <c r="DD47" s="614">
        <v>12652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351</v>
      </c>
      <c r="CE49" s="590"/>
      <c r="CF49" s="590"/>
      <c r="CG49" s="590"/>
      <c r="CH49" s="590"/>
      <c r="CI49" s="590"/>
      <c r="CJ49" s="590"/>
      <c r="CK49" s="590"/>
      <c r="CL49" s="590"/>
      <c r="CM49" s="590"/>
      <c r="CN49" s="590"/>
      <c r="CO49" s="590"/>
      <c r="CP49" s="590"/>
      <c r="CQ49" s="591"/>
      <c r="CR49" s="592">
        <v>4834481</v>
      </c>
      <c r="CS49" s="593"/>
      <c r="CT49" s="593"/>
      <c r="CU49" s="593"/>
      <c r="CV49" s="593"/>
      <c r="CW49" s="593"/>
      <c r="CX49" s="593"/>
      <c r="CY49" s="594"/>
      <c r="CZ49" s="595">
        <v>100</v>
      </c>
      <c r="DA49" s="596"/>
      <c r="DB49" s="596"/>
      <c r="DC49" s="597"/>
      <c r="DD49" s="598">
        <v>3070222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C988yv7SUbQ6Rmr3BLTsQbxzRhaQyYdaLFt0/Vo9Mz67c+9hatzOv8PZniLLIg5xGIjadbFYbkRrfye9zay7cg==" saltValue="hKxErvCCKi+5fxzJU81TD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8"/>
    </row>
    <row r="6" spans="1:131" s="229"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2">
      <c r="A7" s="230">
        <v>1</v>
      </c>
      <c r="B7" s="1034" t="s">
        <v>374</v>
      </c>
      <c r="C7" s="1035"/>
      <c r="D7" s="1035"/>
      <c r="E7" s="1035"/>
      <c r="F7" s="1035"/>
      <c r="G7" s="1035"/>
      <c r="H7" s="1035"/>
      <c r="I7" s="1035"/>
      <c r="J7" s="1035"/>
      <c r="K7" s="1035"/>
      <c r="L7" s="1035"/>
      <c r="M7" s="1035"/>
      <c r="N7" s="1035"/>
      <c r="O7" s="1035"/>
      <c r="P7" s="1036"/>
      <c r="Q7" s="1089">
        <v>5112</v>
      </c>
      <c r="R7" s="1090"/>
      <c r="S7" s="1090"/>
      <c r="T7" s="1090"/>
      <c r="U7" s="1090"/>
      <c r="V7" s="1090">
        <v>4837</v>
      </c>
      <c r="W7" s="1090"/>
      <c r="X7" s="1090"/>
      <c r="Y7" s="1090"/>
      <c r="Z7" s="1090"/>
      <c r="AA7" s="1090">
        <v>275</v>
      </c>
      <c r="AB7" s="1090"/>
      <c r="AC7" s="1090"/>
      <c r="AD7" s="1090"/>
      <c r="AE7" s="1091"/>
      <c r="AF7" s="1092">
        <v>59</v>
      </c>
      <c r="AG7" s="1093"/>
      <c r="AH7" s="1093"/>
      <c r="AI7" s="1093"/>
      <c r="AJ7" s="1094"/>
      <c r="AK7" s="1095" t="s">
        <v>555</v>
      </c>
      <c r="AL7" s="1096"/>
      <c r="AM7" s="1096"/>
      <c r="AN7" s="1096"/>
      <c r="AO7" s="1096"/>
      <c r="AP7" s="1096">
        <v>3559</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t="s">
        <v>557</v>
      </c>
      <c r="BT7" s="1087"/>
      <c r="BU7" s="1087"/>
      <c r="BV7" s="1087"/>
      <c r="BW7" s="1087"/>
      <c r="BX7" s="1087"/>
      <c r="BY7" s="1087"/>
      <c r="BZ7" s="1087"/>
      <c r="CA7" s="1087"/>
      <c r="CB7" s="1087"/>
      <c r="CC7" s="1087"/>
      <c r="CD7" s="1087"/>
      <c r="CE7" s="1087"/>
      <c r="CF7" s="1087"/>
      <c r="CG7" s="1099"/>
      <c r="CH7" s="1083">
        <v>5</v>
      </c>
      <c r="CI7" s="1084"/>
      <c r="CJ7" s="1084"/>
      <c r="CK7" s="1084"/>
      <c r="CL7" s="1085"/>
      <c r="CM7" s="1083">
        <v>42</v>
      </c>
      <c r="CN7" s="1084"/>
      <c r="CO7" s="1084"/>
      <c r="CP7" s="1084"/>
      <c r="CQ7" s="1085"/>
      <c r="CR7" s="1083">
        <v>39</v>
      </c>
      <c r="CS7" s="1084"/>
      <c r="CT7" s="1084"/>
      <c r="CU7" s="1084"/>
      <c r="CV7" s="1085"/>
      <c r="CW7" s="1083">
        <v>1</v>
      </c>
      <c r="CX7" s="1084"/>
      <c r="CY7" s="1084"/>
      <c r="CZ7" s="1084"/>
      <c r="DA7" s="1085"/>
      <c r="DB7" s="1083" t="s">
        <v>555</v>
      </c>
      <c r="DC7" s="1084"/>
      <c r="DD7" s="1084"/>
      <c r="DE7" s="1084"/>
      <c r="DF7" s="1085"/>
      <c r="DG7" s="1083" t="s">
        <v>555</v>
      </c>
      <c r="DH7" s="1084"/>
      <c r="DI7" s="1084"/>
      <c r="DJ7" s="1084"/>
      <c r="DK7" s="1085"/>
      <c r="DL7" s="1083" t="s">
        <v>555</v>
      </c>
      <c r="DM7" s="1084"/>
      <c r="DN7" s="1084"/>
      <c r="DO7" s="1084"/>
      <c r="DP7" s="1085"/>
      <c r="DQ7" s="1083" t="s">
        <v>555</v>
      </c>
      <c r="DR7" s="1084"/>
      <c r="DS7" s="1084"/>
      <c r="DT7" s="1084"/>
      <c r="DU7" s="1085"/>
      <c r="DV7" s="1086"/>
      <c r="DW7" s="1087"/>
      <c r="DX7" s="1087"/>
      <c r="DY7" s="1087"/>
      <c r="DZ7" s="1088"/>
      <c r="EA7" s="228"/>
    </row>
    <row r="8" spans="1:131" s="229" customFormat="1" ht="26.25" customHeight="1" x14ac:dyDescent="0.2">
      <c r="A8" s="232">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t="s">
        <v>558</v>
      </c>
      <c r="BT8" s="980"/>
      <c r="BU8" s="980"/>
      <c r="BV8" s="980"/>
      <c r="BW8" s="980"/>
      <c r="BX8" s="980"/>
      <c r="BY8" s="980"/>
      <c r="BZ8" s="980"/>
      <c r="CA8" s="980"/>
      <c r="CB8" s="980"/>
      <c r="CC8" s="980"/>
      <c r="CD8" s="980"/>
      <c r="CE8" s="980"/>
      <c r="CF8" s="980"/>
      <c r="CG8" s="1001"/>
      <c r="CH8" s="976">
        <v>-115</v>
      </c>
      <c r="CI8" s="977"/>
      <c r="CJ8" s="977"/>
      <c r="CK8" s="977"/>
      <c r="CL8" s="978"/>
      <c r="CM8" s="976">
        <v>79</v>
      </c>
      <c r="CN8" s="977"/>
      <c r="CO8" s="977"/>
      <c r="CP8" s="977"/>
      <c r="CQ8" s="978"/>
      <c r="CR8" s="976">
        <v>2</v>
      </c>
      <c r="CS8" s="977"/>
      <c r="CT8" s="977"/>
      <c r="CU8" s="977"/>
      <c r="CV8" s="978"/>
      <c r="CW8" s="976">
        <v>27</v>
      </c>
      <c r="CX8" s="977"/>
      <c r="CY8" s="977"/>
      <c r="CZ8" s="977"/>
      <c r="DA8" s="978"/>
      <c r="DB8" s="976" t="s">
        <v>555</v>
      </c>
      <c r="DC8" s="977"/>
      <c r="DD8" s="977"/>
      <c r="DE8" s="977"/>
      <c r="DF8" s="978"/>
      <c r="DG8" s="976" t="s">
        <v>555</v>
      </c>
      <c r="DH8" s="977"/>
      <c r="DI8" s="977"/>
      <c r="DJ8" s="977"/>
      <c r="DK8" s="978"/>
      <c r="DL8" s="976" t="s">
        <v>555</v>
      </c>
      <c r="DM8" s="977"/>
      <c r="DN8" s="977"/>
      <c r="DO8" s="977"/>
      <c r="DP8" s="978"/>
      <c r="DQ8" s="976" t="s">
        <v>555</v>
      </c>
      <c r="DR8" s="977"/>
      <c r="DS8" s="977"/>
      <c r="DT8" s="977"/>
      <c r="DU8" s="978"/>
      <c r="DV8" s="979"/>
      <c r="DW8" s="980"/>
      <c r="DX8" s="980"/>
      <c r="DY8" s="980"/>
      <c r="DZ8" s="981"/>
      <c r="EA8" s="228"/>
    </row>
    <row r="9" spans="1:131" s="229" customFormat="1" ht="26.25" customHeight="1" x14ac:dyDescent="0.2">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8"/>
    </row>
    <row r="10" spans="1:131" s="229" customFormat="1" ht="26.25" customHeight="1" x14ac:dyDescent="0.2">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8"/>
    </row>
    <row r="11" spans="1:131" s="229" customFormat="1" ht="26.25" customHeight="1" x14ac:dyDescent="0.2">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2">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2">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2">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2">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2">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2">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2">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2">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2">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5">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2">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5">
      <c r="A23" s="234" t="s">
        <v>376</v>
      </c>
      <c r="B23" s="924" t="s">
        <v>377</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59</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6">
        <v>1</v>
      </c>
      <c r="B28" s="1034" t="s">
        <v>388</v>
      </c>
      <c r="C28" s="1035"/>
      <c r="D28" s="1035"/>
      <c r="E28" s="1035"/>
      <c r="F28" s="1035"/>
      <c r="G28" s="1035"/>
      <c r="H28" s="1035"/>
      <c r="I28" s="1035"/>
      <c r="J28" s="1035"/>
      <c r="K28" s="1035"/>
      <c r="L28" s="1035"/>
      <c r="M28" s="1035"/>
      <c r="N28" s="1035"/>
      <c r="O28" s="1035"/>
      <c r="P28" s="1036"/>
      <c r="Q28" s="1037">
        <v>525</v>
      </c>
      <c r="R28" s="1038"/>
      <c r="S28" s="1038"/>
      <c r="T28" s="1038"/>
      <c r="U28" s="1038"/>
      <c r="V28" s="1038">
        <v>507</v>
      </c>
      <c r="W28" s="1038"/>
      <c r="X28" s="1038"/>
      <c r="Y28" s="1038"/>
      <c r="Z28" s="1038"/>
      <c r="AA28" s="1038">
        <v>18</v>
      </c>
      <c r="AB28" s="1038"/>
      <c r="AC28" s="1038"/>
      <c r="AD28" s="1038"/>
      <c r="AE28" s="1039"/>
      <c r="AF28" s="1040">
        <v>18</v>
      </c>
      <c r="AG28" s="1038"/>
      <c r="AH28" s="1038"/>
      <c r="AI28" s="1038"/>
      <c r="AJ28" s="1041"/>
      <c r="AK28" s="1029"/>
      <c r="AL28" s="1030"/>
      <c r="AM28" s="1030"/>
      <c r="AN28" s="1030"/>
      <c r="AO28" s="1030"/>
      <c r="AP28" s="1030"/>
      <c r="AQ28" s="1030"/>
      <c r="AR28" s="1030"/>
      <c r="AS28" s="1030"/>
      <c r="AT28" s="1030"/>
      <c r="AU28" s="1030"/>
      <c r="AV28" s="1030"/>
      <c r="AW28" s="1030"/>
      <c r="AX28" s="1030"/>
      <c r="AY28" s="1030"/>
      <c r="AZ28" s="1031"/>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6">
        <v>2</v>
      </c>
      <c r="B29" s="1017" t="s">
        <v>389</v>
      </c>
      <c r="C29" s="1018"/>
      <c r="D29" s="1018"/>
      <c r="E29" s="1018"/>
      <c r="F29" s="1018"/>
      <c r="G29" s="1018"/>
      <c r="H29" s="1018"/>
      <c r="I29" s="1018"/>
      <c r="J29" s="1018"/>
      <c r="K29" s="1018"/>
      <c r="L29" s="1018"/>
      <c r="M29" s="1018"/>
      <c r="N29" s="1018"/>
      <c r="O29" s="1018"/>
      <c r="P29" s="1019"/>
      <c r="Q29" s="1025">
        <v>773</v>
      </c>
      <c r="R29" s="1026"/>
      <c r="S29" s="1026"/>
      <c r="T29" s="1026"/>
      <c r="U29" s="1026"/>
      <c r="V29" s="1026">
        <v>713</v>
      </c>
      <c r="W29" s="1026"/>
      <c r="X29" s="1026"/>
      <c r="Y29" s="1026"/>
      <c r="Z29" s="1026"/>
      <c r="AA29" s="1026">
        <v>60</v>
      </c>
      <c r="AB29" s="1026"/>
      <c r="AC29" s="1026"/>
      <c r="AD29" s="1026"/>
      <c r="AE29" s="1027"/>
      <c r="AF29" s="1022">
        <v>60</v>
      </c>
      <c r="AG29" s="1023"/>
      <c r="AH29" s="1023"/>
      <c r="AI29" s="1023"/>
      <c r="AJ29" s="1024"/>
      <c r="AK29" s="967"/>
      <c r="AL29" s="958"/>
      <c r="AM29" s="958"/>
      <c r="AN29" s="958"/>
      <c r="AO29" s="958"/>
      <c r="AP29" s="958"/>
      <c r="AQ29" s="958"/>
      <c r="AR29" s="958"/>
      <c r="AS29" s="958"/>
      <c r="AT29" s="958"/>
      <c r="AU29" s="958"/>
      <c r="AV29" s="958"/>
      <c r="AW29" s="958"/>
      <c r="AX29" s="958"/>
      <c r="AY29" s="958"/>
      <c r="AZ29" s="1028"/>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6">
        <v>3</v>
      </c>
      <c r="B30" s="1017" t="s">
        <v>390</v>
      </c>
      <c r="C30" s="1018"/>
      <c r="D30" s="1018"/>
      <c r="E30" s="1018"/>
      <c r="F30" s="1018"/>
      <c r="G30" s="1018"/>
      <c r="H30" s="1018"/>
      <c r="I30" s="1018"/>
      <c r="J30" s="1018"/>
      <c r="K30" s="1018"/>
      <c r="L30" s="1018"/>
      <c r="M30" s="1018"/>
      <c r="N30" s="1018"/>
      <c r="O30" s="1018"/>
      <c r="P30" s="1019"/>
      <c r="Q30" s="1025">
        <v>75</v>
      </c>
      <c r="R30" s="1026"/>
      <c r="S30" s="1026"/>
      <c r="T30" s="1026"/>
      <c r="U30" s="1026"/>
      <c r="V30" s="1026">
        <v>74</v>
      </c>
      <c r="W30" s="1026"/>
      <c r="X30" s="1026"/>
      <c r="Y30" s="1026"/>
      <c r="Z30" s="1026"/>
      <c r="AA30" s="1026">
        <v>1</v>
      </c>
      <c r="AB30" s="1026"/>
      <c r="AC30" s="1026"/>
      <c r="AD30" s="1026"/>
      <c r="AE30" s="1027"/>
      <c r="AF30" s="1022">
        <v>1</v>
      </c>
      <c r="AG30" s="1023"/>
      <c r="AH30" s="1023"/>
      <c r="AI30" s="1023"/>
      <c r="AJ30" s="1024"/>
      <c r="AK30" s="967"/>
      <c r="AL30" s="958"/>
      <c r="AM30" s="958"/>
      <c r="AN30" s="958"/>
      <c r="AO30" s="958"/>
      <c r="AP30" s="958"/>
      <c r="AQ30" s="958"/>
      <c r="AR30" s="958"/>
      <c r="AS30" s="958"/>
      <c r="AT30" s="958"/>
      <c r="AU30" s="958"/>
      <c r="AV30" s="958"/>
      <c r="AW30" s="958"/>
      <c r="AX30" s="958"/>
      <c r="AY30" s="958"/>
      <c r="AZ30" s="1028"/>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6">
        <v>4</v>
      </c>
      <c r="B31" s="1017" t="s">
        <v>391</v>
      </c>
      <c r="C31" s="1018"/>
      <c r="D31" s="1018"/>
      <c r="E31" s="1018"/>
      <c r="F31" s="1018"/>
      <c r="G31" s="1018"/>
      <c r="H31" s="1018"/>
      <c r="I31" s="1018"/>
      <c r="J31" s="1018"/>
      <c r="K31" s="1018"/>
      <c r="L31" s="1018"/>
      <c r="M31" s="1018"/>
      <c r="N31" s="1018"/>
      <c r="O31" s="1018"/>
      <c r="P31" s="1019"/>
      <c r="Q31" s="1025">
        <v>141</v>
      </c>
      <c r="R31" s="1026"/>
      <c r="S31" s="1026"/>
      <c r="T31" s="1026"/>
      <c r="U31" s="1026"/>
      <c r="V31" s="1026">
        <v>139</v>
      </c>
      <c r="W31" s="1026"/>
      <c r="X31" s="1026"/>
      <c r="Y31" s="1026"/>
      <c r="Z31" s="1026"/>
      <c r="AA31" s="1026">
        <v>2</v>
      </c>
      <c r="AB31" s="1026"/>
      <c r="AC31" s="1026"/>
      <c r="AD31" s="1026"/>
      <c r="AE31" s="1027"/>
      <c r="AF31" s="1022">
        <v>2</v>
      </c>
      <c r="AG31" s="1023"/>
      <c r="AH31" s="1023"/>
      <c r="AI31" s="1023"/>
      <c r="AJ31" s="1024"/>
      <c r="AK31" s="967"/>
      <c r="AL31" s="958"/>
      <c r="AM31" s="958"/>
      <c r="AN31" s="958"/>
      <c r="AO31" s="958"/>
      <c r="AP31" s="958">
        <v>339</v>
      </c>
      <c r="AQ31" s="958"/>
      <c r="AR31" s="958"/>
      <c r="AS31" s="958"/>
      <c r="AT31" s="958"/>
      <c r="AU31" s="958">
        <v>230</v>
      </c>
      <c r="AV31" s="958"/>
      <c r="AW31" s="958"/>
      <c r="AX31" s="958"/>
      <c r="AY31" s="958"/>
      <c r="AZ31" s="1028"/>
      <c r="BA31" s="1028"/>
      <c r="BB31" s="1028"/>
      <c r="BC31" s="1028"/>
      <c r="BD31" s="1028"/>
      <c r="BE31" s="959" t="s">
        <v>392</v>
      </c>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6">
        <v>5</v>
      </c>
      <c r="B32" s="1017" t="s">
        <v>393</v>
      </c>
      <c r="C32" s="1018"/>
      <c r="D32" s="1018"/>
      <c r="E32" s="1018"/>
      <c r="F32" s="1018"/>
      <c r="G32" s="1018"/>
      <c r="H32" s="1018"/>
      <c r="I32" s="1018"/>
      <c r="J32" s="1018"/>
      <c r="K32" s="1018"/>
      <c r="L32" s="1018"/>
      <c r="M32" s="1018"/>
      <c r="N32" s="1018"/>
      <c r="O32" s="1018"/>
      <c r="P32" s="1019"/>
      <c r="Q32" s="1025">
        <v>199</v>
      </c>
      <c r="R32" s="1026"/>
      <c r="S32" s="1026"/>
      <c r="T32" s="1026"/>
      <c r="U32" s="1026"/>
      <c r="V32" s="1026">
        <v>196</v>
      </c>
      <c r="W32" s="1026"/>
      <c r="X32" s="1026"/>
      <c r="Y32" s="1026"/>
      <c r="Z32" s="1026"/>
      <c r="AA32" s="1026">
        <v>3</v>
      </c>
      <c r="AB32" s="1026"/>
      <c r="AC32" s="1026"/>
      <c r="AD32" s="1026"/>
      <c r="AE32" s="1027"/>
      <c r="AF32" s="1022">
        <v>3</v>
      </c>
      <c r="AG32" s="1023"/>
      <c r="AH32" s="1023"/>
      <c r="AI32" s="1023"/>
      <c r="AJ32" s="1024"/>
      <c r="AK32" s="967"/>
      <c r="AL32" s="958"/>
      <c r="AM32" s="958"/>
      <c r="AN32" s="958"/>
      <c r="AO32" s="958"/>
      <c r="AP32" s="958">
        <v>674</v>
      </c>
      <c r="AQ32" s="958"/>
      <c r="AR32" s="958"/>
      <c r="AS32" s="958"/>
      <c r="AT32" s="958"/>
      <c r="AU32" s="958">
        <v>674</v>
      </c>
      <c r="AV32" s="958"/>
      <c r="AW32" s="958"/>
      <c r="AX32" s="958"/>
      <c r="AY32" s="958"/>
      <c r="AZ32" s="1028"/>
      <c r="BA32" s="1028"/>
      <c r="BB32" s="1028"/>
      <c r="BC32" s="1028"/>
      <c r="BD32" s="1028"/>
      <c r="BE32" s="959" t="s">
        <v>392</v>
      </c>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6">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6">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4"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84</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397</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398</v>
      </c>
      <c r="AV66" s="989"/>
      <c r="AW66" s="989"/>
      <c r="AX66" s="989"/>
      <c r="AY66" s="990"/>
      <c r="AZ66" s="988" t="s">
        <v>364</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0">
        <v>1</v>
      </c>
      <c r="B68" s="972" t="s">
        <v>548</v>
      </c>
      <c r="C68" s="973"/>
      <c r="D68" s="973"/>
      <c r="E68" s="973"/>
      <c r="F68" s="973"/>
      <c r="G68" s="973"/>
      <c r="H68" s="973"/>
      <c r="I68" s="973"/>
      <c r="J68" s="973"/>
      <c r="K68" s="973"/>
      <c r="L68" s="973"/>
      <c r="M68" s="973"/>
      <c r="N68" s="973"/>
      <c r="O68" s="973"/>
      <c r="P68" s="974"/>
      <c r="Q68" s="975">
        <v>5250</v>
      </c>
      <c r="R68" s="969"/>
      <c r="S68" s="969"/>
      <c r="T68" s="969"/>
      <c r="U68" s="969"/>
      <c r="V68" s="969">
        <v>5104</v>
      </c>
      <c r="W68" s="969"/>
      <c r="X68" s="969"/>
      <c r="Y68" s="969"/>
      <c r="Z68" s="969"/>
      <c r="AA68" s="969">
        <v>146</v>
      </c>
      <c r="AB68" s="969"/>
      <c r="AC68" s="969"/>
      <c r="AD68" s="969"/>
      <c r="AE68" s="969"/>
      <c r="AF68" s="969">
        <v>146</v>
      </c>
      <c r="AG68" s="969"/>
      <c r="AH68" s="969"/>
      <c r="AI68" s="969"/>
      <c r="AJ68" s="969"/>
      <c r="AK68" s="969">
        <v>2418</v>
      </c>
      <c r="AL68" s="969"/>
      <c r="AM68" s="969"/>
      <c r="AN68" s="969"/>
      <c r="AO68" s="969"/>
      <c r="AP68" s="969">
        <v>0</v>
      </c>
      <c r="AQ68" s="969"/>
      <c r="AR68" s="969"/>
      <c r="AS68" s="969"/>
      <c r="AT68" s="969"/>
      <c r="AU68" s="969" t="s">
        <v>555</v>
      </c>
      <c r="AV68" s="969"/>
      <c r="AW68" s="969"/>
      <c r="AX68" s="969"/>
      <c r="AY68" s="969"/>
      <c r="AZ68" s="970" t="s">
        <v>556</v>
      </c>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2">
        <v>2</v>
      </c>
      <c r="B69" s="961" t="s">
        <v>549</v>
      </c>
      <c r="C69" s="962"/>
      <c r="D69" s="962"/>
      <c r="E69" s="962"/>
      <c r="F69" s="962"/>
      <c r="G69" s="962"/>
      <c r="H69" s="962"/>
      <c r="I69" s="962"/>
      <c r="J69" s="962"/>
      <c r="K69" s="962"/>
      <c r="L69" s="962"/>
      <c r="M69" s="962"/>
      <c r="N69" s="962"/>
      <c r="O69" s="962"/>
      <c r="P69" s="963"/>
      <c r="Q69" s="964">
        <v>1146</v>
      </c>
      <c r="R69" s="958"/>
      <c r="S69" s="958"/>
      <c r="T69" s="958"/>
      <c r="U69" s="958"/>
      <c r="V69" s="958">
        <v>1123</v>
      </c>
      <c r="W69" s="958"/>
      <c r="X69" s="958"/>
      <c r="Y69" s="958"/>
      <c r="Z69" s="958"/>
      <c r="AA69" s="958">
        <v>23</v>
      </c>
      <c r="AB69" s="958"/>
      <c r="AC69" s="958"/>
      <c r="AD69" s="958"/>
      <c r="AE69" s="958"/>
      <c r="AF69" s="958">
        <v>23</v>
      </c>
      <c r="AG69" s="958"/>
      <c r="AH69" s="958"/>
      <c r="AI69" s="958"/>
      <c r="AJ69" s="958"/>
      <c r="AK69" s="958" t="s">
        <v>555</v>
      </c>
      <c r="AL69" s="958"/>
      <c r="AM69" s="958"/>
      <c r="AN69" s="958"/>
      <c r="AO69" s="958"/>
      <c r="AP69" s="958">
        <v>657</v>
      </c>
      <c r="AQ69" s="958"/>
      <c r="AR69" s="958"/>
      <c r="AS69" s="958"/>
      <c r="AT69" s="958"/>
      <c r="AU69" s="958" t="s">
        <v>555</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2">
        <v>3</v>
      </c>
      <c r="B70" s="961" t="s">
        <v>550</v>
      </c>
      <c r="C70" s="962"/>
      <c r="D70" s="962"/>
      <c r="E70" s="962"/>
      <c r="F70" s="962"/>
      <c r="G70" s="962"/>
      <c r="H70" s="962"/>
      <c r="I70" s="962"/>
      <c r="J70" s="962"/>
      <c r="K70" s="962"/>
      <c r="L70" s="962"/>
      <c r="M70" s="962"/>
      <c r="N70" s="962"/>
      <c r="O70" s="962"/>
      <c r="P70" s="963"/>
      <c r="Q70" s="964">
        <v>2421</v>
      </c>
      <c r="R70" s="958"/>
      <c r="S70" s="958"/>
      <c r="T70" s="958"/>
      <c r="U70" s="958"/>
      <c r="V70" s="958">
        <v>2180</v>
      </c>
      <c r="W70" s="958"/>
      <c r="X70" s="958"/>
      <c r="Y70" s="958"/>
      <c r="Z70" s="958"/>
      <c r="AA70" s="958">
        <v>241</v>
      </c>
      <c r="AB70" s="958"/>
      <c r="AC70" s="958"/>
      <c r="AD70" s="958"/>
      <c r="AE70" s="958"/>
      <c r="AF70" s="958">
        <v>205</v>
      </c>
      <c r="AG70" s="958"/>
      <c r="AH70" s="958"/>
      <c r="AI70" s="958"/>
      <c r="AJ70" s="958"/>
      <c r="AK70" s="958">
        <v>0</v>
      </c>
      <c r="AL70" s="958"/>
      <c r="AM70" s="958"/>
      <c r="AN70" s="958"/>
      <c r="AO70" s="958"/>
      <c r="AP70" s="958">
        <v>959</v>
      </c>
      <c r="AQ70" s="958"/>
      <c r="AR70" s="958"/>
      <c r="AS70" s="958"/>
      <c r="AT70" s="958"/>
      <c r="AU70" s="958" t="s">
        <v>555</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2">
        <v>4</v>
      </c>
      <c r="B71" s="961" t="s">
        <v>551</v>
      </c>
      <c r="C71" s="962"/>
      <c r="D71" s="962"/>
      <c r="E71" s="962"/>
      <c r="F71" s="962"/>
      <c r="G71" s="962"/>
      <c r="H71" s="962"/>
      <c r="I71" s="962"/>
      <c r="J71" s="962"/>
      <c r="K71" s="962"/>
      <c r="L71" s="962"/>
      <c r="M71" s="962"/>
      <c r="N71" s="962"/>
      <c r="O71" s="962"/>
      <c r="P71" s="963"/>
      <c r="Q71" s="964" t="s">
        <v>555</v>
      </c>
      <c r="R71" s="958"/>
      <c r="S71" s="958"/>
      <c r="T71" s="958"/>
      <c r="U71" s="958"/>
      <c r="V71" s="958" t="s">
        <v>555</v>
      </c>
      <c r="W71" s="958"/>
      <c r="X71" s="958"/>
      <c r="Y71" s="958"/>
      <c r="Z71" s="958"/>
      <c r="AA71" s="958" t="s">
        <v>555</v>
      </c>
      <c r="AB71" s="958"/>
      <c r="AC71" s="958"/>
      <c r="AD71" s="958"/>
      <c r="AE71" s="958"/>
      <c r="AF71" s="958" t="s">
        <v>555</v>
      </c>
      <c r="AG71" s="958"/>
      <c r="AH71" s="958"/>
      <c r="AI71" s="958"/>
      <c r="AJ71" s="958"/>
      <c r="AK71" s="958" t="s">
        <v>555</v>
      </c>
      <c r="AL71" s="958"/>
      <c r="AM71" s="958"/>
      <c r="AN71" s="958"/>
      <c r="AO71" s="958"/>
      <c r="AP71" s="958" t="s">
        <v>555</v>
      </c>
      <c r="AQ71" s="958"/>
      <c r="AR71" s="958"/>
      <c r="AS71" s="958"/>
      <c r="AT71" s="958"/>
      <c r="AU71" s="958" t="s">
        <v>555</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2">
        <v>5</v>
      </c>
      <c r="B72" s="961" t="s">
        <v>552</v>
      </c>
      <c r="C72" s="962"/>
      <c r="D72" s="962"/>
      <c r="E72" s="962"/>
      <c r="F72" s="962"/>
      <c r="G72" s="962"/>
      <c r="H72" s="962"/>
      <c r="I72" s="962"/>
      <c r="J72" s="962"/>
      <c r="K72" s="962"/>
      <c r="L72" s="962"/>
      <c r="M72" s="962"/>
      <c r="N72" s="962"/>
      <c r="O72" s="962"/>
      <c r="P72" s="963"/>
      <c r="Q72" s="964" t="s">
        <v>555</v>
      </c>
      <c r="R72" s="958"/>
      <c r="S72" s="958"/>
      <c r="T72" s="958"/>
      <c r="U72" s="958"/>
      <c r="V72" s="958" t="s">
        <v>555</v>
      </c>
      <c r="W72" s="958"/>
      <c r="X72" s="958"/>
      <c r="Y72" s="958"/>
      <c r="Z72" s="958"/>
      <c r="AA72" s="958" t="s">
        <v>555</v>
      </c>
      <c r="AB72" s="958"/>
      <c r="AC72" s="958"/>
      <c r="AD72" s="958"/>
      <c r="AE72" s="958"/>
      <c r="AF72" s="958" t="s">
        <v>555</v>
      </c>
      <c r="AG72" s="958"/>
      <c r="AH72" s="958"/>
      <c r="AI72" s="958"/>
      <c r="AJ72" s="958"/>
      <c r="AK72" s="958" t="s">
        <v>555</v>
      </c>
      <c r="AL72" s="958"/>
      <c r="AM72" s="958"/>
      <c r="AN72" s="958"/>
      <c r="AO72" s="958"/>
      <c r="AP72" s="958" t="s">
        <v>555</v>
      </c>
      <c r="AQ72" s="958"/>
      <c r="AR72" s="958"/>
      <c r="AS72" s="958"/>
      <c r="AT72" s="958"/>
      <c r="AU72" s="958" t="s">
        <v>555</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2">
        <v>6</v>
      </c>
      <c r="B73" s="961" t="s">
        <v>553</v>
      </c>
      <c r="C73" s="962"/>
      <c r="D73" s="962"/>
      <c r="E73" s="962"/>
      <c r="F73" s="962"/>
      <c r="G73" s="962"/>
      <c r="H73" s="962"/>
      <c r="I73" s="962"/>
      <c r="J73" s="962"/>
      <c r="K73" s="962"/>
      <c r="L73" s="962"/>
      <c r="M73" s="962"/>
      <c r="N73" s="962"/>
      <c r="O73" s="962"/>
      <c r="P73" s="963"/>
      <c r="Q73" s="964">
        <v>270</v>
      </c>
      <c r="R73" s="958"/>
      <c r="S73" s="958"/>
      <c r="T73" s="958"/>
      <c r="U73" s="958"/>
      <c r="V73" s="958">
        <v>247</v>
      </c>
      <c r="W73" s="958"/>
      <c r="X73" s="958"/>
      <c r="Y73" s="958"/>
      <c r="Z73" s="958"/>
      <c r="AA73" s="958">
        <v>23</v>
      </c>
      <c r="AB73" s="958"/>
      <c r="AC73" s="958"/>
      <c r="AD73" s="958"/>
      <c r="AE73" s="958"/>
      <c r="AF73" s="958">
        <v>23</v>
      </c>
      <c r="AG73" s="958"/>
      <c r="AH73" s="958"/>
      <c r="AI73" s="958"/>
      <c r="AJ73" s="958"/>
      <c r="AK73" s="958" t="s">
        <v>555</v>
      </c>
      <c r="AL73" s="958"/>
      <c r="AM73" s="958"/>
      <c r="AN73" s="958"/>
      <c r="AO73" s="958"/>
      <c r="AP73" s="958" t="s">
        <v>555</v>
      </c>
      <c r="AQ73" s="958"/>
      <c r="AR73" s="958"/>
      <c r="AS73" s="958"/>
      <c r="AT73" s="958"/>
      <c r="AU73" s="958" t="s">
        <v>555</v>
      </c>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2">
        <v>7</v>
      </c>
      <c r="B74" s="961" t="s">
        <v>554</v>
      </c>
      <c r="C74" s="962"/>
      <c r="D74" s="962"/>
      <c r="E74" s="962"/>
      <c r="F74" s="962"/>
      <c r="G74" s="962"/>
      <c r="H74" s="962"/>
      <c r="I74" s="962"/>
      <c r="J74" s="962"/>
      <c r="K74" s="962"/>
      <c r="L74" s="962"/>
      <c r="M74" s="962"/>
      <c r="N74" s="962"/>
      <c r="O74" s="962"/>
      <c r="P74" s="963"/>
      <c r="Q74" s="964">
        <v>315636</v>
      </c>
      <c r="R74" s="958"/>
      <c r="S74" s="958"/>
      <c r="T74" s="958"/>
      <c r="U74" s="958"/>
      <c r="V74" s="958">
        <v>306127</v>
      </c>
      <c r="W74" s="958"/>
      <c r="X74" s="958"/>
      <c r="Y74" s="958"/>
      <c r="Z74" s="958"/>
      <c r="AA74" s="958">
        <v>9509</v>
      </c>
      <c r="AB74" s="958"/>
      <c r="AC74" s="958"/>
      <c r="AD74" s="958"/>
      <c r="AE74" s="958"/>
      <c r="AF74" s="958">
        <v>6033</v>
      </c>
      <c r="AG74" s="958"/>
      <c r="AH74" s="958"/>
      <c r="AI74" s="958"/>
      <c r="AJ74" s="958"/>
      <c r="AK74" s="958" t="s">
        <v>555</v>
      </c>
      <c r="AL74" s="958"/>
      <c r="AM74" s="958"/>
      <c r="AN74" s="958"/>
      <c r="AO74" s="958"/>
      <c r="AP74" s="958" t="s">
        <v>555</v>
      </c>
      <c r="AQ74" s="958"/>
      <c r="AR74" s="958"/>
      <c r="AS74" s="958"/>
      <c r="AT74" s="958"/>
      <c r="AU74" s="958" t="s">
        <v>555</v>
      </c>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2">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4"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24" customFormat="1" ht="26.25" customHeight="1" x14ac:dyDescent="0.2">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337348</v>
      </c>
      <c r="AB110" s="876"/>
      <c r="AC110" s="876"/>
      <c r="AD110" s="876"/>
      <c r="AE110" s="877"/>
      <c r="AF110" s="878">
        <v>350474</v>
      </c>
      <c r="AG110" s="876"/>
      <c r="AH110" s="876"/>
      <c r="AI110" s="876"/>
      <c r="AJ110" s="877"/>
      <c r="AK110" s="878">
        <v>367638</v>
      </c>
      <c r="AL110" s="876"/>
      <c r="AM110" s="876"/>
      <c r="AN110" s="876"/>
      <c r="AO110" s="877"/>
      <c r="AP110" s="879">
        <v>17.2</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3398584</v>
      </c>
      <c r="BR110" s="829"/>
      <c r="BS110" s="829"/>
      <c r="BT110" s="829"/>
      <c r="BU110" s="829"/>
      <c r="BV110" s="829">
        <v>3617300</v>
      </c>
      <c r="BW110" s="829"/>
      <c r="BX110" s="829"/>
      <c r="BY110" s="829"/>
      <c r="BZ110" s="829"/>
      <c r="CA110" s="829">
        <v>3559323</v>
      </c>
      <c r="CB110" s="829"/>
      <c r="CC110" s="829"/>
      <c r="CD110" s="829"/>
      <c r="CE110" s="829"/>
      <c r="CF110" s="853">
        <v>166.3</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2">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v>2939</v>
      </c>
      <c r="BR111" s="804"/>
      <c r="BS111" s="804"/>
      <c r="BT111" s="804"/>
      <c r="BU111" s="804"/>
      <c r="BV111" s="804">
        <v>2705</v>
      </c>
      <c r="BW111" s="804"/>
      <c r="BX111" s="804"/>
      <c r="BY111" s="804"/>
      <c r="BZ111" s="804"/>
      <c r="CA111" s="804">
        <v>2726</v>
      </c>
      <c r="CB111" s="804"/>
      <c r="CC111" s="804"/>
      <c r="CD111" s="804"/>
      <c r="CE111" s="804"/>
      <c r="CF111" s="862">
        <v>0.1</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2">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1066929</v>
      </c>
      <c r="BR112" s="804"/>
      <c r="BS112" s="804"/>
      <c r="BT112" s="804"/>
      <c r="BU112" s="804"/>
      <c r="BV112" s="804">
        <v>1001830</v>
      </c>
      <c r="BW112" s="804"/>
      <c r="BX112" s="804"/>
      <c r="BY112" s="804"/>
      <c r="BZ112" s="804"/>
      <c r="CA112" s="804">
        <v>903980</v>
      </c>
      <c r="CB112" s="804"/>
      <c r="CC112" s="804"/>
      <c r="CD112" s="804"/>
      <c r="CE112" s="804"/>
      <c r="CF112" s="862">
        <v>42.2</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2">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131874</v>
      </c>
      <c r="AB113" s="906"/>
      <c r="AC113" s="906"/>
      <c r="AD113" s="906"/>
      <c r="AE113" s="907"/>
      <c r="AF113" s="908">
        <v>134163</v>
      </c>
      <c r="AG113" s="906"/>
      <c r="AH113" s="906"/>
      <c r="AI113" s="906"/>
      <c r="AJ113" s="907"/>
      <c r="AK113" s="908">
        <v>139506</v>
      </c>
      <c r="AL113" s="906"/>
      <c r="AM113" s="906"/>
      <c r="AN113" s="906"/>
      <c r="AO113" s="907"/>
      <c r="AP113" s="909">
        <v>6.5</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55133</v>
      </c>
      <c r="BR113" s="804"/>
      <c r="BS113" s="804"/>
      <c r="BT113" s="804"/>
      <c r="BU113" s="804"/>
      <c r="BV113" s="804">
        <v>65486</v>
      </c>
      <c r="BW113" s="804"/>
      <c r="BX113" s="804"/>
      <c r="BY113" s="804"/>
      <c r="BZ113" s="804"/>
      <c r="CA113" s="804">
        <v>83141</v>
      </c>
      <c r="CB113" s="804"/>
      <c r="CC113" s="804"/>
      <c r="CD113" s="804"/>
      <c r="CE113" s="804"/>
      <c r="CF113" s="862">
        <v>3.9</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2">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31313</v>
      </c>
      <c r="AB114" s="767"/>
      <c r="AC114" s="767"/>
      <c r="AD114" s="767"/>
      <c r="AE114" s="768"/>
      <c r="AF114" s="769">
        <v>12828</v>
      </c>
      <c r="AG114" s="767"/>
      <c r="AH114" s="767"/>
      <c r="AI114" s="767"/>
      <c r="AJ114" s="768"/>
      <c r="AK114" s="769">
        <v>9311</v>
      </c>
      <c r="AL114" s="767"/>
      <c r="AM114" s="767"/>
      <c r="AN114" s="767"/>
      <c r="AO114" s="768"/>
      <c r="AP114" s="811">
        <v>0.4</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480698</v>
      </c>
      <c r="BR114" s="804"/>
      <c r="BS114" s="804"/>
      <c r="BT114" s="804"/>
      <c r="BU114" s="804"/>
      <c r="BV114" s="804">
        <v>501556</v>
      </c>
      <c r="BW114" s="804"/>
      <c r="BX114" s="804"/>
      <c r="BY114" s="804"/>
      <c r="BZ114" s="804"/>
      <c r="CA114" s="804">
        <v>506702</v>
      </c>
      <c r="CB114" s="804"/>
      <c r="CC114" s="804"/>
      <c r="CD114" s="804"/>
      <c r="CE114" s="804"/>
      <c r="CF114" s="862">
        <v>23.7</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2">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83</v>
      </c>
      <c r="AB115" s="906"/>
      <c r="AC115" s="906"/>
      <c r="AD115" s="906"/>
      <c r="AE115" s="907"/>
      <c r="AF115" s="908">
        <v>238</v>
      </c>
      <c r="AG115" s="906"/>
      <c r="AH115" s="906"/>
      <c r="AI115" s="906"/>
      <c r="AJ115" s="907"/>
      <c r="AK115" s="908">
        <v>256</v>
      </c>
      <c r="AL115" s="906"/>
      <c r="AM115" s="906"/>
      <c r="AN115" s="906"/>
      <c r="AO115" s="907"/>
      <c r="AP115" s="909">
        <v>0</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2">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253</v>
      </c>
      <c r="AB116" s="767"/>
      <c r="AC116" s="767"/>
      <c r="AD116" s="767"/>
      <c r="AE116" s="768"/>
      <c r="AF116" s="769">
        <v>134</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500871</v>
      </c>
      <c r="AB117" s="890"/>
      <c r="AC117" s="890"/>
      <c r="AD117" s="890"/>
      <c r="AE117" s="891"/>
      <c r="AF117" s="892">
        <v>497837</v>
      </c>
      <c r="AG117" s="890"/>
      <c r="AH117" s="890"/>
      <c r="AI117" s="890"/>
      <c r="AJ117" s="891"/>
      <c r="AK117" s="892">
        <v>516711</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2">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2">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440</v>
      </c>
      <c r="BP119" s="865"/>
      <c r="BQ119" s="866">
        <v>5004283</v>
      </c>
      <c r="BR119" s="832"/>
      <c r="BS119" s="832"/>
      <c r="BT119" s="832"/>
      <c r="BU119" s="832"/>
      <c r="BV119" s="832">
        <v>5188877</v>
      </c>
      <c r="BW119" s="832"/>
      <c r="BX119" s="832"/>
      <c r="BY119" s="832"/>
      <c r="BZ119" s="832"/>
      <c r="CA119" s="832">
        <v>5055872</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2939</v>
      </c>
      <c r="DH119" s="751"/>
      <c r="DI119" s="751"/>
      <c r="DJ119" s="751"/>
      <c r="DK119" s="752"/>
      <c r="DL119" s="753">
        <v>2705</v>
      </c>
      <c r="DM119" s="751"/>
      <c r="DN119" s="751"/>
      <c r="DO119" s="751"/>
      <c r="DP119" s="752"/>
      <c r="DQ119" s="753">
        <v>2726</v>
      </c>
      <c r="DR119" s="751"/>
      <c r="DS119" s="751"/>
      <c r="DT119" s="751"/>
      <c r="DU119" s="752"/>
      <c r="DV119" s="835">
        <v>0.1</v>
      </c>
      <c r="DW119" s="836"/>
      <c r="DX119" s="836"/>
      <c r="DY119" s="836"/>
      <c r="DZ119" s="837"/>
    </row>
    <row r="120" spans="1:130" s="224" customFormat="1" ht="26.25" customHeight="1" x14ac:dyDescent="0.2">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2342265</v>
      </c>
      <c r="BR120" s="829"/>
      <c r="BS120" s="829"/>
      <c r="BT120" s="829"/>
      <c r="BU120" s="829"/>
      <c r="BV120" s="829">
        <v>2385375</v>
      </c>
      <c r="BW120" s="829"/>
      <c r="BX120" s="829"/>
      <c r="BY120" s="829"/>
      <c r="BZ120" s="829"/>
      <c r="CA120" s="829">
        <v>2959707</v>
      </c>
      <c r="CB120" s="829"/>
      <c r="CC120" s="829"/>
      <c r="CD120" s="829"/>
      <c r="CE120" s="829"/>
      <c r="CF120" s="853">
        <v>138.30000000000001</v>
      </c>
      <c r="CG120" s="854"/>
      <c r="CH120" s="854"/>
      <c r="CI120" s="854"/>
      <c r="CJ120" s="854"/>
      <c r="CK120" s="855" t="s">
        <v>444</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791004</v>
      </c>
      <c r="DH120" s="829"/>
      <c r="DI120" s="829"/>
      <c r="DJ120" s="829"/>
      <c r="DK120" s="829"/>
      <c r="DL120" s="829">
        <v>736970</v>
      </c>
      <c r="DM120" s="829"/>
      <c r="DN120" s="829"/>
      <c r="DO120" s="829"/>
      <c r="DP120" s="829"/>
      <c r="DQ120" s="829">
        <v>673643</v>
      </c>
      <c r="DR120" s="829"/>
      <c r="DS120" s="829"/>
      <c r="DT120" s="829"/>
      <c r="DU120" s="829"/>
      <c r="DV120" s="830">
        <v>31.5</v>
      </c>
      <c r="DW120" s="830"/>
      <c r="DX120" s="830"/>
      <c r="DY120" s="830"/>
      <c r="DZ120" s="831"/>
    </row>
    <row r="121" spans="1:130" s="224" customFormat="1" ht="26.25" customHeight="1" x14ac:dyDescent="0.2">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103238</v>
      </c>
      <c r="BR121" s="804"/>
      <c r="BS121" s="804"/>
      <c r="BT121" s="804"/>
      <c r="BU121" s="804"/>
      <c r="BV121" s="804">
        <v>97259</v>
      </c>
      <c r="BW121" s="804"/>
      <c r="BX121" s="804"/>
      <c r="BY121" s="804"/>
      <c r="BZ121" s="804"/>
      <c r="CA121" s="804">
        <v>77515</v>
      </c>
      <c r="CB121" s="804"/>
      <c r="CC121" s="804"/>
      <c r="CD121" s="804"/>
      <c r="CE121" s="804"/>
      <c r="CF121" s="862">
        <v>3.6</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v>275925</v>
      </c>
      <c r="DH121" s="804"/>
      <c r="DI121" s="804"/>
      <c r="DJ121" s="804"/>
      <c r="DK121" s="804"/>
      <c r="DL121" s="804">
        <v>264860</v>
      </c>
      <c r="DM121" s="804"/>
      <c r="DN121" s="804"/>
      <c r="DO121" s="804"/>
      <c r="DP121" s="804"/>
      <c r="DQ121" s="804">
        <v>230337</v>
      </c>
      <c r="DR121" s="804"/>
      <c r="DS121" s="804"/>
      <c r="DT121" s="804"/>
      <c r="DU121" s="804"/>
      <c r="DV121" s="781">
        <v>10.8</v>
      </c>
      <c r="DW121" s="781"/>
      <c r="DX121" s="781"/>
      <c r="DY121" s="781"/>
      <c r="DZ121" s="782"/>
    </row>
    <row r="122" spans="1:130" s="224" customFormat="1" ht="26.25" customHeight="1" x14ac:dyDescent="0.2">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2996266</v>
      </c>
      <c r="BR122" s="832"/>
      <c r="BS122" s="832"/>
      <c r="BT122" s="832"/>
      <c r="BU122" s="832"/>
      <c r="BV122" s="832">
        <v>3129906</v>
      </c>
      <c r="BW122" s="832"/>
      <c r="BX122" s="832"/>
      <c r="BY122" s="832"/>
      <c r="BZ122" s="832"/>
      <c r="CA122" s="832">
        <v>3107065</v>
      </c>
      <c r="CB122" s="832"/>
      <c r="CC122" s="832"/>
      <c r="CD122" s="832"/>
      <c r="CE122" s="832"/>
      <c r="CF122" s="833">
        <v>145.1</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24" customFormat="1" ht="26.25" customHeight="1" x14ac:dyDescent="0.2">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448</v>
      </c>
      <c r="BP123" s="865"/>
      <c r="BQ123" s="819">
        <v>5441769</v>
      </c>
      <c r="BR123" s="820"/>
      <c r="BS123" s="820"/>
      <c r="BT123" s="820"/>
      <c r="BU123" s="820"/>
      <c r="BV123" s="820">
        <v>5612540</v>
      </c>
      <c r="BW123" s="820"/>
      <c r="BX123" s="820"/>
      <c r="BY123" s="820"/>
      <c r="BZ123" s="820"/>
      <c r="CA123" s="820">
        <v>6144287</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24" customFormat="1" ht="26.25" customHeight="1" thickBot="1" x14ac:dyDescent="0.25">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2">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5">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83</v>
      </c>
      <c r="AB126" s="767"/>
      <c r="AC126" s="767"/>
      <c r="AD126" s="767"/>
      <c r="AE126" s="768"/>
      <c r="AF126" s="769">
        <v>238</v>
      </c>
      <c r="AG126" s="767"/>
      <c r="AH126" s="767"/>
      <c r="AI126" s="767"/>
      <c r="AJ126" s="768"/>
      <c r="AK126" s="769">
        <v>256</v>
      </c>
      <c r="AL126" s="767"/>
      <c r="AM126" s="767"/>
      <c r="AN126" s="767"/>
      <c r="AO126" s="768"/>
      <c r="AP126" s="811">
        <v>0</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2">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5">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17200</v>
      </c>
      <c r="AB128" s="788"/>
      <c r="AC128" s="788"/>
      <c r="AD128" s="788"/>
      <c r="AE128" s="789"/>
      <c r="AF128" s="790">
        <v>17917</v>
      </c>
      <c r="AG128" s="788"/>
      <c r="AH128" s="788"/>
      <c r="AI128" s="788"/>
      <c r="AJ128" s="789"/>
      <c r="AK128" s="790">
        <v>16911</v>
      </c>
      <c r="AL128" s="788"/>
      <c r="AM128" s="788"/>
      <c r="AN128" s="788"/>
      <c r="AO128" s="789"/>
      <c r="AP128" s="791"/>
      <c r="AQ128" s="792"/>
      <c r="AR128" s="792"/>
      <c r="AS128" s="792"/>
      <c r="AT128" s="793"/>
      <c r="AU128" s="226"/>
      <c r="AV128" s="226"/>
      <c r="AW128" s="226"/>
      <c r="AX128" s="794" t="s">
        <v>462</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2453131</v>
      </c>
      <c r="AB129" s="767"/>
      <c r="AC129" s="767"/>
      <c r="AD129" s="767"/>
      <c r="AE129" s="768"/>
      <c r="AF129" s="769">
        <v>2410940</v>
      </c>
      <c r="AG129" s="767"/>
      <c r="AH129" s="767"/>
      <c r="AI129" s="767"/>
      <c r="AJ129" s="768"/>
      <c r="AK129" s="769">
        <v>2449684</v>
      </c>
      <c r="AL129" s="767"/>
      <c r="AM129" s="767"/>
      <c r="AN129" s="767"/>
      <c r="AO129" s="768"/>
      <c r="AP129" s="770"/>
      <c r="AQ129" s="771"/>
      <c r="AR129" s="771"/>
      <c r="AS129" s="771"/>
      <c r="AT129" s="772"/>
      <c r="AU129" s="227"/>
      <c r="AV129" s="227"/>
      <c r="AW129" s="227"/>
      <c r="AX129" s="738" t="s">
        <v>465</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293569</v>
      </c>
      <c r="AB130" s="767"/>
      <c r="AC130" s="767"/>
      <c r="AD130" s="767"/>
      <c r="AE130" s="768"/>
      <c r="AF130" s="769">
        <v>296652</v>
      </c>
      <c r="AG130" s="767"/>
      <c r="AH130" s="767"/>
      <c r="AI130" s="767"/>
      <c r="AJ130" s="768"/>
      <c r="AK130" s="769">
        <v>308992</v>
      </c>
      <c r="AL130" s="767"/>
      <c r="AM130" s="767"/>
      <c r="AN130" s="767"/>
      <c r="AO130" s="768"/>
      <c r="AP130" s="770"/>
      <c r="AQ130" s="771"/>
      <c r="AR130" s="771"/>
      <c r="AS130" s="771"/>
      <c r="AT130" s="772"/>
      <c r="AU130" s="227"/>
      <c r="AV130" s="227"/>
      <c r="AW130" s="227"/>
      <c r="AX130" s="738" t="s">
        <v>468</v>
      </c>
      <c r="AY130" s="739"/>
      <c r="AZ130" s="739"/>
      <c r="BA130" s="739"/>
      <c r="BB130" s="739"/>
      <c r="BC130" s="739"/>
      <c r="BD130" s="739"/>
      <c r="BE130" s="740"/>
      <c r="BF130" s="741">
        <v>8.6999999999999993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2159562</v>
      </c>
      <c r="AB131" s="751"/>
      <c r="AC131" s="751"/>
      <c r="AD131" s="751"/>
      <c r="AE131" s="752"/>
      <c r="AF131" s="753">
        <v>2114288</v>
      </c>
      <c r="AG131" s="751"/>
      <c r="AH131" s="751"/>
      <c r="AI131" s="751"/>
      <c r="AJ131" s="752"/>
      <c r="AK131" s="753">
        <v>2140692</v>
      </c>
      <c r="AL131" s="751"/>
      <c r="AM131" s="751"/>
      <c r="AN131" s="751"/>
      <c r="AO131" s="752"/>
      <c r="AP131" s="754"/>
      <c r="AQ131" s="755"/>
      <c r="AR131" s="755"/>
      <c r="AS131" s="755"/>
      <c r="AT131" s="756"/>
      <c r="AU131" s="227"/>
      <c r="AV131" s="227"/>
      <c r="AW131" s="227"/>
      <c r="AX131" s="716" t="s">
        <v>470</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8.8028035310000003</v>
      </c>
      <c r="AB132" s="732"/>
      <c r="AC132" s="732"/>
      <c r="AD132" s="732"/>
      <c r="AE132" s="733"/>
      <c r="AF132" s="734">
        <v>8.6680717099999995</v>
      </c>
      <c r="AG132" s="732"/>
      <c r="AH132" s="732"/>
      <c r="AI132" s="732"/>
      <c r="AJ132" s="733"/>
      <c r="AK132" s="734">
        <v>8.9133794119999994</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8.1999999999999993</v>
      </c>
      <c r="AB133" s="711"/>
      <c r="AC133" s="711"/>
      <c r="AD133" s="711"/>
      <c r="AE133" s="712"/>
      <c r="AF133" s="710">
        <v>8.4</v>
      </c>
      <c r="AG133" s="711"/>
      <c r="AH133" s="711"/>
      <c r="AI133" s="711"/>
      <c r="AJ133" s="712"/>
      <c r="AK133" s="710">
        <v>8.6999999999999993</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bsSGmrPki2I7ufnEhlVDcXZN1ygRIDEfEVKfpYRjgpDXVSV+CMDI/vM66CvpNw6L3s10MmtMUoQLsKjjQBDRcA==" saltValue="PzI/mz+AmTpN/A8ZHpanz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B64"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474</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eDebN/D+6hDO4O7/7ehRblF1ip2I8zKykbT+Tyj8fCYrk6fqirU3J2c7ze6VNii+O9/MT+Y78mMAa1t4ks3cFg==" saltValue="O8sl6b7rx0Hs0rFjhGlVV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U58"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4Ja47wsYev1E8ZINiYS6kHIg4le9ApvrurYXkHn8Mwnfl4WhGUzF6WevTRb4xnHTElMVkXu5Lxoky9lZcABgWw==" saltValue="6nNE1ObBW5PK2kapF4gHy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7"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476</v>
      </c>
      <c r="AL6" s="260"/>
      <c r="AM6" s="260"/>
      <c r="AN6" s="260"/>
    </row>
    <row r="7" spans="1:46" ht="13.5" customHeight="1" x14ac:dyDescent="0.2">
      <c r="A7" s="259"/>
      <c r="AK7" s="262"/>
      <c r="AL7" s="263"/>
      <c r="AM7" s="263"/>
      <c r="AN7" s="264"/>
      <c r="AO7" s="1105" t="s">
        <v>477</v>
      </c>
      <c r="AP7" s="265"/>
      <c r="AQ7" s="266" t="s">
        <v>478</v>
      </c>
      <c r="AR7" s="267"/>
    </row>
    <row r="8" spans="1:46" ht="13" x14ac:dyDescent="0.2">
      <c r="A8" s="259"/>
      <c r="AK8" s="268"/>
      <c r="AL8" s="269"/>
      <c r="AM8" s="269"/>
      <c r="AN8" s="270"/>
      <c r="AO8" s="1106"/>
      <c r="AP8" s="271" t="s">
        <v>479</v>
      </c>
      <c r="AQ8" s="272" t="s">
        <v>480</v>
      </c>
      <c r="AR8" s="273" t="s">
        <v>481</v>
      </c>
    </row>
    <row r="9" spans="1:46" ht="13" x14ac:dyDescent="0.2">
      <c r="A9" s="259"/>
      <c r="AK9" s="1117" t="s">
        <v>482</v>
      </c>
      <c r="AL9" s="1118"/>
      <c r="AM9" s="1118"/>
      <c r="AN9" s="1119"/>
      <c r="AO9" s="274">
        <v>492383</v>
      </c>
      <c r="AP9" s="274">
        <v>122514</v>
      </c>
      <c r="AQ9" s="275">
        <v>243450</v>
      </c>
      <c r="AR9" s="276">
        <v>-49.7</v>
      </c>
    </row>
    <row r="10" spans="1:46" ht="13.5" customHeight="1" x14ac:dyDescent="0.2">
      <c r="A10" s="259"/>
      <c r="AK10" s="1117" t="s">
        <v>483</v>
      </c>
      <c r="AL10" s="1118"/>
      <c r="AM10" s="1118"/>
      <c r="AN10" s="1119"/>
      <c r="AO10" s="277">
        <v>113526</v>
      </c>
      <c r="AP10" s="277">
        <v>28247</v>
      </c>
      <c r="AQ10" s="278">
        <v>36828</v>
      </c>
      <c r="AR10" s="279">
        <v>-23.3</v>
      </c>
    </row>
    <row r="11" spans="1:46" ht="13.5" customHeight="1" x14ac:dyDescent="0.2">
      <c r="A11" s="259"/>
      <c r="AK11" s="1117" t="s">
        <v>484</v>
      </c>
      <c r="AL11" s="1118"/>
      <c r="AM11" s="1118"/>
      <c r="AN11" s="1119"/>
      <c r="AO11" s="277" t="s">
        <v>485</v>
      </c>
      <c r="AP11" s="277" t="s">
        <v>485</v>
      </c>
      <c r="AQ11" s="278">
        <v>2575</v>
      </c>
      <c r="AR11" s="279" t="s">
        <v>485</v>
      </c>
    </row>
    <row r="12" spans="1:46" ht="13.5" customHeight="1" x14ac:dyDescent="0.2">
      <c r="A12" s="259"/>
      <c r="AK12" s="1117" t="s">
        <v>486</v>
      </c>
      <c r="AL12" s="1118"/>
      <c r="AM12" s="1118"/>
      <c r="AN12" s="1119"/>
      <c r="AO12" s="277" t="s">
        <v>485</v>
      </c>
      <c r="AP12" s="277" t="s">
        <v>485</v>
      </c>
      <c r="AQ12" s="278" t="s">
        <v>485</v>
      </c>
      <c r="AR12" s="279" t="s">
        <v>485</v>
      </c>
    </row>
    <row r="13" spans="1:46" ht="13.5" customHeight="1" x14ac:dyDescent="0.2">
      <c r="A13" s="259"/>
      <c r="AK13" s="1117" t="s">
        <v>487</v>
      </c>
      <c r="AL13" s="1118"/>
      <c r="AM13" s="1118"/>
      <c r="AN13" s="1119"/>
      <c r="AO13" s="277">
        <v>24420</v>
      </c>
      <c r="AP13" s="277">
        <v>6076</v>
      </c>
      <c r="AQ13" s="278">
        <v>11862</v>
      </c>
      <c r="AR13" s="279">
        <v>-48.8</v>
      </c>
    </row>
    <row r="14" spans="1:46" ht="13.5" customHeight="1" x14ac:dyDescent="0.2">
      <c r="A14" s="259"/>
      <c r="AK14" s="1117" t="s">
        <v>488</v>
      </c>
      <c r="AL14" s="1118"/>
      <c r="AM14" s="1118"/>
      <c r="AN14" s="1119"/>
      <c r="AO14" s="277">
        <v>22207</v>
      </c>
      <c r="AP14" s="277">
        <v>5526</v>
      </c>
      <c r="AQ14" s="278">
        <v>4647</v>
      </c>
      <c r="AR14" s="279">
        <v>18.899999999999999</v>
      </c>
    </row>
    <row r="15" spans="1:46" ht="13.5" customHeight="1" x14ac:dyDescent="0.2">
      <c r="A15" s="259"/>
      <c r="AK15" s="1120" t="s">
        <v>489</v>
      </c>
      <c r="AL15" s="1121"/>
      <c r="AM15" s="1121"/>
      <c r="AN15" s="1122"/>
      <c r="AO15" s="277">
        <v>-10483</v>
      </c>
      <c r="AP15" s="277">
        <v>-2608</v>
      </c>
      <c r="AQ15" s="278">
        <v>-13358</v>
      </c>
      <c r="AR15" s="279">
        <v>-80.5</v>
      </c>
    </row>
    <row r="16" spans="1:46" ht="13" x14ac:dyDescent="0.2">
      <c r="A16" s="259"/>
      <c r="AK16" s="1120" t="s">
        <v>177</v>
      </c>
      <c r="AL16" s="1121"/>
      <c r="AM16" s="1121"/>
      <c r="AN16" s="1122"/>
      <c r="AO16" s="277">
        <v>642053</v>
      </c>
      <c r="AP16" s="277">
        <v>159754</v>
      </c>
      <c r="AQ16" s="278">
        <v>286004</v>
      </c>
      <c r="AR16" s="279">
        <v>-44.1</v>
      </c>
    </row>
    <row r="17" spans="1:46" ht="13" x14ac:dyDescent="0.2">
      <c r="A17" s="259"/>
    </row>
    <row r="18" spans="1:46" ht="13" x14ac:dyDescent="0.2">
      <c r="A18" s="259"/>
      <c r="AQ18" s="280"/>
      <c r="AR18" s="280"/>
    </row>
    <row r="19" spans="1:46" ht="13" x14ac:dyDescent="0.2">
      <c r="A19" s="259"/>
      <c r="AK19" s="255" t="s">
        <v>490</v>
      </c>
    </row>
    <row r="20" spans="1:46" ht="13" x14ac:dyDescent="0.2">
      <c r="A20" s="259"/>
      <c r="AK20" s="281"/>
      <c r="AL20" s="282"/>
      <c r="AM20" s="282"/>
      <c r="AN20" s="283"/>
      <c r="AO20" s="284" t="s">
        <v>491</v>
      </c>
      <c r="AP20" s="285" t="s">
        <v>492</v>
      </c>
      <c r="AQ20" s="286" t="s">
        <v>493</v>
      </c>
      <c r="AR20" s="287"/>
    </row>
    <row r="21" spans="1:46" s="260" customFormat="1" ht="13" x14ac:dyDescent="0.2">
      <c r="A21" s="288"/>
      <c r="AK21" s="1123" t="s">
        <v>494</v>
      </c>
      <c r="AL21" s="1124"/>
      <c r="AM21" s="1124"/>
      <c r="AN21" s="1125"/>
      <c r="AO21" s="289">
        <v>15.43</v>
      </c>
      <c r="AP21" s="290">
        <v>24.25</v>
      </c>
      <c r="AQ21" s="291">
        <v>-8.82</v>
      </c>
      <c r="AS21" s="292"/>
      <c r="AT21" s="288"/>
    </row>
    <row r="22" spans="1:46" s="260" customFormat="1" ht="13" x14ac:dyDescent="0.2">
      <c r="A22" s="288"/>
      <c r="AK22" s="1123" t="s">
        <v>495</v>
      </c>
      <c r="AL22" s="1124"/>
      <c r="AM22" s="1124"/>
      <c r="AN22" s="1125"/>
      <c r="AO22" s="293">
        <v>94.4</v>
      </c>
      <c r="AP22" s="294">
        <v>95.4</v>
      </c>
      <c r="AQ22" s="295">
        <v>-1</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300"/>
      <c r="AS27" s="255"/>
      <c r="AT27" s="255"/>
    </row>
    <row r="28" spans="1:46" ht="16.5" x14ac:dyDescent="0.2">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498</v>
      </c>
      <c r="AL29" s="260"/>
      <c r="AM29" s="260"/>
      <c r="AN29" s="260"/>
      <c r="AS29" s="302"/>
    </row>
    <row r="30" spans="1:46" ht="13.5" customHeight="1" x14ac:dyDescent="0.2">
      <c r="A30" s="259"/>
      <c r="AK30" s="262"/>
      <c r="AL30" s="263"/>
      <c r="AM30" s="263"/>
      <c r="AN30" s="264"/>
      <c r="AO30" s="1105" t="s">
        <v>477</v>
      </c>
      <c r="AP30" s="265"/>
      <c r="AQ30" s="266" t="s">
        <v>478</v>
      </c>
      <c r="AR30" s="267"/>
    </row>
    <row r="31" spans="1:46" ht="13" x14ac:dyDescent="0.2">
      <c r="A31" s="259"/>
      <c r="AK31" s="268"/>
      <c r="AL31" s="269"/>
      <c r="AM31" s="269"/>
      <c r="AN31" s="270"/>
      <c r="AO31" s="1106"/>
      <c r="AP31" s="271" t="s">
        <v>479</v>
      </c>
      <c r="AQ31" s="272" t="s">
        <v>480</v>
      </c>
      <c r="AR31" s="273" t="s">
        <v>481</v>
      </c>
    </row>
    <row r="32" spans="1:46" ht="27" customHeight="1" x14ac:dyDescent="0.2">
      <c r="A32" s="259"/>
      <c r="AK32" s="1107" t="s">
        <v>499</v>
      </c>
      <c r="AL32" s="1108"/>
      <c r="AM32" s="1108"/>
      <c r="AN32" s="1109"/>
      <c r="AO32" s="303">
        <v>367638</v>
      </c>
      <c r="AP32" s="303">
        <v>91475</v>
      </c>
      <c r="AQ32" s="304">
        <v>167387</v>
      </c>
      <c r="AR32" s="305">
        <v>-45.4</v>
      </c>
    </row>
    <row r="33" spans="1:46" ht="13.5" customHeight="1" x14ac:dyDescent="0.2">
      <c r="A33" s="259"/>
      <c r="AK33" s="1107" t="s">
        <v>500</v>
      </c>
      <c r="AL33" s="1108"/>
      <c r="AM33" s="1108"/>
      <c r="AN33" s="1109"/>
      <c r="AO33" s="303" t="s">
        <v>485</v>
      </c>
      <c r="AP33" s="303" t="s">
        <v>485</v>
      </c>
      <c r="AQ33" s="304" t="s">
        <v>485</v>
      </c>
      <c r="AR33" s="305" t="s">
        <v>485</v>
      </c>
    </row>
    <row r="34" spans="1:46" ht="27" customHeight="1" x14ac:dyDescent="0.2">
      <c r="A34" s="259"/>
      <c r="AK34" s="1107" t="s">
        <v>501</v>
      </c>
      <c r="AL34" s="1108"/>
      <c r="AM34" s="1108"/>
      <c r="AN34" s="1109"/>
      <c r="AO34" s="303" t="s">
        <v>485</v>
      </c>
      <c r="AP34" s="303" t="s">
        <v>485</v>
      </c>
      <c r="AQ34" s="304">
        <v>5</v>
      </c>
      <c r="AR34" s="305" t="s">
        <v>485</v>
      </c>
    </row>
    <row r="35" spans="1:46" ht="27" customHeight="1" x14ac:dyDescent="0.2">
      <c r="A35" s="259"/>
      <c r="AK35" s="1107" t="s">
        <v>502</v>
      </c>
      <c r="AL35" s="1108"/>
      <c r="AM35" s="1108"/>
      <c r="AN35" s="1109"/>
      <c r="AO35" s="303">
        <v>139506</v>
      </c>
      <c r="AP35" s="303">
        <v>34712</v>
      </c>
      <c r="AQ35" s="304">
        <v>34589</v>
      </c>
      <c r="AR35" s="305">
        <v>0.4</v>
      </c>
    </row>
    <row r="36" spans="1:46" ht="27" customHeight="1" x14ac:dyDescent="0.2">
      <c r="A36" s="259"/>
      <c r="AK36" s="1107" t="s">
        <v>503</v>
      </c>
      <c r="AL36" s="1108"/>
      <c r="AM36" s="1108"/>
      <c r="AN36" s="1109"/>
      <c r="AO36" s="303">
        <v>9311</v>
      </c>
      <c r="AP36" s="303">
        <v>2317</v>
      </c>
      <c r="AQ36" s="304">
        <v>2508</v>
      </c>
      <c r="AR36" s="305">
        <v>-7.6</v>
      </c>
    </row>
    <row r="37" spans="1:46" ht="13.5" customHeight="1" x14ac:dyDescent="0.2">
      <c r="A37" s="259"/>
      <c r="AK37" s="1107" t="s">
        <v>504</v>
      </c>
      <c r="AL37" s="1108"/>
      <c r="AM37" s="1108"/>
      <c r="AN37" s="1109"/>
      <c r="AO37" s="303">
        <v>256</v>
      </c>
      <c r="AP37" s="303">
        <v>64</v>
      </c>
      <c r="AQ37" s="304">
        <v>1525</v>
      </c>
      <c r="AR37" s="305">
        <v>-95.8</v>
      </c>
    </row>
    <row r="38" spans="1:46" ht="27" customHeight="1" x14ac:dyDescent="0.2">
      <c r="A38" s="259"/>
      <c r="AK38" s="1110" t="s">
        <v>505</v>
      </c>
      <c r="AL38" s="1111"/>
      <c r="AM38" s="1111"/>
      <c r="AN38" s="1112"/>
      <c r="AO38" s="306" t="s">
        <v>485</v>
      </c>
      <c r="AP38" s="306" t="s">
        <v>485</v>
      </c>
      <c r="AQ38" s="307">
        <v>44</v>
      </c>
      <c r="AR38" s="295" t="s">
        <v>485</v>
      </c>
      <c r="AS38" s="302"/>
    </row>
    <row r="39" spans="1:46" ht="13" x14ac:dyDescent="0.2">
      <c r="A39" s="259"/>
      <c r="AK39" s="1110" t="s">
        <v>506</v>
      </c>
      <c r="AL39" s="1111"/>
      <c r="AM39" s="1111"/>
      <c r="AN39" s="1112"/>
      <c r="AO39" s="303">
        <v>-16911</v>
      </c>
      <c r="AP39" s="303">
        <v>-4208</v>
      </c>
      <c r="AQ39" s="304">
        <v>-7489</v>
      </c>
      <c r="AR39" s="305">
        <v>-43.8</v>
      </c>
      <c r="AS39" s="302"/>
    </row>
    <row r="40" spans="1:46" ht="27" customHeight="1" x14ac:dyDescent="0.2">
      <c r="A40" s="259"/>
      <c r="AK40" s="1107" t="s">
        <v>507</v>
      </c>
      <c r="AL40" s="1108"/>
      <c r="AM40" s="1108"/>
      <c r="AN40" s="1109"/>
      <c r="AO40" s="303">
        <v>-308992</v>
      </c>
      <c r="AP40" s="303">
        <v>-76883</v>
      </c>
      <c r="AQ40" s="304">
        <v>-138932</v>
      </c>
      <c r="AR40" s="305">
        <v>-44.7</v>
      </c>
      <c r="AS40" s="302"/>
    </row>
    <row r="41" spans="1:46" ht="13" x14ac:dyDescent="0.2">
      <c r="A41" s="259"/>
      <c r="AK41" s="1113" t="s">
        <v>287</v>
      </c>
      <c r="AL41" s="1114"/>
      <c r="AM41" s="1114"/>
      <c r="AN41" s="1115"/>
      <c r="AO41" s="303">
        <v>190808</v>
      </c>
      <c r="AP41" s="303">
        <v>47476</v>
      </c>
      <c r="AQ41" s="304">
        <v>59636</v>
      </c>
      <c r="AR41" s="305">
        <v>-20.399999999999999</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508</v>
      </c>
    </row>
    <row r="48" spans="1:46" ht="13" x14ac:dyDescent="0.2">
      <c r="A48" s="259"/>
      <c r="AK48" s="313" t="s">
        <v>509</v>
      </c>
      <c r="AL48" s="313"/>
      <c r="AM48" s="313"/>
      <c r="AN48" s="313"/>
      <c r="AO48" s="313"/>
      <c r="AP48" s="313"/>
      <c r="AQ48" s="314"/>
      <c r="AR48" s="313"/>
    </row>
    <row r="49" spans="1:44" ht="13.5" customHeight="1" x14ac:dyDescent="0.2">
      <c r="A49" s="259"/>
      <c r="AK49" s="315"/>
      <c r="AL49" s="316"/>
      <c r="AM49" s="1100" t="s">
        <v>477</v>
      </c>
      <c r="AN49" s="1102" t="s">
        <v>510</v>
      </c>
      <c r="AO49" s="1103"/>
      <c r="AP49" s="1103"/>
      <c r="AQ49" s="1103"/>
      <c r="AR49" s="1104"/>
    </row>
    <row r="50" spans="1:44" ht="13" x14ac:dyDescent="0.2">
      <c r="A50" s="259"/>
      <c r="AK50" s="317"/>
      <c r="AL50" s="318"/>
      <c r="AM50" s="1101"/>
      <c r="AN50" s="319" t="s">
        <v>511</v>
      </c>
      <c r="AO50" s="320" t="s">
        <v>512</v>
      </c>
      <c r="AP50" s="321" t="s">
        <v>513</v>
      </c>
      <c r="AQ50" s="322" t="s">
        <v>514</v>
      </c>
      <c r="AR50" s="323" t="s">
        <v>515</v>
      </c>
    </row>
    <row r="51" spans="1:44" ht="13" x14ac:dyDescent="0.2">
      <c r="A51" s="259"/>
      <c r="AK51" s="315" t="s">
        <v>516</v>
      </c>
      <c r="AL51" s="316"/>
      <c r="AM51" s="324">
        <v>301029</v>
      </c>
      <c r="AN51" s="325">
        <v>68447</v>
      </c>
      <c r="AO51" s="326">
        <v>-25.8</v>
      </c>
      <c r="AP51" s="327">
        <v>268375</v>
      </c>
      <c r="AQ51" s="328">
        <v>-1.2</v>
      </c>
      <c r="AR51" s="329">
        <v>-24.6</v>
      </c>
    </row>
    <row r="52" spans="1:44" ht="13" x14ac:dyDescent="0.2">
      <c r="A52" s="259"/>
      <c r="AK52" s="330"/>
      <c r="AL52" s="331" t="s">
        <v>517</v>
      </c>
      <c r="AM52" s="332">
        <v>181562</v>
      </c>
      <c r="AN52" s="333">
        <v>41283</v>
      </c>
      <c r="AO52" s="334">
        <v>6.6</v>
      </c>
      <c r="AP52" s="335">
        <v>119602</v>
      </c>
      <c r="AQ52" s="336">
        <v>1.5</v>
      </c>
      <c r="AR52" s="337">
        <v>5.0999999999999996</v>
      </c>
    </row>
    <row r="53" spans="1:44" ht="13" x14ac:dyDescent="0.2">
      <c r="A53" s="259"/>
      <c r="AK53" s="315" t="s">
        <v>518</v>
      </c>
      <c r="AL53" s="316"/>
      <c r="AM53" s="324">
        <v>302738</v>
      </c>
      <c r="AN53" s="325">
        <v>71065</v>
      </c>
      <c r="AO53" s="326">
        <v>3.8</v>
      </c>
      <c r="AP53" s="327">
        <v>301035</v>
      </c>
      <c r="AQ53" s="328">
        <v>12.2</v>
      </c>
      <c r="AR53" s="329">
        <v>-8.4</v>
      </c>
    </row>
    <row r="54" spans="1:44" ht="13" x14ac:dyDescent="0.2">
      <c r="A54" s="259"/>
      <c r="AK54" s="330"/>
      <c r="AL54" s="331" t="s">
        <v>517</v>
      </c>
      <c r="AM54" s="332">
        <v>119905</v>
      </c>
      <c r="AN54" s="333">
        <v>28147</v>
      </c>
      <c r="AO54" s="334">
        <v>-31.8</v>
      </c>
      <c r="AP54" s="335">
        <v>154376</v>
      </c>
      <c r="AQ54" s="336">
        <v>29.1</v>
      </c>
      <c r="AR54" s="337">
        <v>-60.9</v>
      </c>
    </row>
    <row r="55" spans="1:44" ht="13" x14ac:dyDescent="0.2">
      <c r="A55" s="259"/>
      <c r="AK55" s="315" t="s">
        <v>519</v>
      </c>
      <c r="AL55" s="316"/>
      <c r="AM55" s="324">
        <v>510941</v>
      </c>
      <c r="AN55" s="325">
        <v>122264</v>
      </c>
      <c r="AO55" s="326">
        <v>72</v>
      </c>
      <c r="AP55" s="327">
        <v>277467</v>
      </c>
      <c r="AQ55" s="328">
        <v>-7.8</v>
      </c>
      <c r="AR55" s="329">
        <v>79.8</v>
      </c>
    </row>
    <row r="56" spans="1:44" ht="13" x14ac:dyDescent="0.2">
      <c r="A56" s="259"/>
      <c r="AK56" s="330"/>
      <c r="AL56" s="331" t="s">
        <v>517</v>
      </c>
      <c r="AM56" s="332">
        <v>297751</v>
      </c>
      <c r="AN56" s="333">
        <v>71249</v>
      </c>
      <c r="AO56" s="334">
        <v>153.1</v>
      </c>
      <c r="AP56" s="335">
        <v>128378</v>
      </c>
      <c r="AQ56" s="336">
        <v>-16.8</v>
      </c>
      <c r="AR56" s="337">
        <v>169.9</v>
      </c>
    </row>
    <row r="57" spans="1:44" ht="13" x14ac:dyDescent="0.2">
      <c r="A57" s="259"/>
      <c r="AK57" s="315" t="s">
        <v>520</v>
      </c>
      <c r="AL57" s="316"/>
      <c r="AM57" s="324">
        <v>911329</v>
      </c>
      <c r="AN57" s="325">
        <v>222547</v>
      </c>
      <c r="AO57" s="326">
        <v>82</v>
      </c>
      <c r="AP57" s="327">
        <v>282256</v>
      </c>
      <c r="AQ57" s="328">
        <v>1.7</v>
      </c>
      <c r="AR57" s="329">
        <v>80.3</v>
      </c>
    </row>
    <row r="58" spans="1:44" ht="13" x14ac:dyDescent="0.2">
      <c r="A58" s="259"/>
      <c r="AK58" s="330"/>
      <c r="AL58" s="331" t="s">
        <v>517</v>
      </c>
      <c r="AM58" s="332">
        <v>305032</v>
      </c>
      <c r="AN58" s="333">
        <v>74489</v>
      </c>
      <c r="AO58" s="334">
        <v>4.5</v>
      </c>
      <c r="AP58" s="335">
        <v>145453</v>
      </c>
      <c r="AQ58" s="336">
        <v>13.3</v>
      </c>
      <c r="AR58" s="337">
        <v>-8.8000000000000007</v>
      </c>
    </row>
    <row r="59" spans="1:44" ht="13" x14ac:dyDescent="0.2">
      <c r="A59" s="259"/>
      <c r="AK59" s="315" t="s">
        <v>521</v>
      </c>
      <c r="AL59" s="316"/>
      <c r="AM59" s="324">
        <v>598201</v>
      </c>
      <c r="AN59" s="325">
        <v>148843</v>
      </c>
      <c r="AO59" s="326">
        <v>-33.1</v>
      </c>
      <c r="AP59" s="327">
        <v>295341</v>
      </c>
      <c r="AQ59" s="328">
        <v>4.5999999999999996</v>
      </c>
      <c r="AR59" s="329">
        <v>-37.700000000000003</v>
      </c>
    </row>
    <row r="60" spans="1:44" ht="13" x14ac:dyDescent="0.2">
      <c r="A60" s="259"/>
      <c r="AK60" s="330"/>
      <c r="AL60" s="331" t="s">
        <v>517</v>
      </c>
      <c r="AM60" s="332">
        <v>223828</v>
      </c>
      <c r="AN60" s="333">
        <v>55692</v>
      </c>
      <c r="AO60" s="334">
        <v>-25.2</v>
      </c>
      <c r="AP60" s="335">
        <v>137402</v>
      </c>
      <c r="AQ60" s="336">
        <v>-5.5</v>
      </c>
      <c r="AR60" s="337">
        <v>-19.7</v>
      </c>
    </row>
    <row r="61" spans="1:44" ht="13" x14ac:dyDescent="0.2">
      <c r="A61" s="259"/>
      <c r="AK61" s="315" t="s">
        <v>522</v>
      </c>
      <c r="AL61" s="338"/>
      <c r="AM61" s="324">
        <v>524848</v>
      </c>
      <c r="AN61" s="325">
        <v>126633</v>
      </c>
      <c r="AO61" s="326">
        <v>19.8</v>
      </c>
      <c r="AP61" s="327">
        <v>284895</v>
      </c>
      <c r="AQ61" s="339">
        <v>1.9</v>
      </c>
      <c r="AR61" s="329">
        <v>17.899999999999999</v>
      </c>
    </row>
    <row r="62" spans="1:44" ht="13" x14ac:dyDescent="0.2">
      <c r="A62" s="259"/>
      <c r="AK62" s="330"/>
      <c r="AL62" s="331" t="s">
        <v>517</v>
      </c>
      <c r="AM62" s="332">
        <v>225616</v>
      </c>
      <c r="AN62" s="333">
        <v>54172</v>
      </c>
      <c r="AO62" s="334">
        <v>21.4</v>
      </c>
      <c r="AP62" s="335">
        <v>137042</v>
      </c>
      <c r="AQ62" s="336">
        <v>4.3</v>
      </c>
      <c r="AR62" s="337">
        <v>17.100000000000001</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7GNJvp9YkY2VAFufdcHoZWMyYQRWZ22KZYTFHjS+xxBKQmLxne2tHOAaiyiexN4DU8PSJiph2170oEw70SbzOg==" saltValue="rVMdzWCwmU4ltZtM4UQwv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9"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474</v>
      </c>
    </row>
    <row r="121" spans="125:125" ht="13.5" hidden="1" customHeight="1" x14ac:dyDescent="0.2">
      <c r="DU121" s="253"/>
    </row>
  </sheetData>
  <sheetProtection algorithmName="SHA-512" hashValue="hXPTKAAgxDIEppyAgdu8sel8oJlFcVB1JyCktS7ZWtvIeGPIMT/VK5QTe29J8VdCdPK62wZkBzD3E29j9YyOJQ==" saltValue="EzHIAuJnLh+tnyDqJREjH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W73"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474</v>
      </c>
    </row>
  </sheetData>
  <sheetProtection algorithmName="SHA-512" hashValue="Nbdkg0nAEFJcjd1a2nj6anEj6KQQBIJOo4V7fmfomERzEnksuMPdA04KeT3fxq6Cvts5Bgq/1Rw7HY0bH6a9dw==" saltValue="BmxMbfEUku8sp86p/Rn4a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56.51</v>
      </c>
      <c r="G47" s="12">
        <v>59.74</v>
      </c>
      <c r="H47" s="12">
        <v>65.88</v>
      </c>
      <c r="I47" s="12">
        <v>66.260000000000005</v>
      </c>
      <c r="J47" s="13">
        <v>78.430000000000007</v>
      </c>
    </row>
    <row r="48" spans="2:10" ht="57.75" customHeight="1" x14ac:dyDescent="0.2">
      <c r="B48" s="14"/>
      <c r="C48" s="1128" t="s">
        <v>4</v>
      </c>
      <c r="D48" s="1128"/>
      <c r="E48" s="1129"/>
      <c r="F48" s="15">
        <v>5.12</v>
      </c>
      <c r="G48" s="16">
        <v>6.25</v>
      </c>
      <c r="H48" s="16">
        <v>0.11</v>
      </c>
      <c r="I48" s="16">
        <v>11.67</v>
      </c>
      <c r="J48" s="17">
        <v>1.86</v>
      </c>
    </row>
    <row r="49" spans="2:10" ht="57.75" customHeight="1" thickBot="1" x14ac:dyDescent="0.25">
      <c r="B49" s="18"/>
      <c r="C49" s="1130" t="s">
        <v>5</v>
      </c>
      <c r="D49" s="1130"/>
      <c r="E49" s="1131"/>
      <c r="F49" s="19" t="s">
        <v>529</v>
      </c>
      <c r="G49" s="20">
        <v>7.42</v>
      </c>
      <c r="H49" s="20">
        <v>7.01</v>
      </c>
      <c r="I49" s="20">
        <v>10.79</v>
      </c>
      <c r="J49" s="21">
        <v>3.59</v>
      </c>
    </row>
    <row r="50" spans="2:10" ht="13" x14ac:dyDescent="0.2"/>
  </sheetData>
  <sheetProtection algorithmName="SHA-512" hashValue="thSYFH5aACiFrMxVrgsRFbw7lxFJOZQr4dFRmpiJqZ9CuNzqpobaoHI0d+EOq3jHX/RewwgRItVPRqTw5iHZZQ==" saltValue="VxWTns+a+kN6m7OtVOhYq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2550181</cp:lastModifiedBy>
  <cp:lastPrinted>2025-03-14T05:33:14Z</cp:lastPrinted>
  <dcterms:created xsi:type="dcterms:W3CDTF">2025-02-19T05:19:48Z</dcterms:created>
  <dcterms:modified xsi:type="dcterms:W3CDTF">2025-09-26T01:28:38Z</dcterms:modified>
  <cp:category/>
</cp:coreProperties>
</file>