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Srv\110283_財政係\１１国・県からの通知・照会\平成29年度\49 財政状況資料集作成（Ｈ28）\回答\"/>
    </mc:Choice>
  </mc:AlternateContent>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c r="BE34" i="9" s="1"/>
  <c r="BE35" i="9" s="1"/>
  <c r="BW34" i="9" l="1"/>
  <c r="BW35" i="9" s="1"/>
  <c r="BW36" i="9" s="1"/>
  <c r="BW37" i="9" s="1"/>
  <c r="BW38" i="9" s="1"/>
  <c r="BW39" i="9" s="1"/>
  <c r="BW40" i="9" s="1"/>
</calcChain>
</file>

<file path=xl/sharedStrings.xml><?xml version="1.0" encoding="utf-8"?>
<sst xmlns="http://schemas.openxmlformats.org/spreadsheetml/2006/main" count="1068" uniqueCount="562">
  <si>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</si>
  <si>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</si>
  <si>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</si>
  <si>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</si>
  <si>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</si>
  <si>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</si>
  <si>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</si>
  <si>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</si>
  <si>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</si>
  <si>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</si>
  <si>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</si>
  <si>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</si>
  <si>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</si>
  <si>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</si>
  <si>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</si>
  <si>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</si>
  <si>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</si>
  <si>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</si>
  <si>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</si>
  <si>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</si>
  <si>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</si>
  <si>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</si>
  <si>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</si>
  <si>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</si>
  <si>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</si>
  <si>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</si>
  <si>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</si>
  <si>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</si>
  <si>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</si>
  <si>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</si>
  <si>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</si>
  <si>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</si>
  <si>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</si>
  <si>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</si>
  <si>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</si>
  <si>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</si>
  <si>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</si>
  <si>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</si>
  <si>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</si>
  <si>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</si>
  <si>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</si>
  <si>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</si>
  <si>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</si>
  <si>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</si>
  <si>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</si>
  <si>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</si>
  <si>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</si>
  <si>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</si>
  <si>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</si>
  <si>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</si>
  <si>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</si>
  <si>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</si>
  <si>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</si>
  <si>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</si>
  <si>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</si>
  <si>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</si>
  <si>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</si>
  <si>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</si>
  <si>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</si>
  <si>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</si>
  <si>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</si>
  <si>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</si>
  <si>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</si>
  <si>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</si>
  <si>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</si>
  <si>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</si>
  <si>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</si>
  <si>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</si>
  <si>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</si>
  <si>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</si>
  <si>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</si>
  <si>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</si>
  <si>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</si>
  <si>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</si>
  <si>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</si>
  <si>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</si>
  <si>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</si>
  <si>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</si>
  <si>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</si>
  <si>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</si>
  <si>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</si>
  <si>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</si>
  <si>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</si>
  <si>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</si>
  <si>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</si>
  <si>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</si>
  <si>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</si>
  <si>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</si>
  <si>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</si>
  <si>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</si>
  <si>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</si>
  <si>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</si>
  <si>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</si>
  <si>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</si>
  <si>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</si>
  <si>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</si>
  <si>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</si>
  <si>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</si>
  <si>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</si>
  <si>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</si>
  <si>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</si>
  <si>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</si>
  <si>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</si>
  <si>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</si>
  <si>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</si>
  <si>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</si>
  <si>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</si>
  <si>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</si>
  <si>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</si>
  <si>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</si>
  <si>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</si>
  <si>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</si>
  <si>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</si>
  <si>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</si>
  <si>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</si>
  <si>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</si>
  <si>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</si>
  <si>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</si>
  <si>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</si>
  <si>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</si>
  <si>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</si>
  <si>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</si>
  <si>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</si>
  <si>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</si>
  <si>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</si>
  <si>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</si>
  <si>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</si>
  <si>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</si>
  <si>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</si>
  <si>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</si>
  <si>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</si>
  <si>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</si>
  <si>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</si>
  <si>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</si>
  <si>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</si>
  <si>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</si>
  <si>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</si>
  <si>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</si>
  <si>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</si>
  <si>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</si>
  <si>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</si>
  <si>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</si>
  <si>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</si>
  <si>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</si>
  <si>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</si>
  <si>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</si>
  <si>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</si>
  <si>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</si>
  <si>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</si>
  <si>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</si>
  <si>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</si>
  <si>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</si>
  <si>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</si>
  <si>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</si>
  <si>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</si>
  <si>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</si>
  <si>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</si>
  <si>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</si>
  <si>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</si>
  <si>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</si>
  <si>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</si>
  <si>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</si>
  <si>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</si>
  <si>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</si>
  <si>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</si>
  <si>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</si>
  <si>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</si>
  <si>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</si>
  <si>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</si>
  <si>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</si>
  <si>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</si>
  <si>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</si>
  <si>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</si>
  <si>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</si>
  <si>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</si>
  <si>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</si>
  <si>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</si>
  <si>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</si>
  <si>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</si>
  <si>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</si>
  <si>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</si>
  <si>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</si>
  <si>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</si>
  <si>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</si>
  <si>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</si>
  <si>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</si>
  <si>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</si>
  <si>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</si>
  <si>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</si>
  <si>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</si>
  <si>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</si>
  <si>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</si>
  <si>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</si>
  <si>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</si>
  <si>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</si>
  <si>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熊本県御船町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</si>
  <si>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</si>
  <si>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</si>
  <si>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</si>
  <si>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</si>
  <si>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</si>
  <si>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</si>
  <si>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</si>
  <si>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</si>
  <si>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</si>
  <si>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</si>
  <si>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</si>
  <si>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</si>
  <si>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</si>
  <si>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</si>
  <si>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</si>
  <si>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</si>
  <si>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</si>
  <si>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</si>
  <si>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</si>
  <si>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</si>
  <si>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</si>
  <si>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</si>
  <si>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</si>
  <si>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</si>
  <si>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</si>
  <si>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</si>
  <si>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</si>
  <si>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</si>
  <si>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</si>
  <si>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</si>
  <si>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</si>
  <si>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</si>
  <si>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</si>
  <si>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</si>
  <si>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</si>
  <si>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</si>
  <si>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</si>
  <si>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</si>
  <si>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</si>
  <si>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</si>
  <si>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</si>
  <si>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</si>
  <si>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</si>
  <si>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</si>
  <si>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</si>
  <si>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</si>
  <si>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</si>
  <si>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</si>
  <si>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</si>
  <si>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</si>
  <si>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</si>
  <si>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</si>
  <si>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</si>
  <si>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</si>
  <si>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</si>
  <si>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</si>
  <si>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</si>
  <si>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</si>
  <si>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</si>
  <si>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</si>
  <si>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</si>
  <si>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</si>
  <si>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</si>
  <si>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</si>
  <si>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</si>
  <si>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</si>
  <si>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</si>
  <si>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</si>
  <si>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</si>
  <si>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</si>
  <si>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</si>
  <si>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</si>
  <si>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</si>
  <si>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</si>
  <si>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</si>
  <si>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</si>
  <si>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</si>
  <si>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</si>
  <si>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</si>
  <si>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</si>
  <si>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</si>
  <si>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</si>
  <si>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</si>
  <si>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</si>
  <si>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</si>
  <si>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</si>
  <si>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</si>
  <si>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</si>
  <si>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</si>
  <si>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</si>
  <si>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</si>
  <si>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</si>
  <si>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</si>
  <si>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</si>
  <si>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</si>
  <si>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</si>
  <si>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</si>
  <si>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</si>
  <si>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</si>
  <si>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</si>
  <si>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</si>
  <si>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</si>
  <si>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</si>
  <si>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</si>
  <si>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</si>
  <si>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</si>
  <si>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</si>
  <si>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</si>
  <si>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</si>
  <si>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</si>
  <si>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</si>
  <si>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</si>
  <si>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</si>
  <si>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</si>
  <si>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</si>
  <si>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</si>
  <si>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</si>
  <si>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</si>
  <si>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</si>
  <si>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</si>
  <si>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</si>
  <si>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</si>
  <si>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</si>
  <si>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</si>
  <si>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</si>
  <si>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</si>
  <si>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</si>
  <si>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</si>
  <si>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</si>
  <si>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</si>
  <si>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</si>
  <si>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</si>
  <si>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</si>
  <si>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</si>
  <si>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</si>
  <si>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</si>
  <si>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</si>
  <si>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</si>
  <si>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</si>
  <si>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</si>
  <si>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</si>
  <si>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</si>
  <si>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</si>
  <si>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</si>
  <si>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</si>
  <si>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</si>
  <si>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</si>
  <si>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</si>
  <si>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</si>
  <si>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熊本県御船町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</si>
  <si>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</si>
  <si>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</si>
  <si>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</si>
  <si>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</si>
  <si>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</si>
  <si>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</si>
  <si>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</si>
  <si>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</si>
  <si>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</si>
  <si>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</si>
  <si>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</si>
  <si>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</si>
  <si>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</si>
  <si>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</si>
  <si>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</si>
  <si>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</si>
  <si>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</si>
  <si>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</si>
  <si>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</si>
  <si>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</si>
  <si>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御船町情報通信基盤施設運営事業特別会計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</si>
  <si>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</si>
  <si>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</si>
  <si>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</si>
  <si>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</si>
  <si>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</si>
  <si>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</si>
  <si>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</si>
  <si>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</si>
  <si>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</si>
  <si>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</si>
  <si>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</si>
  <si>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</si>
  <si>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</si>
  <si>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御船町国民健康保険事業特別会計</t>
    <phoneticPr fontId="5"/>
  </si>
  <si>
    <t>御船町介護保険事業特別会計</t>
    <phoneticPr fontId="5"/>
  </si>
  <si>
    <t>御船町後期高齢者医療事業特別会計</t>
    <phoneticPr fontId="5"/>
  </si>
  <si>
    <t>御船町水道事業会計</t>
    <phoneticPr fontId="5"/>
  </si>
  <si>
    <t>法適用企業</t>
    <phoneticPr fontId="5"/>
  </si>
  <si>
    <t>御船町公共下水道事業特別会計</t>
    <phoneticPr fontId="5"/>
  </si>
  <si>
    <t>法非適用企業</t>
    <phoneticPr fontId="5"/>
  </si>
  <si>
    <t>御船町緑の村運営事業特別会計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</si>
  <si>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</si>
  <si>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</si>
  <si>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</si>
  <si>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</si>
  <si>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</si>
  <si>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</si>
  <si>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</si>
  <si>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</si>
  <si>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</si>
  <si>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</si>
  <si>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</si>
  <si>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</si>
  <si>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</si>
  <si>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</si>
  <si>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</si>
  <si>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</si>
  <si>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</si>
  <si>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</si>
  <si>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</si>
  <si>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</si>
  <si>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</si>
  <si>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</si>
  <si>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</si>
  <si>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</si>
  <si>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</si>
  <si>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</si>
  <si>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</si>
  <si>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</si>
  <si>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</si>
  <si>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</si>
  <si>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</si>
  <si>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</si>
  <si>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</si>
  <si>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</si>
  <si>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</si>
  <si>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</si>
  <si>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</si>
  <si>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</si>
  <si>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</si>
  <si>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</si>
  <si>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</si>
  <si>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</si>
  <si>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</si>
  <si>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</si>
  <si>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</si>
  <si>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</si>
  <si>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</si>
  <si>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</si>
  <si>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</si>
  <si>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</si>
  <si>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</si>
  <si>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</si>
  <si>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</si>
  <si>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</si>
  <si>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</si>
  <si>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</si>
  <si>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</si>
  <si>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</si>
  <si>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</si>
  <si>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</si>
  <si>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</si>
  <si>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</si>
  <si>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</si>
  <si>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</si>
  <si>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</si>
  <si>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</si>
  <si>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</si>
  <si>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</si>
  <si>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</si>
  <si>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</si>
  <si>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</si>
  <si>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</si>
  <si>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</si>
  <si>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</si>
  <si>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</si>
  <si>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</si>
  <si>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</si>
  <si>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</si>
  <si>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</si>
  <si>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</si>
  <si>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</si>
  <si>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</si>
  <si>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</si>
  <si>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</si>
  <si>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</si>
  <si>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</si>
  <si>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</si>
  <si>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</si>
  <si>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</si>
  <si>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</si>
  <si>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</si>
  <si>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</si>
  <si>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</si>
  <si>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</si>
  <si>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</si>
  <si>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</si>
  <si>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</si>
  <si>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</si>
  <si>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</si>
  <si>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</si>
  <si>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</si>
  <si>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</si>
  <si>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</si>
  <si>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</si>
  <si>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</si>
  <si>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</si>
  <si>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</si>
  <si>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</si>
  <si>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</si>
  <si>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</si>
  <si>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</si>
  <si>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</si>
  <si>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</si>
  <si>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</si>
  <si>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</si>
  <si>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</si>
  <si>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</si>
  <si>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</si>
  <si>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</si>
  <si>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</si>
  <si>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</si>
  <si>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</si>
  <si>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</si>
  <si>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</si>
  <si>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</si>
  <si>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</si>
  <si>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</si>
  <si>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</si>
  <si>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</si>
  <si>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</si>
  <si>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</si>
  <si>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</si>
  <si>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</si>
  <si>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</si>
  <si>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</si>
  <si>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1.95</t>
  </si>
  <si>
    <t>▲ 8.29</t>
  </si>
  <si>
    <t>御船町水道事業会計</t>
  </si>
  <si>
    <t>一般会計</t>
  </si>
  <si>
    <t>御船町国民健康保険事業特別会計</t>
  </si>
  <si>
    <t>御船町緑の村運営事業特別会計</t>
  </si>
  <si>
    <t>御船町介護保険事業特別会計</t>
  </si>
  <si>
    <t>御船町公共下水道事業特別会計</t>
  </si>
  <si>
    <t>御船町後期高齢者医療事業特別会計</t>
  </si>
  <si>
    <t>御船町情報通信基盤施設運営事業特別会計</t>
  </si>
  <si>
    <t>その他会計（赤字）</t>
  </si>
  <si>
    <t>その他会計（黒字）</t>
  </si>
  <si>
    <t>-</t>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</si>
  <si>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</si>
  <si>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</si>
  <si>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</si>
  <si>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30"/>
  </si>
  <si>
    <t>御船地区衛生施設組合</t>
    <rPh sb="0" eb="2">
      <t>ミフネ</t>
    </rPh>
    <rPh sb="2" eb="4">
      <t>チク</t>
    </rPh>
    <rPh sb="4" eb="6">
      <t>エイセイ</t>
    </rPh>
    <rPh sb="6" eb="8">
      <t>シセツ</t>
    </rPh>
    <rPh sb="8" eb="10">
      <t>クミアイ</t>
    </rPh>
    <phoneticPr fontId="30"/>
  </si>
  <si>
    <t>御船町・甲佐町衛生施設組合</t>
    <rPh sb="0" eb="3">
      <t>ミフネマチ</t>
    </rPh>
    <rPh sb="4" eb="7">
      <t>コウサマチ</t>
    </rPh>
    <rPh sb="7" eb="9">
      <t>エイセイ</t>
    </rPh>
    <rPh sb="9" eb="11">
      <t>シセツ</t>
    </rPh>
    <rPh sb="11" eb="13">
      <t>クミアイ</t>
    </rPh>
    <phoneticPr fontId="30"/>
  </si>
  <si>
    <t>上益城消防組合</t>
    <rPh sb="0" eb="3">
      <t>カミマシキ</t>
    </rPh>
    <rPh sb="3" eb="5">
      <t>ショウボウ</t>
    </rPh>
    <rPh sb="5" eb="7">
      <t>クミアイ</t>
    </rPh>
    <phoneticPr fontId="30"/>
  </si>
  <si>
    <t>上益城広域連合</t>
    <rPh sb="0" eb="3">
      <t>カミマシキ</t>
    </rPh>
    <rPh sb="3" eb="5">
      <t>コウイキ</t>
    </rPh>
    <rPh sb="5" eb="7">
      <t>レンゴウ</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</si>
  <si>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</si>
  <si>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</si>
  <si>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</si>
  <si>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</si>
  <si>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</si>
  <si>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</si>
  <si>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</si>
  <si>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</si>
  <si>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</si>
  <si>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平成28年熊本地震の影響による起債の借入により将来負担比率が悪化する見込みであるが、
交付税措置のある有利な起債を借り入れたことにより実質公債費率は緩やかに減少していくことが想定される。
また、災害復旧が完了した後は、事業の適正化を更に図り財政の健全化に努めていく。</t>
    <rPh sb="0" eb="2">
      <t>ヘイセイ</t>
    </rPh>
    <rPh sb="4" eb="5">
      <t>ネン</t>
    </rPh>
    <rPh sb="5" eb="7">
      <t>クマモト</t>
    </rPh>
    <rPh sb="7" eb="9">
      <t>ジシン</t>
    </rPh>
    <rPh sb="10" eb="12">
      <t>エイキョウ</t>
    </rPh>
    <rPh sb="15" eb="17">
      <t>キサイ</t>
    </rPh>
    <rPh sb="18" eb="20">
      <t>カリイレ</t>
    </rPh>
    <rPh sb="23" eb="25">
      <t>ショウライ</t>
    </rPh>
    <rPh sb="25" eb="27">
      <t>フタン</t>
    </rPh>
    <rPh sb="27" eb="29">
      <t>ヒリツ</t>
    </rPh>
    <rPh sb="30" eb="32">
      <t>アッカ</t>
    </rPh>
    <rPh sb="34" eb="36">
      <t>ミコ</t>
    </rPh>
    <rPh sb="43" eb="46">
      <t>コウフゼイ</t>
    </rPh>
    <rPh sb="46" eb="48">
      <t>ソチ</t>
    </rPh>
    <rPh sb="51" eb="53">
      <t>ユウリ</t>
    </rPh>
    <rPh sb="54" eb="56">
      <t>キサイ</t>
    </rPh>
    <rPh sb="57" eb="58">
      <t>カ</t>
    </rPh>
    <rPh sb="59" eb="60">
      <t>イ</t>
    </rPh>
    <rPh sb="67" eb="69">
      <t>ジッシツ</t>
    </rPh>
    <rPh sb="69" eb="72">
      <t>コウサイヒ</t>
    </rPh>
    <rPh sb="72" eb="73">
      <t>リツ</t>
    </rPh>
    <rPh sb="74" eb="75">
      <t>ユル</t>
    </rPh>
    <rPh sb="78" eb="80">
      <t>ゲンショウ</t>
    </rPh>
    <rPh sb="87" eb="89">
      <t>ソウテイ</t>
    </rPh>
    <rPh sb="97" eb="99">
      <t>サイガイ</t>
    </rPh>
    <rPh sb="99" eb="101">
      <t>フッキュウ</t>
    </rPh>
    <rPh sb="102" eb="104">
      <t>カンリョウ</t>
    </rPh>
    <rPh sb="106" eb="107">
      <t>アト</t>
    </rPh>
    <rPh sb="109" eb="111">
      <t>ジギョウ</t>
    </rPh>
    <rPh sb="112" eb="115">
      <t>テキセイカ</t>
    </rPh>
    <rPh sb="118" eb="119">
      <t>ハカ</t>
    </rPh>
    <rPh sb="123" eb="126">
      <t>ケンゼンカ</t>
    </rPh>
    <rPh sb="127" eb="128">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</si>
  <si>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</si>
  <si>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</si>
  <si>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</si>
  <si>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</si>
  <si>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</si>
  <si>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平成28年度以降は、熊本地震からの災害復旧のための起債の借入により将来負担比率の上昇が見込まれるが
本町は災害復旧費（平成28年度：1,628,774千円）のうち70％相当額を資本的支出として取り扱うことから、有形固定資産の減価償却率の上昇を抑制することができる。</t>
    <rPh sb="0" eb="2">
      <t>ヘイセイ</t>
    </rPh>
    <rPh sb="4" eb="8">
      <t>ネンドイコウ</t>
    </rPh>
    <rPh sb="10" eb="12">
      <t>クマモト</t>
    </rPh>
    <rPh sb="12" eb="14">
      <t>ジシン</t>
    </rPh>
    <rPh sb="17" eb="19">
      <t>サイガイ</t>
    </rPh>
    <rPh sb="19" eb="21">
      <t>フッキュウ</t>
    </rPh>
    <rPh sb="25" eb="27">
      <t>キサイ</t>
    </rPh>
    <rPh sb="28" eb="30">
      <t>カリイレ</t>
    </rPh>
    <rPh sb="33" eb="35">
      <t>ショウライ</t>
    </rPh>
    <rPh sb="35" eb="37">
      <t>フタン</t>
    </rPh>
    <rPh sb="37" eb="39">
      <t>ヒリツ</t>
    </rPh>
    <rPh sb="40" eb="42">
      <t>ジョウショウ</t>
    </rPh>
    <rPh sb="43" eb="45">
      <t>ミコ</t>
    </rPh>
    <rPh sb="50" eb="52">
      <t>ホンマチ</t>
    </rPh>
    <rPh sb="53" eb="55">
      <t>サイガイ</t>
    </rPh>
    <rPh sb="55" eb="57">
      <t>フッキュウ</t>
    </rPh>
    <rPh sb="57" eb="58">
      <t>ヒ</t>
    </rPh>
    <rPh sb="59" eb="61">
      <t>ヘイセイ</t>
    </rPh>
    <rPh sb="63" eb="65">
      <t>ネンド</t>
    </rPh>
    <rPh sb="75" eb="77">
      <t>センエン</t>
    </rPh>
    <rPh sb="84" eb="86">
      <t>ソウトウ</t>
    </rPh>
    <rPh sb="86" eb="87">
      <t>ガク</t>
    </rPh>
    <rPh sb="88" eb="91">
      <t>シホンテキ</t>
    </rPh>
    <rPh sb="91" eb="93">
      <t>シシュツ</t>
    </rPh>
    <rPh sb="96" eb="97">
      <t>ト</t>
    </rPh>
    <rPh sb="98" eb="99">
      <t>アツカ</t>
    </rPh>
    <rPh sb="105" eb="107">
      <t>ユウケイ</t>
    </rPh>
    <rPh sb="107" eb="109">
      <t>コテイ</t>
    </rPh>
    <rPh sb="109" eb="111">
      <t>シサン</t>
    </rPh>
    <rPh sb="112" eb="114">
      <t>ゲンカ</t>
    </rPh>
    <rPh sb="114" eb="116">
      <t>ショウキャク</t>
    </rPh>
    <rPh sb="116" eb="117">
      <t>リツ</t>
    </rPh>
    <rPh sb="118" eb="120">
      <t>ジョウショウ</t>
    </rPh>
    <rPh sb="121" eb="123">
      <t>ヨクセイ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</si>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</sst>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46"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46868</c:v>
                </c:pt>
                <c:pt idx="1">
                  <c:v>164538</c:v>
                </c:pt>
                <c:pt idx="2">
                  <c:v>53159</c:v>
                </c:pt>
                <c:pt idx="3">
                  <c:v>17722</c:v>
                </c:pt>
                <c:pt idx="4">
                  <c:v>63996</c:v>
                </c:pt>
              </c:numCache>
            </c:numRef>
          </c:val>
          <c:smooth val="0"/>
        </c:ser>
        <c:dLbls>
          <c:showLegendKey val="0"/>
          <c:showVal val="0"/>
          <c:showCatName val="0"/>
          <c:showSerName val="0"/>
          <c:showPercent val="0"/>
          <c:showBubbleSize val="0"/>
        </c:dLbls>
        <c:marker val="1"/>
        <c:smooth val="0"/>
        <c:axId val="184538736"/>
        <c:axId val="111867176"/>
      </c:lineChart>
      <c:catAx>
        <c:axId val="184538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867176"/>
        <c:crosses val="autoZero"/>
        <c:auto val="1"/>
        <c:lblAlgn val="ctr"/>
        <c:lblOffset val="100"/>
        <c:tickLblSkip val="1"/>
        <c:tickMarkSkip val="1"/>
        <c:noMultiLvlLbl val="0"/>
      </c:catAx>
      <c:valAx>
        <c:axId val="1118671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538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4.92</c:v>
                </c:pt>
                <c:pt idx="1">
                  <c:v>6.25</c:v>
                </c:pt>
                <c:pt idx="2">
                  <c:v>8.11</c:v>
                </c:pt>
                <c:pt idx="3">
                  <c:v>9</c:v>
                </c:pt>
                <c:pt idx="4">
                  <c:v>9.4499999999999993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32.11</c:v>
                </c:pt>
                <c:pt idx="1">
                  <c:v>31.44</c:v>
                </c:pt>
                <c:pt idx="2">
                  <c:v>27.85</c:v>
                </c:pt>
                <c:pt idx="3">
                  <c:v>28.05</c:v>
                </c:pt>
                <c:pt idx="4">
                  <c:v>18.899999999999999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6064560"/>
        <c:axId val="186064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0.22</c:v>
                </c:pt>
                <c:pt idx="1">
                  <c:v>1.48</c:v>
                </c:pt>
                <c:pt idx="2">
                  <c:v>-1.95</c:v>
                </c:pt>
                <c:pt idx="3">
                  <c:v>2.64</c:v>
                </c:pt>
                <c:pt idx="4">
                  <c:v>-8.2899999999999991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6064560"/>
        <c:axId val="186064168"/>
      </c:lineChart>
      <c:catAx>
        <c:axId val="18606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6064168"/>
        <c:crosses val="autoZero"/>
        <c:auto val="1"/>
        <c:lblAlgn val="ctr"/>
        <c:lblOffset val="100"/>
        <c:tickLblSkip val="1"/>
        <c:tickMarkSkip val="1"/>
        <c:noMultiLvlLbl val="0"/>
      </c:catAx>
      <c:valAx>
        <c:axId val="186064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064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御船町情報通信基盤施設運営事業特別会計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0.01</c:v>
                </c:pt>
                <c:pt idx="4">
                  <c:v>#N/A</c:v>
                </c:pt>
                <c:pt idx="5">
                  <c:v>0.04</c:v>
                </c:pt>
                <c:pt idx="6">
                  <c:v>#N/A</c:v>
                </c:pt>
                <c:pt idx="7">
                  <c:v>0.11</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御船町後期高齢者医療事業特別会計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0.12</c:v>
                </c:pt>
                <c:pt idx="2">
                  <c:v>#N/A</c:v>
                </c:pt>
                <c:pt idx="3">
                  <c:v>0.13</c:v>
                </c:pt>
                <c:pt idx="4">
                  <c:v>#N/A</c:v>
                </c:pt>
                <c:pt idx="5">
                  <c:v>0.15</c:v>
                </c:pt>
                <c:pt idx="6">
                  <c:v>#N/A</c:v>
                </c:pt>
                <c:pt idx="7">
                  <c:v>0.17</c:v>
                </c:pt>
                <c:pt idx="8">
                  <c:v>#N/A</c:v>
                </c:pt>
                <c:pt idx="9">
                  <c:v>0.15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御船町公共下水道事業特別会計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7.0000000000000007E-2</c:v>
                </c:pt>
                <c:pt idx="4">
                  <c:v>#N/A</c:v>
                </c:pt>
                <c:pt idx="5">
                  <c:v>0.08</c:v>
                </c:pt>
                <c:pt idx="6">
                  <c:v>#N/A</c:v>
                </c:pt>
                <c:pt idx="7">
                  <c:v>0.05</c:v>
                </c:pt>
                <c:pt idx="8">
                  <c:v>#N/A</c:v>
                </c:pt>
                <c:pt idx="9">
                  <c:v>0.28999999999999998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御船町介護保険事業特別会計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0.69</c:v>
                </c:pt>
                <c:pt idx="2">
                  <c:v>#N/A</c:v>
                </c:pt>
                <c:pt idx="3">
                  <c:v>0.86</c:v>
                </c:pt>
                <c:pt idx="4">
                  <c:v>#N/A</c:v>
                </c:pt>
                <c:pt idx="5">
                  <c:v>1.27</c:v>
                </c:pt>
                <c:pt idx="6">
                  <c:v>#N/A</c:v>
                </c:pt>
                <c:pt idx="7">
                  <c:v>1.88</c:v>
                </c:pt>
                <c:pt idx="8">
                  <c:v>#N/A</c:v>
                </c:pt>
                <c:pt idx="9">
                  <c:v>2.16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御船町緑の村運営事業特別会計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0.02</c:v>
                </c:pt>
                <c:pt idx="4">
                  <c:v>#N/A</c:v>
                </c:pt>
                <c:pt idx="5">
                  <c:v>0.01</c:v>
                </c:pt>
                <c:pt idx="6">
                  <c:v>#N/A</c:v>
                </c:pt>
                <c:pt idx="7">
                  <c:v>0.01</c:v>
                </c:pt>
                <c:pt idx="8">
                  <c:v>#N/A</c:v>
                </c:pt>
                <c:pt idx="9">
                  <c:v>2.73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御船町国民健康保険事業特別会計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2.14</c:v>
                </c:pt>
                <c:pt idx="2">
                  <c:v>#N/A</c:v>
                </c:pt>
                <c:pt idx="3">
                  <c:v>0.98</c:v>
                </c:pt>
                <c:pt idx="4">
                  <c:v>#N/A</c:v>
                </c:pt>
                <c:pt idx="5">
                  <c:v>1.56</c:v>
                </c:pt>
                <c:pt idx="6">
                  <c:v>#N/A</c:v>
                </c:pt>
                <c:pt idx="7">
                  <c:v>2.33</c:v>
                </c:pt>
                <c:pt idx="8">
                  <c:v>#N/A</c:v>
                </c:pt>
                <c:pt idx="9">
                  <c:v>2.75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4.87</c:v>
                </c:pt>
                <c:pt idx="2">
                  <c:v>#N/A</c:v>
                </c:pt>
                <c:pt idx="3">
                  <c:v>6.23</c:v>
                </c:pt>
                <c:pt idx="4">
                  <c:v>#N/A</c:v>
                </c:pt>
                <c:pt idx="5">
                  <c:v>8.06</c:v>
                </c:pt>
                <c:pt idx="6">
                  <c:v>#N/A</c:v>
                </c:pt>
                <c:pt idx="7">
                  <c:v>8.89</c:v>
                </c:pt>
                <c:pt idx="8">
                  <c:v>#N/A</c:v>
                </c:pt>
                <c:pt idx="9">
                  <c:v>9.39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御船町水道事業会計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10.35</c:v>
                </c:pt>
                <c:pt idx="2">
                  <c:v>#N/A</c:v>
                </c:pt>
                <c:pt idx="3">
                  <c:v>11.54</c:v>
                </c:pt>
                <c:pt idx="4">
                  <c:v>#N/A</c:v>
                </c:pt>
                <c:pt idx="5">
                  <c:v>10.39</c:v>
                </c:pt>
                <c:pt idx="6">
                  <c:v>#N/A</c:v>
                </c:pt>
                <c:pt idx="7">
                  <c:v>11.58</c:v>
                </c:pt>
                <c:pt idx="8">
                  <c:v>#N/A</c:v>
                </c:pt>
                <c:pt idx="9">
                  <c:v>10.89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6065344"/>
        <c:axId val="186065736"/>
      </c:barChart>
      <c:catAx>
        <c:axId val="18606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065736"/>
        <c:crosses val="autoZero"/>
        <c:auto val="1"/>
        <c:lblAlgn val="ctr"/>
        <c:lblOffset val="100"/>
        <c:tickLblSkip val="1"/>
        <c:tickMarkSkip val="1"/>
        <c:noMultiLvlLbl val="0"/>
      </c:catAx>
      <c:valAx>
        <c:axId val="186065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065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513</c:v>
                </c:pt>
                <c:pt idx="5">
                  <c:v>537</c:v>
                </c:pt>
                <c:pt idx="8">
                  <c:v>561</c:v>
                </c:pt>
                <c:pt idx="11">
                  <c:v>582</c:v>
                </c:pt>
                <c:pt idx="14">
                  <c:v>615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c:v>
                </c:pt>
                <c:pt idx="3">
                  <c:v>1</c:v>
                </c:pt>
                <c:pt idx="6">
                  <c:v>0</c:v>
                </c:pt>
                <c:pt idx="9">
                  <c:v>28</c:v>
                </c:pt>
                <c:pt idx="12">
                  <c:v>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201</c:v>
                </c:pt>
                <c:pt idx="3">
                  <c:v>191</c:v>
                </c:pt>
                <c:pt idx="6">
                  <c:v>184</c:v>
                </c:pt>
                <c:pt idx="9">
                  <c:v>223</c:v>
                </c:pt>
                <c:pt idx="12">
                  <c:v>216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655</c:v>
                </c:pt>
                <c:pt idx="3">
                  <c:v>618</c:v>
                </c:pt>
                <c:pt idx="6">
                  <c:v>612</c:v>
                </c:pt>
                <c:pt idx="9">
                  <c:v>577</c:v>
                </c:pt>
                <c:pt idx="12">
                  <c:v>600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14202112"/>
        <c:axId val="214202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344</c:v>
                </c:pt>
                <c:pt idx="2">
                  <c:v>#N/A</c:v>
                </c:pt>
                <c:pt idx="3">
                  <c:v>#N/A</c:v>
                </c:pt>
                <c:pt idx="4">
                  <c:v>273</c:v>
                </c:pt>
                <c:pt idx="5">
                  <c:v>#N/A</c:v>
                </c:pt>
                <c:pt idx="6">
                  <c:v>#N/A</c:v>
                </c:pt>
                <c:pt idx="7">
                  <c:v>235</c:v>
                </c:pt>
                <c:pt idx="8">
                  <c:v>#N/A</c:v>
                </c:pt>
                <c:pt idx="9">
                  <c:v>#N/A</c:v>
                </c:pt>
                <c:pt idx="10">
                  <c:v>246</c:v>
                </c:pt>
                <c:pt idx="11">
                  <c:v>#N/A</c:v>
                </c:pt>
                <c:pt idx="12">
                  <c:v>#N/A</c:v>
                </c:pt>
                <c:pt idx="13">
                  <c:v>210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14202112"/>
        <c:axId val="214202504"/>
      </c:lineChart>
      <c:catAx>
        <c:axId val="21420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4202504"/>
        <c:crosses val="autoZero"/>
        <c:auto val="1"/>
        <c:lblAlgn val="ctr"/>
        <c:lblOffset val="100"/>
        <c:tickLblSkip val="1"/>
        <c:tickMarkSkip val="1"/>
        <c:noMultiLvlLbl val="0"/>
      </c:catAx>
      <c:valAx>
        <c:axId val="214202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20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6929</c:v>
                </c:pt>
                <c:pt idx="5">
                  <c:v>7343</c:v>
                </c:pt>
                <c:pt idx="8">
                  <c:v>7297</c:v>
                </c:pt>
                <c:pt idx="11">
                  <c:v>7087</c:v>
                </c:pt>
                <c:pt idx="14">
                  <c:v>9346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88</c:v>
                </c:pt>
                <c:pt idx="5">
                  <c:v>131</c:v>
                </c:pt>
                <c:pt idx="8">
                  <c:v>120</c:v>
                </c:pt>
                <c:pt idx="11">
                  <c:v>107</c:v>
                </c:pt>
                <c:pt idx="14">
                  <c:v>87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1756</c:v>
                </c:pt>
                <c:pt idx="5">
                  <c:v>1781</c:v>
                </c:pt>
                <c:pt idx="8">
                  <c:v>1594</c:v>
                </c:pt>
                <c:pt idx="11">
                  <c:v>1671</c:v>
                </c:pt>
                <c:pt idx="14">
                  <c:v>1225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1570</c:v>
                </c:pt>
                <c:pt idx="3">
                  <c:v>1510</c:v>
                </c:pt>
                <c:pt idx="6">
                  <c:v>1424</c:v>
                </c:pt>
                <c:pt idx="9">
                  <c:v>1348</c:v>
                </c:pt>
                <c:pt idx="12">
                  <c:v>1157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c:v>
                </c:pt>
                <c:pt idx="3">
                  <c:v>1</c:v>
                </c:pt>
                <c:pt idx="6">
                  <c:v>837</c:v>
                </c:pt>
                <c:pt idx="9">
                  <c:v>812</c:v>
                </c:pt>
                <c:pt idx="12">
                  <c:v>779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3168</c:v>
                </c:pt>
                <c:pt idx="3">
                  <c:v>3130</c:v>
                </c:pt>
                <c:pt idx="6">
                  <c:v>2936</c:v>
                </c:pt>
                <c:pt idx="9">
                  <c:v>2876</c:v>
                </c:pt>
                <c:pt idx="12">
                  <c:v>2709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6906</c:v>
                </c:pt>
                <c:pt idx="3">
                  <c:v>7701</c:v>
                </c:pt>
                <c:pt idx="6">
                  <c:v>7632</c:v>
                </c:pt>
                <c:pt idx="9">
                  <c:v>7538</c:v>
                </c:pt>
                <c:pt idx="12">
                  <c:v>10299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14204464"/>
        <c:axId val="214204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2874</c:v>
                </c:pt>
                <c:pt idx="2">
                  <c:v>#N/A</c:v>
                </c:pt>
                <c:pt idx="3">
                  <c:v>#N/A</c:v>
                </c:pt>
                <c:pt idx="4">
                  <c:v>3085</c:v>
                </c:pt>
                <c:pt idx="5">
                  <c:v>#N/A</c:v>
                </c:pt>
                <c:pt idx="6">
                  <c:v>#N/A</c:v>
                </c:pt>
                <c:pt idx="7">
                  <c:v>3819</c:v>
                </c:pt>
                <c:pt idx="8">
                  <c:v>#N/A</c:v>
                </c:pt>
                <c:pt idx="9">
                  <c:v>#N/A</c:v>
                </c:pt>
                <c:pt idx="10">
                  <c:v>3709</c:v>
                </c:pt>
                <c:pt idx="11">
                  <c:v>#N/A</c:v>
                </c:pt>
                <c:pt idx="12">
                  <c:v>#N/A</c:v>
                </c:pt>
                <c:pt idx="13">
                  <c:v>4286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14204464"/>
        <c:axId val="214204072"/>
      </c:lineChart>
      <c:catAx>
        <c:axId val="21420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4204072"/>
        <c:crosses val="autoZero"/>
        <c:auto val="1"/>
        <c:lblAlgn val="ctr"/>
        <c:lblOffset val="100"/>
        <c:tickLblSkip val="1"/>
        <c:tickMarkSkip val="1"/>
        <c:noMultiLvlLbl val="0"/>
      </c:catAx>
      <c:valAx>
        <c:axId val="214204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20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{FF345BBC-FF05-49B2-B098-A69568EF7086}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{ED32D256-0AA7-4314-8F3D-D79862902636}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{F939DCB0-11E7-4DB0-AF44-1205BF5BCE8C}</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{34FB774C-FDF7-4CDE-9A38-0373AF21A73B}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{F21BF1B0-10C5-4844-98DE-9DC1CF4A09E4}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61.6</c:v>
                </c:pt>
              </c:numCache>
            </c:numRef>
          </c:xVal>
          <c:yVal>
            <c:numRef>
              <c:f>公会計指標分析・財政指標組合せ分析表!$K$51:$O$51</c:f>
              <c:numCache>
                <c:formatCode>#,##0.0;"▲ "#,##0.0</c:formatCode>
                <c:ptCount val="5"/>
                <c:pt idx="3">
                  <c:v>93.9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{AD35D399-3AC1-455A-B2A3-C5DFF8FFC579}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{8971869D-C3CC-4C88-8662-98B26343E3A6}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{0F5B2CC9-D769-4D48-9B11-6E261DA0E778}</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{29725A30-FB54-4994-ADAF-6AD8409FA013}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{B3678F7E-AA88-4657-BBE8-F10A3AFC6960}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2735288"/>
        <c:axId val="302735680"/>
      </c:scatterChart>
      <c:valAx>
        <c:axId val="302735288"/>
        <c:scaling>
          <c:orientation val="minMax"/>
          <c:max val="62.300000000000004"/>
          <c:min val="5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2735680"/>
        <c:crosses val="autoZero"/>
        <c:crossBetween val="midCat"/>
      </c:valAx>
      <c:valAx>
        <c:axId val="302735680"/>
        <c:scaling>
          <c:orientation val="minMax"/>
          <c:max val="10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2735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{A4BBF78A-E4D7-4265-9681-1A3BACF926DB}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{D209EA60-F087-4B7C-8B4B-DC8DC7E2322B}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{6563FBC6-5DAC-4CE4-A4AA-6C8029275137}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{B148B86E-8307-4743-AF34-7B25335A5F33}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{0DA3A31D-7DB2-4EF4-8ECB-E955F6667883}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8.9</c:v>
                </c:pt>
                <c:pt idx="2">
                  <c:v>7.5</c:v>
                </c:pt>
                <c:pt idx="3">
                  <c:v>6.5</c:v>
                </c:pt>
                <c:pt idx="4">
                  <c:v>5.9</c:v>
                </c:pt>
              </c:numCache>
            </c:numRef>
          </c:xVal>
          <c:yVal>
            <c:numRef>
              <c:f>公会計指標分析・財政指標組合せ分析表!$K$73:$O$73</c:f>
              <c:numCache>
                <c:formatCode>#,##0.0;"▲ "#,##0.0</c:formatCode>
                <c:ptCount val="5"/>
                <c:pt idx="0">
                  <c:v>76.5</c:v>
                </c:pt>
                <c:pt idx="1">
                  <c:v>80.7</c:v>
                </c:pt>
                <c:pt idx="2">
                  <c:v>101.2</c:v>
                </c:pt>
                <c:pt idx="3">
                  <c:v>93.9</c:v>
                </c:pt>
                <c:pt idx="4">
                  <c:v>107.9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{DE4C03F5-B41E-4BBE-83F9-C1110E7CD1AE}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{F4B9BEC6-4066-4494-88E7-CC375DBC8A48}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{4764B1EF-50CB-4625-8D9D-6B423B9988AD}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{7DB96D57-222F-4E5A-8970-CEFD7C33A1D8}</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{B6D3594F-9CF7-4E38-953C-EA49EDAF9C36}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2736464"/>
        <c:axId val="302736856"/>
      </c:scatterChart>
      <c:valAx>
        <c:axId val="302736464"/>
        <c:scaling>
          <c:orientation val="minMax"/>
          <c:max val="12.2"/>
          <c:min val="5.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2736856"/>
        <c:crosses val="autoZero"/>
        <c:crossBetween val="midCat"/>
      </c:valAx>
      <c:valAx>
        <c:axId val="302736856"/>
        <c:scaling>
          <c:orientation val="minMax"/>
          <c:max val="121"/>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27364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町債発行</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抑制</a:t>
          </a:r>
          <a:r>
            <a:rPr kumimoji="1" lang="ja-JP" altLang="en-US" sz="1100">
              <a:solidFill>
                <a:schemeClr val="tx1"/>
              </a:solidFill>
              <a:effectLst/>
              <a:latin typeface="+mn-lt"/>
              <a:ea typeface="+mn-ea"/>
              <a:cs typeface="+mn-cs"/>
            </a:rPr>
            <a:t>してきたこと</a:t>
          </a:r>
          <a:r>
            <a:rPr kumimoji="1" lang="ja-JP" altLang="ja-JP" sz="1100">
              <a:solidFill>
                <a:schemeClr val="tx1"/>
              </a:solidFill>
              <a:effectLst/>
              <a:latin typeface="+mn-lt"/>
              <a:ea typeface="+mn-ea"/>
              <a:cs typeface="+mn-cs"/>
            </a:rPr>
            <a:t>や償還のピークが過ぎたことによ</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元利償還金</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が減少した</a:t>
          </a:r>
          <a:r>
            <a:rPr kumimoji="1" lang="ja-JP" altLang="en-US" sz="1100">
              <a:solidFill>
                <a:schemeClr val="tx1"/>
              </a:solidFill>
              <a:effectLst/>
              <a:latin typeface="+mn-lt"/>
              <a:ea typeface="+mn-ea"/>
              <a:cs typeface="+mn-cs"/>
            </a:rPr>
            <a:t>ため、</a:t>
          </a:r>
          <a:r>
            <a:rPr kumimoji="1" lang="ja-JP" altLang="en-US" sz="1100" strike="noStrike" baseline="0">
              <a:solidFill>
                <a:schemeClr val="tx1"/>
              </a:solidFill>
              <a:effectLst/>
              <a:latin typeface="+mn-lt"/>
              <a:ea typeface="+mn-ea"/>
              <a:cs typeface="+mn-cs"/>
            </a:rPr>
            <a:t>前年度から</a:t>
          </a:r>
          <a:r>
            <a:rPr kumimoji="1" lang="ja-JP" altLang="ja-JP" sz="1100">
              <a:solidFill>
                <a:schemeClr val="tx1"/>
              </a:solidFill>
              <a:effectLst/>
              <a:latin typeface="+mn-lt"/>
              <a:ea typeface="+mn-ea"/>
              <a:cs typeface="+mn-cs"/>
            </a:rPr>
            <a:t>比率は下がっている。</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年度は元利償還金が約</a:t>
          </a:r>
          <a:r>
            <a:rPr kumimoji="1" lang="en-US" altLang="ja-JP" sz="1100">
              <a:solidFill>
                <a:schemeClr val="tx1"/>
              </a:solidFill>
              <a:effectLst/>
              <a:latin typeface="+mn-lt"/>
              <a:ea typeface="+mn-ea"/>
              <a:cs typeface="+mn-cs"/>
            </a:rPr>
            <a:t>23,000</a:t>
          </a:r>
          <a:r>
            <a:rPr kumimoji="1" lang="ja-JP" altLang="en-US" sz="1100">
              <a:solidFill>
                <a:schemeClr val="tx1"/>
              </a:solidFill>
              <a:effectLst/>
              <a:latin typeface="+mn-lt"/>
              <a:ea typeface="+mn-ea"/>
              <a:cs typeface="+mn-cs"/>
            </a:rPr>
            <a:t>千円増加しているが、公営企業債の元利償還金に対する繰入金が約</a:t>
          </a:r>
          <a:r>
            <a:rPr kumimoji="1" lang="en-US" altLang="ja-JP" sz="1100">
              <a:solidFill>
                <a:schemeClr val="tx1"/>
              </a:solidFill>
              <a:effectLst/>
              <a:latin typeface="+mn-lt"/>
              <a:ea typeface="+mn-ea"/>
              <a:cs typeface="+mn-cs"/>
            </a:rPr>
            <a:t>7,000</a:t>
          </a:r>
          <a:r>
            <a:rPr kumimoji="1" lang="ja-JP" altLang="en-US" sz="1100">
              <a:solidFill>
                <a:schemeClr val="tx1"/>
              </a:solidFill>
              <a:effectLst/>
              <a:latin typeface="+mn-lt"/>
              <a:ea typeface="+mn-ea"/>
              <a:cs typeface="+mn-cs"/>
            </a:rPr>
            <a:t>千円減、一部事務組合が起こした地方債の元利償還金に対する負担金が約</a:t>
          </a:r>
          <a:r>
            <a:rPr kumimoji="1" lang="en-US" altLang="ja-JP" sz="1100">
              <a:solidFill>
                <a:schemeClr val="tx1"/>
              </a:solidFill>
              <a:effectLst/>
              <a:latin typeface="+mn-lt"/>
              <a:ea typeface="+mn-ea"/>
              <a:cs typeface="+mn-cs"/>
            </a:rPr>
            <a:t>19,000</a:t>
          </a:r>
          <a:r>
            <a:rPr kumimoji="1" lang="ja-JP" altLang="en-US" sz="1100">
              <a:solidFill>
                <a:schemeClr val="tx1"/>
              </a:solidFill>
              <a:effectLst/>
              <a:latin typeface="+mn-lt"/>
              <a:ea typeface="+mn-ea"/>
              <a:cs typeface="+mn-cs"/>
            </a:rPr>
            <a:t>千円減少していることが比率が下がっている要因である。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今後、</a:t>
          </a:r>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29</a:t>
          </a:r>
          <a:r>
            <a:rPr kumimoji="1" lang="ja-JP" altLang="ja-JP" sz="1100" b="0" i="0" baseline="0">
              <a:solidFill>
                <a:schemeClr val="tx1"/>
              </a:solidFill>
              <a:effectLst/>
              <a:latin typeface="+mn-lt"/>
              <a:ea typeface="+mn-ea"/>
              <a:cs typeface="+mn-cs"/>
            </a:rPr>
            <a:t>年度からは、緊急経済対策で建設した事業の元利償還金が発生する。また</a:t>
          </a:r>
          <a:r>
            <a:rPr kumimoji="1" lang="ja-JP" altLang="en-US"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28</a:t>
          </a:r>
          <a:r>
            <a:rPr kumimoji="1" lang="ja-JP" altLang="en-US" sz="1100" b="0" i="0" baseline="0">
              <a:solidFill>
                <a:schemeClr val="tx1"/>
              </a:solidFill>
              <a:effectLst/>
              <a:latin typeface="+mn-lt"/>
              <a:ea typeface="+mn-ea"/>
              <a:cs typeface="+mn-cs"/>
            </a:rPr>
            <a:t>年</a:t>
          </a:r>
          <a:r>
            <a:rPr kumimoji="1" lang="ja-JP" altLang="ja-JP" sz="1100" b="0" i="0" baseline="0">
              <a:solidFill>
                <a:schemeClr val="tx1"/>
              </a:solidFill>
              <a:effectLst/>
              <a:latin typeface="+mn-lt"/>
              <a:ea typeface="+mn-ea"/>
              <a:cs typeface="+mn-cs"/>
            </a:rPr>
            <a:t>熊本地震の影響により</a:t>
          </a:r>
          <a:r>
            <a:rPr lang="ja-JP" altLang="ja-JP" sz="1100">
              <a:solidFill>
                <a:schemeClr val="tx1"/>
              </a:solidFill>
              <a:effectLst/>
              <a:latin typeface="+mn-lt"/>
              <a:ea typeface="+mn-ea"/>
              <a:cs typeface="+mn-cs"/>
            </a:rPr>
            <a:t>起債借入（</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年度</a:t>
          </a:r>
          <a:r>
            <a:rPr lang="ja-JP" altLang="ja-JP" sz="1100">
              <a:solidFill>
                <a:schemeClr val="tx1"/>
              </a:solidFill>
              <a:effectLst/>
              <a:latin typeface="+mn-lt"/>
              <a:ea typeface="+mn-ea"/>
              <a:cs typeface="+mn-cs"/>
            </a:rPr>
            <a:t>借入額</a:t>
          </a:r>
          <a:r>
            <a:rPr lang="en-US" altLang="ja-JP" sz="1100">
              <a:solidFill>
                <a:schemeClr val="tx1"/>
              </a:solidFill>
              <a:effectLst/>
              <a:latin typeface="+mn-lt"/>
              <a:ea typeface="+mn-ea"/>
              <a:cs typeface="+mn-cs"/>
            </a:rPr>
            <a:t>2,473,900</a:t>
          </a:r>
          <a:r>
            <a:rPr lang="ja-JP" altLang="ja-JP" sz="1100">
              <a:solidFill>
                <a:schemeClr val="tx1"/>
              </a:solidFill>
              <a:effectLst/>
              <a:latin typeface="+mn-lt"/>
              <a:ea typeface="+mn-ea"/>
              <a:cs typeface="+mn-cs"/>
            </a:rPr>
            <a:t>千円）及び平成</a:t>
          </a:r>
          <a:r>
            <a:rPr lang="en-US" altLang="ja-JP" sz="1100">
              <a:solidFill>
                <a:schemeClr val="tx1"/>
              </a:solidFill>
              <a:effectLst/>
              <a:latin typeface="+mn-lt"/>
              <a:ea typeface="+mn-ea"/>
              <a:cs typeface="+mn-cs"/>
            </a:rPr>
            <a:t>30</a:t>
          </a: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31</a:t>
          </a:r>
          <a:r>
            <a:rPr lang="ja-JP" altLang="ja-JP" sz="1100">
              <a:solidFill>
                <a:schemeClr val="tx1"/>
              </a:solidFill>
              <a:effectLst/>
              <a:latin typeface="+mn-lt"/>
              <a:ea typeface="+mn-ea"/>
              <a:cs typeface="+mn-cs"/>
            </a:rPr>
            <a:t>年度の</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a:t>
          </a:r>
          <a:r>
            <a:rPr lang="ja-JP" altLang="ja-JP" sz="1100">
              <a:solidFill>
                <a:schemeClr val="dk1"/>
              </a:solidFill>
              <a:effectLst/>
              <a:latin typeface="+mn-lt"/>
              <a:ea typeface="+mn-ea"/>
              <a:cs typeface="+mn-cs"/>
            </a:rPr>
            <a:t>熊本地震関連事業の起債借入により、平成</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年度に元利償還金の額が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1,000,000</a:t>
          </a:r>
          <a:r>
            <a:rPr lang="ja-JP" altLang="en-US" sz="1100">
              <a:solidFill>
                <a:schemeClr val="dk1"/>
              </a:solidFill>
              <a:effectLst/>
              <a:latin typeface="+mn-lt"/>
              <a:ea typeface="+mn-ea"/>
              <a:cs typeface="+mn-cs"/>
            </a:rPr>
            <a:t>千円を超える見通しで</a:t>
          </a:r>
          <a:r>
            <a:rPr lang="ja-JP" altLang="ja-JP" sz="1100">
              <a:solidFill>
                <a:schemeClr val="dk1"/>
              </a:solidFill>
              <a:effectLst/>
              <a:latin typeface="+mn-lt"/>
              <a:ea typeface="+mn-ea"/>
              <a:cs typeface="+mn-cs"/>
            </a:rPr>
            <a:t>ピークを迎え、今後比率が悪化する見込みである。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地方債の現在高は、平成</a:t>
          </a:r>
          <a:r>
            <a:rPr kumimoji="1" lang="en-US" altLang="ja-JP" sz="1100">
              <a:solidFill>
                <a:schemeClr val="tx1"/>
              </a:solidFill>
              <a:effectLst/>
              <a:latin typeface="+mn-lt"/>
              <a:ea typeface="+mn-ea"/>
              <a:cs typeface="+mn-cs"/>
            </a:rPr>
            <a:t>25</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26</a:t>
          </a:r>
          <a:r>
            <a:rPr kumimoji="1" lang="ja-JP" altLang="en-US" sz="1100">
              <a:solidFill>
                <a:schemeClr val="tx1"/>
              </a:solidFill>
              <a:effectLst/>
              <a:latin typeface="+mn-lt"/>
              <a:ea typeface="+mn-ea"/>
              <a:cs typeface="+mn-cs"/>
            </a:rPr>
            <a:t>年度に国の経済対策に伴い建設事業を前倒し</a:t>
          </a:r>
          <a:r>
            <a:rPr lang="ja-JP" altLang="ja-JP" sz="1100" b="0" i="0" baseline="0">
              <a:solidFill>
                <a:schemeClr val="tx1"/>
              </a:solidFill>
              <a:effectLst/>
              <a:latin typeface="+mn-lt"/>
              <a:ea typeface="+mn-ea"/>
              <a:cs typeface="+mn-cs"/>
            </a:rPr>
            <a:t>したことで</a:t>
          </a:r>
          <a:r>
            <a:rPr lang="ja-JP" altLang="en-US" sz="1100" b="0" i="0" baseline="0">
              <a:solidFill>
                <a:schemeClr val="tx1"/>
              </a:solidFill>
              <a:effectLst/>
              <a:latin typeface="+mn-lt"/>
              <a:ea typeface="+mn-ea"/>
              <a:cs typeface="+mn-cs"/>
            </a:rPr>
            <a:t>一時的に</a:t>
          </a:r>
          <a:r>
            <a:rPr lang="ja-JP" altLang="ja-JP" sz="1100" b="0" i="0" baseline="0">
              <a:solidFill>
                <a:schemeClr val="tx1"/>
              </a:solidFill>
              <a:effectLst/>
              <a:latin typeface="+mn-lt"/>
              <a:ea typeface="+mn-ea"/>
              <a:cs typeface="+mn-cs"/>
            </a:rPr>
            <a:t>増加したのの、以前から</a:t>
          </a:r>
          <a:r>
            <a:rPr kumimoji="1" lang="ja-JP" altLang="ja-JP" sz="1100">
              <a:solidFill>
                <a:schemeClr val="tx1"/>
              </a:solidFill>
              <a:effectLst/>
              <a:latin typeface="+mn-lt"/>
              <a:ea typeface="+mn-ea"/>
              <a:cs typeface="+mn-cs"/>
            </a:rPr>
            <a:t>町債発行</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抑制して</a:t>
          </a:r>
          <a:r>
            <a:rPr kumimoji="1" lang="ja-JP" altLang="en-US" sz="1100">
              <a:solidFill>
                <a:schemeClr val="tx1"/>
              </a:solidFill>
              <a:effectLst/>
              <a:latin typeface="+mn-lt"/>
              <a:ea typeface="+mn-ea"/>
              <a:cs typeface="+mn-cs"/>
            </a:rPr>
            <a:t>きたことにより</a:t>
          </a:r>
          <a:r>
            <a:rPr kumimoji="1" lang="ja-JP" altLang="ja-JP" sz="1100">
              <a:solidFill>
                <a:schemeClr val="tx1"/>
              </a:solidFill>
              <a:effectLst/>
              <a:latin typeface="+mn-lt"/>
              <a:ea typeface="+mn-ea"/>
              <a:cs typeface="+mn-cs"/>
            </a:rPr>
            <a:t>、減少傾向にあ</a:t>
          </a:r>
          <a:r>
            <a:rPr kumimoji="1" lang="ja-JP" altLang="en-US" sz="1100">
              <a:solidFill>
                <a:schemeClr val="tx1"/>
              </a:solidFill>
              <a:effectLst/>
              <a:latin typeface="+mn-lt"/>
              <a:ea typeface="+mn-ea"/>
              <a:cs typeface="+mn-cs"/>
            </a:rPr>
            <a:t>った</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しかし、</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年熊本地震の影響で</a:t>
          </a:r>
          <a:r>
            <a:rPr kumimoji="0"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年度</a:t>
          </a:r>
          <a:r>
            <a:rPr lang="en-US" altLang="ja-JP" sz="1100">
              <a:solidFill>
                <a:schemeClr val="tx1"/>
              </a:solidFill>
              <a:effectLst/>
              <a:latin typeface="+mn-lt"/>
              <a:ea typeface="+mn-ea"/>
              <a:cs typeface="+mn-cs"/>
            </a:rPr>
            <a:t>2,473,900</a:t>
          </a:r>
          <a:r>
            <a:rPr lang="ja-JP" altLang="ja-JP" sz="1100">
              <a:solidFill>
                <a:schemeClr val="tx1"/>
              </a:solidFill>
              <a:effectLst/>
              <a:latin typeface="+mn-lt"/>
              <a:ea typeface="+mn-ea"/>
              <a:cs typeface="+mn-cs"/>
            </a:rPr>
            <a:t>千円</a:t>
          </a:r>
          <a:r>
            <a:rPr lang="ja-JP" altLang="en-US" sz="1100">
              <a:solidFill>
                <a:schemeClr val="tx1"/>
              </a:solidFill>
              <a:effectLst/>
              <a:latin typeface="+mn-lt"/>
              <a:ea typeface="+mn-ea"/>
              <a:cs typeface="+mn-cs"/>
            </a:rPr>
            <a:t>の</a:t>
          </a:r>
          <a:r>
            <a:rPr lang="ja-JP" altLang="en-US" sz="1100">
              <a:solidFill>
                <a:schemeClr val="dk1"/>
              </a:solidFill>
              <a:effectLst/>
              <a:latin typeface="+mn-lt"/>
              <a:ea typeface="+mn-ea"/>
              <a:cs typeface="+mn-cs"/>
            </a:rPr>
            <a:t>借入により、地方債残高は</a:t>
          </a:r>
          <a:r>
            <a:rPr lang="en-US" altLang="ja-JP" sz="1100">
              <a:solidFill>
                <a:schemeClr val="dk1"/>
              </a:solidFill>
              <a:effectLst/>
              <a:latin typeface="+mn-lt"/>
              <a:ea typeface="+mn-ea"/>
              <a:cs typeface="+mn-cs"/>
            </a:rPr>
            <a:t>100</a:t>
          </a:r>
          <a:r>
            <a:rPr lang="ja-JP" altLang="en-US" sz="1100">
              <a:solidFill>
                <a:schemeClr val="dk1"/>
              </a:solidFill>
              <a:effectLst/>
              <a:latin typeface="+mn-lt"/>
              <a:ea typeface="+mn-ea"/>
              <a:cs typeface="+mn-cs"/>
            </a:rPr>
            <a:t>億円を超える事態となった。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また、</a:t>
          </a:r>
          <a:r>
            <a:rPr lang="ja-JP" altLang="en-US" sz="1100">
              <a:solidFill>
                <a:schemeClr val="tx1"/>
              </a:solidFill>
              <a:effectLst/>
              <a:latin typeface="+mn-lt"/>
              <a:ea typeface="+mn-ea"/>
              <a:cs typeface="+mn-cs"/>
            </a:rPr>
            <a:t>充当可能財源等のうち、基準財政需要額算入額については、災害関連事業は算入率が高いことから増加した。一方で、充当可能基金については、</a:t>
          </a:r>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ja-JP" sz="1100">
              <a:solidFill>
                <a:schemeClr val="tx1"/>
              </a:solidFill>
              <a:effectLst/>
              <a:latin typeface="+mn-lt"/>
              <a:ea typeface="+mn-ea"/>
              <a:cs typeface="+mn-cs"/>
            </a:rPr>
            <a:t>年熊本地震の影響で取り崩したことにより、約</a:t>
          </a:r>
          <a:r>
            <a:rPr lang="en-US" altLang="ja-JP" sz="1100">
              <a:solidFill>
                <a:schemeClr val="tx1"/>
              </a:solidFill>
              <a:effectLst/>
              <a:latin typeface="+mn-lt"/>
              <a:ea typeface="+mn-ea"/>
              <a:cs typeface="+mn-cs"/>
            </a:rPr>
            <a:t>446,000</a:t>
          </a:r>
          <a:r>
            <a:rPr lang="ja-JP" altLang="ja-JP" sz="1100">
              <a:solidFill>
                <a:schemeClr val="tx1"/>
              </a:solidFill>
              <a:effectLst/>
              <a:latin typeface="+mn-lt"/>
              <a:ea typeface="+mn-ea"/>
              <a:cs typeface="+mn-cs"/>
            </a:rPr>
            <a:t>千円減少し</a:t>
          </a:r>
          <a:r>
            <a:rPr lang="ja-JP" altLang="en-US" sz="1100">
              <a:solidFill>
                <a:schemeClr val="tx1"/>
              </a:solidFill>
              <a:effectLst/>
              <a:latin typeface="+mn-lt"/>
              <a:ea typeface="+mn-ea"/>
              <a:cs typeface="+mn-cs"/>
            </a:rPr>
            <a:t>た。</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　以上より、平成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年熊本地震の影響により、将来負担比率は上昇した。</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平</a:t>
          </a:r>
          <a:r>
            <a:rPr lang="ja-JP" altLang="ja-JP" sz="1100">
              <a:solidFill>
                <a:schemeClr val="dk1"/>
              </a:solidFill>
              <a:effectLst/>
              <a:latin typeface="+mn-lt"/>
              <a:ea typeface="+mn-ea"/>
              <a:cs typeface="+mn-cs"/>
            </a:rPr>
            <a:t>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年度以降も引き続き災害関連事業よる町債発行が予定されていることから、将来負担額は今後上昇する見込みである。</a:t>
          </a:r>
          <a:r>
            <a:rPr lang="ja-JP" altLang="en-US" sz="1100" b="0" i="0" baseline="0">
              <a:solidFill>
                <a:schemeClr val="dk1"/>
              </a:solidFill>
              <a:effectLst/>
              <a:latin typeface="+mn-lt"/>
              <a:ea typeface="+mn-ea"/>
              <a:cs typeface="+mn-cs"/>
            </a:rPr>
            <a:t>被災前から投資的事業の抑制を図ってきたが、</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は更なる</a:t>
          </a:r>
          <a:r>
            <a:rPr lang="ja-JP" altLang="ja-JP" sz="1100" b="0" i="0" baseline="0">
              <a:solidFill>
                <a:schemeClr val="dk1"/>
              </a:solidFill>
              <a:effectLst/>
              <a:latin typeface="+mn-lt"/>
              <a:ea typeface="+mn-ea"/>
              <a:cs typeface="+mn-cs"/>
            </a:rPr>
            <a:t>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熊本県御船町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17,320
17,264
99.03
15,464,634
14,397,349
431,142
4,564,673
10,298,964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107.9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御船町の有形固定資産は熊本県平均・類似団体平均と比較すると、減価償却が進んでいる。</a:t>
          </a:r>
          <a:endParaRPr kumimoji="1" lang="en-US" altLang="ja-JP" sz="1100">
            <a:latin typeface="ＭＳ Ｐゴシック"/>
          </a:endParaRPr>
        </a:p>
        <a:p>
          <a:r>
            <a:rPr kumimoji="1" lang="ja-JP" altLang="en-US" sz="1100">
              <a:latin typeface="ＭＳ Ｐゴシック"/>
            </a:rPr>
            <a:t>　特に、御船町が所有する有形固定資産の約</a:t>
          </a:r>
          <a:r>
            <a:rPr kumimoji="1" lang="en-US" altLang="ja-JP" sz="1100">
              <a:latin typeface="ＭＳ Ｐゴシック"/>
            </a:rPr>
            <a:t>70%</a:t>
          </a:r>
          <a:r>
            <a:rPr kumimoji="1" lang="ja-JP" altLang="en-US" sz="1100">
              <a:latin typeface="ＭＳ Ｐゴシック"/>
            </a:rPr>
            <a:t>は生活・インフラ（道路・橋梁など）が占めており、これらの減価償却率は約</a:t>
          </a:r>
          <a:r>
            <a:rPr kumimoji="1" lang="en-US" altLang="ja-JP" sz="1100">
              <a:latin typeface="ＭＳ Ｐゴシック"/>
            </a:rPr>
            <a:t>60</a:t>
          </a:r>
          <a:r>
            <a:rPr kumimoji="1" lang="ja-JP" altLang="en-US" sz="1100">
              <a:latin typeface="ＭＳ Ｐゴシック"/>
            </a:rPr>
            <a:t>％を超えていることから</a:t>
          </a:r>
          <a:r>
            <a:rPr kumimoji="1" lang="ja-JP" altLang="ja-JP" sz="1100">
              <a:solidFill>
                <a:schemeClr val="dk1"/>
              </a:solidFill>
              <a:effectLst/>
              <a:latin typeface="+mn-lt"/>
              <a:ea typeface="+mn-ea"/>
              <a:cs typeface="+mn-cs"/>
            </a:rPr>
            <a:t>、今後資産の長寿命化</a:t>
          </a:r>
          <a:r>
            <a:rPr kumimoji="1" lang="ja-JP" altLang="en-US" sz="1100">
              <a:solidFill>
                <a:schemeClr val="dk1"/>
              </a:solidFill>
              <a:effectLst/>
              <a:latin typeface="+mn-lt"/>
              <a:ea typeface="+mn-ea"/>
              <a:cs typeface="+mn-cs"/>
            </a:rPr>
            <a:t>・集約等</a:t>
          </a:r>
          <a:r>
            <a:rPr kumimoji="1" lang="ja-JP" altLang="ja-JP" sz="1100">
              <a:solidFill>
                <a:schemeClr val="dk1"/>
              </a:solidFill>
              <a:effectLst/>
              <a:latin typeface="+mn-lt"/>
              <a:ea typeface="+mn-ea"/>
              <a:cs typeface="+mn-cs"/>
            </a:rPr>
            <a:t>を見据えた体制作りを検討しなければならない。</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4760595" y="468394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4813300"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4673600" y="59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4813300" y="445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4673600" y="468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4813300" y="5126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4711700" y="5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4000500" y="522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25037</xdr:rowOff>
    </xdr:from>
    <xdr:to>
      <xdr:col>3</xdr:col>
      <xdr:colOff>511175</xdr:colOff>
      <xdr:row>29</xdr:row>
      <xdr:rowOff>126637</xdr:rowOff>
    </xdr:to>
    <xdr:sp macro="" textlink="">
      <xdr:nvSpPr>
        <xdr:cNvPr id="79" name="円/楕円 78"/>
        <xdr:cNvSpPr/>
      </xdr:nvSpPr>
      <xdr:spPr>
        <a:xfrm>
          <a:off x="4000500" y="49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6185</xdr:rowOff>
    </xdr:from>
    <xdr:ext cx="405111" cy="259045"/>
    <xdr:sp macro="" textlink="">
      <xdr:nvSpPr>
        <xdr:cNvPr id="80" name="n_1aveValue有形固定資産減価償却率"/>
        <xdr:cNvSpPr txBox="1"/>
      </xdr:nvSpPr>
      <xdr:spPr>
        <a:xfrm>
          <a:off x="3836043" y="532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143164</xdr:rowOff>
    </xdr:from>
    <xdr:ext cx="405111" cy="259045"/>
    <xdr:sp macro="" textlink="">
      <xdr:nvSpPr>
        <xdr:cNvPr id="81" name="n_1mainValue有形固定資産減価償却率"/>
        <xdr:cNvSpPr txBox="1"/>
      </xdr:nvSpPr>
      <xdr:spPr>
        <a:xfrm>
          <a:off x="3836043" y="477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熊本県御船町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17,320
17,264
99.03
15,464,634
14,397,349
431,142
4,564,673
10,298,964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107.9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139700</xdr:rowOff>
    </xdr:from>
    <xdr:to>
      <xdr:col>5</xdr:col>
      <xdr:colOff>409575</xdr:colOff>
      <xdr:row>36</xdr:row>
      <xdr:rowOff>69850</xdr:rowOff>
    </xdr:to>
    <xdr:sp macro="" textlink="">
      <xdr:nvSpPr>
        <xdr:cNvPr id="68" name="円/楕円 67"/>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65549</xdr:rowOff>
    </xdr:from>
    <xdr:ext cx="405111" cy="259045"/>
    <xdr:sp macro="" textlink="">
      <xdr:nvSpPr>
        <xdr:cNvPr id="69" name="n_1aveValue【道路】&#10;有形固定資産減価償却率"/>
        <xdr:cNvSpPr txBox="1"/>
      </xdr:nvSpPr>
      <xdr:spPr>
        <a:xfrm>
          <a:off x="3582043"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86377</xdr:rowOff>
    </xdr:from>
    <xdr:ext cx="405111" cy="259045"/>
    <xdr:sp macro="" textlink="">
      <xdr:nvSpPr>
        <xdr:cNvPr id="70" name="n_1mainValue【道路】&#10;有形固定資産減価償却率"/>
        <xdr:cNvSpPr txBox="1"/>
      </xdr:nvSpPr>
      <xdr:spPr>
        <a:xfrm>
          <a:off x="3582043"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25115</xdr:rowOff>
    </xdr:from>
    <xdr:to>
      <xdr:col>14</xdr:col>
      <xdr:colOff>79375</xdr:colOff>
      <xdr:row>42</xdr:row>
      <xdr:rowOff>126715</xdr:rowOff>
    </xdr:to>
    <xdr:sp macro="" textlink="">
      <xdr:nvSpPr>
        <xdr:cNvPr id="109" name="円/楕円 108"/>
        <xdr:cNvSpPr/>
      </xdr:nvSpPr>
      <xdr:spPr>
        <a:xfrm>
          <a:off x="9588500" y="72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117842</xdr:rowOff>
    </xdr:from>
    <xdr:ext cx="534377" cy="259045"/>
    <xdr:sp macro="" textlink="">
      <xdr:nvSpPr>
        <xdr:cNvPr id="111" name="n_1mainValue【道路】&#10;一人当たり延長"/>
        <xdr:cNvSpPr txBox="1"/>
      </xdr:nvSpPr>
      <xdr:spPr>
        <a:xfrm>
          <a:off x="9359410" y="73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1778</xdr:rowOff>
    </xdr:from>
    <xdr:to>
      <xdr:col>5</xdr:col>
      <xdr:colOff>409575</xdr:colOff>
      <xdr:row>59</xdr:row>
      <xdr:rowOff>103378</xdr:rowOff>
    </xdr:to>
    <xdr:sp macro="" textlink="">
      <xdr:nvSpPr>
        <xdr:cNvPr id="147" name="円/楕円 146"/>
        <xdr:cNvSpPr/>
      </xdr:nvSpPr>
      <xdr:spPr>
        <a:xfrm>
          <a:off x="3746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48"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119905</xdr:rowOff>
    </xdr:from>
    <xdr:ext cx="405111" cy="259045"/>
    <xdr:sp macro="" textlink="">
      <xdr:nvSpPr>
        <xdr:cNvPr id="149" name="n_1mainValue【橋りょう・トンネル】&#10;有形固定資産減価償却率"/>
        <xdr:cNvSpPr txBox="1"/>
      </xdr:nvSpPr>
      <xdr:spPr>
        <a:xfrm>
          <a:off x="3582043"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47260</xdr:rowOff>
    </xdr:from>
    <xdr:to>
      <xdr:col>14</xdr:col>
      <xdr:colOff>79375</xdr:colOff>
      <xdr:row>61</xdr:row>
      <xdr:rowOff>148860</xdr:rowOff>
    </xdr:to>
    <xdr:sp macro="" textlink="">
      <xdr:nvSpPr>
        <xdr:cNvPr id="186" name="円/楕円 185"/>
        <xdr:cNvSpPr/>
      </xdr:nvSpPr>
      <xdr:spPr>
        <a:xfrm>
          <a:off x="9588500" y="105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20769</xdr:rowOff>
    </xdr:from>
    <xdr:ext cx="599010" cy="259045"/>
    <xdr:sp macro="" textlink="">
      <xdr:nvSpPr>
        <xdr:cNvPr id="187"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139987</xdr:rowOff>
    </xdr:from>
    <xdr:ext cx="599010" cy="259045"/>
    <xdr:sp macro="" textlink="">
      <xdr:nvSpPr>
        <xdr:cNvPr id="188" name="n_1mainValue【橋りょう・トンネル】&#10;一人当たり有形固定資産（償却資産）額"/>
        <xdr:cNvSpPr txBox="1"/>
      </xdr:nvSpPr>
      <xdr:spPr>
        <a:xfrm>
          <a:off x="9327094" y="1059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1" name="フローチャート : 判断 220"/>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139156</xdr:rowOff>
    </xdr:from>
    <xdr:to>
      <xdr:col>5</xdr:col>
      <xdr:colOff>409575</xdr:colOff>
      <xdr:row>79</xdr:row>
      <xdr:rowOff>69306</xdr:rowOff>
    </xdr:to>
    <xdr:sp macro="" textlink="">
      <xdr:nvSpPr>
        <xdr:cNvPr id="227" name="円/楕円 226"/>
        <xdr:cNvSpPr/>
      </xdr:nvSpPr>
      <xdr:spPr>
        <a:xfrm>
          <a:off x="3746500" y="135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99621</xdr:rowOff>
    </xdr:from>
    <xdr:ext cx="405111" cy="259045"/>
    <xdr:sp macro="" textlink="">
      <xdr:nvSpPr>
        <xdr:cNvPr id="228" name="n_1aveValue【公営住宅】&#10;有形固定資産減価償却率"/>
        <xdr:cNvSpPr txBox="1"/>
      </xdr:nvSpPr>
      <xdr:spPr>
        <a:xfrm>
          <a:off x="3582043"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85833</xdr:rowOff>
    </xdr:from>
    <xdr:ext cx="405111" cy="259045"/>
    <xdr:sp macro="" textlink="">
      <xdr:nvSpPr>
        <xdr:cNvPr id="229" name="n_1mainValue【公営住宅】&#10;有形固定資産減価償却率"/>
        <xdr:cNvSpPr txBox="1"/>
      </xdr:nvSpPr>
      <xdr:spPr>
        <a:xfrm>
          <a:off x="3582043" y="132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1" name="直線コネクタ 250"/>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2"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3" name="直線コネクタ 252"/>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4"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5" name="直線コネクタ 254"/>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56"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57" name="フローチャート : 判断 256"/>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58" name="フローチャート : 判断 257"/>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54508</xdr:rowOff>
    </xdr:from>
    <xdr:to>
      <xdr:col>14</xdr:col>
      <xdr:colOff>79375</xdr:colOff>
      <xdr:row>82</xdr:row>
      <xdr:rowOff>156108</xdr:rowOff>
    </xdr:to>
    <xdr:sp macro="" textlink="">
      <xdr:nvSpPr>
        <xdr:cNvPr id="264" name="円/楕円 263"/>
        <xdr:cNvSpPr/>
      </xdr:nvSpPr>
      <xdr:spPr>
        <a:xfrm>
          <a:off x="9588500" y="141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15815</xdr:rowOff>
    </xdr:from>
    <xdr:ext cx="469744" cy="259045"/>
    <xdr:sp macro="" textlink="">
      <xdr:nvSpPr>
        <xdr:cNvPr id="265" name="n_1aveValue【公営住宅】&#10;一人当たり面積"/>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147235</xdr:rowOff>
    </xdr:from>
    <xdr:ext cx="469744" cy="259045"/>
    <xdr:sp macro="" textlink="">
      <xdr:nvSpPr>
        <xdr:cNvPr id="266" name="n_1mainValue【公営住宅】&#10;一人当たり面積"/>
        <xdr:cNvSpPr txBox="1"/>
      </xdr:nvSpPr>
      <xdr:spPr>
        <a:xfrm>
          <a:off x="9391727" y="1420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4" name="テキスト ボックス 29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4" name="テキスト ボックス 30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08" name="直線コネクタ 307"/>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09"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10" name="直線コネクタ 309"/>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11"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12" name="直線コネクタ 311"/>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13"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14" name="フローチャート : 判断 313"/>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15" name="フローチャート : 判断 314"/>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125004</xdr:rowOff>
    </xdr:from>
    <xdr:to>
      <xdr:col>22</xdr:col>
      <xdr:colOff>415925</xdr:colOff>
      <xdr:row>35</xdr:row>
      <xdr:rowOff>55154</xdr:rowOff>
    </xdr:to>
    <xdr:sp macro="" textlink="">
      <xdr:nvSpPr>
        <xdr:cNvPr id="321" name="円/楕円 320"/>
        <xdr:cNvSpPr/>
      </xdr:nvSpPr>
      <xdr:spPr>
        <a:xfrm>
          <a:off x="15430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69141</xdr:rowOff>
    </xdr:from>
    <xdr:ext cx="405111" cy="259045"/>
    <xdr:sp macro="" textlink="">
      <xdr:nvSpPr>
        <xdr:cNvPr id="322" name="n_1aveValue【認定こども園・幼稚園・保育所】&#10;有形固定資産減価償却率"/>
        <xdr:cNvSpPr txBox="1"/>
      </xdr:nvSpPr>
      <xdr:spPr>
        <a:xfrm>
          <a:off x="15266043"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71681</xdr:rowOff>
    </xdr:from>
    <xdr:ext cx="405111" cy="259045"/>
    <xdr:sp macro="" textlink="">
      <xdr:nvSpPr>
        <xdr:cNvPr id="323" name="n_1mainValue【認定こども園・幼稚園・保育所】&#10;有形固定資産減価償却率"/>
        <xdr:cNvSpPr txBox="1"/>
      </xdr:nvSpPr>
      <xdr:spPr>
        <a:xfrm>
          <a:off x="15266043"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4" name="直線コネクタ 3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5" name="テキスト ボックス 33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6" name="直線コネクタ 3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7" name="テキスト ボックス 33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8" name="直線コネクタ 3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9" name="テキスト ボックス 33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0" name="直線コネクタ 3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1" name="テキスト ボックス 34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2" name="直線コネクタ 3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3" name="テキスト ボックス 34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347" name="直線コネクタ 346"/>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348" name="【認定こども園・幼稚園・保育所】&#10;一人当たり面積最小値テキスト"/>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349" name="直線コネクタ 348"/>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350" name="【認定こども園・幼稚園・保育所】&#10;一人当たり面積最大値テキスト"/>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351" name="直線コネクタ 350"/>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352" name="【認定こども園・幼稚園・保育所】&#10;一人当たり面積平均値テキスト"/>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53" name="フローチャート : 判断 352"/>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54" name="フローチャート : 判断 353"/>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166370</xdr:rowOff>
    </xdr:from>
    <xdr:to>
      <xdr:col>31</xdr:col>
      <xdr:colOff>85725</xdr:colOff>
      <xdr:row>39</xdr:row>
      <xdr:rowOff>96520</xdr:rowOff>
    </xdr:to>
    <xdr:sp macro="" textlink="">
      <xdr:nvSpPr>
        <xdr:cNvPr id="360" name="円/楕円 359"/>
        <xdr:cNvSpPr/>
      </xdr:nvSpPr>
      <xdr:spPr>
        <a:xfrm>
          <a:off x="2127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361"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87647</xdr:rowOff>
    </xdr:from>
    <xdr:ext cx="469744" cy="259045"/>
    <xdr:sp macro="" textlink="">
      <xdr:nvSpPr>
        <xdr:cNvPr id="362" name="n_1mainValue【認定こども園・幼稚園・保育所】&#10;一人当たり面積"/>
        <xdr:cNvSpPr txBox="1"/>
      </xdr:nvSpPr>
      <xdr:spPr>
        <a:xfrm>
          <a:off x="210757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3" name="テキスト ボックス 37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4" name="直線コネクタ 37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5" name="テキスト ボックス 37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6" name="直線コネクタ 37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7" name="テキスト ボックス 37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8" name="直線コネクタ 37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9" name="テキスト ボックス 37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0" name="直線コネクタ 37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1" name="テキスト ボックス 38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3" name="テキスト ボックス 3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85" name="直線コネクタ 384"/>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86"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87" name="直線コネクタ 386"/>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88"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89" name="直線コネクタ 388"/>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90"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91" name="フローチャート : 判断 390"/>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92" name="フローチャート : 判断 391"/>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154940</xdr:rowOff>
    </xdr:from>
    <xdr:to>
      <xdr:col>22</xdr:col>
      <xdr:colOff>415925</xdr:colOff>
      <xdr:row>59</xdr:row>
      <xdr:rowOff>85090</xdr:rowOff>
    </xdr:to>
    <xdr:sp macro="" textlink="">
      <xdr:nvSpPr>
        <xdr:cNvPr id="398" name="円/楕円 397"/>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7891</xdr:rowOff>
    </xdr:from>
    <xdr:ext cx="405111" cy="259045"/>
    <xdr:sp macro="" textlink="">
      <xdr:nvSpPr>
        <xdr:cNvPr id="399" name="n_1aveValue【学校施設】&#10;有形固定資産減価償却率"/>
        <xdr:cNvSpPr txBox="1"/>
      </xdr:nvSpPr>
      <xdr:spPr>
        <a:xfrm>
          <a:off x="15266043"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76217</xdr:rowOff>
    </xdr:from>
    <xdr:ext cx="405111" cy="259045"/>
    <xdr:sp macro="" textlink="">
      <xdr:nvSpPr>
        <xdr:cNvPr id="400" name="n_1mainValue【学校施設】&#10;有形固定資産減価償却率"/>
        <xdr:cNvSpPr txBox="1"/>
      </xdr:nvSpPr>
      <xdr:spPr>
        <a:xfrm>
          <a:off x="15266043"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2" name="直線コネクタ 41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3" name="テキスト ボックス 41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4" name="直線コネクタ 41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5" name="テキスト ボックス 41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6" name="直線コネクタ 41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7" name="テキスト ボックス 41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8" name="直線コネクタ 41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9" name="テキスト ボックス 41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0" name="直線コネクタ 41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1" name="テキスト ボックス 42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2" name="直線コネクタ 42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3" name="テキスト ボックス 42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4" name="直線コネクタ 4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5" name="テキスト ボックス 4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27" name="直線コネクタ 426"/>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28"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29" name="直線コネクタ 428"/>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30"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31" name="直線コネクタ 430"/>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32"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33" name="フローチャート : 判断 432"/>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34" name="フローチャート : 判断 433"/>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77107</xdr:rowOff>
    </xdr:from>
    <xdr:to>
      <xdr:col>31</xdr:col>
      <xdr:colOff>85725</xdr:colOff>
      <xdr:row>64</xdr:row>
      <xdr:rowOff>7257</xdr:rowOff>
    </xdr:to>
    <xdr:sp macro="" textlink="">
      <xdr:nvSpPr>
        <xdr:cNvPr id="440" name="円/楕円 439"/>
        <xdr:cNvSpPr/>
      </xdr:nvSpPr>
      <xdr:spPr>
        <a:xfrm>
          <a:off x="21272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93997</xdr:rowOff>
    </xdr:from>
    <xdr:ext cx="469744" cy="259045"/>
    <xdr:sp macro="" textlink="">
      <xdr:nvSpPr>
        <xdr:cNvPr id="441" name="n_1aveValue【学校施設】&#10;一人当たり面積"/>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169834</xdr:rowOff>
    </xdr:from>
    <xdr:ext cx="469744" cy="259045"/>
    <xdr:sp macro="" textlink="">
      <xdr:nvSpPr>
        <xdr:cNvPr id="442" name="n_1mainValue【学校施設】&#10;一人当たり面積"/>
        <xdr:cNvSpPr txBox="1"/>
      </xdr:nvSpPr>
      <xdr:spPr>
        <a:xfrm>
          <a:off x="210757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0" name="正方形/長方形 4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1" name="正方形/長方形 4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2" name="正方形/長方形 4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3" name="正方形/長方形 4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4" name="正方形/長方形 4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5" name="正方形/長方形 4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6" name="正方形/長方形 4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7" name="正方形/長方形 4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8" name="正方形/長方形 4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9" name="テキスト ボックス 4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70" name="直線コネクタ 46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71" name="テキスト ボックス 47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72" name="直線コネクタ 47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73" name="テキスト ボックス 47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4" name="直線コネクタ 47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75" name="テキスト ボックス 47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6" name="直線コネクタ 47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77" name="テキスト ボックス 47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481" name="直線コネクタ 480"/>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482"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483" name="直線コネクタ 482"/>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484"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485" name="直線コネクタ 484"/>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486"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487" name="フローチャート : 判断 486"/>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488" name="フローチャート : 判断 487"/>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50546</xdr:rowOff>
    </xdr:from>
    <xdr:to>
      <xdr:col>22</xdr:col>
      <xdr:colOff>415925</xdr:colOff>
      <xdr:row>103</xdr:row>
      <xdr:rowOff>152146</xdr:rowOff>
    </xdr:to>
    <xdr:sp macro="" textlink="">
      <xdr:nvSpPr>
        <xdr:cNvPr id="494" name="円/楕円 493"/>
        <xdr:cNvSpPr/>
      </xdr:nvSpPr>
      <xdr:spPr>
        <a:xfrm>
          <a:off x="15430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124985</xdr:rowOff>
    </xdr:from>
    <xdr:ext cx="405111" cy="259045"/>
    <xdr:sp macro="" textlink="">
      <xdr:nvSpPr>
        <xdr:cNvPr id="495" name="n_1aveValue【公民館】&#10;有形固定資産減価償却率"/>
        <xdr:cNvSpPr txBox="1"/>
      </xdr:nvSpPr>
      <xdr:spPr>
        <a:xfrm>
          <a:off x="15266043"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168673</xdr:rowOff>
    </xdr:from>
    <xdr:ext cx="405111" cy="259045"/>
    <xdr:sp macro="" textlink="">
      <xdr:nvSpPr>
        <xdr:cNvPr id="496" name="n_1mainValue【公民館】&#10;有形固定資産減価償却率"/>
        <xdr:cNvSpPr txBox="1"/>
      </xdr:nvSpPr>
      <xdr:spPr>
        <a:xfrm>
          <a:off x="15266043"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07" name="直線コネクタ 5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8" name="テキスト ボックス 5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9" name="直線コネクタ 5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0" name="テキスト ボックス 5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1" name="直線コネクタ 5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2" name="テキスト ボックス 5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3" name="直線コネクタ 5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4" name="テキスト ボックス 5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5" name="直線コネクタ 5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6" name="テキスト ボックス 5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7" name="直線コネクタ 5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8" name="テキスト ボックス 5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522" name="直線コネクタ 521"/>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523"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524" name="直線コネクタ 523"/>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525"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526" name="直線コネクタ 525"/>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527" name="【公民館】&#10;一人当たり面積平均値テキスト"/>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528" name="フローチャート : 判断 527"/>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529" name="フローチャート : 判断 528"/>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0" name="テキスト ボックス 5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1" name="テキスト ボックス 5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2" name="テキスト ボックス 5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3" name="テキスト ボックス 5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4" name="テキスト ボックス 5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23768</xdr:rowOff>
    </xdr:from>
    <xdr:to>
      <xdr:col>31</xdr:col>
      <xdr:colOff>85725</xdr:colOff>
      <xdr:row>107</xdr:row>
      <xdr:rowOff>125368</xdr:rowOff>
    </xdr:to>
    <xdr:sp macro="" textlink="">
      <xdr:nvSpPr>
        <xdr:cNvPr id="535" name="円/楕円 534"/>
        <xdr:cNvSpPr/>
      </xdr:nvSpPr>
      <xdr:spPr>
        <a:xfrm>
          <a:off x="2127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19429</xdr:rowOff>
    </xdr:from>
    <xdr:ext cx="469744" cy="259045"/>
    <xdr:sp macro="" textlink="">
      <xdr:nvSpPr>
        <xdr:cNvPr id="536"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116495</xdr:rowOff>
    </xdr:from>
    <xdr:ext cx="469744" cy="259045"/>
    <xdr:sp macro="" textlink="">
      <xdr:nvSpPr>
        <xdr:cNvPr id="537" name="n_1mainValue【公民館】&#10;一人当たり面積"/>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8" name="正方形/長方形 5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9" name="正方形/長方形 5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0" name="テキスト ボックス 5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道路、保育所、橋梁・トンネル、公営住宅、公民館など御船町が所有する多くの施設の減価償却が進んでいる。</a:t>
          </a:r>
          <a:endParaRPr kumimoji="1" lang="en-US" altLang="ja-JP" sz="1300">
            <a:latin typeface="ＭＳ Ｐゴシック"/>
          </a:endParaRPr>
        </a:p>
        <a:p>
          <a:r>
            <a:rPr kumimoji="1" lang="ja-JP" altLang="en-US" sz="1300">
              <a:latin typeface="ＭＳ Ｐゴシック"/>
            </a:rPr>
            <a:t>特に減価償却率</a:t>
          </a:r>
          <a:r>
            <a:rPr kumimoji="1" lang="en-US" altLang="ja-JP" sz="1300">
              <a:latin typeface="ＭＳ Ｐゴシック"/>
            </a:rPr>
            <a:t>80</a:t>
          </a:r>
          <a:r>
            <a:rPr kumimoji="1" lang="ja-JP" altLang="en-US" sz="1300">
              <a:latin typeface="ＭＳ Ｐゴシック"/>
            </a:rPr>
            <a:t>％を超えている公営住宅については、昭和</a:t>
          </a:r>
          <a:r>
            <a:rPr kumimoji="1" lang="en-US" altLang="ja-JP" sz="1300">
              <a:latin typeface="ＭＳ Ｐゴシック"/>
            </a:rPr>
            <a:t>29</a:t>
          </a:r>
          <a:r>
            <a:rPr kumimoji="1" lang="ja-JP" altLang="en-US" sz="1300">
              <a:latin typeface="ＭＳ Ｐゴシック"/>
            </a:rPr>
            <a:t>年度～平成</a:t>
          </a:r>
          <a:r>
            <a:rPr kumimoji="1" lang="en-US" altLang="ja-JP" sz="1300">
              <a:latin typeface="ＭＳ Ｐゴシック"/>
            </a:rPr>
            <a:t>6</a:t>
          </a:r>
          <a:r>
            <a:rPr kumimoji="1" lang="ja-JP" altLang="en-US" sz="1300">
              <a:latin typeface="ＭＳ Ｐゴシック"/>
            </a:rPr>
            <a:t>年度まで順次建設されたもので</a:t>
          </a:r>
          <a:r>
            <a:rPr kumimoji="1" lang="en-US" altLang="ja-JP" sz="1300">
              <a:latin typeface="ＭＳ Ｐゴシック"/>
            </a:rPr>
            <a:t>192</a:t>
          </a:r>
          <a:r>
            <a:rPr kumimoji="1" lang="ja-JP" altLang="en-US" sz="1300">
              <a:latin typeface="ＭＳ Ｐゴシック"/>
            </a:rPr>
            <a:t>棟のうち</a:t>
          </a:r>
          <a:r>
            <a:rPr kumimoji="1" lang="en-US" altLang="ja-JP" sz="1300">
              <a:latin typeface="ＭＳ Ｐゴシック"/>
            </a:rPr>
            <a:t>140</a:t>
          </a:r>
          <a:r>
            <a:rPr kumimoji="1" lang="ja-JP" altLang="en-US" sz="1300">
              <a:latin typeface="ＭＳ Ｐゴシック"/>
            </a:rPr>
            <a:t>棟は耐用年数を超えており、施設の老朽化が進んでいる状況である。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32</a:t>
          </a:r>
          <a:r>
            <a:rPr kumimoji="1" lang="ja-JP" altLang="en-US" sz="1300">
              <a:latin typeface="ＭＳ Ｐゴシック"/>
            </a:rPr>
            <a:t>年度までに策定予定の個別施設計画等に基づきながら施設の集約・長寿命化・除却などを行い、減価償却率の向上を図る必要がある。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熊本県御船町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17,320
17,264
99.03
15,464,634
14,397,349
431,142
4,564,673
10,298,964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107.9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71" name="直線コネクタ 70"/>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72"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73" name="直線コネクタ 72"/>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74"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75" name="直線コネクタ 74"/>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76"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77" name="フローチャート : 判断 76"/>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78" name="フローチャート : 判断 77"/>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39895</xdr:rowOff>
    </xdr:from>
    <xdr:ext cx="405111" cy="259045"/>
    <xdr:sp macro="" textlink="">
      <xdr:nvSpPr>
        <xdr:cNvPr id="79" name="n_1aveValue【体育館・プール】&#10;有形固定資産減価償却率"/>
        <xdr:cNvSpPr txBox="1"/>
      </xdr:nvSpPr>
      <xdr:spPr>
        <a:xfrm>
          <a:off x="3582043"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38354</xdr:rowOff>
    </xdr:from>
    <xdr:to>
      <xdr:col>5</xdr:col>
      <xdr:colOff>409575</xdr:colOff>
      <xdr:row>60</xdr:row>
      <xdr:rowOff>139954</xdr:rowOff>
    </xdr:to>
    <xdr:sp macro="" textlink="">
      <xdr:nvSpPr>
        <xdr:cNvPr id="85" name="円/楕円 84"/>
        <xdr:cNvSpPr/>
      </xdr:nvSpPr>
      <xdr:spPr>
        <a:xfrm>
          <a:off x="3746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131081</xdr:rowOff>
    </xdr:from>
    <xdr:ext cx="405111" cy="259045"/>
    <xdr:sp macro="" textlink="">
      <xdr:nvSpPr>
        <xdr:cNvPr id="86" name="n_1mainValue【体育館・プール】&#10;有形固定資産減価償却率"/>
        <xdr:cNvSpPr txBox="1"/>
      </xdr:nvSpPr>
      <xdr:spPr>
        <a:xfrm>
          <a:off x="3582043"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7" name="テキスト ボックス 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11" name="直線コネクタ 110"/>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12"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13" name="直線コネクタ 112"/>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14"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15" name="直線コネクタ 114"/>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16" name="【体育館・プール】&#10;一人当たり面積平均値テキスト"/>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17" name="フローチャート : 判断 116"/>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18" name="フローチャート : 判断 117"/>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125747</xdr:rowOff>
    </xdr:from>
    <xdr:ext cx="469744" cy="259045"/>
    <xdr:sp macro="" textlink="">
      <xdr:nvSpPr>
        <xdr:cNvPr id="119" name="n_1aveValue【体育館・プール】&#10;一人当たり面積"/>
        <xdr:cNvSpPr txBox="1"/>
      </xdr:nvSpPr>
      <xdr:spPr>
        <a:xfrm>
          <a:off x="9391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21590</xdr:rowOff>
    </xdr:from>
    <xdr:to>
      <xdr:col>14</xdr:col>
      <xdr:colOff>79375</xdr:colOff>
      <xdr:row>57</xdr:row>
      <xdr:rowOff>123190</xdr:rowOff>
    </xdr:to>
    <xdr:sp macro="" textlink="">
      <xdr:nvSpPr>
        <xdr:cNvPr id="125" name="円/楕円 124"/>
        <xdr:cNvSpPr/>
      </xdr:nvSpPr>
      <xdr:spPr>
        <a:xfrm>
          <a:off x="9588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139717</xdr:rowOff>
    </xdr:from>
    <xdr:ext cx="469744" cy="259045"/>
    <xdr:sp macro="" textlink="">
      <xdr:nvSpPr>
        <xdr:cNvPr id="126" name="n_1mainValue【体育館・プール】&#10;一人当たり面積"/>
        <xdr:cNvSpPr txBox="1"/>
      </xdr:nvSpPr>
      <xdr:spPr>
        <a:xfrm>
          <a:off x="9391727" y="956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7" name="テキスト ボックス 1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8" name="直線コネクタ 1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9" name="テキスト ボックス 1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0" name="直線コネクタ 1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1" name="テキスト ボックス 1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2" name="直線コネクタ 1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3" name="テキスト ボックス 1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4" name="直線コネクタ 1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5" name="テキスト ボックス 1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6" name="直線コネクタ 1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7" name="テキスト ボックス 1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151" name="直線コネクタ 150"/>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152"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153" name="直線コネクタ 152"/>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154"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155" name="直線コネクタ 154"/>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156"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157" name="フローチャート : 判断 156"/>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58" name="フローチャート : 判断 157"/>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159"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82550</xdr:rowOff>
    </xdr:from>
    <xdr:to>
      <xdr:col>5</xdr:col>
      <xdr:colOff>409575</xdr:colOff>
      <xdr:row>78</xdr:row>
      <xdr:rowOff>12700</xdr:rowOff>
    </xdr:to>
    <xdr:sp macro="" textlink="">
      <xdr:nvSpPr>
        <xdr:cNvPr id="165" name="円/楕円 164"/>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29227</xdr:rowOff>
    </xdr:from>
    <xdr:ext cx="469744" cy="259045"/>
    <xdr:sp macro="" textlink="">
      <xdr:nvSpPr>
        <xdr:cNvPr id="166"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5" name="テキスト ボックス 1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6" name="直線コネクタ 1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7" name="直線コネクタ 1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8" name="テキスト ボックス 1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9" name="直線コネクタ 1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0" name="テキスト ボックス 1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1" name="直線コネクタ 1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2" name="テキスト ボックス 1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3" name="直線コネクタ 1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4" name="テキスト ボックス 1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188" name="直線コネクタ 187"/>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189"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190" name="直線コネクタ 189"/>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191"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192" name="直線コネクタ 191"/>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193"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194" name="フローチャート : 判断 193"/>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195" name="フローチャート : 判断 194"/>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196"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7" name="テキスト ボックス 1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8" name="テキスト ボックス 1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9" name="テキスト ボックス 1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0" name="テキスト ボックス 1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1" name="テキスト ボックス 2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103887</xdr:rowOff>
    </xdr:from>
    <xdr:to>
      <xdr:col>14</xdr:col>
      <xdr:colOff>79375</xdr:colOff>
      <xdr:row>86</xdr:row>
      <xdr:rowOff>34037</xdr:rowOff>
    </xdr:to>
    <xdr:sp macro="" textlink="">
      <xdr:nvSpPr>
        <xdr:cNvPr id="202" name="円/楕円 201"/>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25164</xdr:rowOff>
    </xdr:from>
    <xdr:ext cx="469744" cy="259045"/>
    <xdr:sp macro="" textlink="">
      <xdr:nvSpPr>
        <xdr:cNvPr id="203" name="n_1mainValue【福祉施設】&#10;一人当たり面積"/>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2" name="テキスト ボックス 2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3" name="直線コネクタ 2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4" name="テキスト ボックス 21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5" name="直線コネクタ 21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6" name="テキスト ボックス 21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7" name="直線コネクタ 21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8" name="テキスト ボックス 21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9" name="直線コネクタ 21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0" name="テキスト ボックス 21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1" name="直線コネクタ 22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2" name="テキスト ボックス 22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3" name="直線コネクタ 22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4" name="テキスト ボックス 22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5" name="直線コネクタ 2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6" name="テキスト ボックス 22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76200</xdr:rowOff>
    </xdr:from>
    <xdr:to>
      <xdr:col>6</xdr:col>
      <xdr:colOff>510540</xdr:colOff>
      <xdr:row>107</xdr:row>
      <xdr:rowOff>53339</xdr:rowOff>
    </xdr:to>
    <xdr:cxnSp macro="">
      <xdr:nvCxnSpPr>
        <xdr:cNvPr id="228" name="直線コネクタ 227"/>
        <xdr:cNvCxnSpPr/>
      </xdr:nvCxnSpPr>
      <xdr:spPr>
        <a:xfrm flipV="1">
          <a:off x="4634865" y="1722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229" name="【市民会館】&#10;有形固定資産減価償却率最小値テキスト"/>
        <xdr:cNvSpPr txBox="1"/>
      </xdr:nvSpPr>
      <xdr:spPr>
        <a:xfrm>
          <a:off x="47244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107</xdr:row>
      <xdr:rowOff>53339</xdr:rowOff>
    </xdr:from>
    <xdr:to>
      <xdr:col>6</xdr:col>
      <xdr:colOff>600075</xdr:colOff>
      <xdr:row>107</xdr:row>
      <xdr:rowOff>53339</xdr:rowOff>
    </xdr:to>
    <xdr:cxnSp macro="">
      <xdr:nvCxnSpPr>
        <xdr:cNvPr id="230" name="直線コネクタ 229"/>
        <xdr:cNvCxnSpPr/>
      </xdr:nvCxnSpPr>
      <xdr:spPr>
        <a:xfrm>
          <a:off x="4546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22877</xdr:rowOff>
    </xdr:from>
    <xdr:ext cx="405111" cy="259045"/>
    <xdr:sp macro="" textlink="">
      <xdr:nvSpPr>
        <xdr:cNvPr id="231" name="【市民会館】&#10;有形固定資産減価償却率最大値テキスト"/>
        <xdr:cNvSpPr txBox="1"/>
      </xdr:nvSpPr>
      <xdr:spPr>
        <a:xfrm>
          <a:off x="4724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232" name="直線コネクタ 23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99077</xdr:rowOff>
    </xdr:from>
    <xdr:ext cx="405111" cy="259045"/>
    <xdr:sp macro="" textlink="">
      <xdr:nvSpPr>
        <xdr:cNvPr id="233" name="【市民会館】&#10;有形固定資産減価償却率平均値テキスト"/>
        <xdr:cNvSpPr txBox="1"/>
      </xdr:nvSpPr>
      <xdr:spPr>
        <a:xfrm>
          <a:off x="47244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120650</xdr:rowOff>
    </xdr:from>
    <xdr:to>
      <xdr:col>6</xdr:col>
      <xdr:colOff>561975</xdr:colOff>
      <xdr:row>105</xdr:row>
      <xdr:rowOff>50800</xdr:rowOff>
    </xdr:to>
    <xdr:sp macro="" textlink="">
      <xdr:nvSpPr>
        <xdr:cNvPr id="234" name="フローチャート : 判断 233"/>
        <xdr:cNvSpPr/>
      </xdr:nvSpPr>
      <xdr:spPr>
        <a:xfrm>
          <a:off x="4584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82550</xdr:rowOff>
    </xdr:from>
    <xdr:to>
      <xdr:col>5</xdr:col>
      <xdr:colOff>409575</xdr:colOff>
      <xdr:row>104</xdr:row>
      <xdr:rowOff>12700</xdr:rowOff>
    </xdr:to>
    <xdr:sp macro="" textlink="">
      <xdr:nvSpPr>
        <xdr:cNvPr id="235" name="フローチャート : 判断 234"/>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29227</xdr:rowOff>
    </xdr:from>
    <xdr:ext cx="405111" cy="259045"/>
    <xdr:sp macro="" textlink="">
      <xdr:nvSpPr>
        <xdr:cNvPr id="236" name="n_1aveValue【市民会館】&#10;有形固定資産減価償却率"/>
        <xdr:cNvSpPr txBox="1"/>
      </xdr:nvSpPr>
      <xdr:spPr>
        <a:xfrm>
          <a:off x="3582043"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7" name="テキスト ボックス 2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8" name="テキスト ボックス 2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9" name="テキスト ボックス 2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0" name="テキスト ボックス 2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1" name="テキスト ボックス 2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55880</xdr:rowOff>
    </xdr:from>
    <xdr:to>
      <xdr:col>5</xdr:col>
      <xdr:colOff>409575</xdr:colOff>
      <xdr:row>104</xdr:row>
      <xdr:rowOff>157480</xdr:rowOff>
    </xdr:to>
    <xdr:sp macro="" textlink="">
      <xdr:nvSpPr>
        <xdr:cNvPr id="242" name="円/楕円 241"/>
        <xdr:cNvSpPr/>
      </xdr:nvSpPr>
      <xdr:spPr>
        <a:xfrm>
          <a:off x="3746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148607</xdr:rowOff>
    </xdr:from>
    <xdr:ext cx="405111" cy="259045"/>
    <xdr:sp macro="" textlink="">
      <xdr:nvSpPr>
        <xdr:cNvPr id="243" name="n_1mainValue【市民会館】&#10;有形固定資産減価償却率"/>
        <xdr:cNvSpPr txBox="1"/>
      </xdr:nvSpPr>
      <xdr:spPr>
        <a:xfrm>
          <a:off x="3582043"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4" name="正方形/長方形 2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5" name="正方形/長方形 2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6" name="正方形/長方形 2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7" name="正方形/長方形 2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8" name="正方形/長方形 2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9" name="正方形/長方形 2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0" name="正方形/長方形 2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1" name="正方形/長方形 2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2" name="テキスト ボックス 2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3" name="直線コネクタ 2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4" name="テキスト ボックス 253"/>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55" name="直線コネクタ 25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56" name="テキスト ボックス 25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57" name="直線コネクタ 25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58" name="テキスト ボックス 25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59" name="直線コネクタ 25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0" name="テキスト ボックス 25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1" name="直線コネクタ 26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2" name="テキスト ボックス 26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63" name="直線コネクタ 26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64" name="テキスト ボックス 26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65" name="直線コネクタ 26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66" name="テキスト ボックス 26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7" name="直線コネクタ 2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8" name="テキスト ボックス 26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149679</xdr:rowOff>
    </xdr:from>
    <xdr:to>
      <xdr:col>15</xdr:col>
      <xdr:colOff>180340</xdr:colOff>
      <xdr:row>109</xdr:row>
      <xdr:rowOff>35379</xdr:rowOff>
    </xdr:to>
    <xdr:cxnSp macro="">
      <xdr:nvCxnSpPr>
        <xdr:cNvPr id="270" name="直線コネクタ 269"/>
        <xdr:cNvCxnSpPr/>
      </xdr:nvCxnSpPr>
      <xdr:spPr>
        <a:xfrm flipV="1">
          <a:off x="10476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39206</xdr:rowOff>
    </xdr:from>
    <xdr:ext cx="469744" cy="259045"/>
    <xdr:sp macro="" textlink="">
      <xdr:nvSpPr>
        <xdr:cNvPr id="271" name="【市民会館】&#10;一人当たり面積最小値テキスト"/>
        <xdr:cNvSpPr txBox="1"/>
      </xdr:nvSpPr>
      <xdr:spPr>
        <a:xfrm>
          <a:off x="105664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109</xdr:row>
      <xdr:rowOff>35379</xdr:rowOff>
    </xdr:from>
    <xdr:to>
      <xdr:col>15</xdr:col>
      <xdr:colOff>269875</xdr:colOff>
      <xdr:row>109</xdr:row>
      <xdr:rowOff>35379</xdr:rowOff>
    </xdr:to>
    <xdr:cxnSp macro="">
      <xdr:nvCxnSpPr>
        <xdr:cNvPr id="272" name="直線コネクタ 271"/>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96356</xdr:rowOff>
    </xdr:from>
    <xdr:ext cx="469744" cy="259045"/>
    <xdr:sp macro="" textlink="">
      <xdr:nvSpPr>
        <xdr:cNvPr id="273" name="【市民会館】&#10;一人当たり面積最大値テキスト"/>
        <xdr:cNvSpPr txBox="1"/>
      </xdr:nvSpPr>
      <xdr:spPr>
        <a:xfrm>
          <a:off x="10566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99</xdr:row>
      <xdr:rowOff>149679</xdr:rowOff>
    </xdr:from>
    <xdr:to>
      <xdr:col>15</xdr:col>
      <xdr:colOff>269875</xdr:colOff>
      <xdr:row>99</xdr:row>
      <xdr:rowOff>149679</xdr:rowOff>
    </xdr:to>
    <xdr:cxnSp macro="">
      <xdr:nvCxnSpPr>
        <xdr:cNvPr id="274" name="直線コネクタ 273"/>
        <xdr:cNvCxnSpPr/>
      </xdr:nvCxnSpPr>
      <xdr:spPr>
        <a:xfrm>
          <a:off x="10388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80027</xdr:rowOff>
    </xdr:from>
    <xdr:ext cx="469744" cy="259045"/>
    <xdr:sp macro="" textlink="">
      <xdr:nvSpPr>
        <xdr:cNvPr id="275" name="【市民会館】&#10;一人当たり面積平均値テキスト"/>
        <xdr:cNvSpPr txBox="1"/>
      </xdr:nvSpPr>
      <xdr:spPr>
        <a:xfrm>
          <a:off x="105664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101600</xdr:rowOff>
    </xdr:from>
    <xdr:to>
      <xdr:col>15</xdr:col>
      <xdr:colOff>231775</xdr:colOff>
      <xdr:row>105</xdr:row>
      <xdr:rowOff>31750</xdr:rowOff>
    </xdr:to>
    <xdr:sp macro="" textlink="">
      <xdr:nvSpPr>
        <xdr:cNvPr id="276" name="フローチャート : 判断 27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150586</xdr:rowOff>
    </xdr:from>
    <xdr:to>
      <xdr:col>14</xdr:col>
      <xdr:colOff>79375</xdr:colOff>
      <xdr:row>103</xdr:row>
      <xdr:rowOff>80736</xdr:rowOff>
    </xdr:to>
    <xdr:sp macro="" textlink="">
      <xdr:nvSpPr>
        <xdr:cNvPr id="277" name="フローチャート : 判断 276"/>
        <xdr:cNvSpPr/>
      </xdr:nvSpPr>
      <xdr:spPr>
        <a:xfrm>
          <a:off x="9588500" y="17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97263</xdr:rowOff>
    </xdr:from>
    <xdr:ext cx="469744" cy="259045"/>
    <xdr:sp macro="" textlink="">
      <xdr:nvSpPr>
        <xdr:cNvPr id="278" name="n_1aveValue【市民会館】&#10;一人当たり面積"/>
        <xdr:cNvSpPr txBox="1"/>
      </xdr:nvSpPr>
      <xdr:spPr>
        <a:xfrm>
          <a:off x="9391727"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9" name="テキスト ボックス 2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0" name="テキスト ボックス 2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1" name="テキスト ボックス 2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2" name="テキスト ボックス 2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3" name="テキスト ボックス 2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142421</xdr:rowOff>
    </xdr:from>
    <xdr:to>
      <xdr:col>14</xdr:col>
      <xdr:colOff>79375</xdr:colOff>
      <xdr:row>104</xdr:row>
      <xdr:rowOff>72571</xdr:rowOff>
    </xdr:to>
    <xdr:sp macro="" textlink="">
      <xdr:nvSpPr>
        <xdr:cNvPr id="284" name="円/楕円 283"/>
        <xdr:cNvSpPr/>
      </xdr:nvSpPr>
      <xdr:spPr>
        <a:xfrm>
          <a:off x="9588500" y="178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63698</xdr:rowOff>
    </xdr:from>
    <xdr:ext cx="469744" cy="259045"/>
    <xdr:sp macro="" textlink="">
      <xdr:nvSpPr>
        <xdr:cNvPr id="285" name="n_1mainValue【市民会館】&#10;一人当たり面積"/>
        <xdr:cNvSpPr txBox="1"/>
      </xdr:nvSpPr>
      <xdr:spPr>
        <a:xfrm>
          <a:off x="9391727" y="1789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4" name="正方形/長方形 2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5" name="正方形/長方形 2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6" name="正方形/長方形 2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7" name="正方形/長方形 2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8" name="正方形/長方形 2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9" name="正方形/長方形 2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0" name="正方形/長方形 2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1" name="正方形/長方形 3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2" name="正方形/長方形 3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3" name="正方形/長方形 3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4" name="正方形/長方形 3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5" name="正方形/長方形 3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6" name="正方形/長方形 3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7" name="正方形/長方形 3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8" name="正方形/長方形 3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9" name="正方形/長方形 3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0" name="テキスト ボックス 3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1" name="直線コネクタ 3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2" name="テキスト ボックス 3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3" name="直線コネクタ 3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4" name="テキスト ボックス 3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5" name="直線コネクタ 3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6" name="テキスト ボックス 3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7" name="直線コネクタ 3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8" name="テキスト ボックス 3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9" name="直線コネクタ 3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0" name="テキスト ボックス 3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1" name="直線コネクタ 3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2" name="テキスト ボックス 3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3" name="直線コネクタ 3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4" name="テキスト ボックス 3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326" name="直線コネクタ 325"/>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327" name="【保健センター・保健所】&#10;有形固定資産減価償却率最小値テキスト"/>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328" name="直線コネクタ 327"/>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29" name="【保健センター・保健所】&#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30" name="直線コネクタ 329"/>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331" name="【保健センター・保健所】&#10;有形固定資産減価償却率平均値テキスト"/>
        <xdr:cNvSpPr txBox="1"/>
      </xdr:nvSpPr>
      <xdr:spPr>
        <a:xfrm>
          <a:off x="1640840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332" name="フローチャート : 判断 331"/>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333" name="フローチャート : 判断 332"/>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11447</xdr:rowOff>
    </xdr:from>
    <xdr:ext cx="405111" cy="259045"/>
    <xdr:sp macro="" textlink="">
      <xdr:nvSpPr>
        <xdr:cNvPr id="334" name="n_1aveValue【保健センター・保健所】&#10;有形固定資産減価償却率"/>
        <xdr:cNvSpPr txBox="1"/>
      </xdr:nvSpPr>
      <xdr:spPr>
        <a:xfrm>
          <a:off x="15266043"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5" name="テキスト ボックス 3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6" name="テキスト ボックス 3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7" name="テキスト ボックス 3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8" name="テキスト ボックス 3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9" name="テキスト ボックス 3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2540</xdr:rowOff>
    </xdr:from>
    <xdr:to>
      <xdr:col>22</xdr:col>
      <xdr:colOff>415925</xdr:colOff>
      <xdr:row>57</xdr:row>
      <xdr:rowOff>104140</xdr:rowOff>
    </xdr:to>
    <xdr:sp macro="" textlink="">
      <xdr:nvSpPr>
        <xdr:cNvPr id="340" name="円/楕円 339"/>
        <xdr:cNvSpPr/>
      </xdr:nvSpPr>
      <xdr:spPr>
        <a:xfrm>
          <a:off x="15430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120667</xdr:rowOff>
    </xdr:from>
    <xdr:ext cx="405111" cy="259045"/>
    <xdr:sp macro="" textlink="">
      <xdr:nvSpPr>
        <xdr:cNvPr id="341" name="n_1mainValue【保健センター・保健所】&#10;有形固定資産減価償却率"/>
        <xdr:cNvSpPr txBox="1"/>
      </xdr:nvSpPr>
      <xdr:spPr>
        <a:xfrm>
          <a:off x="15266043"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2" name="正方形/長方形 3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3" name="正方形/長方形 3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4" name="正方形/長方形 3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5" name="正方形/長方形 3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6" name="正方形/長方形 3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7" name="正方形/長方形 3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8" name="正方形/長方形 3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9" name="正方形/長方形 3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0" name="テキスト ボックス 3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1" name="直線コネクタ 3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52" name="直線コネクタ 35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3" name="テキスト ボックス 35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4" name="直線コネクタ 35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5" name="テキスト ボックス 35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6" name="直線コネクタ 35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7" name="テキスト ボックス 35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8" name="直線コネクタ 35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9" name="テキスト ボックス 35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60" name="直線コネクタ 35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1" name="テキスト ボックス 36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2" name="直線コネクタ 36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3" name="テキスト ボックス 36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4" name="直線コネクタ 3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5" name="テキスト ボックス 3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145324</xdr:rowOff>
    </xdr:from>
    <xdr:to>
      <xdr:col>32</xdr:col>
      <xdr:colOff>186689</xdr:colOff>
      <xdr:row>63</xdr:row>
      <xdr:rowOff>73478</xdr:rowOff>
    </xdr:to>
    <xdr:cxnSp macro="">
      <xdr:nvCxnSpPr>
        <xdr:cNvPr id="367" name="直線コネクタ 366"/>
        <xdr:cNvCxnSpPr/>
      </xdr:nvCxnSpPr>
      <xdr:spPr>
        <a:xfrm flipV="1">
          <a:off x="22160864" y="95750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77305</xdr:rowOff>
    </xdr:from>
    <xdr:ext cx="469744" cy="259045"/>
    <xdr:sp macro="" textlink="">
      <xdr:nvSpPr>
        <xdr:cNvPr id="368" name="【保健センター・保健所】&#10;一人当たり面積最小値テキスト"/>
        <xdr:cNvSpPr txBox="1"/>
      </xdr:nvSpPr>
      <xdr:spPr>
        <a:xfrm>
          <a:off x="222504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73478</xdr:rowOff>
    </xdr:from>
    <xdr:to>
      <xdr:col>32</xdr:col>
      <xdr:colOff>276225</xdr:colOff>
      <xdr:row>63</xdr:row>
      <xdr:rowOff>73478</xdr:rowOff>
    </xdr:to>
    <xdr:cxnSp macro="">
      <xdr:nvCxnSpPr>
        <xdr:cNvPr id="369" name="直線コネクタ 368"/>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92001</xdr:rowOff>
    </xdr:from>
    <xdr:ext cx="469744" cy="259045"/>
    <xdr:sp macro="" textlink="">
      <xdr:nvSpPr>
        <xdr:cNvPr id="370" name="【保健センター・保健所】&#10;一人当たり面積最大値テキスト"/>
        <xdr:cNvSpPr txBox="1"/>
      </xdr:nvSpPr>
      <xdr:spPr>
        <a:xfrm>
          <a:off x="222504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55</xdr:row>
      <xdr:rowOff>145324</xdr:rowOff>
    </xdr:from>
    <xdr:to>
      <xdr:col>32</xdr:col>
      <xdr:colOff>276225</xdr:colOff>
      <xdr:row>55</xdr:row>
      <xdr:rowOff>145324</xdr:rowOff>
    </xdr:to>
    <xdr:cxnSp macro="">
      <xdr:nvCxnSpPr>
        <xdr:cNvPr id="371" name="直線コネクタ 370"/>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169290</xdr:rowOff>
    </xdr:from>
    <xdr:ext cx="469744" cy="259045"/>
    <xdr:sp macro="" textlink="">
      <xdr:nvSpPr>
        <xdr:cNvPr id="372" name="【保健センター・保健所】&#10;一人当たり面積平均値テキスト"/>
        <xdr:cNvSpPr txBox="1"/>
      </xdr:nvSpPr>
      <xdr:spPr>
        <a:xfrm>
          <a:off x="22250400" y="1045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19413</xdr:rowOff>
    </xdr:from>
    <xdr:to>
      <xdr:col>32</xdr:col>
      <xdr:colOff>238125</xdr:colOff>
      <xdr:row>61</xdr:row>
      <xdr:rowOff>121013</xdr:rowOff>
    </xdr:to>
    <xdr:sp macro="" textlink="">
      <xdr:nvSpPr>
        <xdr:cNvPr id="373" name="フローチャート : 判断 372"/>
        <xdr:cNvSpPr/>
      </xdr:nvSpPr>
      <xdr:spPr>
        <a:xfrm>
          <a:off x="22110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32476</xdr:rowOff>
    </xdr:from>
    <xdr:to>
      <xdr:col>31</xdr:col>
      <xdr:colOff>85725</xdr:colOff>
      <xdr:row>61</xdr:row>
      <xdr:rowOff>134076</xdr:rowOff>
    </xdr:to>
    <xdr:sp macro="" textlink="">
      <xdr:nvSpPr>
        <xdr:cNvPr id="374" name="フローチャート : 判断 373"/>
        <xdr:cNvSpPr/>
      </xdr:nvSpPr>
      <xdr:spPr>
        <a:xfrm>
          <a:off x="21272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150603</xdr:rowOff>
    </xdr:from>
    <xdr:ext cx="469744" cy="259045"/>
    <xdr:sp macro="" textlink="">
      <xdr:nvSpPr>
        <xdr:cNvPr id="375" name="n_1aveValue【保健センター・保健所】&#10;一人当たり面積"/>
        <xdr:cNvSpPr txBox="1"/>
      </xdr:nvSpPr>
      <xdr:spPr>
        <a:xfrm>
          <a:off x="21075727" y="102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6" name="テキスト ボックス 3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7" name="テキスト ボックス 3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8" name="テキスト ボックス 3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9" name="テキスト ボックス 3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0" name="テキスト ボックス 3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109220</xdr:rowOff>
    </xdr:from>
    <xdr:to>
      <xdr:col>31</xdr:col>
      <xdr:colOff>85725</xdr:colOff>
      <xdr:row>63</xdr:row>
      <xdr:rowOff>39370</xdr:rowOff>
    </xdr:to>
    <xdr:sp macro="" textlink="">
      <xdr:nvSpPr>
        <xdr:cNvPr id="381" name="円/楕円 380"/>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30497</xdr:rowOff>
    </xdr:from>
    <xdr:ext cx="469744" cy="259045"/>
    <xdr:sp macro="" textlink="">
      <xdr:nvSpPr>
        <xdr:cNvPr id="382"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3" name="正方形/長方形 3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4" name="正方形/長方形 3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5" name="正方形/長方形 3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6" name="正方形/長方形 3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7" name="正方形/長方形 3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8" name="正方形/長方形 3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9" name="正方形/長方形 3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0" name="正方形/長方形 3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1" name="テキスト ボックス 3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2" name="直線コネクタ 3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93" name="直線コネクタ 39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94" name="テキスト ボックス 39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5" name="直線コネクタ 39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6" name="テキスト ボックス 39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7" name="直線コネクタ 39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8" name="テキスト ボックス 39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9" name="直線コネクタ 39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0" name="テキスト ボックス 39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1" name="直線コネクタ 40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02" name="テキスト ボックス 40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3" name="直線コネクタ 4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4" name="テキスト ボックス 40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406" name="直線コネクタ 405"/>
        <xdr:cNvCxnSpPr/>
      </xdr:nvCxnSpPr>
      <xdr:spPr>
        <a:xfrm flipV="1">
          <a:off x="16318864"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407" name="【消防施設】&#10;有形固定資産減価償却率最小値テキスト"/>
        <xdr:cNvSpPr txBox="1"/>
      </xdr:nvSpPr>
      <xdr:spPr>
        <a:xfrm>
          <a:off x="164084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408" name="直線コネクタ 407"/>
        <xdr:cNvCxnSpPr/>
      </xdr:nvCxnSpPr>
      <xdr:spPr>
        <a:xfrm>
          <a:off x="16230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409" name="【消防施設】&#10;有形固定資産減価償却率最大値テキスト"/>
        <xdr:cNvSpPr txBox="1"/>
      </xdr:nvSpPr>
      <xdr:spPr>
        <a:xfrm>
          <a:off x="164084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410" name="直線コネクタ 409"/>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411" name="【消防施設】&#10;有形固定資産減価償却率平均値テキスト"/>
        <xdr:cNvSpPr txBox="1"/>
      </xdr:nvSpPr>
      <xdr:spPr>
        <a:xfrm>
          <a:off x="164084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412" name="フローチャート : 判断 411"/>
        <xdr:cNvSpPr/>
      </xdr:nvSpPr>
      <xdr:spPr>
        <a:xfrm>
          <a:off x="16268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413" name="フローチャート : 判断 412"/>
        <xdr:cNvSpPr/>
      </xdr:nvSpPr>
      <xdr:spPr>
        <a:xfrm>
          <a:off x="15430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84472</xdr:rowOff>
    </xdr:from>
    <xdr:ext cx="405111" cy="259045"/>
    <xdr:sp macro="" textlink="">
      <xdr:nvSpPr>
        <xdr:cNvPr id="414" name="n_1aveValue【消防施設】&#10;有形固定資産減価償却率"/>
        <xdr:cNvSpPr txBox="1"/>
      </xdr:nvSpPr>
      <xdr:spPr>
        <a:xfrm>
          <a:off x="15266043"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5" name="テキスト ボックス 4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6" name="テキスト ボックス 4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7" name="テキスト ボックス 4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8" name="テキスト ボックス 4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9" name="テキスト ボックス 4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23495</xdr:rowOff>
    </xdr:from>
    <xdr:to>
      <xdr:col>22</xdr:col>
      <xdr:colOff>415925</xdr:colOff>
      <xdr:row>84</xdr:row>
      <xdr:rowOff>125095</xdr:rowOff>
    </xdr:to>
    <xdr:sp macro="" textlink="">
      <xdr:nvSpPr>
        <xdr:cNvPr id="420" name="円/楕円 419"/>
        <xdr:cNvSpPr/>
      </xdr:nvSpPr>
      <xdr:spPr>
        <a:xfrm>
          <a:off x="15430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116222</xdr:rowOff>
    </xdr:from>
    <xdr:ext cx="405111" cy="259045"/>
    <xdr:sp macro="" textlink="">
      <xdr:nvSpPr>
        <xdr:cNvPr id="421" name="n_1mainValue【消防施設】&#10;有形固定資産減価償却率"/>
        <xdr:cNvSpPr txBox="1"/>
      </xdr:nvSpPr>
      <xdr:spPr>
        <a:xfrm>
          <a:off x="15266043"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2" name="正方形/長方形 4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3" name="正方形/長方形 4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4" name="正方形/長方形 4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5" name="正方形/長方形 4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6" name="正方形/長方形 4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7" name="正方形/長方形 4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8" name="正方形/長方形 4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9" name="正方形/長方形 4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0" name="テキスト ボックス 4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1" name="直線コネクタ 4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32" name="テキスト ボックス 4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33" name="直線コネクタ 43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34" name="テキスト ボックス 43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5" name="直線コネクタ 43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6" name="テキスト ボックス 43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7" name="直線コネクタ 43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8" name="テキスト ボックス 43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9" name="直線コネクタ 43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40" name="テキスト ボックス 43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41" name="直線コネクタ 44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42" name="テキスト ボックス 44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43" name="直線コネクタ 44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44" name="テキスト ボックス 44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5" name="直線コネクタ 4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6" name="テキスト ボックス 4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48986</xdr:rowOff>
    </xdr:to>
    <xdr:cxnSp macro="">
      <xdr:nvCxnSpPr>
        <xdr:cNvPr id="448" name="直線コネクタ 447"/>
        <xdr:cNvCxnSpPr/>
      </xdr:nvCxnSpPr>
      <xdr:spPr>
        <a:xfrm flipV="1">
          <a:off x="22160864" y="133894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449"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450" name="直線コネクタ 449"/>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451" name="【消防施設】&#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452" name="直線コネクタ 451"/>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9270</xdr:rowOff>
    </xdr:from>
    <xdr:ext cx="469744" cy="259045"/>
    <xdr:sp macro="" textlink="">
      <xdr:nvSpPr>
        <xdr:cNvPr id="453" name="【消防施設】&#10;一人当たり面積平均値テキスト"/>
        <xdr:cNvSpPr txBox="1"/>
      </xdr:nvSpPr>
      <xdr:spPr>
        <a:xfrm>
          <a:off x="22250400" y="1406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30843</xdr:rowOff>
    </xdr:from>
    <xdr:to>
      <xdr:col>32</xdr:col>
      <xdr:colOff>238125</xdr:colOff>
      <xdr:row>82</xdr:row>
      <xdr:rowOff>132443</xdr:rowOff>
    </xdr:to>
    <xdr:sp macro="" textlink="">
      <xdr:nvSpPr>
        <xdr:cNvPr id="454" name="フローチャート : 判断 453"/>
        <xdr:cNvSpPr/>
      </xdr:nvSpPr>
      <xdr:spPr>
        <a:xfrm>
          <a:off x="221107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455" name="フローチャート : 判断 454"/>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31948</xdr:rowOff>
    </xdr:from>
    <xdr:ext cx="469744" cy="259045"/>
    <xdr:sp macro="" textlink="">
      <xdr:nvSpPr>
        <xdr:cNvPr id="456"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7" name="テキスト ボックス 4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8" name="テキスト ボックス 4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9" name="テキスト ボックス 4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0" name="テキスト ボックス 4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1" name="テキスト ボックス 4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55336</xdr:rowOff>
    </xdr:from>
    <xdr:to>
      <xdr:col>31</xdr:col>
      <xdr:colOff>85725</xdr:colOff>
      <xdr:row>83</xdr:row>
      <xdr:rowOff>156936</xdr:rowOff>
    </xdr:to>
    <xdr:sp macro="" textlink="">
      <xdr:nvSpPr>
        <xdr:cNvPr id="462" name="円/楕円 461"/>
        <xdr:cNvSpPr/>
      </xdr:nvSpPr>
      <xdr:spPr>
        <a:xfrm>
          <a:off x="21272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148063</xdr:rowOff>
    </xdr:from>
    <xdr:ext cx="469744" cy="259045"/>
    <xdr:sp macro="" textlink="">
      <xdr:nvSpPr>
        <xdr:cNvPr id="463" name="n_1mainValue【消防施設】&#10;一人当たり面積"/>
        <xdr:cNvSpPr txBox="1"/>
      </xdr:nvSpPr>
      <xdr:spPr>
        <a:xfrm>
          <a:off x="210757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74" name="直線コネクタ 4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75" name="テキスト ボックス 4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6" name="直線コネクタ 4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7" name="テキスト ボックス 4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8" name="直線コネクタ 4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9" name="テキスト ボックス 4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0" name="直線コネクタ 4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1" name="テキスト ボックス 4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2" name="直線コネクタ 4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3" name="テキスト ボックス 4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4" name="直線コネクタ 4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85" name="テキスト ボックス 4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6" name="直線コネクタ 4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7" name="テキスト ボックス 4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489" name="直線コネクタ 488"/>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90"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91" name="直線コネクタ 490"/>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492"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493" name="直線コネクタ 492"/>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494"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495" name="フローチャート : 判断 494"/>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496" name="フローチャート : 判断 495"/>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497" name="n_1aveValue【庁舎】&#10;有形固定資産減価償却率"/>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23768</xdr:rowOff>
    </xdr:from>
    <xdr:to>
      <xdr:col>22</xdr:col>
      <xdr:colOff>415925</xdr:colOff>
      <xdr:row>103</xdr:row>
      <xdr:rowOff>125368</xdr:rowOff>
    </xdr:to>
    <xdr:sp macro="" textlink="">
      <xdr:nvSpPr>
        <xdr:cNvPr id="503" name="円/楕円 502"/>
        <xdr:cNvSpPr/>
      </xdr:nvSpPr>
      <xdr:spPr>
        <a:xfrm>
          <a:off x="15430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141895</xdr:rowOff>
    </xdr:from>
    <xdr:ext cx="405111" cy="259045"/>
    <xdr:sp macro="" textlink="">
      <xdr:nvSpPr>
        <xdr:cNvPr id="504" name="n_1mainValue【庁舎】&#10;有形固定資産減価償却率"/>
        <xdr:cNvSpPr txBox="1"/>
      </xdr:nvSpPr>
      <xdr:spPr>
        <a:xfrm>
          <a:off x="15266043"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5" name="テキスト ボックス 51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16" name="直線コネクタ 5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7" name="テキスト ボックス 5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8" name="直線コネクタ 5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9" name="テキスト ボックス 5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20" name="直線コネクタ 5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21" name="テキスト ボックス 5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22" name="直線コネクタ 5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23" name="テキスト ボックス 5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24" name="直線コネクタ 5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5" name="テキスト ボックス 5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6" name="直線コネクタ 5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7" name="テキスト ボックス 5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8" name="直線コネクタ 5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9" name="テキスト ボックス 5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531" name="直線コネクタ 530"/>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532"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533" name="直線コネクタ 53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534"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535" name="直線コネクタ 534"/>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536"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537" name="フローチャート : 判断 536"/>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538" name="フローチャート : 判断 537"/>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6366</xdr:rowOff>
    </xdr:from>
    <xdr:ext cx="469744" cy="259045"/>
    <xdr:sp macro="" textlink="">
      <xdr:nvSpPr>
        <xdr:cNvPr id="539"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40" name="テキスト ボックス 5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1" name="テキスト ボックス 5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2" name="テキスト ボックス 5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3" name="テキスト ボックス 5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4" name="テキスト ボックス 5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100512</xdr:rowOff>
    </xdr:from>
    <xdr:to>
      <xdr:col>31</xdr:col>
      <xdr:colOff>85725</xdr:colOff>
      <xdr:row>107</xdr:row>
      <xdr:rowOff>30662</xdr:rowOff>
    </xdr:to>
    <xdr:sp macro="" textlink="">
      <xdr:nvSpPr>
        <xdr:cNvPr id="545" name="円/楕円 544"/>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21789</xdr:rowOff>
    </xdr:from>
    <xdr:ext cx="469744" cy="259045"/>
    <xdr:sp macro="" textlink="">
      <xdr:nvSpPr>
        <xdr:cNvPr id="546" name="n_1mainValue【庁舎】&#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7" name="正方形/長方形 5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8" name="正方形/長方形 5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9" name="テキスト ボックス 5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福祉施設に該当する「老人憩いの家」は、昭和</a:t>
          </a:r>
          <a:r>
            <a:rPr kumimoji="1" lang="en-US" altLang="ja-JP" sz="1300">
              <a:latin typeface="ＭＳ Ｐゴシック"/>
            </a:rPr>
            <a:t>47</a:t>
          </a:r>
          <a:r>
            <a:rPr kumimoji="1" lang="ja-JP" altLang="en-US" sz="1300">
              <a:latin typeface="ＭＳ Ｐゴシック"/>
            </a:rPr>
            <a:t>年度に取得し、すでに耐用年数を超えている状況である。</a:t>
          </a:r>
          <a:endParaRPr kumimoji="1" lang="en-US" altLang="ja-JP" sz="1300">
            <a:latin typeface="ＭＳ Ｐゴシック"/>
          </a:endParaRPr>
        </a:p>
        <a:p>
          <a:r>
            <a:rPr kumimoji="1" lang="ja-JP" altLang="en-US" sz="1300">
              <a:latin typeface="ＭＳ Ｐゴシック"/>
            </a:rPr>
            <a:t>そのため、減価償却率が</a:t>
          </a:r>
          <a:r>
            <a:rPr kumimoji="1" lang="en-US" altLang="ja-JP" sz="1300">
              <a:latin typeface="ＭＳ Ｐゴシック"/>
            </a:rPr>
            <a:t>100%</a:t>
          </a:r>
          <a:r>
            <a:rPr kumimoji="1" lang="ja-JP" altLang="en-US" sz="1300">
              <a:latin typeface="ＭＳ Ｐゴシック"/>
            </a:rPr>
            <a:t>となっていることから、平成</a:t>
          </a:r>
          <a:r>
            <a:rPr kumimoji="1" lang="en-US" altLang="ja-JP" sz="1300">
              <a:latin typeface="ＭＳ Ｐゴシック"/>
            </a:rPr>
            <a:t>32</a:t>
          </a:r>
          <a:r>
            <a:rPr kumimoji="1" lang="ja-JP" altLang="en-US" sz="1300">
              <a:latin typeface="ＭＳ Ｐゴシック"/>
            </a:rPr>
            <a:t>年度までに策定予定の個別施設計画等に基づき、今後施設の長寿命化・除却などを行い、減価償却率の向上を図る必要がある。</a:t>
          </a:r>
          <a:endParaRPr kumimoji="1" lang="en-US" altLang="ja-JP" sz="1300">
            <a:latin typeface="ＭＳ Ｐゴシック"/>
          </a:endParaRPr>
        </a:p>
        <a:p>
          <a:r>
            <a:rPr kumimoji="1" lang="ja-JP" altLang="en-US" sz="1300">
              <a:latin typeface="ＭＳ Ｐゴシック"/>
            </a:rPr>
            <a:t>また、その他の資産の減価償却率は、おおむね類似団体平均と同等であることから、今後も適正な資産管理を行っていく。</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熊本県御船町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17,320
17,264
99.03
15,464,634
14,397,349
431,142
4,564,673
10,298,964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107.9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月末</a:t>
          </a:r>
          <a:r>
            <a:rPr kumimoji="1" lang="en-US" altLang="ja-JP" sz="1100">
              <a:solidFill>
                <a:schemeClr val="dk1"/>
              </a:solidFill>
              <a:effectLst/>
              <a:latin typeface="+mn-lt"/>
              <a:ea typeface="+mn-ea"/>
              <a:cs typeface="+mn-cs"/>
            </a:rPr>
            <a:t>33.2</a:t>
          </a:r>
          <a:r>
            <a:rPr kumimoji="1" lang="ja-JP" altLang="ja-JP" sz="1100">
              <a:solidFill>
                <a:schemeClr val="dk1"/>
              </a:solidFill>
              <a:effectLst/>
              <a:latin typeface="+mn-lt"/>
              <a:ea typeface="+mn-ea"/>
              <a:cs typeface="+mn-cs"/>
            </a:rPr>
            <a:t>％）に加え、町内に中心とする産業がないことから財政基盤が弱く、類似団体平均を下回っている。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今後、町民の所得向上を図る施策や企業誘致活動に力を入れることにより歳入を確保するとともに、内部管理経費の削減、公立保育園の民営化、公共施設等総合管理計画に沿って町有</a:t>
          </a:r>
          <a:r>
            <a:rPr kumimoji="1" lang="ja-JP" altLang="en-US" sz="1100">
              <a:solidFill>
                <a:schemeClr val="tx1"/>
              </a:solidFill>
              <a:effectLst/>
              <a:latin typeface="+mn-lt"/>
              <a:ea typeface="+mn-ea"/>
              <a:cs typeface="+mn-cs"/>
            </a:rPr>
            <a:t>施設</a:t>
          </a:r>
          <a:r>
            <a:rPr kumimoji="1" lang="ja-JP" altLang="ja-JP" sz="1100">
              <a:solidFill>
                <a:schemeClr val="dk1"/>
              </a:solidFill>
              <a:effectLst/>
              <a:latin typeface="+mn-lt"/>
              <a:ea typeface="+mn-ea"/>
              <a:cs typeface="+mn-cs"/>
            </a:rPr>
            <a:t>の縮小に努め、</a:t>
          </a:r>
          <a:r>
            <a:rPr lang="ja-JP" altLang="ja-JP" sz="1100">
              <a:solidFill>
                <a:schemeClr val="tx1"/>
              </a:solidFill>
              <a:effectLst/>
              <a:latin typeface="+mn-lt"/>
              <a:ea typeface="+mn-ea"/>
              <a:cs typeface="+mn-cs"/>
            </a:rPr>
            <a:t>町の</a:t>
          </a:r>
          <a:r>
            <a:rPr lang="ja-JP" altLang="en-US" sz="1100">
              <a:solidFill>
                <a:schemeClr val="tx1"/>
              </a:solidFill>
              <a:effectLst/>
              <a:latin typeface="+mn-lt"/>
              <a:ea typeface="+mn-ea"/>
              <a:cs typeface="+mn-cs"/>
            </a:rPr>
            <a:t>財政担当と</a:t>
          </a:r>
          <a:r>
            <a:rPr lang="ja-JP" altLang="ja-JP" sz="1100">
              <a:solidFill>
                <a:schemeClr val="dk1"/>
              </a:solidFill>
              <a:effectLst/>
              <a:latin typeface="+mn-lt"/>
              <a:ea typeface="+mn-ea"/>
              <a:cs typeface="+mn-cs"/>
            </a:rPr>
            <a:t>総合計画や行財政改革担当</a:t>
          </a:r>
          <a:r>
            <a:rPr lang="ja-JP" altLang="en-US" sz="1100">
              <a:solidFill>
                <a:schemeClr val="tx1"/>
              </a:solidFill>
              <a:effectLst/>
              <a:latin typeface="+mn-lt"/>
              <a:ea typeface="+mn-ea"/>
              <a:cs typeface="+mn-cs"/>
            </a:rPr>
            <a:t>が</a:t>
          </a:r>
          <a:r>
            <a:rPr lang="ja-JP" altLang="ja-JP" sz="1100">
              <a:solidFill>
                <a:schemeClr val="dk1"/>
              </a:solidFill>
              <a:effectLst/>
              <a:latin typeface="+mn-lt"/>
              <a:ea typeface="+mn-ea"/>
              <a:cs typeface="+mn-cs"/>
            </a:rPr>
            <a:t>連携しながら、より一層施策の重点化、効率化を図り、歳入・歳出の一体的な改革を実践し、ムダのない効率的な財政運営を行っていく。</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49288</xdr:rowOff>
    </xdr:from>
    <xdr:to>
      <xdr:col>7</xdr:col>
      <xdr:colOff>152400</xdr:colOff>
      <xdr:row>43</xdr:row>
      <xdr:rowOff>49288</xdr:rowOff>
    </xdr:to>
    <xdr:cxnSp macro="">
      <xdr:nvCxnSpPr>
        <xdr:cNvPr id="69" name="直線コネクタ 68"/>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49288</xdr:rowOff>
    </xdr:from>
    <xdr:to>
      <xdr:col>6</xdr:col>
      <xdr:colOff>0</xdr:colOff>
      <xdr:row>43</xdr:row>
      <xdr:rowOff>60778</xdr:rowOff>
    </xdr:to>
    <xdr:cxnSp macro="">
      <xdr:nvCxnSpPr>
        <xdr:cNvPr id="72" name="直線コネクタ 71"/>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60778</xdr:rowOff>
    </xdr:to>
    <xdr:cxnSp macro="">
      <xdr:nvCxnSpPr>
        <xdr:cNvPr id="75" name="直線コネクタ 74"/>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60778</xdr:rowOff>
    </xdr:to>
    <xdr:cxnSp macro="">
      <xdr:nvCxnSpPr>
        <xdr:cNvPr id="78" name="直線コネクタ 77"/>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88" name="円/楕円 87"/>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142015</xdr:rowOff>
    </xdr:from>
    <xdr:ext cx="762000" cy="259045"/>
    <xdr:sp macro="" textlink="">
      <xdr:nvSpPr>
        <xdr:cNvPr id="89"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169938</xdr:rowOff>
    </xdr:from>
    <xdr:to>
      <xdr:col>6</xdr:col>
      <xdr:colOff>50800</xdr:colOff>
      <xdr:row>43</xdr:row>
      <xdr:rowOff>100088</xdr:rowOff>
    </xdr:to>
    <xdr:sp macro="" textlink="">
      <xdr:nvSpPr>
        <xdr:cNvPr id="90" name="円/楕円 89"/>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84865</xdr:rowOff>
    </xdr:from>
    <xdr:ext cx="736600" cy="259045"/>
    <xdr:sp macro="" textlink="">
      <xdr:nvSpPr>
        <xdr:cNvPr id="91" name="テキスト ボックス 90"/>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9978</xdr:rowOff>
    </xdr:from>
    <xdr:to>
      <xdr:col>4</xdr:col>
      <xdr:colOff>533400</xdr:colOff>
      <xdr:row>43</xdr:row>
      <xdr:rowOff>111578</xdr:rowOff>
    </xdr:to>
    <xdr:sp macro="" textlink="">
      <xdr:nvSpPr>
        <xdr:cNvPr id="92" name="円/楕円 91"/>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93" name="テキスト ボックス 92"/>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5" name="テキスト ボックス 94"/>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6" name="円/楕円 95"/>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97" name="テキスト ボックス 96"/>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経常</a:t>
          </a:r>
          <a:r>
            <a:rPr lang="ja-JP" altLang="en-US" sz="1050" b="0" i="0" baseline="0">
              <a:solidFill>
                <a:schemeClr val="tx1"/>
              </a:solidFill>
              <a:effectLst/>
              <a:latin typeface="+mn-lt"/>
              <a:ea typeface="+mn-ea"/>
              <a:cs typeface="+mn-cs"/>
            </a:rPr>
            <a:t>経費充当</a:t>
          </a:r>
          <a:r>
            <a:rPr lang="ja-JP" altLang="ja-JP" sz="1050" b="0" i="0" baseline="0">
              <a:solidFill>
                <a:schemeClr val="tx1"/>
              </a:solidFill>
              <a:effectLst/>
              <a:latin typeface="+mn-lt"/>
              <a:ea typeface="+mn-ea"/>
              <a:cs typeface="+mn-cs"/>
            </a:rPr>
            <a:t>一般財源は、</a:t>
          </a:r>
          <a:r>
            <a:rPr lang="ja-JP" altLang="en-US" sz="1050" b="0" i="0" baseline="0">
              <a:solidFill>
                <a:schemeClr val="tx1"/>
              </a:solidFill>
              <a:effectLst/>
              <a:latin typeface="+mn-lt"/>
              <a:ea typeface="+mn-ea"/>
              <a:cs typeface="+mn-cs"/>
            </a:rPr>
            <a:t>扶助費が</a:t>
          </a:r>
          <a:r>
            <a:rPr lang="ja-JP" altLang="en-US" sz="1050" b="0" i="0" baseline="0">
              <a:solidFill>
                <a:schemeClr val="dk1"/>
              </a:solidFill>
              <a:effectLst/>
              <a:latin typeface="+mn-lt"/>
              <a:ea typeface="+mn-ea"/>
              <a:cs typeface="+mn-cs"/>
            </a:rPr>
            <a:t>年々増加傾向にある中で</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事業数及び人員増により、障害児通所サービス費が</a:t>
          </a:r>
          <a:r>
            <a:rPr lang="en-US" altLang="ja-JP" sz="1050" b="0" i="0" baseline="0">
              <a:solidFill>
                <a:schemeClr val="dk1"/>
              </a:solidFill>
              <a:effectLst/>
              <a:latin typeface="+mn-lt"/>
              <a:ea typeface="+mn-ea"/>
              <a:cs typeface="+mn-cs"/>
            </a:rPr>
            <a:t>34,753</a:t>
          </a:r>
          <a:r>
            <a:rPr lang="ja-JP" altLang="ja-JP" sz="1050" b="0" i="0" baseline="0">
              <a:solidFill>
                <a:schemeClr val="dk1"/>
              </a:solidFill>
              <a:effectLst/>
              <a:latin typeface="+mn-lt"/>
              <a:ea typeface="+mn-ea"/>
              <a:cs typeface="+mn-cs"/>
            </a:rPr>
            <a:t>千円</a:t>
          </a:r>
          <a:r>
            <a:rPr lang="ja-JP" altLang="en-US" sz="1050" b="0" i="0" baseline="0">
              <a:solidFill>
                <a:schemeClr val="dk1"/>
              </a:solidFill>
              <a:effectLst/>
              <a:latin typeface="+mn-lt"/>
              <a:ea typeface="+mn-ea"/>
              <a:cs typeface="+mn-cs"/>
            </a:rPr>
            <a:t>増となった。また</a:t>
          </a:r>
          <a:r>
            <a:rPr lang="ja-JP" altLang="en-US" sz="1050" b="0" i="0" baseline="0">
              <a:solidFill>
                <a:schemeClr val="tx1"/>
              </a:solidFill>
              <a:effectLst/>
              <a:latin typeface="+mn-lt"/>
              <a:ea typeface="+mn-ea"/>
              <a:cs typeface="+mn-cs"/>
            </a:rPr>
            <a:t>経常一般財源は平成</a:t>
          </a:r>
          <a:r>
            <a:rPr lang="en-US" altLang="ja-JP" sz="1050" b="0" i="0" baseline="0">
              <a:solidFill>
                <a:schemeClr val="tx1"/>
              </a:solidFill>
              <a:effectLst/>
              <a:latin typeface="+mn-lt"/>
              <a:ea typeface="+mn-ea"/>
              <a:cs typeface="+mn-cs"/>
            </a:rPr>
            <a:t>28</a:t>
          </a:r>
          <a:r>
            <a:rPr lang="ja-JP" altLang="en-US" sz="1050" b="0" i="0" baseline="0">
              <a:solidFill>
                <a:schemeClr val="tx1"/>
              </a:solidFill>
              <a:effectLst/>
              <a:latin typeface="+mn-lt"/>
              <a:ea typeface="+mn-ea"/>
              <a:cs typeface="+mn-cs"/>
            </a:rPr>
            <a:t>年</a:t>
          </a:r>
          <a:r>
            <a:rPr lang="ja-JP" altLang="en-US" sz="1050" b="0" i="0" baseline="0">
              <a:solidFill>
                <a:schemeClr val="dk1"/>
              </a:solidFill>
              <a:effectLst/>
              <a:latin typeface="+mn-lt"/>
              <a:ea typeface="+mn-ea"/>
              <a:cs typeface="+mn-cs"/>
            </a:rPr>
            <a:t>熊本地震の影響で市町村民税</a:t>
          </a:r>
          <a:r>
            <a:rPr lang="en-US" altLang="ja-JP" sz="1050" b="0" i="0" baseline="0">
              <a:solidFill>
                <a:schemeClr val="dk1"/>
              </a:solidFill>
              <a:effectLst/>
              <a:latin typeface="+mn-lt"/>
              <a:ea typeface="+mn-ea"/>
              <a:cs typeface="+mn-cs"/>
            </a:rPr>
            <a:t>84,659</a:t>
          </a:r>
          <a:r>
            <a:rPr lang="ja-JP" altLang="en-US" sz="1050" b="0" i="0" baseline="0">
              <a:solidFill>
                <a:schemeClr val="dk1"/>
              </a:solidFill>
              <a:effectLst/>
              <a:latin typeface="+mn-lt"/>
              <a:ea typeface="+mn-ea"/>
              <a:cs typeface="+mn-cs"/>
            </a:rPr>
            <a:t>千円減、固定資産税</a:t>
          </a:r>
          <a:r>
            <a:rPr lang="en-US" altLang="ja-JP" sz="1050" b="0" i="0" baseline="0">
              <a:solidFill>
                <a:schemeClr val="dk1"/>
              </a:solidFill>
              <a:effectLst/>
              <a:latin typeface="+mn-lt"/>
              <a:ea typeface="+mn-ea"/>
              <a:cs typeface="+mn-cs"/>
            </a:rPr>
            <a:t>34,414</a:t>
          </a:r>
          <a:r>
            <a:rPr lang="ja-JP" altLang="en-US" sz="1050" b="0" i="0" baseline="0">
              <a:solidFill>
                <a:schemeClr val="dk1"/>
              </a:solidFill>
              <a:effectLst/>
              <a:latin typeface="+mn-lt"/>
              <a:ea typeface="+mn-ea"/>
              <a:cs typeface="+mn-cs"/>
            </a:rPr>
            <a:t>千円減となっ</a:t>
          </a:r>
          <a:r>
            <a:rPr lang="ja-JP" altLang="ja-JP" sz="1050" b="0" i="0" baseline="0">
              <a:solidFill>
                <a:schemeClr val="dk1"/>
              </a:solidFill>
              <a:effectLst/>
              <a:latin typeface="+mn-lt"/>
              <a:ea typeface="+mn-ea"/>
              <a:cs typeface="+mn-cs"/>
            </a:rPr>
            <a:t>たため昨年</a:t>
          </a:r>
          <a:r>
            <a:rPr lang="ja-JP" altLang="en-US" sz="1050" b="0" i="0" baseline="0">
              <a:solidFill>
                <a:schemeClr val="tx1"/>
              </a:solidFill>
              <a:effectLst/>
              <a:latin typeface="+mn-lt"/>
              <a:ea typeface="+mn-ea"/>
              <a:cs typeface="+mn-cs"/>
            </a:rPr>
            <a:t>度</a:t>
          </a:r>
          <a:r>
            <a:rPr lang="ja-JP" altLang="ja-JP" sz="1050" b="0" i="0" baseline="0">
              <a:solidFill>
                <a:schemeClr val="dk1"/>
              </a:solidFill>
              <a:effectLst/>
              <a:latin typeface="+mn-lt"/>
              <a:ea typeface="+mn-ea"/>
              <a:cs typeface="+mn-cs"/>
            </a:rPr>
            <a:t>より</a:t>
          </a:r>
          <a:r>
            <a:rPr lang="ja-JP" altLang="en-US" sz="1050" b="0" i="0" baseline="0">
              <a:solidFill>
                <a:schemeClr val="dk1"/>
              </a:solidFill>
              <a:effectLst/>
              <a:latin typeface="+mn-lt"/>
              <a:ea typeface="+mn-ea"/>
              <a:cs typeface="+mn-cs"/>
            </a:rPr>
            <a:t>数値が悪化した</a:t>
          </a:r>
          <a:r>
            <a:rPr lang="ja-JP" altLang="ja-JP" sz="1050" b="0" i="0" baseline="0">
              <a:solidFill>
                <a:schemeClr val="dk1"/>
              </a:solidFill>
              <a:effectLst/>
              <a:latin typeface="+mn-lt"/>
              <a:ea typeface="+mn-ea"/>
              <a:cs typeface="+mn-cs"/>
            </a:rPr>
            <a:t>。</a:t>
          </a:r>
          <a:endParaRPr lang="ja-JP" altLang="ja-JP" sz="1050">
            <a:effectLst/>
          </a:endParaRPr>
        </a:p>
        <a:p>
          <a:pPr rtl="0"/>
          <a:r>
            <a:rPr lang="ja-JP" altLang="ja-JP" sz="1050" b="0" i="0" baseline="0">
              <a:solidFill>
                <a:schemeClr val="dk1"/>
              </a:solidFill>
              <a:effectLst/>
              <a:latin typeface="+mn-lt"/>
              <a:ea typeface="+mn-ea"/>
              <a:cs typeface="+mn-cs"/>
            </a:rPr>
            <a:t>　経常経費充当一般財源について</a:t>
          </a:r>
          <a:r>
            <a:rPr lang="ja-JP" altLang="en-US" sz="1050" b="0" i="0" baseline="0">
              <a:solidFill>
                <a:schemeClr val="tx1"/>
              </a:solidFill>
              <a:effectLst/>
              <a:latin typeface="+mn-lt"/>
              <a:ea typeface="+mn-ea"/>
              <a:cs typeface="+mn-cs"/>
            </a:rPr>
            <a:t>は</a:t>
          </a:r>
          <a:r>
            <a:rPr lang="ja-JP" altLang="ja-JP" sz="1050" b="0" i="0" baseline="0">
              <a:solidFill>
                <a:schemeClr val="dk1"/>
              </a:solidFill>
              <a:effectLst/>
              <a:latin typeface="+mn-lt"/>
              <a:ea typeface="+mn-ea"/>
              <a:cs typeface="+mn-cs"/>
            </a:rPr>
            <a:t>、扶助費、人件費の増</a:t>
          </a:r>
          <a:r>
            <a:rPr lang="ja-JP" altLang="en-US" sz="1050" b="0" i="0" baseline="0">
              <a:solidFill>
                <a:schemeClr val="tx1"/>
              </a:solidFill>
              <a:effectLst/>
              <a:latin typeface="+mn-lt"/>
              <a:ea typeface="+mn-ea"/>
              <a:cs typeface="+mn-cs"/>
            </a:rPr>
            <a:t>による</a:t>
          </a:r>
          <a:r>
            <a:rPr lang="ja-JP" altLang="ja-JP" sz="1050" b="0" i="0" baseline="0">
              <a:solidFill>
                <a:schemeClr val="tx1"/>
              </a:solidFill>
              <a:effectLst/>
              <a:latin typeface="+mn-lt"/>
              <a:ea typeface="+mn-ea"/>
              <a:cs typeface="+mn-cs"/>
            </a:rPr>
            <a:t>増加</a:t>
          </a:r>
          <a:r>
            <a:rPr lang="ja-JP" altLang="en-US" sz="1050" b="0" i="0" baseline="0">
              <a:solidFill>
                <a:schemeClr val="tx1"/>
              </a:solidFill>
              <a:effectLst/>
              <a:latin typeface="+mn-lt"/>
              <a:ea typeface="+mn-ea"/>
              <a:cs typeface="+mn-cs"/>
            </a:rPr>
            <a:t>が見込まれる</a:t>
          </a:r>
          <a:r>
            <a:rPr lang="ja-JP" altLang="ja-JP" sz="1050" b="0" i="0" baseline="0">
              <a:solidFill>
                <a:schemeClr val="dk1"/>
              </a:solidFill>
              <a:effectLst/>
              <a:latin typeface="+mn-lt"/>
              <a:ea typeface="+mn-ea"/>
              <a:cs typeface="+mn-cs"/>
            </a:rPr>
            <a:t>。</a:t>
          </a:r>
          <a:endParaRPr lang="ja-JP" altLang="ja-JP" sz="1050">
            <a:effectLst/>
          </a:endParaRPr>
        </a:p>
        <a:p>
          <a:pPr rtl="0"/>
          <a:r>
            <a:rPr lang="ja-JP" altLang="ja-JP" sz="1050" b="0" i="0" baseline="0">
              <a:solidFill>
                <a:schemeClr val="dk1"/>
              </a:solidFill>
              <a:effectLst/>
              <a:latin typeface="+mn-lt"/>
              <a:ea typeface="+mn-ea"/>
              <a:cs typeface="+mn-cs"/>
            </a:rPr>
            <a:t>　経常一般財源について</a:t>
          </a:r>
          <a:r>
            <a:rPr lang="ja-JP" altLang="en-US" sz="1050" b="0" i="0" baseline="0">
              <a:solidFill>
                <a:schemeClr val="tx1"/>
              </a:solidFill>
              <a:effectLst/>
              <a:latin typeface="+mn-lt"/>
              <a:ea typeface="+mn-ea"/>
              <a:cs typeface="+mn-cs"/>
            </a:rPr>
            <a:t>は</a:t>
          </a:r>
          <a:r>
            <a:rPr lang="ja-JP" altLang="ja-JP" sz="1050" b="0" i="0" baseline="0">
              <a:solidFill>
                <a:schemeClr val="tx1"/>
              </a:solidFill>
              <a:effectLst/>
              <a:latin typeface="+mn-lt"/>
              <a:ea typeface="+mn-ea"/>
              <a:cs typeface="+mn-cs"/>
            </a:rPr>
            <a:t>、</a:t>
          </a:r>
          <a:r>
            <a:rPr lang="ja-JP" altLang="ja-JP" sz="1050" b="0" i="0" baseline="0">
              <a:solidFill>
                <a:schemeClr val="dk1"/>
              </a:solidFill>
              <a:effectLst/>
              <a:latin typeface="+mn-lt"/>
              <a:ea typeface="+mn-ea"/>
              <a:cs typeface="+mn-cs"/>
            </a:rPr>
            <a:t>本町は</a:t>
          </a:r>
          <a:r>
            <a:rPr lang="ja-JP" altLang="en-US" sz="1050" b="0" i="0" strike="noStrike" baseline="0">
              <a:solidFill>
                <a:schemeClr val="tx1"/>
              </a:solidFill>
              <a:effectLst/>
              <a:latin typeface="+mn-lt"/>
              <a:ea typeface="+mn-ea"/>
              <a:cs typeface="+mn-cs"/>
            </a:rPr>
            <a:t>地方</a:t>
          </a:r>
          <a:r>
            <a:rPr lang="ja-JP" altLang="ja-JP" sz="1050" b="0" i="0" baseline="0">
              <a:solidFill>
                <a:schemeClr val="dk1"/>
              </a:solidFill>
              <a:effectLst/>
              <a:latin typeface="+mn-lt"/>
              <a:ea typeface="+mn-ea"/>
              <a:cs typeface="+mn-cs"/>
            </a:rPr>
            <a:t>交付税への依存度が高く、その増減により影響を受けやすい状況である。</a:t>
          </a:r>
          <a:endParaRPr lang="en-US" altLang="ja-JP" sz="1050" b="0" i="0" baseline="0">
            <a:solidFill>
              <a:schemeClr val="dk1"/>
            </a:solidFill>
            <a:effectLst/>
            <a:latin typeface="+mn-lt"/>
            <a:ea typeface="+mn-ea"/>
            <a:cs typeface="+mn-cs"/>
          </a:endParaRPr>
        </a:p>
        <a:p>
          <a:pPr rtl="0"/>
          <a:r>
            <a:rPr lang="ja-JP" altLang="en-US" sz="1050" b="0" i="0" baseline="0">
              <a:solidFill>
                <a:schemeClr val="dk1"/>
              </a:solidFill>
              <a:effectLst/>
              <a:latin typeface="+mn-lt"/>
              <a:ea typeface="+mn-ea"/>
              <a:cs typeface="+mn-cs"/>
            </a:rPr>
            <a:t>　</a:t>
          </a:r>
          <a:r>
            <a:rPr lang="ja-JP" altLang="en-US" sz="1050" b="0" i="0" baseline="0">
              <a:solidFill>
                <a:schemeClr val="tx1"/>
              </a:solidFill>
              <a:effectLst/>
              <a:latin typeface="+mn-lt"/>
              <a:ea typeface="+mn-ea"/>
              <a:cs typeface="+mn-cs"/>
            </a:rPr>
            <a:t>平成</a:t>
          </a:r>
          <a:r>
            <a:rPr lang="en-US" altLang="ja-JP" sz="1050" b="0" i="0" baseline="0">
              <a:solidFill>
                <a:schemeClr val="tx1"/>
              </a:solidFill>
              <a:effectLst/>
              <a:latin typeface="+mn-lt"/>
              <a:ea typeface="+mn-ea"/>
              <a:cs typeface="+mn-cs"/>
            </a:rPr>
            <a:t>29</a:t>
          </a:r>
          <a:r>
            <a:rPr lang="ja-JP" altLang="en-US" sz="1050" b="0" i="0" baseline="0">
              <a:solidFill>
                <a:schemeClr val="tx1"/>
              </a:solidFill>
              <a:effectLst/>
              <a:latin typeface="+mn-lt"/>
              <a:ea typeface="+mn-ea"/>
              <a:cs typeface="+mn-cs"/>
            </a:rPr>
            <a:t>年度以降も、</a:t>
          </a:r>
          <a:r>
            <a:rPr lang="ja-JP" altLang="ja-JP" sz="1050" b="0" i="0" baseline="0">
              <a:solidFill>
                <a:schemeClr val="tx1"/>
              </a:solidFill>
              <a:effectLst/>
              <a:latin typeface="+mn-lt"/>
              <a:ea typeface="+mn-ea"/>
              <a:cs typeface="+mn-cs"/>
            </a:rPr>
            <a:t>平成</a:t>
          </a:r>
          <a:r>
            <a:rPr lang="en-US" altLang="ja-JP" sz="1050" b="0" i="0" baseline="0">
              <a:solidFill>
                <a:schemeClr val="tx1"/>
              </a:solidFill>
              <a:effectLst/>
              <a:latin typeface="+mn-lt"/>
              <a:ea typeface="+mn-ea"/>
              <a:cs typeface="+mn-cs"/>
            </a:rPr>
            <a:t>28</a:t>
          </a:r>
          <a:r>
            <a:rPr lang="ja-JP" altLang="ja-JP" sz="1050" b="0" i="0" baseline="0">
              <a:solidFill>
                <a:schemeClr val="tx1"/>
              </a:solidFill>
              <a:effectLst/>
              <a:latin typeface="+mn-lt"/>
              <a:ea typeface="+mn-ea"/>
              <a:cs typeface="+mn-cs"/>
            </a:rPr>
            <a:t>年熊本地震</a:t>
          </a:r>
          <a:r>
            <a:rPr lang="ja-JP" altLang="en-US" sz="1050" b="0" i="0" strike="noStrike" baseline="0">
              <a:solidFill>
                <a:schemeClr val="tx1"/>
              </a:solidFill>
              <a:effectLst/>
              <a:latin typeface="+mn-lt"/>
              <a:ea typeface="+mn-ea"/>
              <a:cs typeface="+mn-cs"/>
            </a:rPr>
            <a:t>からの</a:t>
          </a:r>
          <a:r>
            <a:rPr lang="ja-JP" altLang="ja-JP" sz="1050" b="0" i="0" baseline="0">
              <a:solidFill>
                <a:schemeClr val="tx1"/>
              </a:solidFill>
              <a:effectLst/>
              <a:latin typeface="+mn-lt"/>
              <a:ea typeface="+mn-ea"/>
              <a:cs typeface="+mn-cs"/>
            </a:rPr>
            <a:t>災害復旧を最優先で進めるため、職員採用を増やして対応</a:t>
          </a:r>
          <a:r>
            <a:rPr lang="ja-JP" altLang="en-US" sz="1050" b="0" i="0" strike="noStrike" baseline="0">
              <a:solidFill>
                <a:schemeClr val="tx1"/>
              </a:solidFill>
              <a:effectLst/>
              <a:latin typeface="+mn-lt"/>
              <a:ea typeface="+mn-ea"/>
              <a:cs typeface="+mn-cs"/>
            </a:rPr>
            <a:t>しており、</a:t>
          </a:r>
          <a:r>
            <a:rPr lang="ja-JP" altLang="ja-JP" sz="1050" b="0" i="0" baseline="0">
              <a:solidFill>
                <a:schemeClr val="tx1"/>
              </a:solidFill>
              <a:effectLst/>
              <a:latin typeface="+mn-lt"/>
              <a:ea typeface="+mn-ea"/>
              <a:cs typeface="+mn-cs"/>
            </a:rPr>
            <a:t>今後経常収支比</a:t>
          </a:r>
          <a:r>
            <a:rPr lang="ja-JP" altLang="ja-JP" sz="1050" b="0" i="0" baseline="0">
              <a:solidFill>
                <a:schemeClr val="dk1"/>
              </a:solidFill>
              <a:effectLst/>
              <a:latin typeface="+mn-lt"/>
              <a:ea typeface="+mn-ea"/>
              <a:cs typeface="+mn-cs"/>
            </a:rPr>
            <a:t>率の悪化は避けられない</a:t>
          </a:r>
          <a:r>
            <a:rPr lang="ja-JP" altLang="en-US" sz="1050" b="0" i="0" baseline="0">
              <a:solidFill>
                <a:schemeClr val="dk1"/>
              </a:solidFill>
              <a:effectLst/>
              <a:latin typeface="+mn-lt"/>
              <a:ea typeface="+mn-ea"/>
              <a:cs typeface="+mn-cs"/>
            </a:rPr>
            <a:t>見込みである</a:t>
          </a:r>
          <a:r>
            <a:rPr lang="ja-JP" altLang="ja-JP" sz="1050" b="0" i="0" baseline="0">
              <a:solidFill>
                <a:schemeClr val="dk1"/>
              </a:solidFill>
              <a:effectLst/>
              <a:latin typeface="+mn-lt"/>
              <a:ea typeface="+mn-ea"/>
              <a:cs typeface="+mn-cs"/>
            </a:rPr>
            <a:t>。</a:t>
          </a:r>
          <a:endParaRPr lang="ja-JP" altLang="ja-JP" sz="105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32385</xdr:rowOff>
    </xdr:from>
    <xdr:to>
      <xdr:col>7</xdr:col>
      <xdr:colOff>152400</xdr:colOff>
      <xdr:row>63</xdr:row>
      <xdr:rowOff>11747</xdr:rowOff>
    </xdr:to>
    <xdr:cxnSp macro="">
      <xdr:nvCxnSpPr>
        <xdr:cNvPr id="136" name="直線コネクタ 135"/>
        <xdr:cNvCxnSpPr/>
      </xdr:nvCxnSpPr>
      <xdr:spPr>
        <a:xfrm>
          <a:off x="4114800" y="10662285"/>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32385</xdr:rowOff>
    </xdr:from>
    <xdr:to>
      <xdr:col>6</xdr:col>
      <xdr:colOff>0</xdr:colOff>
      <xdr:row>63</xdr:row>
      <xdr:rowOff>17780</xdr:rowOff>
    </xdr:to>
    <xdr:cxnSp macro="">
      <xdr:nvCxnSpPr>
        <xdr:cNvPr id="139" name="直線コネクタ 138"/>
        <xdr:cNvCxnSpPr/>
      </xdr:nvCxnSpPr>
      <xdr:spPr>
        <a:xfrm flipV="1">
          <a:off x="3225800" y="1066228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113824</xdr:rowOff>
    </xdr:from>
    <xdr:to>
      <xdr:col>4</xdr:col>
      <xdr:colOff>482600</xdr:colOff>
      <xdr:row>63</xdr:row>
      <xdr:rowOff>17780</xdr:rowOff>
    </xdr:to>
    <xdr:cxnSp macro="">
      <xdr:nvCxnSpPr>
        <xdr:cNvPr id="142" name="直線コネクタ 141"/>
        <xdr:cNvCxnSpPr/>
      </xdr:nvCxnSpPr>
      <xdr:spPr>
        <a:xfrm>
          <a:off x="2336800" y="10743724"/>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113824</xdr:rowOff>
    </xdr:from>
    <xdr:to>
      <xdr:col>3</xdr:col>
      <xdr:colOff>279400</xdr:colOff>
      <xdr:row>63</xdr:row>
      <xdr:rowOff>84138</xdr:rowOff>
    </xdr:to>
    <xdr:cxnSp macro="">
      <xdr:nvCxnSpPr>
        <xdr:cNvPr id="145" name="直線コネクタ 144"/>
        <xdr:cNvCxnSpPr/>
      </xdr:nvCxnSpPr>
      <xdr:spPr>
        <a:xfrm flipV="1">
          <a:off x="1447800" y="10743724"/>
          <a:ext cx="889000" cy="14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132397</xdr:rowOff>
    </xdr:from>
    <xdr:to>
      <xdr:col>7</xdr:col>
      <xdr:colOff>203200</xdr:colOff>
      <xdr:row>63</xdr:row>
      <xdr:rowOff>62547</xdr:rowOff>
    </xdr:to>
    <xdr:sp macro="" textlink="">
      <xdr:nvSpPr>
        <xdr:cNvPr id="155" name="円/楕円 154"/>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104474</xdr:rowOff>
    </xdr:from>
    <xdr:ext cx="762000" cy="259045"/>
    <xdr:sp macro="" textlink="">
      <xdr:nvSpPr>
        <xdr:cNvPr id="156" name="財政構造の弾力性該当値テキスト"/>
        <xdr:cNvSpPr txBox="1"/>
      </xdr:nvSpPr>
      <xdr:spPr>
        <a:xfrm>
          <a:off x="5041900" y="1073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153035</xdr:rowOff>
    </xdr:from>
    <xdr:to>
      <xdr:col>6</xdr:col>
      <xdr:colOff>50800</xdr:colOff>
      <xdr:row>62</xdr:row>
      <xdr:rowOff>83185</xdr:rowOff>
    </xdr:to>
    <xdr:sp macro="" textlink="">
      <xdr:nvSpPr>
        <xdr:cNvPr id="157" name="円/楕円 156"/>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93362</xdr:rowOff>
    </xdr:from>
    <xdr:ext cx="736600" cy="259045"/>
    <xdr:sp macro="" textlink="">
      <xdr:nvSpPr>
        <xdr:cNvPr id="158" name="テキスト ボックス 157"/>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138430</xdr:rowOff>
    </xdr:from>
    <xdr:to>
      <xdr:col>4</xdr:col>
      <xdr:colOff>533400</xdr:colOff>
      <xdr:row>63</xdr:row>
      <xdr:rowOff>68580</xdr:rowOff>
    </xdr:to>
    <xdr:sp macro="" textlink="">
      <xdr:nvSpPr>
        <xdr:cNvPr id="159" name="円/楕円 158"/>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53357</xdr:rowOff>
    </xdr:from>
    <xdr:ext cx="762000" cy="259045"/>
    <xdr:sp macro="" textlink="">
      <xdr:nvSpPr>
        <xdr:cNvPr id="160" name="テキスト ボックス 159"/>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63024</xdr:rowOff>
    </xdr:from>
    <xdr:to>
      <xdr:col>3</xdr:col>
      <xdr:colOff>330200</xdr:colOff>
      <xdr:row>62</xdr:row>
      <xdr:rowOff>164624</xdr:rowOff>
    </xdr:to>
    <xdr:sp macro="" textlink="">
      <xdr:nvSpPr>
        <xdr:cNvPr id="161" name="円/楕円 160"/>
        <xdr:cNvSpPr/>
      </xdr:nvSpPr>
      <xdr:spPr>
        <a:xfrm>
          <a:off x="2286000" y="106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149401</xdr:rowOff>
    </xdr:from>
    <xdr:ext cx="762000" cy="259045"/>
    <xdr:sp macro="" textlink="">
      <xdr:nvSpPr>
        <xdr:cNvPr id="162" name="テキスト ボックス 161"/>
        <xdr:cNvSpPr txBox="1"/>
      </xdr:nvSpPr>
      <xdr:spPr>
        <a:xfrm>
          <a:off x="1955800" y="1077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33338</xdr:rowOff>
    </xdr:from>
    <xdr:to>
      <xdr:col>2</xdr:col>
      <xdr:colOff>127000</xdr:colOff>
      <xdr:row>63</xdr:row>
      <xdr:rowOff>134938</xdr:rowOff>
    </xdr:to>
    <xdr:sp macro="" textlink="">
      <xdr:nvSpPr>
        <xdr:cNvPr id="163" name="円/楕円 162"/>
        <xdr:cNvSpPr/>
      </xdr:nvSpPr>
      <xdr:spPr>
        <a:xfrm>
          <a:off x="1397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119715</xdr:rowOff>
    </xdr:from>
    <xdr:ext cx="762000" cy="259045"/>
    <xdr:sp macro="" textlink="">
      <xdr:nvSpPr>
        <xdr:cNvPr id="164" name="テキスト ボックス 163"/>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[328,736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年度決算までは</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物件費等決算額は、類似団体平均を下回ってい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年度決算では、</a:t>
          </a:r>
          <a:r>
            <a:rPr kumimoji="1" lang="ja-JP" altLang="en-US" sz="1100">
              <a:solidFill>
                <a:sysClr val="windowText" lastClr="000000"/>
              </a:solidFill>
              <a:effectLst/>
              <a:latin typeface="+mn-lt"/>
              <a:ea typeface="+mn-ea"/>
              <a:cs typeface="+mn-cs"/>
            </a:rPr>
            <a:t>人件費が、平成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年熊本地震の影響により、人員不足を補うための中長期派遣職員等の増により</a:t>
          </a:r>
          <a:r>
            <a:rPr kumimoji="1" lang="en-US" altLang="ja-JP" sz="1100">
              <a:solidFill>
                <a:sysClr val="windowText" lastClr="000000"/>
              </a:solidFill>
              <a:effectLst/>
              <a:latin typeface="+mn-lt"/>
              <a:ea typeface="+mn-ea"/>
              <a:cs typeface="+mn-cs"/>
            </a:rPr>
            <a:t>30,110</a:t>
          </a:r>
          <a:r>
            <a:rPr kumimoji="1" lang="ja-JP" altLang="en-US" sz="1100">
              <a:solidFill>
                <a:sysClr val="windowText" lastClr="000000"/>
              </a:solidFill>
              <a:effectLst/>
              <a:latin typeface="+mn-lt"/>
              <a:ea typeface="+mn-ea"/>
              <a:cs typeface="+mn-cs"/>
            </a:rPr>
            <a:t>千円の増、災害対応に伴う職員の時間外手当</a:t>
          </a:r>
          <a:r>
            <a:rPr kumimoji="1" lang="en-US" altLang="ja-JP" sz="1100">
              <a:solidFill>
                <a:sysClr val="windowText" lastClr="000000"/>
              </a:solidFill>
              <a:effectLst/>
              <a:latin typeface="+mn-lt"/>
              <a:ea typeface="+mn-ea"/>
              <a:cs typeface="+mn-cs"/>
            </a:rPr>
            <a:t>136,225</a:t>
          </a:r>
          <a:r>
            <a:rPr kumimoji="1" lang="ja-JP" altLang="en-US" sz="1100">
              <a:solidFill>
                <a:sysClr val="windowText" lastClr="000000"/>
              </a:solidFill>
              <a:effectLst/>
              <a:latin typeface="+mn-lt"/>
              <a:ea typeface="+mn-ea"/>
              <a:cs typeface="+mn-cs"/>
            </a:rPr>
            <a:t>千円の増となった。</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また、物件費も平成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年熊本地震の影響により、災害廃棄物処理委託</a:t>
          </a:r>
          <a:r>
            <a:rPr kumimoji="1" lang="en-US" altLang="ja-JP" sz="1100">
              <a:solidFill>
                <a:sysClr val="windowText" lastClr="000000"/>
              </a:solidFill>
              <a:effectLst/>
              <a:latin typeface="+mn-lt"/>
              <a:ea typeface="+mn-ea"/>
              <a:cs typeface="+mn-cs"/>
            </a:rPr>
            <a:t>1,408,762</a:t>
          </a:r>
          <a:r>
            <a:rPr kumimoji="1" lang="ja-JP" altLang="en-US" sz="1100">
              <a:solidFill>
                <a:sysClr val="windowText" lastClr="000000"/>
              </a:solidFill>
              <a:effectLst/>
              <a:latin typeface="+mn-lt"/>
              <a:ea typeface="+mn-ea"/>
              <a:cs typeface="+mn-cs"/>
            </a:rPr>
            <a:t>千円の増、家屋解体業務委託</a:t>
          </a:r>
          <a:r>
            <a:rPr kumimoji="1" lang="en-US" altLang="ja-JP" sz="1100">
              <a:solidFill>
                <a:sysClr val="windowText" lastClr="000000"/>
              </a:solidFill>
              <a:effectLst/>
              <a:latin typeface="+mn-lt"/>
              <a:ea typeface="+mn-ea"/>
              <a:cs typeface="+mn-cs"/>
            </a:rPr>
            <a:t>1,098,464</a:t>
          </a:r>
          <a:r>
            <a:rPr kumimoji="1" lang="ja-JP" altLang="en-US" sz="1100">
              <a:solidFill>
                <a:sysClr val="windowText" lastClr="000000"/>
              </a:solidFill>
              <a:effectLst/>
              <a:latin typeface="+mn-lt"/>
              <a:ea typeface="+mn-ea"/>
              <a:cs typeface="+mn-cs"/>
            </a:rPr>
            <a:t>千円の増となり、臨時的ではあるが、全国平均を大きく上回った。</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徐々に平常モードに推移していくと思われる</a:t>
          </a:r>
          <a:r>
            <a:rPr kumimoji="1" lang="ja-JP" altLang="en-US" sz="1100">
              <a:solidFill>
                <a:schemeClr val="dk1"/>
              </a:solidFill>
              <a:effectLst/>
              <a:latin typeface="+mn-lt"/>
              <a:ea typeface="+mn-ea"/>
              <a:cs typeface="+mn-cs"/>
            </a:rPr>
            <a:t>が、被災前と同様に</a:t>
          </a:r>
          <a:r>
            <a:rPr kumimoji="1" lang="ja-JP" altLang="ja-JP" sz="1100">
              <a:solidFill>
                <a:schemeClr val="dk1"/>
              </a:solidFill>
              <a:effectLst/>
              <a:latin typeface="+mn-lt"/>
              <a:ea typeface="+mn-ea"/>
              <a:cs typeface="+mn-cs"/>
            </a:rPr>
            <a:t>民間でも実施可能な部分については、指定管理制度などの導入を進め、コスト低減を図っていく。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110830</xdr:rowOff>
    </xdr:from>
    <xdr:to>
      <xdr:col>7</xdr:col>
      <xdr:colOff>152400</xdr:colOff>
      <xdr:row>87</xdr:row>
      <xdr:rowOff>68830</xdr:rowOff>
    </xdr:to>
    <xdr:cxnSp macro="">
      <xdr:nvCxnSpPr>
        <xdr:cNvPr id="197" name="直線コネクタ 196"/>
        <xdr:cNvCxnSpPr/>
      </xdr:nvCxnSpPr>
      <xdr:spPr>
        <a:xfrm>
          <a:off x="4114800" y="13998280"/>
          <a:ext cx="838200" cy="98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104070</xdr:rowOff>
    </xdr:from>
    <xdr:to>
      <xdr:col>6</xdr:col>
      <xdr:colOff>0</xdr:colOff>
      <xdr:row>81</xdr:row>
      <xdr:rowOff>110830</xdr:rowOff>
    </xdr:to>
    <xdr:cxnSp macro="">
      <xdr:nvCxnSpPr>
        <xdr:cNvPr id="200" name="直線コネクタ 199"/>
        <xdr:cNvCxnSpPr/>
      </xdr:nvCxnSpPr>
      <xdr:spPr>
        <a:xfrm>
          <a:off x="3225800" y="13991520"/>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50234</xdr:rowOff>
    </xdr:from>
    <xdr:to>
      <xdr:col>4</xdr:col>
      <xdr:colOff>482600</xdr:colOff>
      <xdr:row>81</xdr:row>
      <xdr:rowOff>104070</xdr:rowOff>
    </xdr:to>
    <xdr:cxnSp macro="">
      <xdr:nvCxnSpPr>
        <xdr:cNvPr id="203" name="直線コネクタ 202"/>
        <xdr:cNvCxnSpPr/>
      </xdr:nvCxnSpPr>
      <xdr:spPr>
        <a:xfrm>
          <a:off x="2336800" y="1393768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31245</xdr:rowOff>
    </xdr:from>
    <xdr:to>
      <xdr:col>3</xdr:col>
      <xdr:colOff>279400</xdr:colOff>
      <xdr:row>81</xdr:row>
      <xdr:rowOff>50234</xdr:rowOff>
    </xdr:to>
    <xdr:cxnSp macro="">
      <xdr:nvCxnSpPr>
        <xdr:cNvPr id="206" name="直線コネクタ 205"/>
        <xdr:cNvCxnSpPr/>
      </xdr:nvCxnSpPr>
      <xdr:spPr>
        <a:xfrm>
          <a:off x="1447800" y="13918695"/>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18030</xdr:rowOff>
    </xdr:from>
    <xdr:to>
      <xdr:col>7</xdr:col>
      <xdr:colOff>203200</xdr:colOff>
      <xdr:row>87</xdr:row>
      <xdr:rowOff>119630</xdr:rowOff>
    </xdr:to>
    <xdr:sp macro="" textlink="">
      <xdr:nvSpPr>
        <xdr:cNvPr id="216" name="円/楕円 215"/>
        <xdr:cNvSpPr/>
      </xdr:nvSpPr>
      <xdr:spPr>
        <a:xfrm>
          <a:off x="4902200" y="14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85357</xdr:rowOff>
    </xdr:from>
    <xdr:ext cx="762000" cy="259045"/>
    <xdr:sp macro="" textlink="">
      <xdr:nvSpPr>
        <xdr:cNvPr id="217" name="人件費・物件費等の状況該当値テキスト"/>
        <xdr:cNvSpPr txBox="1"/>
      </xdr:nvSpPr>
      <xdr:spPr>
        <a:xfrm>
          <a:off x="5041900" y="1483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328,736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60030</xdr:rowOff>
    </xdr:from>
    <xdr:to>
      <xdr:col>6</xdr:col>
      <xdr:colOff>50800</xdr:colOff>
      <xdr:row>81</xdr:row>
      <xdr:rowOff>161630</xdr:rowOff>
    </xdr:to>
    <xdr:sp macro="" textlink="">
      <xdr:nvSpPr>
        <xdr:cNvPr id="218" name="円/楕円 217"/>
        <xdr:cNvSpPr/>
      </xdr:nvSpPr>
      <xdr:spPr>
        <a:xfrm>
          <a:off x="4064000" y="139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357</xdr:rowOff>
    </xdr:from>
    <xdr:ext cx="736600" cy="259045"/>
    <xdr:sp macro="" textlink="">
      <xdr:nvSpPr>
        <xdr:cNvPr id="219" name="テキスト ボックス 218"/>
        <xdr:cNvSpPr txBox="1"/>
      </xdr:nvSpPr>
      <xdr:spPr>
        <a:xfrm>
          <a:off x="3733800" y="1371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124,281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53270</xdr:rowOff>
    </xdr:from>
    <xdr:to>
      <xdr:col>4</xdr:col>
      <xdr:colOff>533400</xdr:colOff>
      <xdr:row>81</xdr:row>
      <xdr:rowOff>154870</xdr:rowOff>
    </xdr:to>
    <xdr:sp macro="" textlink="">
      <xdr:nvSpPr>
        <xdr:cNvPr id="220" name="円/楕円 219"/>
        <xdr:cNvSpPr/>
      </xdr:nvSpPr>
      <xdr:spPr>
        <a:xfrm>
          <a:off x="3175000" y="139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165047</xdr:rowOff>
    </xdr:from>
    <xdr:ext cx="762000" cy="259045"/>
    <xdr:sp macro="" textlink="">
      <xdr:nvSpPr>
        <xdr:cNvPr id="221" name="テキスト ボックス 220"/>
        <xdr:cNvSpPr txBox="1"/>
      </xdr:nvSpPr>
      <xdr:spPr>
        <a:xfrm>
          <a:off x="2844800" y="137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122,880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170884</xdr:rowOff>
    </xdr:from>
    <xdr:to>
      <xdr:col>3</xdr:col>
      <xdr:colOff>330200</xdr:colOff>
      <xdr:row>81</xdr:row>
      <xdr:rowOff>101034</xdr:rowOff>
    </xdr:to>
    <xdr:sp macro="" textlink="">
      <xdr:nvSpPr>
        <xdr:cNvPr id="222" name="円/楕円 221"/>
        <xdr:cNvSpPr/>
      </xdr:nvSpPr>
      <xdr:spPr>
        <a:xfrm>
          <a:off x="2286000" y="138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111211</xdr:rowOff>
    </xdr:from>
    <xdr:ext cx="762000" cy="259045"/>
    <xdr:sp macro="" textlink="">
      <xdr:nvSpPr>
        <xdr:cNvPr id="223" name="テキスト ボックス 222"/>
        <xdr:cNvSpPr txBox="1"/>
      </xdr:nvSpPr>
      <xdr:spPr>
        <a:xfrm>
          <a:off x="1955800" y="1365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111,725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151895</xdr:rowOff>
    </xdr:from>
    <xdr:to>
      <xdr:col>2</xdr:col>
      <xdr:colOff>127000</xdr:colOff>
      <xdr:row>81</xdr:row>
      <xdr:rowOff>82045</xdr:rowOff>
    </xdr:to>
    <xdr:sp macro="" textlink="">
      <xdr:nvSpPr>
        <xdr:cNvPr id="224" name="円/楕円 223"/>
        <xdr:cNvSpPr/>
      </xdr:nvSpPr>
      <xdr:spPr>
        <a:xfrm>
          <a:off x="1397000" y="138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92222</xdr:rowOff>
    </xdr:from>
    <xdr:ext cx="762000" cy="259045"/>
    <xdr:sp macro="" textlink="">
      <xdr:nvSpPr>
        <xdr:cNvPr id="225" name="テキスト ボックス 224"/>
        <xdr:cNvSpPr txBox="1"/>
      </xdr:nvSpPr>
      <xdr:spPr>
        <a:xfrm>
          <a:off x="1066800" y="1363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している。主な要因としては、</a:t>
          </a:r>
          <a:r>
            <a:rPr kumimoji="1" lang="ja-JP" altLang="en-US" sz="1100">
              <a:solidFill>
                <a:schemeClr val="dk1"/>
              </a:solidFill>
              <a:effectLst/>
              <a:latin typeface="+mn-lt"/>
              <a:ea typeface="+mn-ea"/>
              <a:cs typeface="+mn-cs"/>
            </a:rPr>
            <a:t>国の人事院勧告による給与改定を見送ったことと、</a:t>
          </a:r>
          <a:r>
            <a:rPr kumimoji="1" lang="ja-JP" altLang="ja-JP" sz="1100">
              <a:solidFill>
                <a:schemeClr val="dk1"/>
              </a:solidFill>
              <a:effectLst/>
              <a:latin typeface="+mn-lt"/>
              <a:ea typeface="+mn-ea"/>
              <a:cs typeface="+mn-cs"/>
            </a:rPr>
            <a:t>退職者</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名に対し、新規</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職員</a:t>
          </a:r>
          <a:r>
            <a:rPr kumimoji="1" lang="ja-JP" altLang="en-US" sz="1100">
              <a:solidFill>
                <a:schemeClr val="tx1"/>
              </a:solidFill>
              <a:effectLst/>
              <a:latin typeface="+mn-lt"/>
              <a:ea typeface="+mn-ea"/>
              <a:cs typeface="+mn-cs"/>
            </a:rPr>
            <a:t>を</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名採用</a:t>
          </a:r>
          <a:r>
            <a:rPr kumimoji="1" lang="ja-JP" altLang="ja-JP" sz="1100">
              <a:solidFill>
                <a:schemeClr val="dk1"/>
              </a:solidFill>
              <a:effectLst/>
              <a:latin typeface="+mn-lt"/>
              <a:ea typeface="+mn-ea"/>
              <a:cs typeface="+mn-cs"/>
            </a:rPr>
            <a:t>したことと考える。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基本的に類似団体平均より低い水準にあるため適正な給与水準を維持しているものと考える。今後も国の人事院勧告と比較しながら指数</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の維持に努める。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85</xdr:row>
      <xdr:rowOff>144357</xdr:rowOff>
    </xdr:to>
    <xdr:cxnSp macro="">
      <xdr:nvCxnSpPr>
        <xdr:cNvPr id="259" name="直線コネクタ 258"/>
        <xdr:cNvCxnSpPr/>
      </xdr:nvCxnSpPr>
      <xdr:spPr>
        <a:xfrm flipV="1">
          <a:off x="16179800" y="1470152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39793</xdr:rowOff>
    </xdr:from>
    <xdr:to>
      <xdr:col>23</xdr:col>
      <xdr:colOff>406400</xdr:colOff>
      <xdr:row>85</xdr:row>
      <xdr:rowOff>144357</xdr:rowOff>
    </xdr:to>
    <xdr:cxnSp macro="">
      <xdr:nvCxnSpPr>
        <xdr:cNvPr id="262" name="直線コネクタ 261"/>
        <xdr:cNvCxnSpPr/>
      </xdr:nvCxnSpPr>
      <xdr:spPr>
        <a:xfrm>
          <a:off x="15290800" y="1461304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39793</xdr:rowOff>
    </xdr:to>
    <xdr:cxnSp macro="">
      <xdr:nvCxnSpPr>
        <xdr:cNvPr id="265" name="直線コネクタ 264"/>
        <xdr:cNvCxnSpPr/>
      </xdr:nvCxnSpPr>
      <xdr:spPr>
        <a:xfrm>
          <a:off x="14401800" y="1459695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32614</xdr:rowOff>
    </xdr:from>
    <xdr:ext cx="762000" cy="259045"/>
    <xdr:sp macro="" textlink="">
      <xdr:nvSpPr>
        <xdr:cNvPr id="267" name="テキスト ボックス 266"/>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88</xdr:row>
      <xdr:rowOff>0</xdr:rowOff>
    </xdr:to>
    <xdr:cxnSp macro="">
      <xdr:nvCxnSpPr>
        <xdr:cNvPr id="268" name="直線コネクタ 267"/>
        <xdr:cNvCxnSpPr/>
      </xdr:nvCxnSpPr>
      <xdr:spPr>
        <a:xfrm flipV="1">
          <a:off x="13512800" y="1459695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70" name="テキスト ボックス 269"/>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78" name="円/楕円 277"/>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93997</xdr:rowOff>
    </xdr:from>
    <xdr:ext cx="762000" cy="259045"/>
    <xdr:sp macro="" textlink="">
      <xdr:nvSpPr>
        <xdr:cNvPr id="279" name="給与水準   （国との比較）該当値テキスト"/>
        <xdr:cNvSpPr txBox="1"/>
      </xdr:nvSpPr>
      <xdr:spPr>
        <a:xfrm>
          <a:off x="171069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80" name="円/楕円 279"/>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33884</xdr:rowOff>
    </xdr:from>
    <xdr:ext cx="736600" cy="259045"/>
    <xdr:sp macro="" textlink="">
      <xdr:nvSpPr>
        <xdr:cNvPr id="281" name="テキスト ボックス 280"/>
        <xdr:cNvSpPr txBox="1"/>
      </xdr:nvSpPr>
      <xdr:spPr>
        <a:xfrm>
          <a:off x="15798800" y="144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82" name="円/楕円 281"/>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83" name="テキスト ボックス 282"/>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84" name="円/楕円 283"/>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85" name="テキスト ボックス 284"/>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6" name="円/楕円 285"/>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87" name="テキスト ボックス 286"/>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前期行財政改革において機構改革や事務事業の見直しなど行政体制のスリム化に取り組み退職者に伴う新規採用職員数を抑制したことにより平成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人から平成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人</a:t>
          </a:r>
          <a:r>
            <a:rPr kumimoji="1" lang="ja-JP" altLang="en-US" sz="1100">
              <a:solidFill>
                <a:schemeClr val="tx1"/>
              </a:solidFill>
              <a:effectLst/>
              <a:latin typeface="+mn-lt"/>
              <a:ea typeface="+mn-ea"/>
              <a:cs typeface="+mn-cs"/>
            </a:rPr>
            <a:t>へ</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人の削減となり、類似団体平均を若干下回ってい</a:t>
          </a:r>
          <a:r>
            <a:rPr kumimoji="1" lang="ja-JP" altLang="en-US" sz="1100">
              <a:solidFill>
                <a:schemeClr val="dk1"/>
              </a:solidFill>
              <a:effectLst/>
              <a:latin typeface="+mn-lt"/>
              <a:ea typeface="+mn-ea"/>
              <a:cs typeface="+mn-cs"/>
            </a:rPr>
            <a:t>た。しかし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年々業務が多様化し、職員への負担が増してきていたことから、平成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年度末退職者</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名に対して平成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年度新規採用職員</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名と</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名増加した。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は良好な定員管理を目指して</a:t>
          </a:r>
          <a:r>
            <a:rPr kumimoji="1" lang="ja-JP" altLang="ja-JP" sz="1100" b="0" i="0" baseline="0">
              <a:solidFill>
                <a:schemeClr val="dk1"/>
              </a:solidFill>
              <a:effectLst/>
              <a:latin typeface="+mn-lt"/>
              <a:ea typeface="+mn-ea"/>
              <a:cs typeface="+mn-cs"/>
            </a:rPr>
            <a:t>民間で運営可能な施設については民間移譲及び</a:t>
          </a:r>
          <a:r>
            <a:rPr lang="ja-JP" altLang="ja-JP" sz="1100" b="0" i="0" baseline="0">
              <a:solidFill>
                <a:schemeClr val="dk1"/>
              </a:solidFill>
              <a:effectLst/>
              <a:latin typeface="+mn-lt"/>
              <a:ea typeface="+mn-ea"/>
              <a:cs typeface="+mn-cs"/>
            </a:rPr>
            <a:t>指定管理制度の導入などを検討し、削減に努める。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148106</xdr:rowOff>
    </xdr:from>
    <xdr:to>
      <xdr:col>24</xdr:col>
      <xdr:colOff>558800</xdr:colOff>
      <xdr:row>62</xdr:row>
      <xdr:rowOff>27215</xdr:rowOff>
    </xdr:to>
    <xdr:cxnSp macro="">
      <xdr:nvCxnSpPr>
        <xdr:cNvPr id="324" name="直線コネクタ 323"/>
        <xdr:cNvCxnSpPr/>
      </xdr:nvCxnSpPr>
      <xdr:spPr>
        <a:xfrm>
          <a:off x="16179800" y="10606556"/>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118231</xdr:rowOff>
    </xdr:from>
    <xdr:to>
      <xdr:col>23</xdr:col>
      <xdr:colOff>406400</xdr:colOff>
      <xdr:row>61</xdr:row>
      <xdr:rowOff>148106</xdr:rowOff>
    </xdr:to>
    <xdr:cxnSp macro="">
      <xdr:nvCxnSpPr>
        <xdr:cNvPr id="327" name="直線コネクタ 326"/>
        <xdr:cNvCxnSpPr/>
      </xdr:nvCxnSpPr>
      <xdr:spPr>
        <a:xfrm>
          <a:off x="15290800" y="10576681"/>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9" name="テキスト ボックス 328"/>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112485</xdr:rowOff>
    </xdr:from>
    <xdr:to>
      <xdr:col>22</xdr:col>
      <xdr:colOff>203200</xdr:colOff>
      <xdr:row>61</xdr:row>
      <xdr:rowOff>118231</xdr:rowOff>
    </xdr:to>
    <xdr:cxnSp macro="">
      <xdr:nvCxnSpPr>
        <xdr:cNvPr id="330" name="直線コネクタ 329"/>
        <xdr:cNvCxnSpPr/>
      </xdr:nvCxnSpPr>
      <xdr:spPr>
        <a:xfrm>
          <a:off x="14401800" y="10570935"/>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2" name="テキスト ボックス 331"/>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112485</xdr:rowOff>
    </xdr:from>
    <xdr:to>
      <xdr:col>21</xdr:col>
      <xdr:colOff>0</xdr:colOff>
      <xdr:row>61</xdr:row>
      <xdr:rowOff>129722</xdr:rowOff>
    </xdr:to>
    <xdr:cxnSp macro="">
      <xdr:nvCxnSpPr>
        <xdr:cNvPr id="333" name="直線コネクタ 332"/>
        <xdr:cNvCxnSpPr/>
      </xdr:nvCxnSpPr>
      <xdr:spPr>
        <a:xfrm flipV="1">
          <a:off x="13512800" y="105709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5" name="テキスト ボックス 334"/>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147865</xdr:rowOff>
    </xdr:from>
    <xdr:to>
      <xdr:col>24</xdr:col>
      <xdr:colOff>609600</xdr:colOff>
      <xdr:row>62</xdr:row>
      <xdr:rowOff>78015</xdr:rowOff>
    </xdr:to>
    <xdr:sp macro="" textlink="">
      <xdr:nvSpPr>
        <xdr:cNvPr id="343" name="円/楕円 342"/>
        <xdr:cNvSpPr/>
      </xdr:nvSpPr>
      <xdr:spPr>
        <a:xfrm>
          <a:off x="16967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119942</xdr:rowOff>
    </xdr:from>
    <xdr:ext cx="762000" cy="259045"/>
    <xdr:sp macro="" textlink="">
      <xdr:nvSpPr>
        <xdr:cNvPr id="344" name="定員管理の状況該当値テキスト"/>
        <xdr:cNvSpPr txBox="1"/>
      </xdr:nvSpPr>
      <xdr:spPr>
        <a:xfrm>
          <a:off x="17106900" y="1057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97306</xdr:rowOff>
    </xdr:from>
    <xdr:to>
      <xdr:col>23</xdr:col>
      <xdr:colOff>457200</xdr:colOff>
      <xdr:row>62</xdr:row>
      <xdr:rowOff>27456</xdr:rowOff>
    </xdr:to>
    <xdr:sp macro="" textlink="">
      <xdr:nvSpPr>
        <xdr:cNvPr id="345" name="円/楕円 344"/>
        <xdr:cNvSpPr/>
      </xdr:nvSpPr>
      <xdr:spPr>
        <a:xfrm>
          <a:off x="161290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37633</xdr:rowOff>
    </xdr:from>
    <xdr:ext cx="736600" cy="259045"/>
    <xdr:sp macro="" textlink="">
      <xdr:nvSpPr>
        <xdr:cNvPr id="346" name="テキスト ボックス 345"/>
        <xdr:cNvSpPr txBox="1"/>
      </xdr:nvSpPr>
      <xdr:spPr>
        <a:xfrm>
          <a:off x="15798800" y="1032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67431</xdr:rowOff>
    </xdr:from>
    <xdr:to>
      <xdr:col>22</xdr:col>
      <xdr:colOff>254000</xdr:colOff>
      <xdr:row>61</xdr:row>
      <xdr:rowOff>169031</xdr:rowOff>
    </xdr:to>
    <xdr:sp macro="" textlink="">
      <xdr:nvSpPr>
        <xdr:cNvPr id="347" name="円/楕円 346"/>
        <xdr:cNvSpPr/>
      </xdr:nvSpPr>
      <xdr:spPr>
        <a:xfrm>
          <a:off x="15240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7758</xdr:rowOff>
    </xdr:from>
    <xdr:ext cx="762000" cy="259045"/>
    <xdr:sp macro="" textlink="">
      <xdr:nvSpPr>
        <xdr:cNvPr id="348" name="テキスト ボックス 347"/>
        <xdr:cNvSpPr txBox="1"/>
      </xdr:nvSpPr>
      <xdr:spPr>
        <a:xfrm>
          <a:off x="14909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61685</xdr:rowOff>
    </xdr:from>
    <xdr:to>
      <xdr:col>21</xdr:col>
      <xdr:colOff>50800</xdr:colOff>
      <xdr:row>61</xdr:row>
      <xdr:rowOff>163285</xdr:rowOff>
    </xdr:to>
    <xdr:sp macro="" textlink="">
      <xdr:nvSpPr>
        <xdr:cNvPr id="349" name="円/楕円 348"/>
        <xdr:cNvSpPr/>
      </xdr:nvSpPr>
      <xdr:spPr>
        <a:xfrm>
          <a:off x="14351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2012</xdr:rowOff>
    </xdr:from>
    <xdr:ext cx="762000" cy="259045"/>
    <xdr:sp macro="" textlink="">
      <xdr:nvSpPr>
        <xdr:cNvPr id="350" name="テキスト ボックス 349"/>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78922</xdr:rowOff>
    </xdr:from>
    <xdr:to>
      <xdr:col>19</xdr:col>
      <xdr:colOff>533400</xdr:colOff>
      <xdr:row>62</xdr:row>
      <xdr:rowOff>9072</xdr:rowOff>
    </xdr:to>
    <xdr:sp macro="" textlink="">
      <xdr:nvSpPr>
        <xdr:cNvPr id="351" name="円/楕円 350"/>
        <xdr:cNvSpPr/>
      </xdr:nvSpPr>
      <xdr:spPr>
        <a:xfrm>
          <a:off x="13462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19249</xdr:rowOff>
    </xdr:from>
    <xdr:ext cx="762000" cy="259045"/>
    <xdr:sp macro="" textlink="">
      <xdr:nvSpPr>
        <xdr:cNvPr id="352" name="テキスト ボックス 351"/>
        <xdr:cNvSpPr txBox="1"/>
      </xdr:nvSpPr>
      <xdr:spPr>
        <a:xfrm>
          <a:off x="13131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以前からの地方債発行抑制により</a:t>
          </a:r>
          <a:r>
            <a:rPr kumimoji="1" lang="ja-JP" altLang="en-US" sz="1100">
              <a:solidFill>
                <a:schemeClr val="dk1"/>
              </a:solidFill>
              <a:effectLst/>
              <a:latin typeface="+mn-lt"/>
              <a:ea typeface="+mn-ea"/>
              <a:cs typeface="+mn-cs"/>
            </a:rPr>
            <a:t>良好な水準である。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tx1"/>
              </a:solidFill>
              <a:effectLst/>
              <a:latin typeface="+mn-lt"/>
              <a:ea typeface="+mn-ea"/>
              <a:cs typeface="+mn-cs"/>
            </a:rPr>
            <a:t>標準財政規模</a:t>
          </a:r>
          <a:r>
            <a:rPr lang="ja-JP" altLang="ja-JP" sz="1100">
              <a:solidFill>
                <a:schemeClr val="tx1"/>
              </a:solidFill>
              <a:effectLst/>
              <a:latin typeface="+mn-lt"/>
              <a:ea typeface="+mn-ea"/>
              <a:cs typeface="+mn-cs"/>
            </a:rPr>
            <a:t>が</a:t>
          </a:r>
          <a:r>
            <a:rPr lang="en-US" altLang="ja-JP" sz="1100">
              <a:solidFill>
                <a:schemeClr val="tx1"/>
              </a:solidFill>
              <a:effectLst/>
              <a:latin typeface="+mn-lt"/>
              <a:ea typeface="+mn-ea"/>
              <a:cs typeface="+mn-cs"/>
            </a:rPr>
            <a:t>51,468</a:t>
          </a:r>
          <a:r>
            <a:rPr lang="ja-JP" altLang="ja-JP" sz="1100">
              <a:solidFill>
                <a:schemeClr val="dk1"/>
              </a:solidFill>
              <a:effectLst/>
              <a:latin typeface="+mn-lt"/>
              <a:ea typeface="+mn-ea"/>
              <a:cs typeface="+mn-cs"/>
            </a:rPr>
            <a:t>千円増、</a:t>
          </a:r>
          <a:r>
            <a:rPr lang="ja-JP" altLang="en-US" sz="1100">
              <a:solidFill>
                <a:schemeClr val="dk1"/>
              </a:solidFill>
              <a:effectLst/>
              <a:latin typeface="+mn-lt"/>
              <a:ea typeface="+mn-ea"/>
              <a:cs typeface="+mn-cs"/>
            </a:rPr>
            <a:t>上益城消防組合が起こした地方債</a:t>
          </a:r>
          <a:r>
            <a:rPr lang="ja-JP" altLang="en-US" sz="1100">
              <a:solidFill>
                <a:schemeClr val="tx1"/>
              </a:solidFill>
              <a:effectLst/>
              <a:latin typeface="+mn-lt"/>
              <a:ea typeface="+mn-ea"/>
              <a:cs typeface="+mn-cs"/>
            </a:rPr>
            <a:t>への</a:t>
          </a:r>
          <a:r>
            <a:rPr lang="ja-JP" altLang="en-US" sz="1100">
              <a:solidFill>
                <a:schemeClr val="dk1"/>
              </a:solidFill>
              <a:effectLst/>
              <a:latin typeface="+mn-lt"/>
              <a:ea typeface="+mn-ea"/>
              <a:cs typeface="+mn-cs"/>
            </a:rPr>
            <a:t>充当みなし負担金が</a:t>
          </a:r>
          <a:r>
            <a:rPr lang="en-US" altLang="ja-JP" sz="1100">
              <a:solidFill>
                <a:schemeClr val="dk1"/>
              </a:solidFill>
              <a:effectLst/>
              <a:latin typeface="+mn-lt"/>
              <a:ea typeface="+mn-ea"/>
              <a:cs typeface="+mn-cs"/>
            </a:rPr>
            <a:t>18,824</a:t>
          </a:r>
          <a:r>
            <a:rPr lang="ja-JP" altLang="en-US" sz="1100">
              <a:solidFill>
                <a:schemeClr val="dk1"/>
              </a:solidFill>
              <a:effectLst/>
              <a:latin typeface="+mn-lt"/>
              <a:ea typeface="+mn-ea"/>
              <a:cs typeface="+mn-cs"/>
            </a:rPr>
            <a:t>千</a:t>
          </a:r>
          <a:r>
            <a:rPr lang="ja-JP" altLang="ja-JP" sz="1100">
              <a:solidFill>
                <a:schemeClr val="dk1"/>
              </a:solidFill>
              <a:effectLst/>
              <a:latin typeface="+mn-lt"/>
              <a:ea typeface="+mn-ea"/>
              <a:cs typeface="+mn-cs"/>
            </a:rPr>
            <a:t>円減</a:t>
          </a:r>
          <a:r>
            <a:rPr lang="ja-JP" altLang="en-US" sz="1100">
              <a:solidFill>
                <a:schemeClr val="tx1"/>
              </a:solidFill>
              <a:effectLst/>
              <a:latin typeface="+mn-lt"/>
              <a:ea typeface="+mn-ea"/>
              <a:cs typeface="+mn-cs"/>
            </a:rPr>
            <a:t>少</a:t>
          </a:r>
          <a:r>
            <a:rPr lang="ja-JP" altLang="ja-JP" sz="1100">
              <a:solidFill>
                <a:schemeClr val="dk1"/>
              </a:solidFill>
              <a:effectLst/>
              <a:latin typeface="+mn-lt"/>
              <a:ea typeface="+mn-ea"/>
              <a:cs typeface="+mn-cs"/>
            </a:rPr>
            <a:t>したため、前年度より若干比率が</a:t>
          </a:r>
          <a:r>
            <a:rPr lang="ja-JP" altLang="en-US" sz="1100">
              <a:solidFill>
                <a:schemeClr val="dk1"/>
              </a:solidFill>
              <a:effectLst/>
              <a:latin typeface="+mn-lt"/>
              <a:ea typeface="+mn-ea"/>
              <a:cs typeface="+mn-cs"/>
            </a:rPr>
            <a:t>向上</a:t>
          </a:r>
          <a:r>
            <a:rPr lang="ja-JP" altLang="ja-JP" sz="1100">
              <a:solidFill>
                <a:schemeClr val="dk1"/>
              </a:solidFill>
              <a:effectLst/>
              <a:latin typeface="+mn-lt"/>
              <a:ea typeface="+mn-ea"/>
              <a:cs typeface="+mn-cs"/>
            </a:rPr>
            <a:t>している。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今後は、経済対策関連起債の元金償還が始まる</a:t>
          </a:r>
          <a:r>
            <a:rPr lang="ja-JP" altLang="en-US" sz="1100">
              <a:solidFill>
                <a:schemeClr val="tx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（前年比予算ベース元金</a:t>
          </a:r>
          <a:r>
            <a:rPr lang="en-US" altLang="ja-JP" sz="1100">
              <a:solidFill>
                <a:schemeClr val="dk1"/>
              </a:solidFill>
              <a:effectLst/>
              <a:latin typeface="+mn-lt"/>
              <a:ea typeface="+mn-ea"/>
              <a:cs typeface="+mn-cs"/>
            </a:rPr>
            <a:t>79,328</a:t>
          </a:r>
          <a:r>
            <a:rPr lang="ja-JP" altLang="en-US" sz="1100">
              <a:solidFill>
                <a:schemeClr val="dk1"/>
              </a:solidFill>
              <a:effectLst/>
              <a:latin typeface="+mn-lt"/>
              <a:ea typeface="+mn-ea"/>
              <a:cs typeface="+mn-cs"/>
            </a:rPr>
            <a:t>千円増）</a:t>
          </a:r>
          <a:r>
            <a:rPr lang="ja-JP" altLang="ja-JP" sz="1100">
              <a:solidFill>
                <a:schemeClr val="dk1"/>
              </a:solidFill>
              <a:effectLst/>
              <a:latin typeface="+mn-lt"/>
              <a:ea typeface="+mn-ea"/>
              <a:cs typeface="+mn-cs"/>
            </a:rPr>
            <a:t>をピークに上昇し、</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30</a:t>
          </a:r>
          <a:r>
            <a:rPr lang="ja-JP" altLang="ja-JP" sz="1100">
              <a:solidFill>
                <a:schemeClr val="tx1"/>
              </a:solidFill>
              <a:effectLst/>
              <a:latin typeface="+mn-lt"/>
              <a:ea typeface="+mn-ea"/>
              <a:cs typeface="+mn-cs"/>
            </a:rPr>
            <a:t>年度以降は緩やかに減少する見込みであったが、</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a:t>
          </a:r>
          <a:r>
            <a:rPr lang="ja-JP" altLang="ja-JP" sz="1100">
              <a:solidFill>
                <a:schemeClr val="tx1"/>
              </a:solidFill>
              <a:effectLst/>
              <a:latin typeface="+mn-lt"/>
              <a:ea typeface="+mn-ea"/>
              <a:cs typeface="+mn-cs"/>
            </a:rPr>
            <a:t>熊本地震による起債借入</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年度借入額</a:t>
          </a:r>
          <a:r>
            <a:rPr lang="en-US" altLang="ja-JP" sz="1100">
              <a:solidFill>
                <a:schemeClr val="tx1"/>
              </a:solidFill>
              <a:effectLst/>
              <a:latin typeface="+mn-lt"/>
              <a:ea typeface="+mn-ea"/>
              <a:cs typeface="+mn-cs"/>
            </a:rPr>
            <a:t>2,473,900</a:t>
          </a:r>
          <a:r>
            <a:rPr lang="ja-JP" altLang="en-US" sz="1100">
              <a:solidFill>
                <a:schemeClr val="tx1"/>
              </a:solidFill>
              <a:effectLst/>
              <a:latin typeface="+mn-lt"/>
              <a:ea typeface="+mn-ea"/>
              <a:cs typeface="+mn-cs"/>
            </a:rPr>
            <a:t>千円）及び平成</a:t>
          </a:r>
          <a:r>
            <a:rPr lang="en-US" altLang="ja-JP" sz="1100">
              <a:solidFill>
                <a:schemeClr val="tx1"/>
              </a:solidFill>
              <a:effectLst/>
              <a:latin typeface="+mn-lt"/>
              <a:ea typeface="+mn-ea"/>
              <a:cs typeface="+mn-cs"/>
            </a:rPr>
            <a:t>30</a:t>
          </a:r>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31</a:t>
          </a:r>
          <a:r>
            <a:rPr lang="ja-JP" altLang="en-US" sz="1100">
              <a:solidFill>
                <a:schemeClr val="tx1"/>
              </a:solidFill>
              <a:effectLst/>
              <a:latin typeface="+mn-lt"/>
              <a:ea typeface="+mn-ea"/>
              <a:cs typeface="+mn-cs"/>
            </a:rPr>
            <a:t>年度の平成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a:t>
          </a:r>
          <a:r>
            <a:rPr lang="ja-JP" altLang="en-US" sz="1100">
              <a:solidFill>
                <a:schemeClr val="dk1"/>
              </a:solidFill>
              <a:effectLst/>
              <a:latin typeface="+mn-lt"/>
              <a:ea typeface="+mn-ea"/>
              <a:cs typeface="+mn-cs"/>
            </a:rPr>
            <a:t>熊本地震関連事業の起債借入により、平成</a:t>
          </a:r>
          <a:r>
            <a:rPr lang="en-US" altLang="ja-JP" sz="1100">
              <a:solidFill>
                <a:schemeClr val="dk1"/>
              </a:solidFill>
              <a:effectLst/>
              <a:latin typeface="+mn-lt"/>
              <a:ea typeface="+mn-ea"/>
              <a:cs typeface="+mn-cs"/>
            </a:rPr>
            <a:t>31</a:t>
          </a:r>
          <a:r>
            <a:rPr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元利償還金の額が</a:t>
          </a:r>
          <a:r>
            <a:rPr lang="ja-JP" altLang="en-US" sz="1100">
              <a:solidFill>
                <a:schemeClr val="dk1"/>
              </a:solidFill>
              <a:effectLst/>
              <a:latin typeface="+mn-lt"/>
              <a:ea typeface="+mn-ea"/>
              <a:cs typeface="+mn-cs"/>
            </a:rPr>
            <a:t>ピークを迎える見込みである。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51118</xdr:rowOff>
    </xdr:from>
    <xdr:to>
      <xdr:col>24</xdr:col>
      <xdr:colOff>558800</xdr:colOff>
      <xdr:row>39</xdr:row>
      <xdr:rowOff>87313</xdr:rowOff>
    </xdr:to>
    <xdr:cxnSp macro="">
      <xdr:nvCxnSpPr>
        <xdr:cNvPr id="382" name="直線コネクタ 381"/>
        <xdr:cNvCxnSpPr/>
      </xdr:nvCxnSpPr>
      <xdr:spPr>
        <a:xfrm flipV="1">
          <a:off x="16179800" y="673766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87313</xdr:rowOff>
    </xdr:from>
    <xdr:to>
      <xdr:col>23</xdr:col>
      <xdr:colOff>406400</xdr:colOff>
      <xdr:row>39</xdr:row>
      <xdr:rowOff>147638</xdr:rowOff>
    </xdr:to>
    <xdr:cxnSp macro="">
      <xdr:nvCxnSpPr>
        <xdr:cNvPr id="385" name="直線コネクタ 384"/>
        <xdr:cNvCxnSpPr/>
      </xdr:nvCxnSpPr>
      <xdr:spPr>
        <a:xfrm flipV="1">
          <a:off x="15290800" y="67738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147638</xdr:rowOff>
    </xdr:from>
    <xdr:to>
      <xdr:col>22</xdr:col>
      <xdr:colOff>203200</xdr:colOff>
      <xdr:row>40</xdr:row>
      <xdr:rowOff>60643</xdr:rowOff>
    </xdr:to>
    <xdr:cxnSp macro="">
      <xdr:nvCxnSpPr>
        <xdr:cNvPr id="388" name="直線コネクタ 387"/>
        <xdr:cNvCxnSpPr/>
      </xdr:nvCxnSpPr>
      <xdr:spPr>
        <a:xfrm flipV="1">
          <a:off x="14401800" y="68341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60643</xdr:rowOff>
    </xdr:from>
    <xdr:to>
      <xdr:col>21</xdr:col>
      <xdr:colOff>0</xdr:colOff>
      <xdr:row>41</xdr:row>
      <xdr:rowOff>21907</xdr:rowOff>
    </xdr:to>
    <xdr:cxnSp macro="">
      <xdr:nvCxnSpPr>
        <xdr:cNvPr id="391" name="直線コネクタ 390"/>
        <xdr:cNvCxnSpPr/>
      </xdr:nvCxnSpPr>
      <xdr:spPr>
        <a:xfrm flipV="1">
          <a:off x="13512800" y="6918643"/>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318</xdr:rowOff>
    </xdr:from>
    <xdr:to>
      <xdr:col>24</xdr:col>
      <xdr:colOff>609600</xdr:colOff>
      <xdr:row>39</xdr:row>
      <xdr:rowOff>101918</xdr:rowOff>
    </xdr:to>
    <xdr:sp macro="" textlink="">
      <xdr:nvSpPr>
        <xdr:cNvPr id="401" name="円/楕円 400"/>
        <xdr:cNvSpPr/>
      </xdr:nvSpPr>
      <xdr:spPr>
        <a:xfrm>
          <a:off x="169672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16845</xdr:rowOff>
    </xdr:from>
    <xdr:ext cx="762000" cy="259045"/>
    <xdr:sp macro="" textlink="">
      <xdr:nvSpPr>
        <xdr:cNvPr id="402" name="公債費負担の状況該当値テキスト"/>
        <xdr:cNvSpPr txBox="1"/>
      </xdr:nvSpPr>
      <xdr:spPr>
        <a:xfrm>
          <a:off x="171069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36513</xdr:rowOff>
    </xdr:from>
    <xdr:to>
      <xdr:col>23</xdr:col>
      <xdr:colOff>457200</xdr:colOff>
      <xdr:row>39</xdr:row>
      <xdr:rowOff>138113</xdr:rowOff>
    </xdr:to>
    <xdr:sp macro="" textlink="">
      <xdr:nvSpPr>
        <xdr:cNvPr id="403" name="円/楕円 402"/>
        <xdr:cNvSpPr/>
      </xdr:nvSpPr>
      <xdr:spPr>
        <a:xfrm>
          <a:off x="16129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148290</xdr:rowOff>
    </xdr:from>
    <xdr:ext cx="736600" cy="259045"/>
    <xdr:sp macro="" textlink="">
      <xdr:nvSpPr>
        <xdr:cNvPr id="404" name="テキスト ボックス 403"/>
        <xdr:cNvSpPr txBox="1"/>
      </xdr:nvSpPr>
      <xdr:spPr>
        <a:xfrm>
          <a:off x="15798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96838</xdr:rowOff>
    </xdr:from>
    <xdr:to>
      <xdr:col>22</xdr:col>
      <xdr:colOff>254000</xdr:colOff>
      <xdr:row>40</xdr:row>
      <xdr:rowOff>26988</xdr:rowOff>
    </xdr:to>
    <xdr:sp macro="" textlink="">
      <xdr:nvSpPr>
        <xdr:cNvPr id="405" name="円/楕円 404"/>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37165</xdr:rowOff>
    </xdr:from>
    <xdr:ext cx="762000" cy="259045"/>
    <xdr:sp macro="" textlink="">
      <xdr:nvSpPr>
        <xdr:cNvPr id="406" name="テキスト ボックス 405"/>
        <xdr:cNvSpPr txBox="1"/>
      </xdr:nvSpPr>
      <xdr:spPr>
        <a:xfrm>
          <a:off x="14909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9843</xdr:rowOff>
    </xdr:from>
    <xdr:to>
      <xdr:col>21</xdr:col>
      <xdr:colOff>50800</xdr:colOff>
      <xdr:row>40</xdr:row>
      <xdr:rowOff>111443</xdr:rowOff>
    </xdr:to>
    <xdr:sp macro="" textlink="">
      <xdr:nvSpPr>
        <xdr:cNvPr id="407" name="円/楕円 406"/>
        <xdr:cNvSpPr/>
      </xdr:nvSpPr>
      <xdr:spPr>
        <a:xfrm>
          <a:off x="14351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121620</xdr:rowOff>
    </xdr:from>
    <xdr:ext cx="762000" cy="259045"/>
    <xdr:sp macro="" textlink="">
      <xdr:nvSpPr>
        <xdr:cNvPr id="408" name="テキスト ボックス 407"/>
        <xdr:cNvSpPr txBox="1"/>
      </xdr:nvSpPr>
      <xdr:spPr>
        <a:xfrm>
          <a:off x="14020800" y="663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409" name="円/楕円 408"/>
        <xdr:cNvSpPr/>
      </xdr:nvSpPr>
      <xdr:spPr>
        <a:xfrm>
          <a:off x="13462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410" name="テキスト ボックス 409"/>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以前から町債発行を抑制してきたため、将来負担比率は比較的良好な数値であったが、</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年度に</a:t>
          </a:r>
          <a:r>
            <a:rPr lang="ja-JP" altLang="ja-JP" sz="1100" b="0" i="0" baseline="0">
              <a:solidFill>
                <a:schemeClr val="tx1"/>
              </a:solidFill>
              <a:effectLst/>
              <a:latin typeface="+mn-lt"/>
              <a:ea typeface="+mn-ea"/>
              <a:cs typeface="+mn-cs"/>
            </a:rPr>
            <a:t>国の経済対策に伴い建設事業を前倒して実施</a:t>
          </a:r>
          <a:r>
            <a:rPr lang="ja-JP" altLang="en-US" sz="1100" b="0" i="0" strike="noStrike" baseline="0">
              <a:solidFill>
                <a:schemeClr val="tx1"/>
              </a:solidFill>
              <a:effectLst/>
              <a:latin typeface="+mn-lt"/>
              <a:ea typeface="+mn-ea"/>
              <a:cs typeface="+mn-cs"/>
            </a:rPr>
            <a:t>し</a:t>
          </a:r>
          <a:r>
            <a:rPr lang="ja-JP" altLang="ja-JP" sz="1100" b="0" i="0" baseline="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年度は</a:t>
          </a:r>
          <a:r>
            <a:rPr kumimoji="1" lang="ja-JP" altLang="en-US" sz="1100" strike="noStrike" baseline="0">
              <a:solidFill>
                <a:schemeClr val="tx1"/>
              </a:solidFill>
              <a:effectLst/>
              <a:latin typeface="+mn-lt"/>
              <a:ea typeface="+mn-ea"/>
              <a:cs typeface="+mn-cs"/>
            </a:rPr>
            <a:t>上</a:t>
          </a:r>
          <a:r>
            <a:rPr lang="ja-JP" altLang="ja-JP" sz="1100" strike="noStrike" baseline="0">
              <a:solidFill>
                <a:schemeClr val="tx1"/>
              </a:solidFill>
              <a:effectLst/>
              <a:latin typeface="+mn-lt"/>
              <a:ea typeface="+mn-ea"/>
              <a:cs typeface="+mn-cs"/>
            </a:rPr>
            <a:t>益城消防組合起債事業（建物、無線施設）の起債</a:t>
          </a:r>
          <a:r>
            <a:rPr lang="ja-JP" altLang="en-US" sz="1100" strike="noStrike" baseline="0">
              <a:solidFill>
                <a:schemeClr val="tx1"/>
              </a:solidFill>
              <a:effectLst/>
              <a:latin typeface="+mn-lt"/>
              <a:ea typeface="+mn-ea"/>
              <a:cs typeface="+mn-cs"/>
            </a:rPr>
            <a:t>借入により</a:t>
          </a:r>
          <a:r>
            <a:rPr lang="en-US" altLang="ja-JP" sz="1100" strike="noStrike" baseline="0">
              <a:solidFill>
                <a:schemeClr val="tx1"/>
              </a:solidFill>
              <a:effectLst/>
              <a:latin typeface="+mn-lt"/>
              <a:ea typeface="+mn-ea"/>
              <a:cs typeface="+mn-cs"/>
            </a:rPr>
            <a:t>835,770</a:t>
          </a:r>
          <a:r>
            <a:rPr lang="ja-JP" altLang="en-US" sz="1100" strike="noStrike" baseline="0">
              <a:solidFill>
                <a:schemeClr val="tx1"/>
              </a:solidFill>
              <a:effectLst/>
              <a:latin typeface="+mn-lt"/>
              <a:ea typeface="+mn-ea"/>
              <a:cs typeface="+mn-cs"/>
            </a:rPr>
            <a:t>千円の増となり、</a:t>
          </a:r>
          <a:r>
            <a:rPr lang="en-US" altLang="ja-JP" sz="1100" strike="noStrike">
              <a:solidFill>
                <a:schemeClr val="tx1"/>
              </a:solidFill>
              <a:effectLst/>
              <a:latin typeface="+mn-lt"/>
              <a:ea typeface="+mn-ea"/>
              <a:cs typeface="+mn-cs"/>
            </a:rPr>
            <a:t>100</a:t>
          </a:r>
          <a:r>
            <a:rPr lang="ja-JP" altLang="en-US" sz="1100" strike="noStrike">
              <a:solidFill>
                <a:schemeClr val="tx1"/>
              </a:solidFill>
              <a:effectLst/>
              <a:latin typeface="+mn-lt"/>
              <a:ea typeface="+mn-ea"/>
              <a:cs typeface="+mn-cs"/>
            </a:rPr>
            <a:t>％</a:t>
          </a:r>
          <a:r>
            <a:rPr lang="ja-JP" altLang="en-US" sz="1100">
              <a:solidFill>
                <a:schemeClr val="tx1"/>
              </a:solidFill>
              <a:effectLst/>
              <a:latin typeface="+mn-lt"/>
              <a:ea typeface="+mn-ea"/>
              <a:cs typeface="+mn-cs"/>
            </a:rPr>
            <a:t>を超える事態となった。</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年度は起債事業の抑制により、</a:t>
          </a:r>
          <a:r>
            <a:rPr lang="en-US" altLang="ja-JP" sz="1100">
              <a:solidFill>
                <a:schemeClr val="dk1"/>
              </a:solidFill>
              <a:effectLst/>
              <a:latin typeface="+mn-lt"/>
              <a:ea typeface="+mn-ea"/>
              <a:cs typeface="+mn-cs"/>
            </a:rPr>
            <a:t>100</a:t>
          </a:r>
          <a:r>
            <a:rPr lang="ja-JP" altLang="en-US" sz="1100">
              <a:solidFill>
                <a:schemeClr val="dk1"/>
              </a:solidFill>
              <a:effectLst/>
              <a:latin typeface="+mn-lt"/>
              <a:ea typeface="+mn-ea"/>
              <a:cs typeface="+mn-cs"/>
            </a:rPr>
            <a:t>％を下回ることができたが、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給食センター建設事業</a:t>
          </a:r>
          <a:r>
            <a:rPr kumimoji="1" lang="ja-JP" altLang="en-US" sz="1100">
              <a:solidFill>
                <a:schemeClr val="dk1"/>
              </a:solidFill>
              <a:effectLst/>
              <a:latin typeface="+mn-lt"/>
              <a:ea typeface="+mn-ea"/>
              <a:cs typeface="+mn-cs"/>
            </a:rPr>
            <a:t>により起債額</a:t>
          </a:r>
          <a:r>
            <a:rPr kumimoji="1" lang="en-US" altLang="ja-JP" sz="1100">
              <a:solidFill>
                <a:schemeClr val="dk1"/>
              </a:solidFill>
              <a:effectLst/>
              <a:latin typeface="+mn-lt"/>
              <a:ea typeface="+mn-ea"/>
              <a:cs typeface="+mn-cs"/>
            </a:rPr>
            <a:t>393,900</a:t>
          </a:r>
          <a:r>
            <a:rPr kumimoji="1" lang="ja-JP" altLang="en-US" sz="1100">
              <a:solidFill>
                <a:schemeClr val="dk1"/>
              </a:solidFill>
              <a:effectLst/>
              <a:latin typeface="+mn-lt"/>
              <a:ea typeface="+mn-ea"/>
              <a:cs typeface="+mn-cs"/>
            </a:rPr>
            <a:t>千円増、また</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a:t>
          </a:r>
          <a:r>
            <a:rPr kumimoji="1" lang="ja-JP" altLang="en-US" sz="1100">
              <a:solidFill>
                <a:schemeClr val="dk1"/>
              </a:solidFill>
              <a:effectLst/>
              <a:latin typeface="+mn-lt"/>
              <a:ea typeface="+mn-ea"/>
              <a:cs typeface="+mn-cs"/>
            </a:rPr>
            <a:t>熊本地震の影響により地方債現在高が</a:t>
          </a:r>
          <a:r>
            <a:rPr kumimoji="1" lang="en-US" altLang="ja-JP" sz="1100">
              <a:solidFill>
                <a:schemeClr val="dk1"/>
              </a:solidFill>
              <a:effectLst/>
              <a:latin typeface="+mn-lt"/>
              <a:ea typeface="+mn-ea"/>
              <a:cs typeface="+mn-cs"/>
            </a:rPr>
            <a:t>2,761,009</a:t>
          </a:r>
          <a:r>
            <a:rPr kumimoji="1" lang="ja-JP" altLang="en-US" sz="1100">
              <a:solidFill>
                <a:schemeClr val="dk1"/>
              </a:solidFill>
              <a:effectLst/>
              <a:latin typeface="+mn-lt"/>
              <a:ea typeface="+mn-ea"/>
              <a:cs typeface="+mn-cs"/>
            </a:rPr>
            <a:t>千円の増と</a:t>
          </a:r>
          <a:r>
            <a:rPr kumimoji="1" lang="ja-JP" altLang="en-US" sz="1100">
              <a:solidFill>
                <a:schemeClr val="tx1"/>
              </a:solidFill>
              <a:effectLst/>
              <a:latin typeface="+mn-lt"/>
              <a:ea typeface="+mn-ea"/>
              <a:cs typeface="+mn-cs"/>
            </a:rPr>
            <a:t>なり、再び</a:t>
          </a:r>
          <a:r>
            <a:rPr kumimoji="1" lang="en-US" altLang="ja-JP" sz="1100">
              <a:solidFill>
                <a:schemeClr val="tx1"/>
              </a:solidFill>
              <a:effectLst/>
              <a:latin typeface="+mn-lt"/>
              <a:ea typeface="+mn-ea"/>
              <a:cs typeface="+mn-cs"/>
            </a:rPr>
            <a:t>100</a:t>
          </a:r>
          <a:r>
            <a:rPr kumimoji="1" lang="ja-JP" altLang="en-US" sz="1100">
              <a:solidFill>
                <a:schemeClr val="tx1"/>
              </a:solidFill>
              <a:effectLst/>
              <a:latin typeface="+mn-lt"/>
              <a:ea typeface="+mn-ea"/>
              <a:cs typeface="+mn-cs"/>
            </a:rPr>
            <a:t>％を上回った</a:t>
          </a:r>
          <a:r>
            <a:rPr kumimoji="1" lang="ja-JP" altLang="en-US" sz="1100">
              <a:solidFill>
                <a:schemeClr val="dk1"/>
              </a:solidFill>
              <a:effectLst/>
              <a:latin typeface="+mn-lt"/>
              <a:ea typeface="+mn-ea"/>
              <a:cs typeface="+mn-cs"/>
            </a:rPr>
            <a:t>。災害関連の起債は約</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割程度の交付税措置があるが、平成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年度と今後も災害関連の起債事業を抱えており、</a:t>
          </a:r>
          <a:r>
            <a:rPr kumimoji="1" lang="ja-JP" altLang="ja-JP" sz="1100">
              <a:solidFill>
                <a:schemeClr val="dk1"/>
              </a:solidFill>
              <a:effectLst/>
              <a:latin typeface="+mn-lt"/>
              <a:ea typeface="+mn-ea"/>
              <a:cs typeface="+mn-cs"/>
            </a:rPr>
            <a:t>将来負担比率は増加する見込みである。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161061</xdr:rowOff>
    </xdr:from>
    <xdr:to>
      <xdr:col>24</xdr:col>
      <xdr:colOff>558800</xdr:colOff>
      <xdr:row>17</xdr:row>
      <xdr:rowOff>57175</xdr:rowOff>
    </xdr:to>
    <xdr:cxnSp macro="">
      <xdr:nvCxnSpPr>
        <xdr:cNvPr id="442" name="直線コネクタ 441"/>
        <xdr:cNvCxnSpPr/>
      </xdr:nvCxnSpPr>
      <xdr:spPr>
        <a:xfrm>
          <a:off x="16179800" y="2904261"/>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161061</xdr:rowOff>
    </xdr:from>
    <xdr:to>
      <xdr:col>23</xdr:col>
      <xdr:colOff>406400</xdr:colOff>
      <xdr:row>17</xdr:row>
      <xdr:rowOff>24841</xdr:rowOff>
    </xdr:to>
    <xdr:cxnSp macro="">
      <xdr:nvCxnSpPr>
        <xdr:cNvPr id="445" name="直線コネクタ 444"/>
        <xdr:cNvCxnSpPr/>
      </xdr:nvCxnSpPr>
      <xdr:spPr>
        <a:xfrm flipV="1">
          <a:off x="15290800" y="2904261"/>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97358</xdr:rowOff>
    </xdr:from>
    <xdr:to>
      <xdr:col>22</xdr:col>
      <xdr:colOff>203200</xdr:colOff>
      <xdr:row>17</xdr:row>
      <xdr:rowOff>24841</xdr:rowOff>
    </xdr:to>
    <xdr:cxnSp macro="">
      <xdr:nvCxnSpPr>
        <xdr:cNvPr id="448" name="直線コネクタ 447"/>
        <xdr:cNvCxnSpPr/>
      </xdr:nvCxnSpPr>
      <xdr:spPr>
        <a:xfrm>
          <a:off x="14401800" y="2840558"/>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0" name="テキスト ボックス 449"/>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77089</xdr:rowOff>
    </xdr:from>
    <xdr:to>
      <xdr:col>21</xdr:col>
      <xdr:colOff>0</xdr:colOff>
      <xdr:row>16</xdr:row>
      <xdr:rowOff>97358</xdr:rowOff>
    </xdr:to>
    <xdr:cxnSp macro="">
      <xdr:nvCxnSpPr>
        <xdr:cNvPr id="451" name="直線コネクタ 450"/>
        <xdr:cNvCxnSpPr/>
      </xdr:nvCxnSpPr>
      <xdr:spPr>
        <a:xfrm>
          <a:off x="13512800" y="2820289"/>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3" name="テキスト ボックス 452"/>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5" name="テキスト ボックス 454"/>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6375</xdr:rowOff>
    </xdr:from>
    <xdr:to>
      <xdr:col>24</xdr:col>
      <xdr:colOff>609600</xdr:colOff>
      <xdr:row>17</xdr:row>
      <xdr:rowOff>107975</xdr:rowOff>
    </xdr:to>
    <xdr:sp macro="" textlink="">
      <xdr:nvSpPr>
        <xdr:cNvPr id="461" name="円/楕円 460"/>
        <xdr:cNvSpPr/>
      </xdr:nvSpPr>
      <xdr:spPr>
        <a:xfrm>
          <a:off x="16967200" y="29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149902</xdr:rowOff>
    </xdr:from>
    <xdr:ext cx="762000" cy="259045"/>
    <xdr:sp macro="" textlink="">
      <xdr:nvSpPr>
        <xdr:cNvPr id="462" name="将来負担の状況該当値テキスト"/>
        <xdr:cNvSpPr txBox="1"/>
      </xdr:nvSpPr>
      <xdr:spPr>
        <a:xfrm>
          <a:off x="17106900" y="28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110261</xdr:rowOff>
    </xdr:from>
    <xdr:to>
      <xdr:col>23</xdr:col>
      <xdr:colOff>457200</xdr:colOff>
      <xdr:row>17</xdr:row>
      <xdr:rowOff>40411</xdr:rowOff>
    </xdr:to>
    <xdr:sp macro="" textlink="">
      <xdr:nvSpPr>
        <xdr:cNvPr id="463" name="円/楕円 462"/>
        <xdr:cNvSpPr/>
      </xdr:nvSpPr>
      <xdr:spPr>
        <a:xfrm>
          <a:off x="16129000" y="2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25188</xdr:rowOff>
    </xdr:from>
    <xdr:ext cx="736600" cy="259045"/>
    <xdr:sp macro="" textlink="">
      <xdr:nvSpPr>
        <xdr:cNvPr id="464" name="テキスト ボックス 463"/>
        <xdr:cNvSpPr txBox="1"/>
      </xdr:nvSpPr>
      <xdr:spPr>
        <a:xfrm>
          <a:off x="15798800" y="293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145491</xdr:rowOff>
    </xdr:from>
    <xdr:to>
      <xdr:col>22</xdr:col>
      <xdr:colOff>254000</xdr:colOff>
      <xdr:row>17</xdr:row>
      <xdr:rowOff>75641</xdr:rowOff>
    </xdr:to>
    <xdr:sp macro="" textlink="">
      <xdr:nvSpPr>
        <xdr:cNvPr id="465" name="円/楕円 464"/>
        <xdr:cNvSpPr/>
      </xdr:nvSpPr>
      <xdr:spPr>
        <a:xfrm>
          <a:off x="15240000" y="28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60418</xdr:rowOff>
    </xdr:from>
    <xdr:ext cx="762000" cy="259045"/>
    <xdr:sp macro="" textlink="">
      <xdr:nvSpPr>
        <xdr:cNvPr id="466" name="テキスト ボックス 465"/>
        <xdr:cNvSpPr txBox="1"/>
      </xdr:nvSpPr>
      <xdr:spPr>
        <a:xfrm>
          <a:off x="14909800" y="297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46558</xdr:rowOff>
    </xdr:from>
    <xdr:to>
      <xdr:col>21</xdr:col>
      <xdr:colOff>50800</xdr:colOff>
      <xdr:row>16</xdr:row>
      <xdr:rowOff>148158</xdr:rowOff>
    </xdr:to>
    <xdr:sp macro="" textlink="">
      <xdr:nvSpPr>
        <xdr:cNvPr id="467" name="円/楕円 466"/>
        <xdr:cNvSpPr/>
      </xdr:nvSpPr>
      <xdr:spPr>
        <a:xfrm>
          <a:off x="14351000" y="27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132935</xdr:rowOff>
    </xdr:from>
    <xdr:ext cx="762000" cy="259045"/>
    <xdr:sp macro="" textlink="">
      <xdr:nvSpPr>
        <xdr:cNvPr id="468" name="テキスト ボックス 467"/>
        <xdr:cNvSpPr txBox="1"/>
      </xdr:nvSpPr>
      <xdr:spPr>
        <a:xfrm>
          <a:off x="14020800" y="287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26289</xdr:rowOff>
    </xdr:from>
    <xdr:to>
      <xdr:col>19</xdr:col>
      <xdr:colOff>533400</xdr:colOff>
      <xdr:row>16</xdr:row>
      <xdr:rowOff>127889</xdr:rowOff>
    </xdr:to>
    <xdr:sp macro="" textlink="">
      <xdr:nvSpPr>
        <xdr:cNvPr id="469" name="円/楕円 468"/>
        <xdr:cNvSpPr/>
      </xdr:nvSpPr>
      <xdr:spPr>
        <a:xfrm>
          <a:off x="13462000" y="27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112666</xdr:rowOff>
    </xdr:from>
    <xdr:ext cx="762000" cy="259045"/>
    <xdr:sp macro="" textlink="">
      <xdr:nvSpPr>
        <xdr:cNvPr id="470" name="テキスト ボックス 469"/>
        <xdr:cNvSpPr txBox="1"/>
      </xdr:nvSpPr>
      <xdr:spPr>
        <a:xfrm>
          <a:off x="13131800" y="285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熊本県御船町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17,320
17,264
99.03
15,464,634
14,397,349
431,142
4,564,673
10,298,964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107.9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人件費は、</a:t>
          </a:r>
          <a:r>
            <a:rPr kumimoji="1" lang="ja-JP" altLang="en-US" sz="1050">
              <a:solidFill>
                <a:schemeClr val="dk1"/>
              </a:solidFill>
              <a:effectLst/>
              <a:latin typeface="+mn-lt"/>
              <a:ea typeface="+mn-ea"/>
              <a:cs typeface="+mn-cs"/>
            </a:rPr>
            <a:t>前年度と比較すると</a:t>
          </a:r>
          <a:r>
            <a:rPr kumimoji="1" lang="en-US" altLang="ja-JP" sz="1050">
              <a:solidFill>
                <a:schemeClr val="dk1"/>
              </a:solidFill>
              <a:effectLst/>
              <a:latin typeface="+mn-lt"/>
              <a:ea typeface="+mn-ea"/>
              <a:cs typeface="+mn-cs"/>
            </a:rPr>
            <a:t>0.4%</a:t>
          </a:r>
          <a:r>
            <a:rPr kumimoji="1" lang="ja-JP" altLang="en-US" sz="1050">
              <a:solidFill>
                <a:schemeClr val="dk1"/>
              </a:solidFill>
              <a:effectLst/>
              <a:latin typeface="+mn-lt"/>
              <a:ea typeface="+mn-ea"/>
              <a:cs typeface="+mn-cs"/>
            </a:rPr>
            <a:t>の増となった。</a:t>
          </a:r>
          <a:r>
            <a:rPr kumimoji="1" lang="ja-JP" altLang="en-US" sz="1050">
              <a:solidFill>
                <a:schemeClr val="tx1"/>
              </a:solidFill>
              <a:effectLst/>
              <a:latin typeface="+mn-lt"/>
              <a:ea typeface="+mn-ea"/>
              <a:cs typeface="+mn-cs"/>
            </a:rPr>
            <a:t>類似団体を上回っている</a:t>
          </a:r>
          <a:r>
            <a:rPr kumimoji="1" lang="ja-JP" altLang="ja-JP" sz="1050">
              <a:solidFill>
                <a:schemeClr val="dk1"/>
              </a:solidFill>
              <a:effectLst/>
              <a:latin typeface="+mn-lt"/>
              <a:ea typeface="+mn-ea"/>
              <a:cs typeface="+mn-cs"/>
            </a:rPr>
            <a:t>主な</a:t>
          </a:r>
          <a:r>
            <a:rPr lang="ja-JP" altLang="ja-JP" sz="1050" b="0" i="0" baseline="0">
              <a:solidFill>
                <a:schemeClr val="dk1"/>
              </a:solidFill>
              <a:effectLst/>
              <a:latin typeface="+mn-lt"/>
              <a:ea typeface="+mn-ea"/>
              <a:cs typeface="+mn-cs"/>
            </a:rPr>
            <a:t>要因は、保育所</a:t>
          </a:r>
          <a:r>
            <a:rPr lang="en-US" altLang="ja-JP" sz="1050" b="0" i="0" baseline="0">
              <a:solidFill>
                <a:schemeClr val="dk1"/>
              </a:solidFill>
              <a:effectLst/>
              <a:latin typeface="+mn-lt"/>
              <a:ea typeface="+mn-ea"/>
              <a:cs typeface="+mn-cs"/>
            </a:rPr>
            <a:t>3</a:t>
          </a:r>
          <a:r>
            <a:rPr lang="ja-JP" altLang="ja-JP" sz="1050" b="0" i="0" baseline="0">
              <a:solidFill>
                <a:schemeClr val="dk1"/>
              </a:solidFill>
              <a:effectLst/>
              <a:latin typeface="+mn-lt"/>
              <a:ea typeface="+mn-ea"/>
              <a:cs typeface="+mn-cs"/>
            </a:rPr>
            <a:t>園を直営で行っていることや緊急経済対策で建設した恐竜博物館、観光交流センター、街なかギャラリーなどの施設管理を直営で行っていることがあげられる。</a:t>
          </a:r>
          <a:endParaRPr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また、</a:t>
          </a:r>
          <a:r>
            <a:rPr lang="ja-JP" altLang="en-US" sz="1050" b="0" i="0" baseline="0">
              <a:solidFill>
                <a:schemeClr val="tx1"/>
              </a:solidFill>
              <a:effectLst/>
              <a:latin typeface="+mn-lt"/>
              <a:ea typeface="+mn-ea"/>
              <a:cs typeface="+mn-cs"/>
            </a:rPr>
            <a:t>平成</a:t>
          </a:r>
          <a:r>
            <a:rPr lang="en-US" altLang="ja-JP" sz="1050" b="0" i="0" baseline="0">
              <a:solidFill>
                <a:schemeClr val="tx1"/>
              </a:solidFill>
              <a:effectLst/>
              <a:latin typeface="+mn-lt"/>
              <a:ea typeface="+mn-ea"/>
              <a:cs typeface="+mn-cs"/>
            </a:rPr>
            <a:t>28</a:t>
          </a:r>
          <a:r>
            <a:rPr lang="ja-JP" altLang="en-US" sz="1050" b="0" i="0" baseline="0">
              <a:solidFill>
                <a:schemeClr val="tx1"/>
              </a:solidFill>
              <a:effectLst/>
              <a:latin typeface="+mn-lt"/>
              <a:ea typeface="+mn-ea"/>
              <a:cs typeface="+mn-cs"/>
            </a:rPr>
            <a:t>年</a:t>
          </a:r>
          <a:r>
            <a:rPr lang="ja-JP" altLang="en-US" sz="1050" b="0" i="0" baseline="0">
              <a:solidFill>
                <a:schemeClr val="dk1"/>
              </a:solidFill>
              <a:effectLst/>
              <a:latin typeface="+mn-lt"/>
              <a:ea typeface="+mn-ea"/>
              <a:cs typeface="+mn-cs"/>
            </a:rPr>
            <a:t>熊本地震対応による</a:t>
          </a:r>
          <a:r>
            <a:rPr kumimoji="1" lang="ja-JP" altLang="ja-JP" sz="1050">
              <a:solidFill>
                <a:schemeClr val="dk1"/>
              </a:solidFill>
              <a:effectLst/>
              <a:latin typeface="+mn-lt"/>
              <a:ea typeface="+mn-ea"/>
              <a:cs typeface="+mn-cs"/>
            </a:rPr>
            <a:t>人員不足を補うための中長期派遣職員等の増により</a:t>
          </a:r>
          <a:r>
            <a:rPr kumimoji="1" lang="en-US" altLang="ja-JP" sz="1050">
              <a:solidFill>
                <a:schemeClr val="dk1"/>
              </a:solidFill>
              <a:effectLst/>
              <a:latin typeface="+mn-lt"/>
              <a:ea typeface="+mn-ea"/>
              <a:cs typeface="+mn-cs"/>
            </a:rPr>
            <a:t>30,110</a:t>
          </a:r>
          <a:r>
            <a:rPr kumimoji="1" lang="ja-JP" altLang="ja-JP" sz="1050">
              <a:solidFill>
                <a:schemeClr val="dk1"/>
              </a:solidFill>
              <a:effectLst/>
              <a:latin typeface="+mn-lt"/>
              <a:ea typeface="+mn-ea"/>
              <a:cs typeface="+mn-cs"/>
            </a:rPr>
            <a:t>千円の増、災害対応に伴う職員の時間外手当</a:t>
          </a:r>
          <a:r>
            <a:rPr kumimoji="1" lang="en-US" altLang="ja-JP" sz="1050">
              <a:solidFill>
                <a:schemeClr val="dk1"/>
              </a:solidFill>
              <a:effectLst/>
              <a:latin typeface="+mn-lt"/>
              <a:ea typeface="+mn-ea"/>
              <a:cs typeface="+mn-cs"/>
            </a:rPr>
            <a:t>136,225</a:t>
          </a:r>
          <a:r>
            <a:rPr kumimoji="1" lang="ja-JP" altLang="ja-JP" sz="1050">
              <a:solidFill>
                <a:schemeClr val="dk1"/>
              </a:solidFill>
              <a:effectLst/>
              <a:latin typeface="+mn-lt"/>
              <a:ea typeface="+mn-ea"/>
              <a:cs typeface="+mn-cs"/>
            </a:rPr>
            <a:t>千円</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増となった。</a:t>
          </a:r>
          <a:endParaRPr lang="ja-JP" altLang="ja-JP" sz="1050">
            <a:effectLst/>
          </a:endParaRPr>
        </a:p>
        <a:p>
          <a:r>
            <a:rPr lang="ja-JP" altLang="en-US" sz="1050" b="0" i="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今後は、徐々に平常モードに推移していくと思われるが</a:t>
          </a:r>
          <a:r>
            <a:rPr kumimoji="1" lang="ja-JP" altLang="en-US" sz="1050">
              <a:solidFill>
                <a:schemeClr val="dk1"/>
              </a:solidFill>
              <a:effectLst/>
              <a:latin typeface="+mn-lt"/>
              <a:ea typeface="+mn-ea"/>
              <a:cs typeface="+mn-cs"/>
            </a:rPr>
            <a:t>、被災前と同様に</a:t>
          </a:r>
          <a:r>
            <a:rPr kumimoji="1" lang="ja-JP" altLang="ja-JP" sz="1050" b="0" i="0" baseline="0">
              <a:solidFill>
                <a:schemeClr val="dk1"/>
              </a:solidFill>
              <a:effectLst/>
              <a:latin typeface="+mn-lt"/>
              <a:ea typeface="+mn-ea"/>
              <a:cs typeface="+mn-cs"/>
            </a:rPr>
            <a:t>民間で実施可能な部分については、</a:t>
          </a:r>
          <a:r>
            <a:rPr lang="ja-JP" altLang="ja-JP" sz="1050" b="0" i="0" baseline="0">
              <a:solidFill>
                <a:schemeClr val="dk1"/>
              </a:solidFill>
              <a:effectLst/>
              <a:latin typeface="+mn-lt"/>
              <a:ea typeface="+mn-ea"/>
              <a:cs typeface="+mn-cs"/>
            </a:rPr>
            <a:t>指定管理制度の導入などを検討し、削減に努める</a:t>
          </a:r>
          <a:r>
            <a:rPr lang="ja-JP" altLang="en-US" sz="1050" b="0" i="0" baseline="0">
              <a:solidFill>
                <a:schemeClr val="dk1"/>
              </a:solidFill>
              <a:effectLst/>
              <a:latin typeface="+mn-lt"/>
              <a:ea typeface="+mn-ea"/>
              <a:cs typeface="+mn-cs"/>
            </a:rPr>
            <a:t>。</a:t>
          </a:r>
          <a:endParaRPr lang="ja-JP" altLang="ja-JP" sz="105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130810</xdr:rowOff>
    </xdr:from>
    <xdr:to>
      <xdr:col>7</xdr:col>
      <xdr:colOff>15875</xdr:colOff>
      <xdr:row>37</xdr:row>
      <xdr:rowOff>161290</xdr:rowOff>
    </xdr:to>
    <xdr:cxnSp macro="">
      <xdr:nvCxnSpPr>
        <xdr:cNvPr id="66" name="直線コネクタ 65"/>
        <xdr:cNvCxnSpPr/>
      </xdr:nvCxnSpPr>
      <xdr:spPr>
        <a:xfrm>
          <a:off x="3987800" y="6474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115570</xdr:rowOff>
    </xdr:from>
    <xdr:to>
      <xdr:col>5</xdr:col>
      <xdr:colOff>549275</xdr:colOff>
      <xdr:row>37</xdr:row>
      <xdr:rowOff>130810</xdr:rowOff>
    </xdr:to>
    <xdr:cxnSp macro="">
      <xdr:nvCxnSpPr>
        <xdr:cNvPr id="69" name="直線コネクタ 68"/>
        <xdr:cNvCxnSpPr/>
      </xdr:nvCxnSpPr>
      <xdr:spPr>
        <a:xfrm>
          <a:off x="3098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115570</xdr:rowOff>
    </xdr:from>
    <xdr:to>
      <xdr:col>4</xdr:col>
      <xdr:colOff>346075</xdr:colOff>
      <xdr:row>38</xdr:row>
      <xdr:rowOff>20320</xdr:rowOff>
    </xdr:to>
    <xdr:cxnSp macro="">
      <xdr:nvCxnSpPr>
        <xdr:cNvPr id="72" name="直線コネクタ 71"/>
        <xdr:cNvCxnSpPr/>
      </xdr:nvCxnSpPr>
      <xdr:spPr>
        <a:xfrm flipV="1">
          <a:off x="2209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20320</xdr:rowOff>
    </xdr:from>
    <xdr:to>
      <xdr:col>3</xdr:col>
      <xdr:colOff>142875</xdr:colOff>
      <xdr:row>38</xdr:row>
      <xdr:rowOff>27940</xdr:rowOff>
    </xdr:to>
    <xdr:cxnSp macro="">
      <xdr:nvCxnSpPr>
        <xdr:cNvPr id="75" name="直線コネクタ 74"/>
        <xdr:cNvCxnSpPr/>
      </xdr:nvCxnSpPr>
      <xdr:spPr>
        <a:xfrm flipV="1">
          <a:off x="1320800" y="653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110490</xdr:rowOff>
    </xdr:from>
    <xdr:to>
      <xdr:col>7</xdr:col>
      <xdr:colOff>66675</xdr:colOff>
      <xdr:row>38</xdr:row>
      <xdr:rowOff>40640</xdr:rowOff>
    </xdr:to>
    <xdr:sp macro="" textlink="">
      <xdr:nvSpPr>
        <xdr:cNvPr id="85" name="円/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80010</xdr:rowOff>
    </xdr:from>
    <xdr:to>
      <xdr:col>5</xdr:col>
      <xdr:colOff>600075</xdr:colOff>
      <xdr:row>38</xdr:row>
      <xdr:rowOff>10160</xdr:rowOff>
    </xdr:to>
    <xdr:sp macro="" textlink="">
      <xdr:nvSpPr>
        <xdr:cNvPr id="87" name="円/楕円 86"/>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166387</xdr:rowOff>
    </xdr:from>
    <xdr:ext cx="736600" cy="259045"/>
    <xdr:sp macro="" textlink="">
      <xdr:nvSpPr>
        <xdr:cNvPr id="88" name="テキスト ボックス 87"/>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9" name="円/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140970</xdr:rowOff>
    </xdr:from>
    <xdr:to>
      <xdr:col>3</xdr:col>
      <xdr:colOff>193675</xdr:colOff>
      <xdr:row>38</xdr:row>
      <xdr:rowOff>71120</xdr:rowOff>
    </xdr:to>
    <xdr:sp macro="" textlink="">
      <xdr:nvSpPr>
        <xdr:cNvPr id="91" name="円/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148590</xdr:rowOff>
    </xdr:from>
    <xdr:to>
      <xdr:col>1</xdr:col>
      <xdr:colOff>676275</xdr:colOff>
      <xdr:row>38</xdr:row>
      <xdr:rowOff>78740</xdr:rowOff>
    </xdr:to>
    <xdr:sp macro="" textlink="">
      <xdr:nvSpPr>
        <xdr:cNvPr id="93" name="円/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物件費は、昨年度</a:t>
          </a:r>
          <a:r>
            <a:rPr kumimoji="1" lang="ja-JP" altLang="en-US" sz="1100">
              <a:solidFill>
                <a:schemeClr val="dk1"/>
              </a:solidFill>
              <a:effectLst/>
              <a:latin typeface="+mn-lt"/>
              <a:ea typeface="+mn-ea"/>
              <a:cs typeface="+mn-cs"/>
            </a:rPr>
            <a:t>と同水準を維持</a:t>
          </a:r>
          <a:r>
            <a:rPr kumimoji="1" lang="ja-JP" altLang="ja-JP" sz="1100">
              <a:solidFill>
                <a:schemeClr val="dk1"/>
              </a:solidFill>
              <a:effectLst/>
              <a:latin typeface="+mn-lt"/>
              <a:ea typeface="+mn-ea"/>
              <a:cs typeface="+mn-cs"/>
            </a:rPr>
            <a:t>しており、類似団体平均と比較しても下回っている。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年度予算から物件費シーリング（</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％）をかけており、歳出予算抑制に一定の効果があったと考える。平成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年度も同様に物件費シーリング（</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％）を実施しており、今後も</a:t>
          </a:r>
          <a:r>
            <a:rPr kumimoji="1" lang="ja-JP" altLang="ja-JP" sz="1100">
              <a:solidFill>
                <a:schemeClr val="dk1"/>
              </a:solidFill>
              <a:effectLst/>
              <a:latin typeface="+mn-lt"/>
              <a:ea typeface="+mn-ea"/>
              <a:cs typeface="+mn-cs"/>
            </a:rPr>
            <a:t>検証を行いながら、物件費の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146050</xdr:rowOff>
    </xdr:from>
    <xdr:to>
      <xdr:col>24</xdr:col>
      <xdr:colOff>31750</xdr:colOff>
      <xdr:row>15</xdr:row>
      <xdr:rowOff>146050</xdr:rowOff>
    </xdr:to>
    <xdr:cxnSp macro="">
      <xdr:nvCxnSpPr>
        <xdr:cNvPr id="127" name="直線コネクタ 126"/>
        <xdr:cNvCxnSpPr/>
      </xdr:nvCxnSpPr>
      <xdr:spPr>
        <a:xfrm>
          <a:off x="15671800" y="271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146050</xdr:rowOff>
    </xdr:from>
    <xdr:to>
      <xdr:col>22</xdr:col>
      <xdr:colOff>565150</xdr:colOff>
      <xdr:row>16</xdr:row>
      <xdr:rowOff>5080</xdr:rowOff>
    </xdr:to>
    <xdr:cxnSp macro="">
      <xdr:nvCxnSpPr>
        <xdr:cNvPr id="130" name="直線コネクタ 129"/>
        <xdr:cNvCxnSpPr/>
      </xdr:nvCxnSpPr>
      <xdr:spPr>
        <a:xfrm flipV="1">
          <a:off x="14782800" y="271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24130</xdr:rowOff>
    </xdr:from>
    <xdr:to>
      <xdr:col>21</xdr:col>
      <xdr:colOff>361950</xdr:colOff>
      <xdr:row>16</xdr:row>
      <xdr:rowOff>5080</xdr:rowOff>
    </xdr:to>
    <xdr:cxnSp macro="">
      <xdr:nvCxnSpPr>
        <xdr:cNvPr id="133" name="直線コネクタ 132"/>
        <xdr:cNvCxnSpPr/>
      </xdr:nvCxnSpPr>
      <xdr:spPr>
        <a:xfrm>
          <a:off x="13893800" y="2595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24130</xdr:rowOff>
    </xdr:from>
    <xdr:to>
      <xdr:col>20</xdr:col>
      <xdr:colOff>158750</xdr:colOff>
      <xdr:row>15</xdr:row>
      <xdr:rowOff>46990</xdr:rowOff>
    </xdr:to>
    <xdr:cxnSp macro="">
      <xdr:nvCxnSpPr>
        <xdr:cNvPr id="136" name="直線コネクタ 135"/>
        <xdr:cNvCxnSpPr/>
      </xdr:nvCxnSpPr>
      <xdr:spPr>
        <a:xfrm flipV="1">
          <a:off x="13004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6" name="円/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95250</xdr:rowOff>
    </xdr:from>
    <xdr:to>
      <xdr:col>22</xdr:col>
      <xdr:colOff>615950</xdr:colOff>
      <xdr:row>16</xdr:row>
      <xdr:rowOff>25400</xdr:rowOff>
    </xdr:to>
    <xdr:sp macro="" textlink="">
      <xdr:nvSpPr>
        <xdr:cNvPr id="148" name="円/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125730</xdr:rowOff>
    </xdr:from>
    <xdr:to>
      <xdr:col>21</xdr:col>
      <xdr:colOff>412750</xdr:colOff>
      <xdr:row>16</xdr:row>
      <xdr:rowOff>55880</xdr:rowOff>
    </xdr:to>
    <xdr:sp macro="" textlink="">
      <xdr:nvSpPr>
        <xdr:cNvPr id="150" name="円/楕円 149"/>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51" name="テキスト ボックス 150"/>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144780</xdr:rowOff>
    </xdr:from>
    <xdr:to>
      <xdr:col>20</xdr:col>
      <xdr:colOff>209550</xdr:colOff>
      <xdr:row>15</xdr:row>
      <xdr:rowOff>74930</xdr:rowOff>
    </xdr:to>
    <xdr:sp macro="" textlink="">
      <xdr:nvSpPr>
        <xdr:cNvPr id="152" name="円/楕円 151"/>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85107</xdr:rowOff>
    </xdr:from>
    <xdr:ext cx="762000" cy="259045"/>
    <xdr:sp macro="" textlink="">
      <xdr:nvSpPr>
        <xdr:cNvPr id="153" name="テキスト ボックス 152"/>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4" name="円/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5" name="テキスト ボックス 154"/>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扶助費は、前年度と比較すると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障害児通所給付費</a:t>
          </a:r>
          <a:r>
            <a:rPr kumimoji="1" lang="en-US" altLang="ja-JP" sz="1100">
              <a:solidFill>
                <a:schemeClr val="dk1"/>
              </a:solidFill>
              <a:effectLst/>
              <a:latin typeface="+mn-lt"/>
              <a:ea typeface="+mn-ea"/>
              <a:cs typeface="+mn-cs"/>
            </a:rPr>
            <a:t>34,753</a:t>
          </a:r>
          <a:r>
            <a:rPr kumimoji="1" lang="ja-JP" altLang="en-US" sz="1100">
              <a:solidFill>
                <a:schemeClr val="dk1"/>
              </a:solidFill>
              <a:effectLst/>
              <a:latin typeface="+mn-lt"/>
              <a:ea typeface="+mn-ea"/>
              <a:cs typeface="+mn-cs"/>
            </a:rPr>
            <a:t>千円の増、</a:t>
          </a:r>
          <a:r>
            <a:rPr kumimoji="1" lang="ja-JP" altLang="en-US" sz="1100">
              <a:solidFill>
                <a:schemeClr val="tx1"/>
              </a:solidFill>
              <a:effectLst/>
              <a:latin typeface="+mn-lt"/>
              <a:ea typeface="+mn-ea"/>
              <a:cs typeface="+mn-cs"/>
            </a:rPr>
            <a:t>児童手当</a:t>
          </a:r>
          <a:r>
            <a:rPr kumimoji="1" lang="en-US" altLang="ja-JP" sz="1100">
              <a:solidFill>
                <a:schemeClr val="tx1"/>
              </a:solidFill>
              <a:effectLst/>
              <a:latin typeface="+mn-lt"/>
              <a:ea typeface="+mn-ea"/>
              <a:cs typeface="+mn-cs"/>
            </a:rPr>
            <a:t>11,480</a:t>
          </a:r>
          <a:r>
            <a:rPr kumimoji="1" lang="ja-JP" altLang="en-US" sz="1100">
              <a:solidFill>
                <a:schemeClr val="tx1"/>
              </a:solidFill>
              <a:effectLst/>
              <a:latin typeface="+mn-lt"/>
              <a:ea typeface="+mn-ea"/>
              <a:cs typeface="+mn-cs"/>
            </a:rPr>
            <a:t>千円の増と増加傾向にある。経常的な一般財源である税収が減になったことも要因の一つであるが、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年度からの推移でも</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今後も歳出は膨らむと考える。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61685</xdr:rowOff>
    </xdr:from>
    <xdr:to>
      <xdr:col>7</xdr:col>
      <xdr:colOff>15875</xdr:colOff>
      <xdr:row>59</xdr:row>
      <xdr:rowOff>86178</xdr:rowOff>
    </xdr:to>
    <xdr:cxnSp macro="">
      <xdr:nvCxnSpPr>
        <xdr:cNvPr id="190" name="直線コネクタ 189"/>
        <xdr:cNvCxnSpPr/>
      </xdr:nvCxnSpPr>
      <xdr:spPr>
        <a:xfrm>
          <a:off x="3987800" y="100057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61685</xdr:rowOff>
    </xdr:from>
    <xdr:to>
      <xdr:col>5</xdr:col>
      <xdr:colOff>549275</xdr:colOff>
      <xdr:row>58</xdr:row>
      <xdr:rowOff>143328</xdr:rowOff>
    </xdr:to>
    <xdr:cxnSp macro="">
      <xdr:nvCxnSpPr>
        <xdr:cNvPr id="193" name="直線コネクタ 192"/>
        <xdr:cNvCxnSpPr/>
      </xdr:nvCxnSpPr>
      <xdr:spPr>
        <a:xfrm flipV="1">
          <a:off x="3098800" y="100057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78015</xdr:rowOff>
    </xdr:from>
    <xdr:to>
      <xdr:col>4</xdr:col>
      <xdr:colOff>346075</xdr:colOff>
      <xdr:row>58</xdr:row>
      <xdr:rowOff>143328</xdr:rowOff>
    </xdr:to>
    <xdr:cxnSp macro="">
      <xdr:nvCxnSpPr>
        <xdr:cNvPr id="196" name="直線コネクタ 195"/>
        <xdr:cNvCxnSpPr/>
      </xdr:nvCxnSpPr>
      <xdr:spPr>
        <a:xfrm>
          <a:off x="2209800" y="100221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78015</xdr:rowOff>
    </xdr:to>
    <xdr:cxnSp macro="">
      <xdr:nvCxnSpPr>
        <xdr:cNvPr id="199" name="直線コネクタ 198"/>
        <xdr:cNvCxnSpPr/>
      </xdr:nvCxnSpPr>
      <xdr:spPr>
        <a:xfrm>
          <a:off x="1320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35378</xdr:rowOff>
    </xdr:from>
    <xdr:to>
      <xdr:col>7</xdr:col>
      <xdr:colOff>66675</xdr:colOff>
      <xdr:row>59</xdr:row>
      <xdr:rowOff>136978</xdr:rowOff>
    </xdr:to>
    <xdr:sp macro="" textlink="">
      <xdr:nvSpPr>
        <xdr:cNvPr id="209" name="円/楕円 208"/>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7455</xdr:rowOff>
    </xdr:from>
    <xdr:ext cx="762000" cy="259045"/>
    <xdr:sp macro="" textlink="">
      <xdr:nvSpPr>
        <xdr:cNvPr id="210"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10885</xdr:rowOff>
    </xdr:from>
    <xdr:to>
      <xdr:col>5</xdr:col>
      <xdr:colOff>600075</xdr:colOff>
      <xdr:row>58</xdr:row>
      <xdr:rowOff>112485</xdr:rowOff>
    </xdr:to>
    <xdr:sp macro="" textlink="">
      <xdr:nvSpPr>
        <xdr:cNvPr id="211" name="円/楕円 210"/>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97262</xdr:rowOff>
    </xdr:from>
    <xdr:ext cx="736600" cy="259045"/>
    <xdr:sp macro="" textlink="">
      <xdr:nvSpPr>
        <xdr:cNvPr id="212" name="テキスト ボックス 211"/>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92528</xdr:rowOff>
    </xdr:from>
    <xdr:to>
      <xdr:col>4</xdr:col>
      <xdr:colOff>396875</xdr:colOff>
      <xdr:row>59</xdr:row>
      <xdr:rowOff>22678</xdr:rowOff>
    </xdr:to>
    <xdr:sp macro="" textlink="">
      <xdr:nvSpPr>
        <xdr:cNvPr id="213" name="円/楕円 212"/>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7455</xdr:rowOff>
    </xdr:from>
    <xdr:ext cx="762000" cy="259045"/>
    <xdr:sp macro="" textlink="">
      <xdr:nvSpPr>
        <xdr:cNvPr id="214" name="テキスト ボックス 213"/>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27215</xdr:rowOff>
    </xdr:from>
    <xdr:to>
      <xdr:col>3</xdr:col>
      <xdr:colOff>193675</xdr:colOff>
      <xdr:row>58</xdr:row>
      <xdr:rowOff>128815</xdr:rowOff>
    </xdr:to>
    <xdr:sp macro="" textlink="">
      <xdr:nvSpPr>
        <xdr:cNvPr id="215" name="円/楕円 214"/>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113592</xdr:rowOff>
    </xdr:from>
    <xdr:ext cx="762000" cy="259045"/>
    <xdr:sp macro="" textlink="">
      <xdr:nvSpPr>
        <xdr:cNvPr id="216" name="テキスト ボックス 215"/>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7" name="円/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その他が昨年度より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）しているのは、</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年熊本地震の影響で取り崩した財政調整基金を</a:t>
          </a:r>
          <a:r>
            <a:rPr kumimoji="1" lang="en-US" altLang="ja-JP" sz="1100">
              <a:solidFill>
                <a:schemeClr val="tx1"/>
              </a:solidFill>
              <a:effectLst/>
              <a:latin typeface="+mn-lt"/>
              <a:ea typeface="+mn-ea"/>
              <a:cs typeface="+mn-cs"/>
            </a:rPr>
            <a:t>648,701</a:t>
          </a:r>
          <a:r>
            <a:rPr kumimoji="1" lang="ja-JP" altLang="en-US" sz="1100">
              <a:solidFill>
                <a:schemeClr val="tx1"/>
              </a:solidFill>
              <a:effectLst/>
              <a:latin typeface="+mn-lt"/>
              <a:ea typeface="+mn-ea"/>
              <a:cs typeface="+mn-cs"/>
            </a:rPr>
            <a:t>千円積み戻したことにより、「積立金」が増加したことによるものである。</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類似団体を上回っているのは、</a:t>
          </a:r>
          <a:r>
            <a:rPr kumimoji="0" lang="ja-JP" altLang="en-US" sz="1100" b="0" i="0" baseline="0">
              <a:solidFill>
                <a:schemeClr val="dk1"/>
              </a:solidFill>
              <a:effectLst/>
              <a:latin typeface="+mn-lt"/>
              <a:ea typeface="+mn-ea"/>
              <a:cs typeface="+mn-cs"/>
            </a:rPr>
            <a:t>緑の村運営事業</a:t>
          </a:r>
          <a:r>
            <a:rPr lang="ja-JP" altLang="ja-JP" sz="1100" b="0" i="0" baseline="0">
              <a:solidFill>
                <a:schemeClr val="dk1"/>
              </a:solidFill>
              <a:effectLst/>
              <a:latin typeface="+mn-lt"/>
              <a:ea typeface="+mn-ea"/>
              <a:cs typeface="+mn-cs"/>
            </a:rPr>
            <a:t>特別会計繰出金が</a:t>
          </a:r>
          <a:r>
            <a:rPr lang="en-US" altLang="ja-JP" sz="1100" b="0" i="0" baseline="0">
              <a:solidFill>
                <a:schemeClr val="dk1"/>
              </a:solidFill>
              <a:effectLst/>
              <a:latin typeface="+mn-lt"/>
              <a:ea typeface="+mn-ea"/>
              <a:cs typeface="+mn-cs"/>
            </a:rPr>
            <a:t>122,814</a:t>
          </a:r>
          <a:r>
            <a:rPr lang="ja-JP" altLang="ja-JP" sz="1100" b="0" i="0" baseline="0">
              <a:solidFill>
                <a:schemeClr val="dk1"/>
              </a:solidFill>
              <a:effectLst/>
              <a:latin typeface="+mn-lt"/>
              <a:ea typeface="+mn-ea"/>
              <a:cs typeface="+mn-cs"/>
            </a:rPr>
            <a:t>千円増、</a:t>
          </a:r>
          <a:r>
            <a:rPr lang="ja-JP" altLang="en-US" sz="1100" b="0" i="0" baseline="0">
              <a:solidFill>
                <a:schemeClr val="dk1"/>
              </a:solidFill>
              <a:effectLst/>
              <a:latin typeface="+mn-lt"/>
              <a:ea typeface="+mn-ea"/>
              <a:cs typeface="+mn-cs"/>
            </a:rPr>
            <a:t>介護保険事業</a:t>
          </a:r>
          <a:r>
            <a:rPr lang="ja-JP" altLang="ja-JP" sz="1100" b="0" i="0" baseline="0">
              <a:solidFill>
                <a:schemeClr val="dk1"/>
              </a:solidFill>
              <a:effectLst/>
              <a:latin typeface="+mn-lt"/>
              <a:ea typeface="+mn-ea"/>
              <a:cs typeface="+mn-cs"/>
            </a:rPr>
            <a:t>特別会計繰出</a:t>
          </a:r>
          <a:r>
            <a:rPr lang="ja-JP" altLang="en-US" sz="1100" b="0" i="0" baseline="0">
              <a:solidFill>
                <a:schemeClr val="dk1"/>
              </a:solidFill>
              <a:effectLst/>
              <a:latin typeface="+mn-lt"/>
              <a:ea typeface="+mn-ea"/>
              <a:cs typeface="+mn-cs"/>
            </a:rPr>
            <a:t>金</a:t>
          </a:r>
          <a:r>
            <a:rPr lang="en-US" altLang="ja-JP" sz="1100" b="0" i="0" baseline="0">
              <a:solidFill>
                <a:schemeClr val="dk1"/>
              </a:solidFill>
              <a:effectLst/>
              <a:latin typeface="+mn-lt"/>
              <a:ea typeface="+mn-ea"/>
              <a:cs typeface="+mn-cs"/>
            </a:rPr>
            <a:t>27,660</a:t>
          </a:r>
          <a:r>
            <a:rPr lang="ja-JP" altLang="ja-JP" sz="1100" b="0" i="0" baseline="0">
              <a:solidFill>
                <a:schemeClr val="dk1"/>
              </a:solidFill>
              <a:effectLst/>
              <a:latin typeface="+mn-lt"/>
              <a:ea typeface="+mn-ea"/>
              <a:cs typeface="+mn-cs"/>
            </a:rPr>
            <a:t>千円の</a:t>
          </a:r>
          <a:r>
            <a:rPr kumimoji="1" lang="ja-JP" altLang="ja-JP" sz="1100">
              <a:solidFill>
                <a:schemeClr val="dk1"/>
              </a:solidFill>
              <a:effectLst/>
              <a:latin typeface="+mn-lt"/>
              <a:ea typeface="+mn-ea"/>
              <a:cs typeface="+mn-cs"/>
            </a:rPr>
            <a:t>増加が主な要因である。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今後は、公共下水道事業の料金改定や国民健康保険事業</a:t>
          </a:r>
          <a:r>
            <a:rPr kumimoji="1" lang="ja-JP" altLang="en-US" sz="1100">
              <a:solidFill>
                <a:schemeClr val="dk1"/>
              </a:solidFill>
              <a:effectLst/>
              <a:latin typeface="+mn-lt"/>
              <a:ea typeface="+mn-ea"/>
              <a:cs typeface="+mn-cs"/>
            </a:rPr>
            <a:t>及び介護保険事業</a:t>
          </a:r>
          <a:r>
            <a:rPr kumimoji="1" lang="ja-JP" altLang="ja-JP" sz="1100">
              <a:solidFill>
                <a:schemeClr val="dk1"/>
              </a:solidFill>
              <a:effectLst/>
              <a:latin typeface="+mn-lt"/>
              <a:ea typeface="+mn-ea"/>
              <a:cs typeface="+mn-cs"/>
            </a:rPr>
            <a:t>の税率改定を進め、</a:t>
          </a:r>
          <a:r>
            <a:rPr lang="ja-JP" altLang="ja-JP" sz="1100" b="0" i="0" baseline="0">
              <a:solidFill>
                <a:schemeClr val="dk1"/>
              </a:solidFill>
              <a:effectLst/>
              <a:latin typeface="+mn-lt"/>
              <a:ea typeface="+mn-ea"/>
              <a:cs typeface="+mn-cs"/>
            </a:rPr>
            <a:t>福祉・医療・介護が連携し、</a:t>
          </a:r>
          <a:r>
            <a:rPr kumimoji="1" lang="ja-JP" altLang="ja-JP" sz="1100">
              <a:solidFill>
                <a:schemeClr val="dk1"/>
              </a:solidFill>
              <a:effectLst/>
              <a:latin typeface="+mn-lt"/>
              <a:ea typeface="+mn-ea"/>
              <a:cs typeface="+mn-cs"/>
            </a:rPr>
            <a:t>急速な</a:t>
          </a:r>
          <a:r>
            <a:rPr lang="ja-JP" altLang="ja-JP" sz="1100" b="0" i="0" baseline="0">
              <a:solidFill>
                <a:schemeClr val="dk1"/>
              </a:solidFill>
              <a:effectLst/>
              <a:latin typeface="+mn-lt"/>
              <a:ea typeface="+mn-ea"/>
              <a:cs typeface="+mn-cs"/>
            </a:rPr>
            <a:t>高齢化による、医療費の増加を抑制し、繰出金の増加を抑えることに努める。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43180</xdr:rowOff>
    </xdr:from>
    <xdr:to>
      <xdr:col>24</xdr:col>
      <xdr:colOff>31750</xdr:colOff>
      <xdr:row>59</xdr:row>
      <xdr:rowOff>16510</xdr:rowOff>
    </xdr:to>
    <xdr:cxnSp macro="">
      <xdr:nvCxnSpPr>
        <xdr:cNvPr id="251" name="直線コネクタ 250"/>
        <xdr:cNvCxnSpPr/>
      </xdr:nvCxnSpPr>
      <xdr:spPr>
        <a:xfrm>
          <a:off x="15671800" y="99872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43180</xdr:rowOff>
    </xdr:from>
    <xdr:to>
      <xdr:col>22</xdr:col>
      <xdr:colOff>565150</xdr:colOff>
      <xdr:row>59</xdr:row>
      <xdr:rowOff>31750</xdr:rowOff>
    </xdr:to>
    <xdr:cxnSp macro="">
      <xdr:nvCxnSpPr>
        <xdr:cNvPr id="254" name="直線コネクタ 253"/>
        <xdr:cNvCxnSpPr/>
      </xdr:nvCxnSpPr>
      <xdr:spPr>
        <a:xfrm flipV="1">
          <a:off x="14782800" y="99872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104140</xdr:rowOff>
    </xdr:from>
    <xdr:to>
      <xdr:col>21</xdr:col>
      <xdr:colOff>361950</xdr:colOff>
      <xdr:row>59</xdr:row>
      <xdr:rowOff>31750</xdr:rowOff>
    </xdr:to>
    <xdr:cxnSp macro="">
      <xdr:nvCxnSpPr>
        <xdr:cNvPr id="257" name="直線コネクタ 256"/>
        <xdr:cNvCxnSpPr/>
      </xdr:nvCxnSpPr>
      <xdr:spPr>
        <a:xfrm>
          <a:off x="13893800" y="1004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104140</xdr:rowOff>
    </xdr:from>
    <xdr:to>
      <xdr:col>20</xdr:col>
      <xdr:colOff>158750</xdr:colOff>
      <xdr:row>58</xdr:row>
      <xdr:rowOff>119380</xdr:rowOff>
    </xdr:to>
    <xdr:cxnSp macro="">
      <xdr:nvCxnSpPr>
        <xdr:cNvPr id="260" name="直線コネクタ 259"/>
        <xdr:cNvCxnSpPr/>
      </xdr:nvCxnSpPr>
      <xdr:spPr>
        <a:xfrm flipV="1">
          <a:off x="13004800" y="1004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137160</xdr:rowOff>
    </xdr:from>
    <xdr:to>
      <xdr:col>24</xdr:col>
      <xdr:colOff>82550</xdr:colOff>
      <xdr:row>59</xdr:row>
      <xdr:rowOff>67310</xdr:rowOff>
    </xdr:to>
    <xdr:sp macro="" textlink="">
      <xdr:nvSpPr>
        <xdr:cNvPr id="270" name="円/楕円 269"/>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109237</xdr:rowOff>
    </xdr:from>
    <xdr:ext cx="762000" cy="259045"/>
    <xdr:sp macro="" textlink="">
      <xdr:nvSpPr>
        <xdr:cNvPr id="271"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163830</xdr:rowOff>
    </xdr:from>
    <xdr:to>
      <xdr:col>22</xdr:col>
      <xdr:colOff>615950</xdr:colOff>
      <xdr:row>58</xdr:row>
      <xdr:rowOff>93980</xdr:rowOff>
    </xdr:to>
    <xdr:sp macro="" textlink="">
      <xdr:nvSpPr>
        <xdr:cNvPr id="272" name="円/楕円 271"/>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78757</xdr:rowOff>
    </xdr:from>
    <xdr:ext cx="736600" cy="259045"/>
    <xdr:sp macro="" textlink="">
      <xdr:nvSpPr>
        <xdr:cNvPr id="273" name="テキスト ボックス 272"/>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152400</xdr:rowOff>
    </xdr:from>
    <xdr:to>
      <xdr:col>21</xdr:col>
      <xdr:colOff>412750</xdr:colOff>
      <xdr:row>59</xdr:row>
      <xdr:rowOff>82550</xdr:rowOff>
    </xdr:to>
    <xdr:sp macro="" textlink="">
      <xdr:nvSpPr>
        <xdr:cNvPr id="274" name="円/楕円 273"/>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67327</xdr:rowOff>
    </xdr:from>
    <xdr:ext cx="762000" cy="259045"/>
    <xdr:sp macro="" textlink="">
      <xdr:nvSpPr>
        <xdr:cNvPr id="275" name="テキスト ボックス 274"/>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53340</xdr:rowOff>
    </xdr:from>
    <xdr:to>
      <xdr:col>20</xdr:col>
      <xdr:colOff>209550</xdr:colOff>
      <xdr:row>58</xdr:row>
      <xdr:rowOff>154940</xdr:rowOff>
    </xdr:to>
    <xdr:sp macro="" textlink="">
      <xdr:nvSpPr>
        <xdr:cNvPr id="276" name="円/楕円 275"/>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139717</xdr:rowOff>
    </xdr:from>
    <xdr:ext cx="762000" cy="259045"/>
    <xdr:sp macro="" textlink="">
      <xdr:nvSpPr>
        <xdr:cNvPr id="277" name="テキスト ボックス 276"/>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68580</xdr:rowOff>
    </xdr:from>
    <xdr:to>
      <xdr:col>19</xdr:col>
      <xdr:colOff>6350</xdr:colOff>
      <xdr:row>58</xdr:row>
      <xdr:rowOff>170180</xdr:rowOff>
    </xdr:to>
    <xdr:sp macro="" textlink="">
      <xdr:nvSpPr>
        <xdr:cNvPr id="278" name="円/楕円 277"/>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154957</xdr:rowOff>
    </xdr:from>
    <xdr:ext cx="762000" cy="259045"/>
    <xdr:sp macro="" textlink="">
      <xdr:nvSpPr>
        <xdr:cNvPr id="279" name="テキスト ボックス 278"/>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補助費等は、昨年度より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）しており、類似団体を下回るものの、県平均を上回っている。</a:t>
          </a:r>
          <a:r>
            <a:rPr kumimoji="1" lang="ja-JP" altLang="en-US" sz="1100">
              <a:solidFill>
                <a:schemeClr val="dk1"/>
              </a:solidFill>
              <a:effectLst/>
              <a:latin typeface="+mn-lt"/>
              <a:ea typeface="+mn-ea"/>
              <a:cs typeface="+mn-cs"/>
            </a:rPr>
            <a:t>主な要因は</a:t>
          </a:r>
          <a:r>
            <a:rPr kumimoji="1" lang="ja-JP" altLang="en-US" sz="1100">
              <a:solidFill>
                <a:schemeClr val="tx1"/>
              </a:solidFill>
              <a:effectLst/>
              <a:latin typeface="+mn-lt"/>
              <a:ea typeface="+mn-ea"/>
              <a:cs typeface="+mn-cs"/>
            </a:rPr>
            <a:t>社会保障費の増等を背景とした</a:t>
          </a:r>
          <a:r>
            <a:rPr kumimoji="1" lang="ja-JP" altLang="en-US" sz="1100">
              <a:solidFill>
                <a:schemeClr val="dk1"/>
              </a:solidFill>
              <a:effectLst/>
              <a:latin typeface="+mn-lt"/>
              <a:ea typeface="+mn-ea"/>
              <a:cs typeface="+mn-cs"/>
            </a:rPr>
            <a:t>後期高齢者広域連合への負担金が</a:t>
          </a:r>
          <a:r>
            <a:rPr kumimoji="1" lang="en-US" altLang="ja-JP" sz="1100">
              <a:solidFill>
                <a:schemeClr val="dk1"/>
              </a:solidFill>
              <a:effectLst/>
              <a:latin typeface="+mn-lt"/>
              <a:ea typeface="+mn-ea"/>
              <a:cs typeface="+mn-cs"/>
            </a:rPr>
            <a:t>25,855</a:t>
          </a:r>
          <a:r>
            <a:rPr kumimoji="1" lang="ja-JP" altLang="en-US" sz="1100">
              <a:solidFill>
                <a:schemeClr val="dk1"/>
              </a:solidFill>
              <a:effectLst/>
              <a:latin typeface="+mn-lt"/>
              <a:ea typeface="+mn-ea"/>
              <a:cs typeface="+mn-cs"/>
            </a:rPr>
            <a:t>千円増加している。</a:t>
          </a:r>
          <a:r>
            <a:rPr lang="ja-JP" altLang="ja-JP" sz="1100" b="0" i="0" baseline="0">
              <a:solidFill>
                <a:schemeClr val="dk1"/>
              </a:solidFill>
              <a:effectLst/>
              <a:latin typeface="+mn-lt"/>
              <a:ea typeface="+mn-ea"/>
              <a:cs typeface="+mn-cs"/>
            </a:rPr>
            <a:t>今後は、一部事務組合にも厳しい財政状況の理解を求めるとともに、</a:t>
          </a:r>
          <a:r>
            <a:rPr kumimoji="1" lang="ja-JP" altLang="ja-JP" sz="1100">
              <a:solidFill>
                <a:schemeClr val="dk1"/>
              </a:solidFill>
              <a:effectLst/>
              <a:latin typeface="+mn-lt"/>
              <a:ea typeface="+mn-ea"/>
              <a:cs typeface="+mn-cs"/>
            </a:rPr>
            <a:t>行政改革で</a:t>
          </a:r>
          <a:r>
            <a:rPr lang="ja-JP" altLang="ja-JP" sz="1100" b="0" i="0" baseline="0">
              <a:solidFill>
                <a:schemeClr val="dk1"/>
              </a:solidFill>
              <a:effectLst/>
              <a:latin typeface="+mn-lt"/>
              <a:ea typeface="+mn-ea"/>
              <a:cs typeface="+mn-cs"/>
            </a:rPr>
            <a:t>補助団体等の精査を行い、補助費の見直しに取り組んでいく。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36</xdr:row>
      <xdr:rowOff>99568</xdr:rowOff>
    </xdr:to>
    <xdr:cxnSp macro="">
      <xdr:nvCxnSpPr>
        <xdr:cNvPr id="309" name="直線コネクタ 308"/>
        <xdr:cNvCxnSpPr/>
      </xdr:nvCxnSpPr>
      <xdr:spPr>
        <a:xfrm>
          <a:off x="15671800" y="62397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108712</xdr:rowOff>
    </xdr:to>
    <xdr:cxnSp macro="">
      <xdr:nvCxnSpPr>
        <xdr:cNvPr id="312" name="直線コネクタ 311"/>
        <xdr:cNvCxnSpPr/>
      </xdr:nvCxnSpPr>
      <xdr:spPr>
        <a:xfrm flipV="1">
          <a:off x="14782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36</xdr:row>
      <xdr:rowOff>108712</xdr:rowOff>
    </xdr:to>
    <xdr:cxnSp macro="">
      <xdr:nvCxnSpPr>
        <xdr:cNvPr id="315" name="直線コネクタ 314"/>
        <xdr:cNvCxnSpPr/>
      </xdr:nvCxnSpPr>
      <xdr:spPr>
        <a:xfrm>
          <a:off x="13893800" y="628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108712</xdr:rowOff>
    </xdr:from>
    <xdr:to>
      <xdr:col>20</xdr:col>
      <xdr:colOff>158750</xdr:colOff>
      <xdr:row>37</xdr:row>
      <xdr:rowOff>5842</xdr:rowOff>
    </xdr:to>
    <xdr:cxnSp macro="">
      <xdr:nvCxnSpPr>
        <xdr:cNvPr id="318" name="直線コネクタ 317"/>
        <xdr:cNvCxnSpPr/>
      </xdr:nvCxnSpPr>
      <xdr:spPr>
        <a:xfrm flipV="1">
          <a:off x="13004800" y="62809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28" name="円/楕円 327"/>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65295</xdr:rowOff>
    </xdr:from>
    <xdr:ext cx="762000" cy="259045"/>
    <xdr:sp macro="" textlink="">
      <xdr:nvSpPr>
        <xdr:cNvPr id="329"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xdr:rowOff>
    </xdr:from>
    <xdr:to>
      <xdr:col>22</xdr:col>
      <xdr:colOff>615950</xdr:colOff>
      <xdr:row>36</xdr:row>
      <xdr:rowOff>118364</xdr:rowOff>
    </xdr:to>
    <xdr:sp macro="" textlink="">
      <xdr:nvSpPr>
        <xdr:cNvPr id="330" name="円/楕円 329"/>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31" name="テキスト ボックス 330"/>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32" name="円/楕円 331"/>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33" name="テキスト ボックス 332"/>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34" name="円/楕円 333"/>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35" name="テキスト ボックス 334"/>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126492</xdr:rowOff>
    </xdr:from>
    <xdr:to>
      <xdr:col>19</xdr:col>
      <xdr:colOff>6350</xdr:colOff>
      <xdr:row>37</xdr:row>
      <xdr:rowOff>56642</xdr:rowOff>
    </xdr:to>
    <xdr:sp macro="" textlink="">
      <xdr:nvSpPr>
        <xdr:cNvPr id="336" name="円/楕円 335"/>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41419</xdr:rowOff>
    </xdr:from>
    <xdr:ext cx="762000" cy="259045"/>
    <xdr:sp macro="" textlink="">
      <xdr:nvSpPr>
        <xdr:cNvPr id="337" name="テキスト ボックス 336"/>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公債費は、前年度と比較すると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。公営住宅建設事業債</a:t>
          </a:r>
          <a:r>
            <a:rPr kumimoji="1" lang="en-US" altLang="ja-JP" sz="1100">
              <a:solidFill>
                <a:schemeClr val="dk1"/>
              </a:solidFill>
              <a:effectLst/>
              <a:latin typeface="+mn-lt"/>
              <a:ea typeface="+mn-ea"/>
              <a:cs typeface="+mn-cs"/>
            </a:rPr>
            <a:t>6,711</a:t>
          </a:r>
          <a:r>
            <a:rPr kumimoji="1" lang="ja-JP" altLang="en-US" sz="1100">
              <a:solidFill>
                <a:schemeClr val="dk1"/>
              </a:solidFill>
              <a:effectLst/>
              <a:latin typeface="+mn-lt"/>
              <a:ea typeface="+mn-ea"/>
              <a:cs typeface="+mn-cs"/>
            </a:rPr>
            <a:t>千年の増、学校教育施設等整備事業債</a:t>
          </a:r>
          <a:r>
            <a:rPr kumimoji="1" lang="en-US" altLang="ja-JP" sz="1100">
              <a:solidFill>
                <a:schemeClr val="dk1"/>
              </a:solidFill>
              <a:effectLst/>
              <a:latin typeface="+mn-lt"/>
              <a:ea typeface="+mn-ea"/>
              <a:cs typeface="+mn-cs"/>
            </a:rPr>
            <a:t>7,934</a:t>
          </a:r>
          <a:r>
            <a:rPr kumimoji="1" lang="ja-JP" altLang="en-US" sz="1100">
              <a:solidFill>
                <a:schemeClr val="dk1"/>
              </a:solidFill>
              <a:effectLst/>
              <a:latin typeface="+mn-lt"/>
              <a:ea typeface="+mn-ea"/>
              <a:cs typeface="+mn-cs"/>
            </a:rPr>
            <a:t>千円の増、社会福祉施設整備事業債</a:t>
          </a:r>
          <a:r>
            <a:rPr kumimoji="1" lang="en-US" altLang="ja-JP" sz="1100">
              <a:solidFill>
                <a:schemeClr val="dk1"/>
              </a:solidFill>
              <a:effectLst/>
              <a:latin typeface="+mn-lt"/>
              <a:ea typeface="+mn-ea"/>
              <a:cs typeface="+mn-cs"/>
            </a:rPr>
            <a:t>6,270</a:t>
          </a:r>
          <a:r>
            <a:rPr kumimoji="1" lang="ja-JP" altLang="en-US" sz="1100">
              <a:solidFill>
                <a:schemeClr val="dk1"/>
              </a:solidFill>
              <a:effectLst/>
              <a:latin typeface="+mn-lt"/>
              <a:ea typeface="+mn-ea"/>
              <a:cs typeface="+mn-cs"/>
            </a:rPr>
            <a:t>千円の増となっており、償還額は若干増加しているが、</a:t>
          </a:r>
          <a:r>
            <a:rPr kumimoji="1" lang="ja-JP" altLang="ja-JP" sz="1100">
              <a:solidFill>
                <a:schemeClr val="dk1"/>
              </a:solidFill>
              <a:effectLst/>
              <a:latin typeface="+mn-lt"/>
              <a:ea typeface="+mn-ea"/>
              <a:cs typeface="+mn-cs"/>
            </a:rPr>
            <a:t>以前からの地方債発行抑制により</a:t>
          </a:r>
          <a:r>
            <a:rPr kumimoji="1" lang="ja-JP" altLang="en-US" sz="1100">
              <a:solidFill>
                <a:schemeClr val="dk1"/>
              </a:solidFill>
              <a:effectLst/>
              <a:latin typeface="+mn-lt"/>
              <a:ea typeface="+mn-ea"/>
              <a:cs typeface="+mn-cs"/>
            </a:rPr>
            <a:t>良好な数値と考える</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年度からは、緊急経済対策で建設した事業の元利償還金が発生</a:t>
          </a:r>
          <a:r>
            <a:rPr kumimoji="1" lang="ja-JP" altLang="en-US" sz="1100" b="0" i="0" baseline="0">
              <a:solidFill>
                <a:schemeClr val="dk1"/>
              </a:solidFill>
              <a:effectLst/>
              <a:latin typeface="+mn-lt"/>
              <a:ea typeface="+mn-ea"/>
              <a:cs typeface="+mn-cs"/>
            </a:rPr>
            <a:t>する。また</a:t>
          </a:r>
          <a:r>
            <a:rPr kumimoji="1" lang="ja-JP" altLang="en-US"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28</a:t>
          </a:r>
          <a:r>
            <a:rPr kumimoji="1" lang="ja-JP" altLang="en-US" sz="1100" b="0" i="0" baseline="0">
              <a:solidFill>
                <a:schemeClr val="tx1"/>
              </a:solidFill>
              <a:effectLst/>
              <a:latin typeface="+mn-lt"/>
              <a:ea typeface="+mn-ea"/>
              <a:cs typeface="+mn-cs"/>
            </a:rPr>
            <a:t>年</a:t>
          </a:r>
          <a:r>
            <a:rPr kumimoji="1" lang="ja-JP" altLang="ja-JP" sz="1100" b="0" i="0" baseline="0">
              <a:solidFill>
                <a:schemeClr val="tx1"/>
              </a:solidFill>
              <a:effectLst/>
              <a:latin typeface="+mn-lt"/>
              <a:ea typeface="+mn-ea"/>
              <a:cs typeface="+mn-cs"/>
            </a:rPr>
            <a:t>熊本地震</a:t>
          </a:r>
          <a:r>
            <a:rPr kumimoji="1" lang="ja-JP" altLang="en-US" sz="1100" b="0" i="0" baseline="0">
              <a:solidFill>
                <a:schemeClr val="tx1"/>
              </a:solidFill>
              <a:effectLst/>
              <a:latin typeface="+mn-lt"/>
              <a:ea typeface="+mn-ea"/>
              <a:cs typeface="+mn-cs"/>
            </a:rPr>
            <a:t>の影響により</a:t>
          </a:r>
          <a:r>
            <a:rPr lang="ja-JP" altLang="ja-JP" sz="1100">
              <a:solidFill>
                <a:schemeClr val="tx1"/>
              </a:solidFill>
              <a:effectLst/>
              <a:latin typeface="+mn-lt"/>
              <a:ea typeface="+mn-ea"/>
              <a:cs typeface="+mn-cs"/>
            </a:rPr>
            <a:t>起債借入（</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年度</a:t>
          </a:r>
          <a:r>
            <a:rPr lang="ja-JP" altLang="ja-JP" sz="1100">
              <a:solidFill>
                <a:schemeClr val="tx1"/>
              </a:solidFill>
              <a:effectLst/>
              <a:latin typeface="+mn-lt"/>
              <a:ea typeface="+mn-ea"/>
              <a:cs typeface="+mn-cs"/>
            </a:rPr>
            <a:t>借入額</a:t>
          </a:r>
          <a:r>
            <a:rPr lang="en-US" altLang="ja-JP" sz="1100">
              <a:solidFill>
                <a:schemeClr val="dk1"/>
              </a:solidFill>
              <a:effectLst/>
              <a:latin typeface="+mn-lt"/>
              <a:ea typeface="+mn-ea"/>
              <a:cs typeface="+mn-cs"/>
            </a:rPr>
            <a:t>2,473,900</a:t>
          </a:r>
          <a:r>
            <a:rPr lang="ja-JP" altLang="ja-JP" sz="1100">
              <a:solidFill>
                <a:schemeClr val="dk1"/>
              </a:solidFill>
              <a:effectLst/>
              <a:latin typeface="+mn-lt"/>
              <a:ea typeface="+mn-ea"/>
              <a:cs typeface="+mn-cs"/>
            </a:rPr>
            <a:t>千円）及び平成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年度の</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a:t>
          </a:r>
          <a:r>
            <a:rPr lang="ja-JP" altLang="ja-JP" sz="1100">
              <a:solidFill>
                <a:schemeClr val="tx1"/>
              </a:solidFill>
              <a:effectLst/>
              <a:latin typeface="+mn-lt"/>
              <a:ea typeface="+mn-ea"/>
              <a:cs typeface="+mn-cs"/>
            </a:rPr>
            <a:t>熊本</a:t>
          </a:r>
          <a:r>
            <a:rPr lang="ja-JP" altLang="ja-JP" sz="1100">
              <a:solidFill>
                <a:schemeClr val="dk1"/>
              </a:solidFill>
              <a:effectLst/>
              <a:latin typeface="+mn-lt"/>
              <a:ea typeface="+mn-ea"/>
              <a:cs typeface="+mn-cs"/>
            </a:rPr>
            <a:t>地震関連事業の起債借入により、平成</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年度に元利償還金の額がピークを迎え</a:t>
          </a:r>
          <a:r>
            <a:rPr lang="ja-JP" altLang="en-US" sz="1100">
              <a:solidFill>
                <a:schemeClr val="dk1"/>
              </a:solidFill>
              <a:effectLst/>
              <a:latin typeface="+mn-lt"/>
              <a:ea typeface="+mn-ea"/>
              <a:cs typeface="+mn-cs"/>
            </a:rPr>
            <a:t>、今後比率が悪化する見込みである。</a:t>
          </a:r>
          <a:endParaRPr lang="ja-JP" altLang="ja-JP" sz="1400">
            <a:effectLst/>
          </a:endParaRPr>
        </a:p>
        <a:p>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113285</xdr:rowOff>
    </xdr:from>
    <xdr:to>
      <xdr:col>7</xdr:col>
      <xdr:colOff>15875</xdr:colOff>
      <xdr:row>76</xdr:row>
      <xdr:rowOff>149861</xdr:rowOff>
    </xdr:to>
    <xdr:cxnSp macro="">
      <xdr:nvCxnSpPr>
        <xdr:cNvPr id="367" name="直線コネクタ 366"/>
        <xdr:cNvCxnSpPr/>
      </xdr:nvCxnSpPr>
      <xdr:spPr>
        <a:xfrm>
          <a:off x="3987800" y="131434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113285</xdr:rowOff>
    </xdr:from>
    <xdr:to>
      <xdr:col>5</xdr:col>
      <xdr:colOff>549275</xdr:colOff>
      <xdr:row>77</xdr:row>
      <xdr:rowOff>10413</xdr:rowOff>
    </xdr:to>
    <xdr:cxnSp macro="">
      <xdr:nvCxnSpPr>
        <xdr:cNvPr id="370" name="直線コネクタ 369"/>
        <xdr:cNvCxnSpPr/>
      </xdr:nvCxnSpPr>
      <xdr:spPr>
        <a:xfrm flipV="1">
          <a:off x="3098800" y="131434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xdr:rowOff>
    </xdr:from>
    <xdr:to>
      <xdr:col>4</xdr:col>
      <xdr:colOff>346075</xdr:colOff>
      <xdr:row>77</xdr:row>
      <xdr:rowOff>19558</xdr:rowOff>
    </xdr:to>
    <xdr:cxnSp macro="">
      <xdr:nvCxnSpPr>
        <xdr:cNvPr id="373" name="直線コネクタ 372"/>
        <xdr:cNvCxnSpPr/>
      </xdr:nvCxnSpPr>
      <xdr:spPr>
        <a:xfrm flipV="1">
          <a:off x="2209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19558</xdr:rowOff>
    </xdr:from>
    <xdr:to>
      <xdr:col>3</xdr:col>
      <xdr:colOff>142875</xdr:colOff>
      <xdr:row>77</xdr:row>
      <xdr:rowOff>156718</xdr:rowOff>
    </xdr:to>
    <xdr:cxnSp macro="">
      <xdr:nvCxnSpPr>
        <xdr:cNvPr id="376" name="直線コネクタ 375"/>
        <xdr:cNvCxnSpPr/>
      </xdr:nvCxnSpPr>
      <xdr:spPr>
        <a:xfrm flipV="1">
          <a:off x="1320800" y="132212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86" name="円/楕円 385"/>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87"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62485</xdr:rowOff>
    </xdr:from>
    <xdr:to>
      <xdr:col>5</xdr:col>
      <xdr:colOff>600075</xdr:colOff>
      <xdr:row>76</xdr:row>
      <xdr:rowOff>164085</xdr:rowOff>
    </xdr:to>
    <xdr:sp macro="" textlink="">
      <xdr:nvSpPr>
        <xdr:cNvPr id="388" name="円/楕円 387"/>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2811</xdr:rowOff>
    </xdr:from>
    <xdr:ext cx="736600" cy="259045"/>
    <xdr:sp macro="" textlink="">
      <xdr:nvSpPr>
        <xdr:cNvPr id="389" name="テキスト ボックス 388"/>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131063</xdr:rowOff>
    </xdr:from>
    <xdr:to>
      <xdr:col>4</xdr:col>
      <xdr:colOff>396875</xdr:colOff>
      <xdr:row>77</xdr:row>
      <xdr:rowOff>61213</xdr:rowOff>
    </xdr:to>
    <xdr:sp macro="" textlink="">
      <xdr:nvSpPr>
        <xdr:cNvPr id="390" name="円/楕円 389"/>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71391</xdr:rowOff>
    </xdr:from>
    <xdr:ext cx="762000" cy="259045"/>
    <xdr:sp macro="" textlink="">
      <xdr:nvSpPr>
        <xdr:cNvPr id="391" name="テキスト ボックス 39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140208</xdr:rowOff>
    </xdr:from>
    <xdr:to>
      <xdr:col>3</xdr:col>
      <xdr:colOff>193675</xdr:colOff>
      <xdr:row>77</xdr:row>
      <xdr:rowOff>70358</xdr:rowOff>
    </xdr:to>
    <xdr:sp macro="" textlink="">
      <xdr:nvSpPr>
        <xdr:cNvPr id="392" name="円/楕円 391"/>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80535</xdr:rowOff>
    </xdr:from>
    <xdr:ext cx="762000" cy="259045"/>
    <xdr:sp macro="" textlink="">
      <xdr:nvSpPr>
        <xdr:cNvPr id="393" name="テキスト ボックス 392"/>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105918</xdr:rowOff>
    </xdr:from>
    <xdr:to>
      <xdr:col>1</xdr:col>
      <xdr:colOff>676275</xdr:colOff>
      <xdr:row>78</xdr:row>
      <xdr:rowOff>36068</xdr:rowOff>
    </xdr:to>
    <xdr:sp macro="" textlink="">
      <xdr:nvSpPr>
        <xdr:cNvPr id="394" name="円/楕円 393"/>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46245</xdr:rowOff>
    </xdr:from>
    <xdr:ext cx="762000" cy="259045"/>
    <xdr:sp macro="" textlink="">
      <xdr:nvSpPr>
        <xdr:cNvPr id="395" name="テキスト ボックス 394"/>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公債費以外に係る比率は、前年度より</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し類似団体を上回って</a:t>
          </a:r>
          <a:r>
            <a:rPr kumimoji="1" lang="ja-JP" altLang="en-US" sz="1100">
              <a:solidFill>
                <a:schemeClr val="dk1"/>
              </a:solidFill>
              <a:effectLst/>
              <a:latin typeface="+mn-lt"/>
              <a:ea typeface="+mn-ea"/>
              <a:cs typeface="+mn-cs"/>
            </a:rPr>
            <a:t>おり、</a:t>
          </a:r>
          <a:r>
            <a:rPr kumimoji="1" lang="ja-JP" altLang="en-US" sz="1100">
              <a:solidFill>
                <a:schemeClr val="tx1"/>
              </a:solidFill>
              <a:effectLst/>
              <a:latin typeface="+mn-lt"/>
              <a:ea typeface="+mn-ea"/>
              <a:cs typeface="+mn-cs"/>
            </a:rPr>
            <a:t>歳出総額をみると、平成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a:t>
          </a:r>
          <a:r>
            <a:rPr kumimoji="1" lang="ja-JP" altLang="en-US" sz="1100">
              <a:solidFill>
                <a:schemeClr val="dk1"/>
              </a:solidFill>
              <a:effectLst/>
              <a:latin typeface="+mn-lt"/>
              <a:ea typeface="+mn-ea"/>
              <a:cs typeface="+mn-cs"/>
            </a:rPr>
            <a:t>熊本地震の影響により歳出決算額が膨大になっている。歳出決算額が平成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6,874,825</a:t>
          </a:r>
          <a:r>
            <a:rPr kumimoji="1" lang="ja-JP" altLang="en-US" sz="1100">
              <a:solidFill>
                <a:schemeClr val="dk1"/>
              </a:solidFill>
              <a:effectLst/>
              <a:latin typeface="+mn-lt"/>
              <a:ea typeface="+mn-ea"/>
              <a:cs typeface="+mn-cs"/>
            </a:rPr>
            <a:t>千円に対して、平成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14,397,349</a:t>
          </a:r>
          <a:r>
            <a:rPr kumimoji="1" lang="ja-JP" altLang="en-US" sz="1100">
              <a:solidFill>
                <a:schemeClr val="dk1"/>
              </a:solidFill>
              <a:effectLst/>
              <a:latin typeface="+mn-lt"/>
              <a:ea typeface="+mn-ea"/>
              <a:cs typeface="+mn-cs"/>
            </a:rPr>
            <a:t>千円と約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倍となっている。</a:t>
          </a:r>
          <a:r>
            <a:rPr kumimoji="1" lang="ja-JP" altLang="ja-JP" sz="1100">
              <a:solidFill>
                <a:schemeClr val="dk1"/>
              </a:solidFill>
              <a:effectLst/>
              <a:latin typeface="+mn-lt"/>
              <a:ea typeface="+mn-ea"/>
              <a:cs typeface="+mn-cs"/>
            </a:rPr>
            <a:t>今後は徐々に平常モードに推移していくと思われるが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行財政改革の着実な推進を図り更なる経常経費の削減に努める。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76</xdr:row>
      <xdr:rowOff>149861</xdr:rowOff>
    </xdr:to>
    <xdr:cxnSp macro="">
      <xdr:nvCxnSpPr>
        <xdr:cNvPr id="428" name="直線コネクタ 427"/>
        <xdr:cNvCxnSpPr/>
      </xdr:nvCxnSpPr>
      <xdr:spPr>
        <a:xfrm>
          <a:off x="15671800" y="130200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130811</xdr:rowOff>
    </xdr:to>
    <xdr:cxnSp macro="">
      <xdr:nvCxnSpPr>
        <xdr:cNvPr id="431" name="直線コネクタ 430"/>
        <xdr:cNvCxnSpPr/>
      </xdr:nvCxnSpPr>
      <xdr:spPr>
        <a:xfrm flipV="1">
          <a:off x="14782800" y="1302003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27939</xdr:rowOff>
    </xdr:from>
    <xdr:to>
      <xdr:col>21</xdr:col>
      <xdr:colOff>361950</xdr:colOff>
      <xdr:row>76</xdr:row>
      <xdr:rowOff>130811</xdr:rowOff>
    </xdr:to>
    <xdr:cxnSp macro="">
      <xdr:nvCxnSpPr>
        <xdr:cNvPr id="434" name="直線コネクタ 433"/>
        <xdr:cNvCxnSpPr/>
      </xdr:nvCxnSpPr>
      <xdr:spPr>
        <a:xfrm>
          <a:off x="13893800" y="130581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27939</xdr:rowOff>
    </xdr:from>
    <xdr:to>
      <xdr:col>20</xdr:col>
      <xdr:colOff>158750</xdr:colOff>
      <xdr:row>76</xdr:row>
      <xdr:rowOff>92711</xdr:rowOff>
    </xdr:to>
    <xdr:cxnSp macro="">
      <xdr:nvCxnSpPr>
        <xdr:cNvPr id="437" name="直線コネクタ 436"/>
        <xdr:cNvCxnSpPr/>
      </xdr:nvCxnSpPr>
      <xdr:spPr>
        <a:xfrm flipV="1">
          <a:off x="13004800" y="130581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99061</xdr:rowOff>
    </xdr:from>
    <xdr:to>
      <xdr:col>24</xdr:col>
      <xdr:colOff>82550</xdr:colOff>
      <xdr:row>77</xdr:row>
      <xdr:rowOff>29211</xdr:rowOff>
    </xdr:to>
    <xdr:sp macro="" textlink="">
      <xdr:nvSpPr>
        <xdr:cNvPr id="447" name="円/楕円 446"/>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71138</xdr:rowOff>
    </xdr:from>
    <xdr:ext cx="762000" cy="259045"/>
    <xdr:sp macro="" textlink="">
      <xdr:nvSpPr>
        <xdr:cNvPr id="448"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49" name="円/楕円 448"/>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25416</xdr:rowOff>
    </xdr:from>
    <xdr:ext cx="736600" cy="259045"/>
    <xdr:sp macro="" textlink="">
      <xdr:nvSpPr>
        <xdr:cNvPr id="450" name="テキスト ボックス 449"/>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80011</xdr:rowOff>
    </xdr:from>
    <xdr:to>
      <xdr:col>21</xdr:col>
      <xdr:colOff>412750</xdr:colOff>
      <xdr:row>77</xdr:row>
      <xdr:rowOff>10161</xdr:rowOff>
    </xdr:to>
    <xdr:sp macro="" textlink="">
      <xdr:nvSpPr>
        <xdr:cNvPr id="451" name="円/楕円 450"/>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166388</xdr:rowOff>
    </xdr:from>
    <xdr:ext cx="762000" cy="259045"/>
    <xdr:sp macro="" textlink="">
      <xdr:nvSpPr>
        <xdr:cNvPr id="452" name="テキスト ボックス 451"/>
        <xdr:cNvSpPr txBox="1"/>
      </xdr:nvSpPr>
      <xdr:spPr>
        <a:xfrm>
          <a:off x="14401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148589</xdr:rowOff>
    </xdr:from>
    <xdr:to>
      <xdr:col>20</xdr:col>
      <xdr:colOff>209550</xdr:colOff>
      <xdr:row>76</xdr:row>
      <xdr:rowOff>78739</xdr:rowOff>
    </xdr:to>
    <xdr:sp macro="" textlink="">
      <xdr:nvSpPr>
        <xdr:cNvPr id="453" name="円/楕円 452"/>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63516</xdr:rowOff>
    </xdr:from>
    <xdr:ext cx="762000" cy="259045"/>
    <xdr:sp macro="" textlink="">
      <xdr:nvSpPr>
        <xdr:cNvPr id="454" name="テキスト ボックス 453"/>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41911</xdr:rowOff>
    </xdr:from>
    <xdr:to>
      <xdr:col>19</xdr:col>
      <xdr:colOff>6350</xdr:colOff>
      <xdr:row>76</xdr:row>
      <xdr:rowOff>143511</xdr:rowOff>
    </xdr:to>
    <xdr:sp macro="" textlink="">
      <xdr:nvSpPr>
        <xdr:cNvPr id="455" name="円/楕円 454"/>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128288</xdr:rowOff>
    </xdr:from>
    <xdr:ext cx="762000" cy="259045"/>
    <xdr:sp macro="" textlink="">
      <xdr:nvSpPr>
        <xdr:cNvPr id="456" name="テキスト ボックス 455"/>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熊本県御船町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55802</xdr:rowOff>
    </xdr:from>
    <xdr:to>
      <xdr:col>4</xdr:col>
      <xdr:colOff>1117600</xdr:colOff>
      <xdr:row>17</xdr:row>
      <xdr:rowOff>151406</xdr:rowOff>
    </xdr:to>
    <xdr:cxnSp macro="">
      <xdr:nvCxnSpPr>
        <xdr:cNvPr id="52" name="直線コネクタ 51"/>
        <xdr:cNvCxnSpPr/>
      </xdr:nvCxnSpPr>
      <xdr:spPr bwMode="auto">
        <a:xfrm flipV="1">
          <a:off x="5003800" y="2846627"/>
          <a:ext cx="647700" cy="267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151406</xdr:rowOff>
    </xdr:from>
    <xdr:to>
      <xdr:col>4</xdr:col>
      <xdr:colOff>469900</xdr:colOff>
      <xdr:row>18</xdr:row>
      <xdr:rowOff>1754</xdr:rowOff>
    </xdr:to>
    <xdr:cxnSp macro="">
      <xdr:nvCxnSpPr>
        <xdr:cNvPr id="55" name="直線コネクタ 54"/>
        <xdr:cNvCxnSpPr/>
      </xdr:nvCxnSpPr>
      <xdr:spPr bwMode="auto">
        <a:xfrm flipV="1">
          <a:off x="4305300" y="3113681"/>
          <a:ext cx="698500" cy="21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1754</xdr:rowOff>
    </xdr:from>
    <xdr:to>
      <xdr:col>3</xdr:col>
      <xdr:colOff>904875</xdr:colOff>
      <xdr:row>18</xdr:row>
      <xdr:rowOff>25496</xdr:rowOff>
    </xdr:to>
    <xdr:cxnSp macro="">
      <xdr:nvCxnSpPr>
        <xdr:cNvPr id="58" name="直線コネクタ 57"/>
        <xdr:cNvCxnSpPr/>
      </xdr:nvCxnSpPr>
      <xdr:spPr bwMode="auto">
        <a:xfrm flipV="1">
          <a:off x="3606800" y="3135479"/>
          <a:ext cx="698500" cy="23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25496</xdr:rowOff>
    </xdr:from>
    <xdr:to>
      <xdr:col>3</xdr:col>
      <xdr:colOff>206375</xdr:colOff>
      <xdr:row>18</xdr:row>
      <xdr:rowOff>34640</xdr:rowOff>
    </xdr:to>
    <xdr:cxnSp macro="">
      <xdr:nvCxnSpPr>
        <xdr:cNvPr id="61" name="直線コネクタ 60"/>
        <xdr:cNvCxnSpPr/>
      </xdr:nvCxnSpPr>
      <xdr:spPr bwMode="auto">
        <a:xfrm flipV="1">
          <a:off x="2908300" y="3159221"/>
          <a:ext cx="6985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5002</xdr:rowOff>
    </xdr:from>
    <xdr:to>
      <xdr:col>5</xdr:col>
      <xdr:colOff>34925</xdr:colOff>
      <xdr:row>16</xdr:row>
      <xdr:rowOff>106602</xdr:rowOff>
    </xdr:to>
    <xdr:sp macro="" textlink="">
      <xdr:nvSpPr>
        <xdr:cNvPr id="71" name="円/楕円 70"/>
        <xdr:cNvSpPr/>
      </xdr:nvSpPr>
      <xdr:spPr bwMode="auto">
        <a:xfrm>
          <a:off x="5600700" y="279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21529</xdr:rowOff>
    </xdr:from>
    <xdr:ext cx="762000" cy="259045"/>
    <xdr:sp macro="" textlink="">
      <xdr:nvSpPr>
        <xdr:cNvPr id="72" name="人口1人当たり決算額の推移該当値テキスト130"/>
        <xdr:cNvSpPr txBox="1"/>
      </xdr:nvSpPr>
      <xdr:spPr>
        <a:xfrm>
          <a:off x="5740400" y="264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106,777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100606</xdr:rowOff>
    </xdr:from>
    <xdr:to>
      <xdr:col>4</xdr:col>
      <xdr:colOff>520700</xdr:colOff>
      <xdr:row>18</xdr:row>
      <xdr:rowOff>30756</xdr:rowOff>
    </xdr:to>
    <xdr:sp macro="" textlink="">
      <xdr:nvSpPr>
        <xdr:cNvPr id="73" name="円/楕円 72"/>
        <xdr:cNvSpPr/>
      </xdr:nvSpPr>
      <xdr:spPr bwMode="auto">
        <a:xfrm>
          <a:off x="4953000" y="306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15533</xdr:rowOff>
    </xdr:from>
    <xdr:ext cx="736600" cy="259045"/>
    <xdr:sp macro="" textlink="">
      <xdr:nvSpPr>
        <xdr:cNvPr id="74" name="テキスト ボックス 73"/>
        <xdr:cNvSpPr txBox="1"/>
      </xdr:nvSpPr>
      <xdr:spPr>
        <a:xfrm>
          <a:off x="4622800" y="314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90,422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122404</xdr:rowOff>
    </xdr:from>
    <xdr:to>
      <xdr:col>3</xdr:col>
      <xdr:colOff>955675</xdr:colOff>
      <xdr:row>18</xdr:row>
      <xdr:rowOff>52554</xdr:rowOff>
    </xdr:to>
    <xdr:sp macro="" textlink="">
      <xdr:nvSpPr>
        <xdr:cNvPr id="75" name="円/楕円 74"/>
        <xdr:cNvSpPr/>
      </xdr:nvSpPr>
      <xdr:spPr bwMode="auto">
        <a:xfrm>
          <a:off x="4254500" y="308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37331</xdr:rowOff>
    </xdr:from>
    <xdr:ext cx="762000" cy="259045"/>
    <xdr:sp macro="" textlink="">
      <xdr:nvSpPr>
        <xdr:cNvPr id="76" name="テキスト ボックス 75"/>
        <xdr:cNvSpPr txBox="1"/>
      </xdr:nvSpPr>
      <xdr:spPr>
        <a:xfrm>
          <a:off x="3924300" y="317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89,087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146146</xdr:rowOff>
    </xdr:from>
    <xdr:to>
      <xdr:col>3</xdr:col>
      <xdr:colOff>257175</xdr:colOff>
      <xdr:row>18</xdr:row>
      <xdr:rowOff>76296</xdr:rowOff>
    </xdr:to>
    <xdr:sp macro="" textlink="">
      <xdr:nvSpPr>
        <xdr:cNvPr id="77" name="円/楕円 76"/>
        <xdr:cNvSpPr/>
      </xdr:nvSpPr>
      <xdr:spPr bwMode="auto">
        <a:xfrm>
          <a:off x="3556000" y="3108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61073</xdr:rowOff>
    </xdr:from>
    <xdr:ext cx="762000" cy="259045"/>
    <xdr:sp macro="" textlink="">
      <xdr:nvSpPr>
        <xdr:cNvPr id="78" name="テキスト ボックス 77"/>
        <xdr:cNvSpPr txBox="1"/>
      </xdr:nvSpPr>
      <xdr:spPr>
        <a:xfrm>
          <a:off x="3225800" y="319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87,633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155290</xdr:rowOff>
    </xdr:from>
    <xdr:to>
      <xdr:col>2</xdr:col>
      <xdr:colOff>692150</xdr:colOff>
      <xdr:row>18</xdr:row>
      <xdr:rowOff>85440</xdr:rowOff>
    </xdr:to>
    <xdr:sp macro="" textlink="">
      <xdr:nvSpPr>
        <xdr:cNvPr id="79" name="円/楕円 78"/>
        <xdr:cNvSpPr/>
      </xdr:nvSpPr>
      <xdr:spPr bwMode="auto">
        <a:xfrm>
          <a:off x="2857500" y="311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70217</xdr:rowOff>
    </xdr:from>
    <xdr:ext cx="762000" cy="259045"/>
    <xdr:sp macro="" textlink="">
      <xdr:nvSpPr>
        <xdr:cNvPr id="80" name="テキスト ボックス 79"/>
        <xdr:cNvSpPr txBox="1"/>
      </xdr:nvSpPr>
      <xdr:spPr>
        <a:xfrm>
          <a:off x="2527300" y="320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300469</xdr:rowOff>
    </xdr:from>
    <xdr:to>
      <xdr:col>4</xdr:col>
      <xdr:colOff>1117600</xdr:colOff>
      <xdr:row>35</xdr:row>
      <xdr:rowOff>334131</xdr:rowOff>
    </xdr:to>
    <xdr:cxnSp macro="">
      <xdr:nvCxnSpPr>
        <xdr:cNvPr id="113" name="直線コネクタ 112"/>
        <xdr:cNvCxnSpPr/>
      </xdr:nvCxnSpPr>
      <xdr:spPr bwMode="auto">
        <a:xfrm>
          <a:off x="5003800" y="6910819"/>
          <a:ext cx="647700" cy="33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300469</xdr:rowOff>
    </xdr:from>
    <xdr:to>
      <xdr:col>4</xdr:col>
      <xdr:colOff>469900</xdr:colOff>
      <xdr:row>35</xdr:row>
      <xdr:rowOff>313328</xdr:rowOff>
    </xdr:to>
    <xdr:cxnSp macro="">
      <xdr:nvCxnSpPr>
        <xdr:cNvPr id="116" name="直線コネクタ 115"/>
        <xdr:cNvCxnSpPr/>
      </xdr:nvCxnSpPr>
      <xdr:spPr bwMode="auto">
        <a:xfrm flipV="1">
          <a:off x="4305300" y="6910819"/>
          <a:ext cx="6985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274580</xdr:rowOff>
    </xdr:from>
    <xdr:to>
      <xdr:col>3</xdr:col>
      <xdr:colOff>904875</xdr:colOff>
      <xdr:row>35</xdr:row>
      <xdr:rowOff>313328</xdr:rowOff>
    </xdr:to>
    <xdr:cxnSp macro="">
      <xdr:nvCxnSpPr>
        <xdr:cNvPr id="119" name="直線コネクタ 118"/>
        <xdr:cNvCxnSpPr/>
      </xdr:nvCxnSpPr>
      <xdr:spPr bwMode="auto">
        <a:xfrm>
          <a:off x="3606800" y="6884930"/>
          <a:ext cx="698500" cy="3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199714</xdr:rowOff>
    </xdr:from>
    <xdr:to>
      <xdr:col>3</xdr:col>
      <xdr:colOff>206375</xdr:colOff>
      <xdr:row>35</xdr:row>
      <xdr:rowOff>274580</xdr:rowOff>
    </xdr:to>
    <xdr:cxnSp macro="">
      <xdr:nvCxnSpPr>
        <xdr:cNvPr id="122" name="直線コネクタ 121"/>
        <xdr:cNvCxnSpPr/>
      </xdr:nvCxnSpPr>
      <xdr:spPr bwMode="auto">
        <a:xfrm>
          <a:off x="2908300" y="6810064"/>
          <a:ext cx="698500" cy="7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283331</xdr:rowOff>
    </xdr:from>
    <xdr:to>
      <xdr:col>5</xdr:col>
      <xdr:colOff>34925</xdr:colOff>
      <xdr:row>36</xdr:row>
      <xdr:rowOff>42031</xdr:rowOff>
    </xdr:to>
    <xdr:sp macro="" textlink="">
      <xdr:nvSpPr>
        <xdr:cNvPr id="132" name="円/楕円 131"/>
        <xdr:cNvSpPr/>
      </xdr:nvSpPr>
      <xdr:spPr bwMode="auto">
        <a:xfrm>
          <a:off x="5600700" y="689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255408</xdr:rowOff>
    </xdr:from>
    <xdr:ext cx="762000" cy="259045"/>
    <xdr:sp macro="" textlink="">
      <xdr:nvSpPr>
        <xdr:cNvPr id="133" name="人口1人当たり決算額の推移該当値テキスト445"/>
        <xdr:cNvSpPr txBox="1"/>
      </xdr:nvSpPr>
      <xdr:spPr>
        <a:xfrm>
          <a:off x="5740400" y="686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12,127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249669</xdr:rowOff>
    </xdr:from>
    <xdr:to>
      <xdr:col>4</xdr:col>
      <xdr:colOff>520700</xdr:colOff>
      <xdr:row>36</xdr:row>
      <xdr:rowOff>8369</xdr:rowOff>
    </xdr:to>
    <xdr:sp macro="" textlink="">
      <xdr:nvSpPr>
        <xdr:cNvPr id="134" name="円/楕円 133"/>
        <xdr:cNvSpPr/>
      </xdr:nvSpPr>
      <xdr:spPr bwMode="auto">
        <a:xfrm>
          <a:off x="4953000" y="686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336046</xdr:rowOff>
    </xdr:from>
    <xdr:ext cx="736600" cy="259045"/>
    <xdr:sp macro="" textlink="">
      <xdr:nvSpPr>
        <xdr:cNvPr id="135" name="テキスト ボックス 134"/>
        <xdr:cNvSpPr txBox="1"/>
      </xdr:nvSpPr>
      <xdr:spPr>
        <a:xfrm>
          <a:off x="4622800" y="694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262528</xdr:rowOff>
    </xdr:from>
    <xdr:to>
      <xdr:col>3</xdr:col>
      <xdr:colOff>955675</xdr:colOff>
      <xdr:row>36</xdr:row>
      <xdr:rowOff>21228</xdr:rowOff>
    </xdr:to>
    <xdr:sp macro="" textlink="">
      <xdr:nvSpPr>
        <xdr:cNvPr id="136" name="円/楕円 135"/>
        <xdr:cNvSpPr/>
      </xdr:nvSpPr>
      <xdr:spPr bwMode="auto">
        <a:xfrm>
          <a:off x="4254500" y="6872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6005</xdr:rowOff>
    </xdr:from>
    <xdr:ext cx="762000" cy="259045"/>
    <xdr:sp macro="" textlink="">
      <xdr:nvSpPr>
        <xdr:cNvPr id="137" name="テキスト ボックス 136"/>
        <xdr:cNvSpPr txBox="1"/>
      </xdr:nvSpPr>
      <xdr:spPr>
        <a:xfrm>
          <a:off x="3924300" y="695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223780</xdr:rowOff>
    </xdr:from>
    <xdr:to>
      <xdr:col>3</xdr:col>
      <xdr:colOff>257175</xdr:colOff>
      <xdr:row>35</xdr:row>
      <xdr:rowOff>325380</xdr:rowOff>
    </xdr:to>
    <xdr:sp macro="" textlink="">
      <xdr:nvSpPr>
        <xdr:cNvPr id="138" name="円/楕円 137"/>
        <xdr:cNvSpPr/>
      </xdr:nvSpPr>
      <xdr:spPr bwMode="auto">
        <a:xfrm>
          <a:off x="3556000" y="683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310157</xdr:rowOff>
    </xdr:from>
    <xdr:ext cx="762000" cy="259045"/>
    <xdr:sp macro="" textlink="">
      <xdr:nvSpPr>
        <xdr:cNvPr id="139" name="テキスト ボックス 138"/>
        <xdr:cNvSpPr txBox="1"/>
      </xdr:nvSpPr>
      <xdr:spPr>
        <a:xfrm>
          <a:off x="3225800" y="692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15,253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148914</xdr:rowOff>
    </xdr:from>
    <xdr:to>
      <xdr:col>2</xdr:col>
      <xdr:colOff>692150</xdr:colOff>
      <xdr:row>35</xdr:row>
      <xdr:rowOff>250514</xdr:rowOff>
    </xdr:to>
    <xdr:sp macro="" textlink="">
      <xdr:nvSpPr>
        <xdr:cNvPr id="140" name="円/楕円 139"/>
        <xdr:cNvSpPr/>
      </xdr:nvSpPr>
      <xdr:spPr bwMode="auto">
        <a:xfrm>
          <a:off x="2857500" y="675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235291</xdr:rowOff>
    </xdr:from>
    <xdr:ext cx="762000" cy="259045"/>
    <xdr:sp macro="" textlink="">
      <xdr:nvSpPr>
        <xdr:cNvPr id="141" name="テキスト ボックス 140"/>
        <xdr:cNvSpPr txBox="1"/>
      </xdr:nvSpPr>
      <xdr:spPr>
        <a:xfrm>
          <a:off x="2527300" y="684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熊本県御船町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17,320
17,264
99.03
15,464,634
14,397,349
431,142
4,564,673
10,298,964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107.9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156780</xdr:rowOff>
    </xdr:from>
    <xdr:to>
      <xdr:col>6</xdr:col>
      <xdr:colOff>511175</xdr:colOff>
      <xdr:row>35</xdr:row>
      <xdr:rowOff>148485</xdr:rowOff>
    </xdr:to>
    <xdr:cxnSp macro="">
      <xdr:nvCxnSpPr>
        <xdr:cNvPr id="63" name="直線コネクタ 62"/>
        <xdr:cNvCxnSpPr/>
      </xdr:nvCxnSpPr>
      <xdr:spPr>
        <a:xfrm flipV="1">
          <a:off x="3797300" y="5986080"/>
          <a:ext cx="838200" cy="16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148485</xdr:rowOff>
    </xdr:from>
    <xdr:to>
      <xdr:col>5</xdr:col>
      <xdr:colOff>358775</xdr:colOff>
      <xdr:row>36</xdr:row>
      <xdr:rowOff>27523</xdr:rowOff>
    </xdr:to>
    <xdr:cxnSp macro="">
      <xdr:nvCxnSpPr>
        <xdr:cNvPr id="66" name="直線コネクタ 65"/>
        <xdr:cNvCxnSpPr/>
      </xdr:nvCxnSpPr>
      <xdr:spPr>
        <a:xfrm flipV="1">
          <a:off x="2908300" y="6149235"/>
          <a:ext cx="889000" cy="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27523</xdr:rowOff>
    </xdr:from>
    <xdr:to>
      <xdr:col>4</xdr:col>
      <xdr:colOff>155575</xdr:colOff>
      <xdr:row>36</xdr:row>
      <xdr:rowOff>65307</xdr:rowOff>
    </xdr:to>
    <xdr:cxnSp macro="">
      <xdr:nvCxnSpPr>
        <xdr:cNvPr id="69" name="直線コネクタ 68"/>
        <xdr:cNvCxnSpPr/>
      </xdr:nvCxnSpPr>
      <xdr:spPr>
        <a:xfrm flipV="1">
          <a:off x="2019300" y="6199723"/>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13676</xdr:rowOff>
    </xdr:from>
    <xdr:to>
      <xdr:col>2</xdr:col>
      <xdr:colOff>638175</xdr:colOff>
      <xdr:row>36</xdr:row>
      <xdr:rowOff>65307</xdr:rowOff>
    </xdr:to>
    <xdr:cxnSp macro="">
      <xdr:nvCxnSpPr>
        <xdr:cNvPr id="72" name="直線コネクタ 71"/>
        <xdr:cNvCxnSpPr/>
      </xdr:nvCxnSpPr>
      <xdr:spPr>
        <a:xfrm>
          <a:off x="1130300" y="6185876"/>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105980</xdr:rowOff>
    </xdr:from>
    <xdr:to>
      <xdr:col>6</xdr:col>
      <xdr:colOff>561975</xdr:colOff>
      <xdr:row>35</xdr:row>
      <xdr:rowOff>36130</xdr:rowOff>
    </xdr:to>
    <xdr:sp macro="" textlink="">
      <xdr:nvSpPr>
        <xdr:cNvPr id="82" name="円/楕円 81"/>
        <xdr:cNvSpPr/>
      </xdr:nvSpPr>
      <xdr:spPr>
        <a:xfrm>
          <a:off x="4584700" y="5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128857</xdr:rowOff>
    </xdr:from>
    <xdr:ext cx="534377" cy="259045"/>
    <xdr:sp macro="" textlink="">
      <xdr:nvSpPr>
        <xdr:cNvPr id="83" name="人件費該当値テキスト"/>
        <xdr:cNvSpPr txBox="1"/>
      </xdr:nvSpPr>
      <xdr:spPr>
        <a:xfrm>
          <a:off x="4686300" y="57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88,954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97685</xdr:rowOff>
    </xdr:from>
    <xdr:to>
      <xdr:col>5</xdr:col>
      <xdr:colOff>409575</xdr:colOff>
      <xdr:row>36</xdr:row>
      <xdr:rowOff>27835</xdr:rowOff>
    </xdr:to>
    <xdr:sp macro="" textlink="">
      <xdr:nvSpPr>
        <xdr:cNvPr id="84" name="円/楕円 83"/>
        <xdr:cNvSpPr/>
      </xdr:nvSpPr>
      <xdr:spPr>
        <a:xfrm>
          <a:off x="3746500" y="60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18962</xdr:rowOff>
    </xdr:from>
    <xdr:ext cx="534377" cy="259045"/>
    <xdr:sp macro="" textlink="">
      <xdr:nvSpPr>
        <xdr:cNvPr id="85" name="テキスト ボックス 84"/>
        <xdr:cNvSpPr txBox="1"/>
      </xdr:nvSpPr>
      <xdr:spPr>
        <a:xfrm>
          <a:off x="3530111" y="61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148173</xdr:rowOff>
    </xdr:from>
    <xdr:to>
      <xdr:col>4</xdr:col>
      <xdr:colOff>206375</xdr:colOff>
      <xdr:row>36</xdr:row>
      <xdr:rowOff>78323</xdr:rowOff>
    </xdr:to>
    <xdr:sp macro="" textlink="">
      <xdr:nvSpPr>
        <xdr:cNvPr id="86" name="円/楕円 85"/>
        <xdr:cNvSpPr/>
      </xdr:nvSpPr>
      <xdr:spPr>
        <a:xfrm>
          <a:off x="2857500" y="614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69450</xdr:rowOff>
    </xdr:from>
    <xdr:ext cx="534377" cy="259045"/>
    <xdr:sp macro="" textlink="">
      <xdr:nvSpPr>
        <xdr:cNvPr id="87" name="テキスト ボックス 86"/>
        <xdr:cNvSpPr txBox="1"/>
      </xdr:nvSpPr>
      <xdr:spPr>
        <a:xfrm>
          <a:off x="2641111" y="62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14507</xdr:rowOff>
    </xdr:from>
    <xdr:to>
      <xdr:col>3</xdr:col>
      <xdr:colOff>3175</xdr:colOff>
      <xdr:row>36</xdr:row>
      <xdr:rowOff>116107</xdr:rowOff>
    </xdr:to>
    <xdr:sp macro="" textlink="">
      <xdr:nvSpPr>
        <xdr:cNvPr id="88" name="円/楕円 87"/>
        <xdr:cNvSpPr/>
      </xdr:nvSpPr>
      <xdr:spPr>
        <a:xfrm>
          <a:off x="1968500" y="61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107234</xdr:rowOff>
    </xdr:from>
    <xdr:ext cx="534377" cy="259045"/>
    <xdr:sp macro="" textlink="">
      <xdr:nvSpPr>
        <xdr:cNvPr id="89" name="テキスト ボックス 88"/>
        <xdr:cNvSpPr txBox="1"/>
      </xdr:nvSpPr>
      <xdr:spPr>
        <a:xfrm>
          <a:off x="1752111" y="62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73,556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134326</xdr:rowOff>
    </xdr:from>
    <xdr:to>
      <xdr:col>1</xdr:col>
      <xdr:colOff>485775</xdr:colOff>
      <xdr:row>36</xdr:row>
      <xdr:rowOff>64476</xdr:rowOff>
    </xdr:to>
    <xdr:sp macro="" textlink="">
      <xdr:nvSpPr>
        <xdr:cNvPr id="90" name="円/楕円 89"/>
        <xdr:cNvSpPr/>
      </xdr:nvSpPr>
      <xdr:spPr>
        <a:xfrm>
          <a:off x="1079500" y="61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55603</xdr:rowOff>
    </xdr:from>
    <xdr:ext cx="534377" cy="259045"/>
    <xdr:sp macro="" textlink="">
      <xdr:nvSpPr>
        <xdr:cNvPr id="91" name="テキスト ボックス 90"/>
        <xdr:cNvSpPr txBox="1"/>
      </xdr:nvSpPr>
      <xdr:spPr>
        <a:xfrm>
          <a:off x="863111" y="62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74544</xdr:rowOff>
    </xdr:from>
    <xdr:to>
      <xdr:col>6</xdr:col>
      <xdr:colOff>510540</xdr:colOff>
      <xdr:row>57</xdr:row>
      <xdr:rowOff>106594</xdr:rowOff>
    </xdr:to>
    <xdr:cxnSp macro="">
      <xdr:nvCxnSpPr>
        <xdr:cNvPr id="113" name="直線コネクタ 112"/>
        <xdr:cNvCxnSpPr/>
      </xdr:nvCxnSpPr>
      <xdr:spPr>
        <a:xfrm flipV="1">
          <a:off x="4633595" y="8989944"/>
          <a:ext cx="1270" cy="88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110421</xdr:rowOff>
    </xdr:from>
    <xdr:ext cx="534377" cy="259045"/>
    <xdr:sp macro="" textlink="">
      <xdr:nvSpPr>
        <xdr:cNvPr id="114" name="物件費最小値テキスト"/>
        <xdr:cNvSpPr txBox="1"/>
      </xdr:nvSpPr>
      <xdr:spPr>
        <a:xfrm>
          <a:off x="4686300" y="98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57</xdr:row>
      <xdr:rowOff>106594</xdr:rowOff>
    </xdr:from>
    <xdr:to>
      <xdr:col>6</xdr:col>
      <xdr:colOff>600075</xdr:colOff>
      <xdr:row>57</xdr:row>
      <xdr:rowOff>106594</xdr:rowOff>
    </xdr:to>
    <xdr:cxnSp macro="">
      <xdr:nvCxnSpPr>
        <xdr:cNvPr id="115" name="直線コネクタ 114"/>
        <xdr:cNvCxnSpPr/>
      </xdr:nvCxnSpPr>
      <xdr:spPr>
        <a:xfrm>
          <a:off x="4546600" y="98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21221</xdr:rowOff>
    </xdr:from>
    <xdr:ext cx="599010" cy="259045"/>
    <xdr:sp macro="" textlink="">
      <xdr:nvSpPr>
        <xdr:cNvPr id="116" name="物件費最大値テキスト"/>
        <xdr:cNvSpPr txBox="1"/>
      </xdr:nvSpPr>
      <xdr:spPr>
        <a:xfrm>
          <a:off x="4686300" y="876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52</xdr:row>
      <xdr:rowOff>74544</xdr:rowOff>
    </xdr:from>
    <xdr:to>
      <xdr:col>6</xdr:col>
      <xdr:colOff>600075</xdr:colOff>
      <xdr:row>52</xdr:row>
      <xdr:rowOff>74544</xdr:rowOff>
    </xdr:to>
    <xdr:cxnSp macro="">
      <xdr:nvCxnSpPr>
        <xdr:cNvPr id="117" name="直線コネクタ 116"/>
        <xdr:cNvCxnSpPr/>
      </xdr:nvCxnSpPr>
      <xdr:spPr>
        <a:xfrm>
          <a:off x="4546600" y="89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74544</xdr:rowOff>
    </xdr:from>
    <xdr:to>
      <xdr:col>6</xdr:col>
      <xdr:colOff>511175</xdr:colOff>
      <xdr:row>57</xdr:row>
      <xdr:rowOff>85403</xdr:rowOff>
    </xdr:to>
    <xdr:cxnSp macro="">
      <xdr:nvCxnSpPr>
        <xdr:cNvPr id="118" name="直線コネクタ 117"/>
        <xdr:cNvCxnSpPr/>
      </xdr:nvCxnSpPr>
      <xdr:spPr>
        <a:xfrm flipV="1">
          <a:off x="3797300" y="8989944"/>
          <a:ext cx="838200" cy="8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59175</xdr:rowOff>
    </xdr:from>
    <xdr:ext cx="534377" cy="259045"/>
    <xdr:sp macro="" textlink="">
      <xdr:nvSpPr>
        <xdr:cNvPr id="119" name="物件費平均値テキスト"/>
        <xdr:cNvSpPr txBox="1"/>
      </xdr:nvSpPr>
      <xdr:spPr>
        <a:xfrm>
          <a:off x="4686300" y="966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80748</xdr:rowOff>
    </xdr:from>
    <xdr:to>
      <xdr:col>6</xdr:col>
      <xdr:colOff>561975</xdr:colOff>
      <xdr:row>57</xdr:row>
      <xdr:rowOff>10898</xdr:rowOff>
    </xdr:to>
    <xdr:sp macro="" textlink="">
      <xdr:nvSpPr>
        <xdr:cNvPr id="120" name="フローチャート : 判断 119"/>
        <xdr:cNvSpPr/>
      </xdr:nvSpPr>
      <xdr:spPr>
        <a:xfrm>
          <a:off x="45847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81283</xdr:rowOff>
    </xdr:from>
    <xdr:to>
      <xdr:col>5</xdr:col>
      <xdr:colOff>358775</xdr:colOff>
      <xdr:row>57</xdr:row>
      <xdr:rowOff>85403</xdr:rowOff>
    </xdr:to>
    <xdr:cxnSp macro="">
      <xdr:nvCxnSpPr>
        <xdr:cNvPr id="121" name="直線コネクタ 120"/>
        <xdr:cNvCxnSpPr/>
      </xdr:nvCxnSpPr>
      <xdr:spPr>
        <a:xfrm>
          <a:off x="2908300" y="9853933"/>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110461</xdr:rowOff>
    </xdr:from>
    <xdr:to>
      <xdr:col>5</xdr:col>
      <xdr:colOff>409575</xdr:colOff>
      <xdr:row>57</xdr:row>
      <xdr:rowOff>40611</xdr:rowOff>
    </xdr:to>
    <xdr:sp macro="" textlink="">
      <xdr:nvSpPr>
        <xdr:cNvPr id="122" name="フローチャート : 判断 121"/>
        <xdr:cNvSpPr/>
      </xdr:nvSpPr>
      <xdr:spPr>
        <a:xfrm>
          <a:off x="3746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57138</xdr:rowOff>
    </xdr:from>
    <xdr:ext cx="534377" cy="259045"/>
    <xdr:sp macro="" textlink="">
      <xdr:nvSpPr>
        <xdr:cNvPr id="123" name="テキスト ボックス 122"/>
        <xdr:cNvSpPr txBox="1"/>
      </xdr:nvSpPr>
      <xdr:spPr>
        <a:xfrm>
          <a:off x="3530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81283</xdr:rowOff>
    </xdr:from>
    <xdr:to>
      <xdr:col>4</xdr:col>
      <xdr:colOff>155575</xdr:colOff>
      <xdr:row>57</xdr:row>
      <xdr:rowOff>124375</xdr:rowOff>
    </xdr:to>
    <xdr:cxnSp macro="">
      <xdr:nvCxnSpPr>
        <xdr:cNvPr id="124" name="直線コネクタ 123"/>
        <xdr:cNvCxnSpPr/>
      </xdr:nvCxnSpPr>
      <xdr:spPr>
        <a:xfrm flipV="1">
          <a:off x="2019300" y="9853933"/>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108592</xdr:rowOff>
    </xdr:from>
    <xdr:to>
      <xdr:col>4</xdr:col>
      <xdr:colOff>206375</xdr:colOff>
      <xdr:row>57</xdr:row>
      <xdr:rowOff>38742</xdr:rowOff>
    </xdr:to>
    <xdr:sp macro="" textlink="">
      <xdr:nvSpPr>
        <xdr:cNvPr id="125" name="フローチャート : 判断 124"/>
        <xdr:cNvSpPr/>
      </xdr:nvSpPr>
      <xdr:spPr>
        <a:xfrm>
          <a:off x="2857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55269</xdr:rowOff>
    </xdr:from>
    <xdr:ext cx="534377" cy="259045"/>
    <xdr:sp macro="" textlink="">
      <xdr:nvSpPr>
        <xdr:cNvPr id="126" name="テキスト ボックス 125"/>
        <xdr:cNvSpPr txBox="1"/>
      </xdr:nvSpPr>
      <xdr:spPr>
        <a:xfrm>
          <a:off x="2641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124375</xdr:rowOff>
    </xdr:from>
    <xdr:to>
      <xdr:col>2</xdr:col>
      <xdr:colOff>638175</xdr:colOff>
      <xdr:row>57</xdr:row>
      <xdr:rowOff>146988</xdr:rowOff>
    </xdr:to>
    <xdr:cxnSp macro="">
      <xdr:nvCxnSpPr>
        <xdr:cNvPr id="127" name="直線コネクタ 126"/>
        <xdr:cNvCxnSpPr/>
      </xdr:nvCxnSpPr>
      <xdr:spPr>
        <a:xfrm flipV="1">
          <a:off x="1130300" y="9897025"/>
          <a:ext cx="8890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146489</xdr:rowOff>
    </xdr:from>
    <xdr:to>
      <xdr:col>3</xdr:col>
      <xdr:colOff>3175</xdr:colOff>
      <xdr:row>57</xdr:row>
      <xdr:rowOff>76639</xdr:rowOff>
    </xdr:to>
    <xdr:sp macro="" textlink="">
      <xdr:nvSpPr>
        <xdr:cNvPr id="128" name="フローチャート : 判断 127"/>
        <xdr:cNvSpPr/>
      </xdr:nvSpPr>
      <xdr:spPr>
        <a:xfrm>
          <a:off x="1968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93166</xdr:rowOff>
    </xdr:from>
    <xdr:ext cx="534377" cy="259045"/>
    <xdr:sp macro="" textlink="">
      <xdr:nvSpPr>
        <xdr:cNvPr id="129" name="テキスト ボックス 128"/>
        <xdr:cNvSpPr txBox="1"/>
      </xdr:nvSpPr>
      <xdr:spPr>
        <a:xfrm>
          <a:off x="1752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142081</xdr:rowOff>
    </xdr:from>
    <xdr:to>
      <xdr:col>1</xdr:col>
      <xdr:colOff>485775</xdr:colOff>
      <xdr:row>57</xdr:row>
      <xdr:rowOff>72231</xdr:rowOff>
    </xdr:to>
    <xdr:sp macro="" textlink="">
      <xdr:nvSpPr>
        <xdr:cNvPr id="130" name="フローチャート : 判断 129"/>
        <xdr:cNvSpPr/>
      </xdr:nvSpPr>
      <xdr:spPr>
        <a:xfrm>
          <a:off x="1079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88758</xdr:rowOff>
    </xdr:from>
    <xdr:ext cx="534377" cy="259045"/>
    <xdr:sp macro="" textlink="">
      <xdr:nvSpPr>
        <xdr:cNvPr id="131" name="テキスト ボックス 130"/>
        <xdr:cNvSpPr txBox="1"/>
      </xdr:nvSpPr>
      <xdr:spPr>
        <a:xfrm>
          <a:off x="863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23744</xdr:rowOff>
    </xdr:from>
    <xdr:to>
      <xdr:col>6</xdr:col>
      <xdr:colOff>561975</xdr:colOff>
      <xdr:row>52</xdr:row>
      <xdr:rowOff>125344</xdr:rowOff>
    </xdr:to>
    <xdr:sp macro="" textlink="">
      <xdr:nvSpPr>
        <xdr:cNvPr id="137" name="円/楕円 136"/>
        <xdr:cNvSpPr/>
      </xdr:nvSpPr>
      <xdr:spPr>
        <a:xfrm>
          <a:off x="4584700" y="89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148221</xdr:rowOff>
    </xdr:from>
    <xdr:ext cx="599010" cy="259045"/>
    <xdr:sp macro="" textlink="">
      <xdr:nvSpPr>
        <xdr:cNvPr id="138" name="物件費該当値テキスト"/>
        <xdr:cNvSpPr txBox="1"/>
      </xdr:nvSpPr>
      <xdr:spPr>
        <a:xfrm>
          <a:off x="4686300" y="88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239,251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34603</xdr:rowOff>
    </xdr:from>
    <xdr:to>
      <xdr:col>5</xdr:col>
      <xdr:colOff>409575</xdr:colOff>
      <xdr:row>57</xdr:row>
      <xdr:rowOff>136203</xdr:rowOff>
    </xdr:to>
    <xdr:sp macro="" textlink="">
      <xdr:nvSpPr>
        <xdr:cNvPr id="139" name="円/楕円 138"/>
        <xdr:cNvSpPr/>
      </xdr:nvSpPr>
      <xdr:spPr>
        <a:xfrm>
          <a:off x="3746500" y="980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127330</xdr:rowOff>
    </xdr:from>
    <xdr:ext cx="534377" cy="259045"/>
    <xdr:sp macro="" textlink="">
      <xdr:nvSpPr>
        <xdr:cNvPr id="140" name="テキスト ボックス 139"/>
        <xdr:cNvSpPr txBox="1"/>
      </xdr:nvSpPr>
      <xdr:spPr>
        <a:xfrm>
          <a:off x="3530111" y="98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30483</xdr:rowOff>
    </xdr:from>
    <xdr:to>
      <xdr:col>4</xdr:col>
      <xdr:colOff>206375</xdr:colOff>
      <xdr:row>57</xdr:row>
      <xdr:rowOff>132083</xdr:rowOff>
    </xdr:to>
    <xdr:sp macro="" textlink="">
      <xdr:nvSpPr>
        <xdr:cNvPr id="141" name="円/楕円 140"/>
        <xdr:cNvSpPr/>
      </xdr:nvSpPr>
      <xdr:spPr>
        <a:xfrm>
          <a:off x="2857500" y="980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123210</xdr:rowOff>
    </xdr:from>
    <xdr:ext cx="534377" cy="259045"/>
    <xdr:sp macro="" textlink="">
      <xdr:nvSpPr>
        <xdr:cNvPr id="142" name="テキスト ボックス 141"/>
        <xdr:cNvSpPr txBox="1"/>
      </xdr:nvSpPr>
      <xdr:spPr>
        <a:xfrm>
          <a:off x="2641111" y="989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73575</xdr:rowOff>
    </xdr:from>
    <xdr:to>
      <xdr:col>3</xdr:col>
      <xdr:colOff>3175</xdr:colOff>
      <xdr:row>58</xdr:row>
      <xdr:rowOff>3725</xdr:rowOff>
    </xdr:to>
    <xdr:sp macro="" textlink="">
      <xdr:nvSpPr>
        <xdr:cNvPr id="143" name="円/楕円 142"/>
        <xdr:cNvSpPr/>
      </xdr:nvSpPr>
      <xdr:spPr>
        <a:xfrm>
          <a:off x="1968500" y="98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166302</xdr:rowOff>
    </xdr:from>
    <xdr:ext cx="534377" cy="259045"/>
    <xdr:sp macro="" textlink="">
      <xdr:nvSpPr>
        <xdr:cNvPr id="144" name="テキスト ボックス 143"/>
        <xdr:cNvSpPr txBox="1"/>
      </xdr:nvSpPr>
      <xdr:spPr>
        <a:xfrm>
          <a:off x="1752111" y="993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96188</xdr:rowOff>
    </xdr:from>
    <xdr:to>
      <xdr:col>1</xdr:col>
      <xdr:colOff>485775</xdr:colOff>
      <xdr:row>58</xdr:row>
      <xdr:rowOff>26338</xdr:rowOff>
    </xdr:to>
    <xdr:sp macro="" textlink="">
      <xdr:nvSpPr>
        <xdr:cNvPr id="145" name="円/楕円 144"/>
        <xdr:cNvSpPr/>
      </xdr:nvSpPr>
      <xdr:spPr>
        <a:xfrm>
          <a:off x="1079500" y="98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17465</xdr:rowOff>
    </xdr:from>
    <xdr:ext cx="534377" cy="259045"/>
    <xdr:sp macro="" textlink="">
      <xdr:nvSpPr>
        <xdr:cNvPr id="146" name="テキスト ボックス 145"/>
        <xdr:cNvSpPr txBox="1"/>
      </xdr:nvSpPr>
      <xdr:spPr>
        <a:xfrm>
          <a:off x="863111" y="996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0" name="直線コネクタ 169"/>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1"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2" name="直線コネクタ 171"/>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3"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4" name="直線コネクタ 173"/>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145492</xdr:rowOff>
    </xdr:from>
    <xdr:to>
      <xdr:col>6</xdr:col>
      <xdr:colOff>511175</xdr:colOff>
      <xdr:row>78</xdr:row>
      <xdr:rowOff>169647</xdr:rowOff>
    </xdr:to>
    <xdr:cxnSp macro="">
      <xdr:nvCxnSpPr>
        <xdr:cNvPr id="175" name="直線コネクタ 174"/>
        <xdr:cNvCxnSpPr/>
      </xdr:nvCxnSpPr>
      <xdr:spPr>
        <a:xfrm>
          <a:off x="3797300" y="13518592"/>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6"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77" name="フローチャート : 判断 176"/>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145492</xdr:rowOff>
    </xdr:from>
    <xdr:to>
      <xdr:col>5</xdr:col>
      <xdr:colOff>358775</xdr:colOff>
      <xdr:row>78</xdr:row>
      <xdr:rowOff>155017</xdr:rowOff>
    </xdr:to>
    <xdr:cxnSp macro="">
      <xdr:nvCxnSpPr>
        <xdr:cNvPr id="178" name="直線コネクタ 177"/>
        <xdr:cNvCxnSpPr/>
      </xdr:nvCxnSpPr>
      <xdr:spPr>
        <a:xfrm flipV="1">
          <a:off x="2908300" y="1351859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79" name="フローチャート : 判断 178"/>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0" name="テキスト ボックス 179"/>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155017</xdr:rowOff>
    </xdr:from>
    <xdr:to>
      <xdr:col>4</xdr:col>
      <xdr:colOff>155575</xdr:colOff>
      <xdr:row>78</xdr:row>
      <xdr:rowOff>163437</xdr:rowOff>
    </xdr:to>
    <xdr:cxnSp macro="">
      <xdr:nvCxnSpPr>
        <xdr:cNvPr id="181" name="直線コネクタ 180"/>
        <xdr:cNvCxnSpPr/>
      </xdr:nvCxnSpPr>
      <xdr:spPr>
        <a:xfrm flipV="1">
          <a:off x="2019300" y="13528117"/>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2" name="フローチャート : 判断 181"/>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3" name="テキスト ボックス 182"/>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163437</xdr:rowOff>
    </xdr:from>
    <xdr:to>
      <xdr:col>2</xdr:col>
      <xdr:colOff>638175</xdr:colOff>
      <xdr:row>78</xdr:row>
      <xdr:rowOff>164427</xdr:rowOff>
    </xdr:to>
    <xdr:cxnSp macro="">
      <xdr:nvCxnSpPr>
        <xdr:cNvPr id="184" name="直線コネクタ 183"/>
        <xdr:cNvCxnSpPr/>
      </xdr:nvCxnSpPr>
      <xdr:spPr>
        <a:xfrm flipV="1">
          <a:off x="1130300" y="1353653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5" name="フローチャート : 判断 184"/>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6" name="テキスト ボックス 185"/>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87" name="フローチャート : 判断 186"/>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88" name="テキスト ボックス 187"/>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118847</xdr:rowOff>
    </xdr:from>
    <xdr:to>
      <xdr:col>6</xdr:col>
      <xdr:colOff>561975</xdr:colOff>
      <xdr:row>79</xdr:row>
      <xdr:rowOff>48997</xdr:rowOff>
    </xdr:to>
    <xdr:sp macro="" textlink="">
      <xdr:nvSpPr>
        <xdr:cNvPr id="194" name="円/楕円 193"/>
        <xdr:cNvSpPr/>
      </xdr:nvSpPr>
      <xdr:spPr>
        <a:xfrm>
          <a:off x="45847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33774</xdr:rowOff>
    </xdr:from>
    <xdr:ext cx="469744" cy="259045"/>
    <xdr:sp macro="" textlink="">
      <xdr:nvSpPr>
        <xdr:cNvPr id="195" name="維持補修費該当値テキスト"/>
        <xdr:cNvSpPr txBox="1"/>
      </xdr:nvSpPr>
      <xdr:spPr>
        <a:xfrm>
          <a:off x="4686300" y="1340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94692</xdr:rowOff>
    </xdr:from>
    <xdr:to>
      <xdr:col>5</xdr:col>
      <xdr:colOff>409575</xdr:colOff>
      <xdr:row>79</xdr:row>
      <xdr:rowOff>24842</xdr:rowOff>
    </xdr:to>
    <xdr:sp macro="" textlink="">
      <xdr:nvSpPr>
        <xdr:cNvPr id="196" name="円/楕円 195"/>
        <xdr:cNvSpPr/>
      </xdr:nvSpPr>
      <xdr:spPr>
        <a:xfrm>
          <a:off x="3746500" y="134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15969</xdr:rowOff>
    </xdr:from>
    <xdr:ext cx="469744" cy="259045"/>
    <xdr:sp macro="" textlink="">
      <xdr:nvSpPr>
        <xdr:cNvPr id="197" name="テキスト ボックス 196"/>
        <xdr:cNvSpPr txBox="1"/>
      </xdr:nvSpPr>
      <xdr:spPr>
        <a:xfrm>
          <a:off x="3562427"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104217</xdr:rowOff>
    </xdr:from>
    <xdr:to>
      <xdr:col>4</xdr:col>
      <xdr:colOff>206375</xdr:colOff>
      <xdr:row>79</xdr:row>
      <xdr:rowOff>34367</xdr:rowOff>
    </xdr:to>
    <xdr:sp macro="" textlink="">
      <xdr:nvSpPr>
        <xdr:cNvPr id="198" name="円/楕円 197"/>
        <xdr:cNvSpPr/>
      </xdr:nvSpPr>
      <xdr:spPr>
        <a:xfrm>
          <a:off x="28575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25494</xdr:rowOff>
    </xdr:from>
    <xdr:ext cx="469744" cy="259045"/>
    <xdr:sp macro="" textlink="">
      <xdr:nvSpPr>
        <xdr:cNvPr id="199" name="テキスト ボックス 198"/>
        <xdr:cNvSpPr txBox="1"/>
      </xdr:nvSpPr>
      <xdr:spPr>
        <a:xfrm>
          <a:off x="2673427" y="13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112637</xdr:rowOff>
    </xdr:from>
    <xdr:to>
      <xdr:col>3</xdr:col>
      <xdr:colOff>3175</xdr:colOff>
      <xdr:row>79</xdr:row>
      <xdr:rowOff>42787</xdr:rowOff>
    </xdr:to>
    <xdr:sp macro="" textlink="">
      <xdr:nvSpPr>
        <xdr:cNvPr id="200" name="円/楕円 199"/>
        <xdr:cNvSpPr/>
      </xdr:nvSpPr>
      <xdr:spPr>
        <a:xfrm>
          <a:off x="1968500" y="13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33914</xdr:rowOff>
    </xdr:from>
    <xdr:ext cx="469744" cy="259045"/>
    <xdr:sp macro="" textlink="">
      <xdr:nvSpPr>
        <xdr:cNvPr id="201" name="テキスト ボックス 200"/>
        <xdr:cNvSpPr txBox="1"/>
      </xdr:nvSpPr>
      <xdr:spPr>
        <a:xfrm>
          <a:off x="1784427" y="1357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113627</xdr:rowOff>
    </xdr:from>
    <xdr:to>
      <xdr:col>1</xdr:col>
      <xdr:colOff>485775</xdr:colOff>
      <xdr:row>79</xdr:row>
      <xdr:rowOff>43777</xdr:rowOff>
    </xdr:to>
    <xdr:sp macro="" textlink="">
      <xdr:nvSpPr>
        <xdr:cNvPr id="202" name="円/楕円 201"/>
        <xdr:cNvSpPr/>
      </xdr:nvSpPr>
      <xdr:spPr>
        <a:xfrm>
          <a:off x="1079500" y="134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34904</xdr:rowOff>
    </xdr:from>
    <xdr:ext cx="469744" cy="259045"/>
    <xdr:sp macro="" textlink="">
      <xdr:nvSpPr>
        <xdr:cNvPr id="203" name="テキスト ボックス 202"/>
        <xdr:cNvSpPr txBox="1"/>
      </xdr:nvSpPr>
      <xdr:spPr>
        <a:xfrm>
          <a:off x="895427" y="1357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0" name="直線コネクタ 229"/>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1"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2" name="直線コネクタ 231"/>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3"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4" name="直線コネクタ 233"/>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116939</xdr:rowOff>
    </xdr:from>
    <xdr:to>
      <xdr:col>6</xdr:col>
      <xdr:colOff>511175</xdr:colOff>
      <xdr:row>94</xdr:row>
      <xdr:rowOff>130409</xdr:rowOff>
    </xdr:to>
    <xdr:cxnSp macro="">
      <xdr:nvCxnSpPr>
        <xdr:cNvPr id="235" name="直線コネクタ 234"/>
        <xdr:cNvCxnSpPr/>
      </xdr:nvCxnSpPr>
      <xdr:spPr>
        <a:xfrm flipV="1">
          <a:off x="3797300" y="15547439"/>
          <a:ext cx="838200" cy="69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6"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37" name="フローチャート : 判断 236"/>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130409</xdr:rowOff>
    </xdr:from>
    <xdr:to>
      <xdr:col>5</xdr:col>
      <xdr:colOff>358775</xdr:colOff>
      <xdr:row>95</xdr:row>
      <xdr:rowOff>16746</xdr:rowOff>
    </xdr:to>
    <xdr:cxnSp macro="">
      <xdr:nvCxnSpPr>
        <xdr:cNvPr id="238" name="直線コネクタ 237"/>
        <xdr:cNvCxnSpPr/>
      </xdr:nvCxnSpPr>
      <xdr:spPr>
        <a:xfrm flipV="1">
          <a:off x="2908300" y="16246709"/>
          <a:ext cx="8890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39" name="フローチャート : 判断 238"/>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0" name="テキスト ボックス 239"/>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16746</xdr:rowOff>
    </xdr:from>
    <xdr:to>
      <xdr:col>4</xdr:col>
      <xdr:colOff>155575</xdr:colOff>
      <xdr:row>95</xdr:row>
      <xdr:rowOff>107696</xdr:rowOff>
    </xdr:to>
    <xdr:cxnSp macro="">
      <xdr:nvCxnSpPr>
        <xdr:cNvPr id="241" name="直線コネクタ 240"/>
        <xdr:cNvCxnSpPr/>
      </xdr:nvCxnSpPr>
      <xdr:spPr>
        <a:xfrm flipV="1">
          <a:off x="2019300" y="16304496"/>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2" name="フローチャート : 判断 241"/>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3" name="テキスト ボックス 242"/>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107696</xdr:rowOff>
    </xdr:from>
    <xdr:to>
      <xdr:col>2</xdr:col>
      <xdr:colOff>638175</xdr:colOff>
      <xdr:row>95</xdr:row>
      <xdr:rowOff>162838</xdr:rowOff>
    </xdr:to>
    <xdr:cxnSp macro="">
      <xdr:nvCxnSpPr>
        <xdr:cNvPr id="244" name="直線コネクタ 243"/>
        <xdr:cNvCxnSpPr/>
      </xdr:nvCxnSpPr>
      <xdr:spPr>
        <a:xfrm flipV="1">
          <a:off x="1130300" y="16395446"/>
          <a:ext cx="889000" cy="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5" name="フローチャート : 判断 244"/>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6" name="テキスト ボックス 245"/>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47" name="フローチャート : 判断 246"/>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48" name="テキスト ボックス 247"/>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66139</xdr:rowOff>
    </xdr:from>
    <xdr:to>
      <xdr:col>6</xdr:col>
      <xdr:colOff>561975</xdr:colOff>
      <xdr:row>90</xdr:row>
      <xdr:rowOff>167739</xdr:rowOff>
    </xdr:to>
    <xdr:sp macro="" textlink="">
      <xdr:nvSpPr>
        <xdr:cNvPr id="254" name="円/楕円 253"/>
        <xdr:cNvSpPr/>
      </xdr:nvSpPr>
      <xdr:spPr>
        <a:xfrm>
          <a:off x="4584700" y="154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19166</xdr:rowOff>
    </xdr:from>
    <xdr:ext cx="599010" cy="259045"/>
    <xdr:sp macro="" textlink="">
      <xdr:nvSpPr>
        <xdr:cNvPr id="255" name="扶助費該当値テキスト"/>
        <xdr:cNvSpPr txBox="1"/>
      </xdr:nvSpPr>
      <xdr:spPr>
        <a:xfrm>
          <a:off x="4686300" y="1544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113,394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79609</xdr:rowOff>
    </xdr:from>
    <xdr:to>
      <xdr:col>5</xdr:col>
      <xdr:colOff>409575</xdr:colOff>
      <xdr:row>95</xdr:row>
      <xdr:rowOff>9759</xdr:rowOff>
    </xdr:to>
    <xdr:sp macro="" textlink="">
      <xdr:nvSpPr>
        <xdr:cNvPr id="256" name="円/楕円 255"/>
        <xdr:cNvSpPr/>
      </xdr:nvSpPr>
      <xdr:spPr>
        <a:xfrm>
          <a:off x="3746500" y="161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26286</xdr:rowOff>
    </xdr:from>
    <xdr:ext cx="534377" cy="259045"/>
    <xdr:sp macro="" textlink="">
      <xdr:nvSpPr>
        <xdr:cNvPr id="257" name="テキスト ボックス 256"/>
        <xdr:cNvSpPr txBox="1"/>
      </xdr:nvSpPr>
      <xdr:spPr>
        <a:xfrm>
          <a:off x="3530111" y="159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137396</xdr:rowOff>
    </xdr:from>
    <xdr:to>
      <xdr:col>4</xdr:col>
      <xdr:colOff>206375</xdr:colOff>
      <xdr:row>95</xdr:row>
      <xdr:rowOff>67546</xdr:rowOff>
    </xdr:to>
    <xdr:sp macro="" textlink="">
      <xdr:nvSpPr>
        <xdr:cNvPr id="258" name="円/楕円 257"/>
        <xdr:cNvSpPr/>
      </xdr:nvSpPr>
      <xdr:spPr>
        <a:xfrm>
          <a:off x="2857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84073</xdr:rowOff>
    </xdr:from>
    <xdr:ext cx="534377" cy="259045"/>
    <xdr:sp macro="" textlink="">
      <xdr:nvSpPr>
        <xdr:cNvPr id="259" name="テキスト ボックス 258"/>
        <xdr:cNvSpPr txBox="1"/>
      </xdr:nvSpPr>
      <xdr:spPr>
        <a:xfrm>
          <a:off x="2641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56896</xdr:rowOff>
    </xdr:from>
    <xdr:to>
      <xdr:col>3</xdr:col>
      <xdr:colOff>3175</xdr:colOff>
      <xdr:row>95</xdr:row>
      <xdr:rowOff>158496</xdr:rowOff>
    </xdr:to>
    <xdr:sp macro="" textlink="">
      <xdr:nvSpPr>
        <xdr:cNvPr id="260" name="円/楕円 259"/>
        <xdr:cNvSpPr/>
      </xdr:nvSpPr>
      <xdr:spPr>
        <a:xfrm>
          <a:off x="1968500" y="163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3573</xdr:rowOff>
    </xdr:from>
    <xdr:ext cx="534377" cy="259045"/>
    <xdr:sp macro="" textlink="">
      <xdr:nvSpPr>
        <xdr:cNvPr id="261" name="テキスト ボックス 260"/>
        <xdr:cNvSpPr txBox="1"/>
      </xdr:nvSpPr>
      <xdr:spPr>
        <a:xfrm>
          <a:off x="1752111" y="1611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61,460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112038</xdr:rowOff>
    </xdr:from>
    <xdr:to>
      <xdr:col>1</xdr:col>
      <xdr:colOff>485775</xdr:colOff>
      <xdr:row>96</xdr:row>
      <xdr:rowOff>42188</xdr:rowOff>
    </xdr:to>
    <xdr:sp macro="" textlink="">
      <xdr:nvSpPr>
        <xdr:cNvPr id="262" name="円/楕円 261"/>
        <xdr:cNvSpPr/>
      </xdr:nvSpPr>
      <xdr:spPr>
        <a:xfrm>
          <a:off x="1079500" y="1639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58715</xdr:rowOff>
    </xdr:from>
    <xdr:ext cx="534377" cy="259045"/>
    <xdr:sp macro="" textlink="">
      <xdr:nvSpPr>
        <xdr:cNvPr id="263" name="テキスト ボックス 262"/>
        <xdr:cNvSpPr txBox="1"/>
      </xdr:nvSpPr>
      <xdr:spPr>
        <a:xfrm>
          <a:off x="863111" y="1617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89" name="直線コネクタ 288"/>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0"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1" name="直線コネクタ 290"/>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2"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3" name="直線コネクタ 292"/>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51548</xdr:rowOff>
    </xdr:from>
    <xdr:to>
      <xdr:col>15</xdr:col>
      <xdr:colOff>180975</xdr:colOff>
      <xdr:row>36</xdr:row>
      <xdr:rowOff>69803</xdr:rowOff>
    </xdr:to>
    <xdr:cxnSp macro="">
      <xdr:nvCxnSpPr>
        <xdr:cNvPr id="294" name="直線コネクタ 293"/>
        <xdr:cNvCxnSpPr/>
      </xdr:nvCxnSpPr>
      <xdr:spPr>
        <a:xfrm flipV="1">
          <a:off x="9639300" y="6052298"/>
          <a:ext cx="838200" cy="18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5"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6" name="フローチャート : 判断 295"/>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69803</xdr:rowOff>
    </xdr:from>
    <xdr:to>
      <xdr:col>14</xdr:col>
      <xdr:colOff>28575</xdr:colOff>
      <xdr:row>36</xdr:row>
      <xdr:rowOff>106727</xdr:rowOff>
    </xdr:to>
    <xdr:cxnSp macro="">
      <xdr:nvCxnSpPr>
        <xdr:cNvPr id="297" name="直線コネクタ 296"/>
        <xdr:cNvCxnSpPr/>
      </xdr:nvCxnSpPr>
      <xdr:spPr>
        <a:xfrm flipV="1">
          <a:off x="8750300" y="6242003"/>
          <a:ext cx="889000" cy="3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298" name="フローチャート : 判断 297"/>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299" name="テキスト ボックス 298"/>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106727</xdr:rowOff>
    </xdr:from>
    <xdr:to>
      <xdr:col>12</xdr:col>
      <xdr:colOff>511175</xdr:colOff>
      <xdr:row>36</xdr:row>
      <xdr:rowOff>127464</xdr:rowOff>
    </xdr:to>
    <xdr:cxnSp macro="">
      <xdr:nvCxnSpPr>
        <xdr:cNvPr id="300" name="直線コネクタ 299"/>
        <xdr:cNvCxnSpPr/>
      </xdr:nvCxnSpPr>
      <xdr:spPr>
        <a:xfrm flipV="1">
          <a:off x="7861300" y="6278927"/>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1" name="フローチャート : 判断 300"/>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2" name="テキスト ボックス 301"/>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127464</xdr:rowOff>
    </xdr:from>
    <xdr:to>
      <xdr:col>11</xdr:col>
      <xdr:colOff>307975</xdr:colOff>
      <xdr:row>36</xdr:row>
      <xdr:rowOff>139841</xdr:rowOff>
    </xdr:to>
    <xdr:cxnSp macro="">
      <xdr:nvCxnSpPr>
        <xdr:cNvPr id="303" name="直線コネクタ 302"/>
        <xdr:cNvCxnSpPr/>
      </xdr:nvCxnSpPr>
      <xdr:spPr>
        <a:xfrm flipV="1">
          <a:off x="6972300" y="6299664"/>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4" name="フローチャート : 判断 303"/>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5" name="テキスト ボックス 304"/>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6" name="フローチャート : 判断 305"/>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07" name="テキスト ボックス 306"/>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748</xdr:rowOff>
    </xdr:from>
    <xdr:to>
      <xdr:col>15</xdr:col>
      <xdr:colOff>231775</xdr:colOff>
      <xdr:row>35</xdr:row>
      <xdr:rowOff>102348</xdr:rowOff>
    </xdr:to>
    <xdr:sp macro="" textlink="">
      <xdr:nvSpPr>
        <xdr:cNvPr id="313" name="円/楕円 312"/>
        <xdr:cNvSpPr/>
      </xdr:nvSpPr>
      <xdr:spPr>
        <a:xfrm>
          <a:off x="10426700" y="60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23625</xdr:rowOff>
    </xdr:from>
    <xdr:ext cx="534377" cy="259045"/>
    <xdr:sp macro="" textlink="">
      <xdr:nvSpPr>
        <xdr:cNvPr id="314" name="補助費等該当値テキスト"/>
        <xdr:cNvSpPr txBox="1"/>
      </xdr:nvSpPr>
      <xdr:spPr>
        <a:xfrm>
          <a:off x="10528300" y="58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67,348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19003</xdr:rowOff>
    </xdr:from>
    <xdr:to>
      <xdr:col>14</xdr:col>
      <xdr:colOff>79375</xdr:colOff>
      <xdr:row>36</xdr:row>
      <xdr:rowOff>120603</xdr:rowOff>
    </xdr:to>
    <xdr:sp macro="" textlink="">
      <xdr:nvSpPr>
        <xdr:cNvPr id="315" name="円/楕円 314"/>
        <xdr:cNvSpPr/>
      </xdr:nvSpPr>
      <xdr:spPr>
        <a:xfrm>
          <a:off x="9588500" y="61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111730</xdr:rowOff>
    </xdr:from>
    <xdr:ext cx="534377" cy="259045"/>
    <xdr:sp macro="" textlink="">
      <xdr:nvSpPr>
        <xdr:cNvPr id="316" name="テキスト ボックス 315"/>
        <xdr:cNvSpPr txBox="1"/>
      </xdr:nvSpPr>
      <xdr:spPr>
        <a:xfrm>
          <a:off x="9372111" y="62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55927</xdr:rowOff>
    </xdr:from>
    <xdr:to>
      <xdr:col>12</xdr:col>
      <xdr:colOff>561975</xdr:colOff>
      <xdr:row>36</xdr:row>
      <xdr:rowOff>157527</xdr:rowOff>
    </xdr:to>
    <xdr:sp macro="" textlink="">
      <xdr:nvSpPr>
        <xdr:cNvPr id="317" name="円/楕円 316"/>
        <xdr:cNvSpPr/>
      </xdr:nvSpPr>
      <xdr:spPr>
        <a:xfrm>
          <a:off x="8699500" y="622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148654</xdr:rowOff>
    </xdr:from>
    <xdr:ext cx="534377" cy="259045"/>
    <xdr:sp macro="" textlink="">
      <xdr:nvSpPr>
        <xdr:cNvPr id="318" name="テキスト ボックス 317"/>
        <xdr:cNvSpPr txBox="1"/>
      </xdr:nvSpPr>
      <xdr:spPr>
        <a:xfrm>
          <a:off x="8483111" y="63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76664</xdr:rowOff>
    </xdr:from>
    <xdr:to>
      <xdr:col>11</xdr:col>
      <xdr:colOff>358775</xdr:colOff>
      <xdr:row>37</xdr:row>
      <xdr:rowOff>6814</xdr:rowOff>
    </xdr:to>
    <xdr:sp macro="" textlink="">
      <xdr:nvSpPr>
        <xdr:cNvPr id="319" name="円/楕円 318"/>
        <xdr:cNvSpPr/>
      </xdr:nvSpPr>
      <xdr:spPr>
        <a:xfrm>
          <a:off x="7810500" y="62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169391</xdr:rowOff>
    </xdr:from>
    <xdr:ext cx="534377" cy="259045"/>
    <xdr:sp macro="" textlink="">
      <xdr:nvSpPr>
        <xdr:cNvPr id="320" name="テキスト ボックス 319"/>
        <xdr:cNvSpPr txBox="1"/>
      </xdr:nvSpPr>
      <xdr:spPr>
        <a:xfrm>
          <a:off x="7594111" y="634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89041</xdr:rowOff>
    </xdr:from>
    <xdr:to>
      <xdr:col>10</xdr:col>
      <xdr:colOff>155575</xdr:colOff>
      <xdr:row>37</xdr:row>
      <xdr:rowOff>19191</xdr:rowOff>
    </xdr:to>
    <xdr:sp macro="" textlink="">
      <xdr:nvSpPr>
        <xdr:cNvPr id="321" name="円/楕円 320"/>
        <xdr:cNvSpPr/>
      </xdr:nvSpPr>
      <xdr:spPr>
        <a:xfrm>
          <a:off x="6921500" y="62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10318</xdr:rowOff>
    </xdr:from>
    <xdr:ext cx="534377" cy="259045"/>
    <xdr:sp macro="" textlink="">
      <xdr:nvSpPr>
        <xdr:cNvPr id="322" name="テキスト ボックス 321"/>
        <xdr:cNvSpPr txBox="1"/>
      </xdr:nvSpPr>
      <xdr:spPr>
        <a:xfrm>
          <a:off x="6705111" y="635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8" name="テキスト ボックス 33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2" name="直線コネクタ 341"/>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3"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4" name="直線コネクタ 343"/>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5"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6" name="直線コネクタ 345"/>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2563</xdr:rowOff>
    </xdr:from>
    <xdr:to>
      <xdr:col>15</xdr:col>
      <xdr:colOff>180975</xdr:colOff>
      <xdr:row>57</xdr:row>
      <xdr:rowOff>95569</xdr:rowOff>
    </xdr:to>
    <xdr:cxnSp macro="">
      <xdr:nvCxnSpPr>
        <xdr:cNvPr id="347" name="直線コネクタ 346"/>
        <xdr:cNvCxnSpPr/>
      </xdr:nvCxnSpPr>
      <xdr:spPr>
        <a:xfrm flipV="1">
          <a:off x="9639300" y="9603763"/>
          <a:ext cx="838200" cy="26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48"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49" name="フローチャート : 判断 348"/>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64496</xdr:rowOff>
    </xdr:from>
    <xdr:to>
      <xdr:col>14</xdr:col>
      <xdr:colOff>28575</xdr:colOff>
      <xdr:row>57</xdr:row>
      <xdr:rowOff>95569</xdr:rowOff>
    </xdr:to>
    <xdr:cxnSp macro="">
      <xdr:nvCxnSpPr>
        <xdr:cNvPr id="350" name="直線コネクタ 349"/>
        <xdr:cNvCxnSpPr/>
      </xdr:nvCxnSpPr>
      <xdr:spPr>
        <a:xfrm>
          <a:off x="8750300" y="9665696"/>
          <a:ext cx="889000" cy="20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1" name="フローチャート : 判断 350"/>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2" name="テキスト ボックス 351"/>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113765</xdr:rowOff>
    </xdr:from>
    <xdr:to>
      <xdr:col>12</xdr:col>
      <xdr:colOff>511175</xdr:colOff>
      <xdr:row>56</xdr:row>
      <xdr:rowOff>64496</xdr:rowOff>
    </xdr:to>
    <xdr:cxnSp macro="">
      <xdr:nvCxnSpPr>
        <xdr:cNvPr id="353" name="直線コネクタ 352"/>
        <xdr:cNvCxnSpPr/>
      </xdr:nvCxnSpPr>
      <xdr:spPr>
        <a:xfrm>
          <a:off x="7861300" y="9029165"/>
          <a:ext cx="889000" cy="6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4" name="フローチャート : 判断 353"/>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5" name="テキスト ボックス 354"/>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113765</xdr:rowOff>
    </xdr:from>
    <xdr:to>
      <xdr:col>11</xdr:col>
      <xdr:colOff>307975</xdr:colOff>
      <xdr:row>56</xdr:row>
      <xdr:rowOff>100450</xdr:rowOff>
    </xdr:to>
    <xdr:cxnSp macro="">
      <xdr:nvCxnSpPr>
        <xdr:cNvPr id="356" name="直線コネクタ 355"/>
        <xdr:cNvCxnSpPr/>
      </xdr:nvCxnSpPr>
      <xdr:spPr>
        <a:xfrm flipV="1">
          <a:off x="6972300" y="9029165"/>
          <a:ext cx="889000" cy="67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57" name="フローチャート : 判断 356"/>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58" name="テキスト ボックス 357"/>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59" name="フローチャート : 判断 358"/>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0" name="テキスト ボックス 359"/>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123213</xdr:rowOff>
    </xdr:from>
    <xdr:to>
      <xdr:col>15</xdr:col>
      <xdr:colOff>231775</xdr:colOff>
      <xdr:row>56</xdr:row>
      <xdr:rowOff>53363</xdr:rowOff>
    </xdr:to>
    <xdr:sp macro="" textlink="">
      <xdr:nvSpPr>
        <xdr:cNvPr id="366" name="円/楕円 365"/>
        <xdr:cNvSpPr/>
      </xdr:nvSpPr>
      <xdr:spPr>
        <a:xfrm>
          <a:off x="10426700" y="95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101640</xdr:rowOff>
    </xdr:from>
    <xdr:ext cx="534377" cy="259045"/>
    <xdr:sp macro="" textlink="">
      <xdr:nvSpPr>
        <xdr:cNvPr id="367" name="普通建設事業費該当値テキスト"/>
        <xdr:cNvSpPr txBox="1"/>
      </xdr:nvSpPr>
      <xdr:spPr>
        <a:xfrm>
          <a:off x="10528300" y="9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63,996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44769</xdr:rowOff>
    </xdr:from>
    <xdr:to>
      <xdr:col>14</xdr:col>
      <xdr:colOff>79375</xdr:colOff>
      <xdr:row>57</xdr:row>
      <xdr:rowOff>146369</xdr:rowOff>
    </xdr:to>
    <xdr:sp macro="" textlink="">
      <xdr:nvSpPr>
        <xdr:cNvPr id="368" name="円/楕円 367"/>
        <xdr:cNvSpPr/>
      </xdr:nvSpPr>
      <xdr:spPr>
        <a:xfrm>
          <a:off x="9588500" y="98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137496</xdr:rowOff>
    </xdr:from>
    <xdr:ext cx="534377" cy="259045"/>
    <xdr:sp macro="" textlink="">
      <xdr:nvSpPr>
        <xdr:cNvPr id="369" name="テキスト ボックス 368"/>
        <xdr:cNvSpPr txBox="1"/>
      </xdr:nvSpPr>
      <xdr:spPr>
        <a:xfrm>
          <a:off x="9372111" y="99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13696</xdr:rowOff>
    </xdr:from>
    <xdr:to>
      <xdr:col>12</xdr:col>
      <xdr:colOff>561975</xdr:colOff>
      <xdr:row>56</xdr:row>
      <xdr:rowOff>115296</xdr:rowOff>
    </xdr:to>
    <xdr:sp macro="" textlink="">
      <xdr:nvSpPr>
        <xdr:cNvPr id="370" name="円/楕円 369"/>
        <xdr:cNvSpPr/>
      </xdr:nvSpPr>
      <xdr:spPr>
        <a:xfrm>
          <a:off x="8699500" y="96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106423</xdr:rowOff>
    </xdr:from>
    <xdr:ext cx="534377" cy="259045"/>
    <xdr:sp macro="" textlink="">
      <xdr:nvSpPr>
        <xdr:cNvPr id="371" name="テキスト ボックス 370"/>
        <xdr:cNvSpPr txBox="1"/>
      </xdr:nvSpPr>
      <xdr:spPr>
        <a:xfrm>
          <a:off x="8483111" y="97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53,159</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62965</xdr:rowOff>
    </xdr:from>
    <xdr:to>
      <xdr:col>11</xdr:col>
      <xdr:colOff>358775</xdr:colOff>
      <xdr:row>52</xdr:row>
      <xdr:rowOff>164565</xdr:rowOff>
    </xdr:to>
    <xdr:sp macro="" textlink="">
      <xdr:nvSpPr>
        <xdr:cNvPr id="372" name="円/楕円 371"/>
        <xdr:cNvSpPr/>
      </xdr:nvSpPr>
      <xdr:spPr>
        <a:xfrm>
          <a:off x="7810500" y="89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9642</xdr:rowOff>
    </xdr:from>
    <xdr:ext cx="599010" cy="259045"/>
    <xdr:sp macro="" textlink="">
      <xdr:nvSpPr>
        <xdr:cNvPr id="373" name="テキスト ボックス 372"/>
        <xdr:cNvSpPr txBox="1"/>
      </xdr:nvSpPr>
      <xdr:spPr>
        <a:xfrm>
          <a:off x="7561794" y="875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164,538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49650</xdr:rowOff>
    </xdr:from>
    <xdr:to>
      <xdr:col>10</xdr:col>
      <xdr:colOff>155575</xdr:colOff>
      <xdr:row>56</xdr:row>
      <xdr:rowOff>151250</xdr:rowOff>
    </xdr:to>
    <xdr:sp macro="" textlink="">
      <xdr:nvSpPr>
        <xdr:cNvPr id="374" name="円/楕円 373"/>
        <xdr:cNvSpPr/>
      </xdr:nvSpPr>
      <xdr:spPr>
        <a:xfrm>
          <a:off x="6921500" y="96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142377</xdr:rowOff>
    </xdr:from>
    <xdr:ext cx="534377" cy="259045"/>
    <xdr:sp macro="" textlink="">
      <xdr:nvSpPr>
        <xdr:cNvPr id="375" name="テキスト ボックス 374"/>
        <xdr:cNvSpPr txBox="1"/>
      </xdr:nvSpPr>
      <xdr:spPr>
        <a:xfrm>
          <a:off x="6705111" y="97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1" name="直線コネクタ 400"/>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4"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5" name="直線コネクタ 404"/>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64132</xdr:rowOff>
    </xdr:from>
    <xdr:to>
      <xdr:col>15</xdr:col>
      <xdr:colOff>180975</xdr:colOff>
      <xdr:row>79</xdr:row>
      <xdr:rowOff>56440</xdr:rowOff>
    </xdr:to>
    <xdr:cxnSp macro="">
      <xdr:nvCxnSpPr>
        <xdr:cNvPr id="406" name="直線コネクタ 405"/>
        <xdr:cNvCxnSpPr/>
      </xdr:nvCxnSpPr>
      <xdr:spPr>
        <a:xfrm flipV="1">
          <a:off x="9639300" y="12922882"/>
          <a:ext cx="838200" cy="67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07"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08" name="フローチャート : 判断 407"/>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159279</xdr:rowOff>
    </xdr:from>
    <xdr:to>
      <xdr:col>14</xdr:col>
      <xdr:colOff>28575</xdr:colOff>
      <xdr:row>79</xdr:row>
      <xdr:rowOff>56440</xdr:rowOff>
    </xdr:to>
    <xdr:cxnSp macro="">
      <xdr:nvCxnSpPr>
        <xdr:cNvPr id="409" name="直線コネクタ 408"/>
        <xdr:cNvCxnSpPr/>
      </xdr:nvCxnSpPr>
      <xdr:spPr>
        <a:xfrm>
          <a:off x="8750300" y="13189479"/>
          <a:ext cx="889000" cy="4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0" name="フローチャート : 判断 409"/>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1" name="テキスト ボックス 410"/>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2" name="フローチャート : 判断 411"/>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3" name="テキスト ボックス 412"/>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13332</xdr:rowOff>
    </xdr:from>
    <xdr:to>
      <xdr:col>15</xdr:col>
      <xdr:colOff>231775</xdr:colOff>
      <xdr:row>75</xdr:row>
      <xdr:rowOff>114932</xdr:rowOff>
    </xdr:to>
    <xdr:sp macro="" textlink="">
      <xdr:nvSpPr>
        <xdr:cNvPr id="419" name="円/楕円 418"/>
        <xdr:cNvSpPr/>
      </xdr:nvSpPr>
      <xdr:spPr>
        <a:xfrm>
          <a:off x="10426700" y="128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36209</xdr:rowOff>
    </xdr:from>
    <xdr:ext cx="534377" cy="259045"/>
    <xdr:sp macro="" textlink="">
      <xdr:nvSpPr>
        <xdr:cNvPr id="420" name="普通建設事業費 （ うち新規整備　）該当値テキスト"/>
        <xdr:cNvSpPr txBox="1"/>
      </xdr:nvSpPr>
      <xdr:spPr>
        <a:xfrm>
          <a:off x="10528300" y="1272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44,128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5640</xdr:rowOff>
    </xdr:from>
    <xdr:to>
      <xdr:col>14</xdr:col>
      <xdr:colOff>79375</xdr:colOff>
      <xdr:row>79</xdr:row>
      <xdr:rowOff>107240</xdr:rowOff>
    </xdr:to>
    <xdr:sp macro="" textlink="">
      <xdr:nvSpPr>
        <xdr:cNvPr id="421" name="円/楕円 420"/>
        <xdr:cNvSpPr/>
      </xdr:nvSpPr>
      <xdr:spPr>
        <a:xfrm>
          <a:off x="9588500" y="135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98367</xdr:rowOff>
    </xdr:from>
    <xdr:ext cx="469744" cy="259045"/>
    <xdr:sp macro="" textlink="">
      <xdr:nvSpPr>
        <xdr:cNvPr id="422" name="テキスト ボックス 421"/>
        <xdr:cNvSpPr txBox="1"/>
      </xdr:nvSpPr>
      <xdr:spPr>
        <a:xfrm>
          <a:off x="9404427" y="1364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108479</xdr:rowOff>
    </xdr:from>
    <xdr:to>
      <xdr:col>12</xdr:col>
      <xdr:colOff>561975</xdr:colOff>
      <xdr:row>77</xdr:row>
      <xdr:rowOff>38629</xdr:rowOff>
    </xdr:to>
    <xdr:sp macro="" textlink="">
      <xdr:nvSpPr>
        <xdr:cNvPr id="423" name="円/楕円 422"/>
        <xdr:cNvSpPr/>
      </xdr:nvSpPr>
      <xdr:spPr>
        <a:xfrm>
          <a:off x="8699500" y="131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29756</xdr:rowOff>
    </xdr:from>
    <xdr:ext cx="534377" cy="259045"/>
    <xdr:sp macro="" textlink="">
      <xdr:nvSpPr>
        <xdr:cNvPr id="424" name="テキスト ボックス 423"/>
        <xdr:cNvSpPr txBox="1"/>
      </xdr:nvSpPr>
      <xdr:spPr>
        <a:xfrm>
          <a:off x="8483111" y="132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48" name="直線コネクタ 447"/>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49"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0" name="直線コネクタ 449"/>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1"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2" name="直線コネクタ 451"/>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35547</xdr:rowOff>
    </xdr:from>
    <xdr:to>
      <xdr:col>15</xdr:col>
      <xdr:colOff>180975</xdr:colOff>
      <xdr:row>98</xdr:row>
      <xdr:rowOff>89357</xdr:rowOff>
    </xdr:to>
    <xdr:cxnSp macro="">
      <xdr:nvCxnSpPr>
        <xdr:cNvPr id="453" name="直線コネクタ 452"/>
        <xdr:cNvCxnSpPr/>
      </xdr:nvCxnSpPr>
      <xdr:spPr>
        <a:xfrm flipV="1">
          <a:off x="9639300" y="16837647"/>
          <a:ext cx="838200" cy="5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4"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5" name="フローチャート : 判断 454"/>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149555</xdr:rowOff>
    </xdr:from>
    <xdr:to>
      <xdr:col>14</xdr:col>
      <xdr:colOff>28575</xdr:colOff>
      <xdr:row>98</xdr:row>
      <xdr:rowOff>89357</xdr:rowOff>
    </xdr:to>
    <xdr:cxnSp macro="">
      <xdr:nvCxnSpPr>
        <xdr:cNvPr id="456" name="直線コネクタ 455"/>
        <xdr:cNvCxnSpPr/>
      </xdr:nvCxnSpPr>
      <xdr:spPr>
        <a:xfrm>
          <a:off x="8750300" y="16780205"/>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57" name="フローチャート : 判断 456"/>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58" name="テキスト ボックス 457"/>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59" name="フローチャート : 判断 458"/>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0" name="テキスト ボックス 459"/>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156197</xdr:rowOff>
    </xdr:from>
    <xdr:to>
      <xdr:col>15</xdr:col>
      <xdr:colOff>231775</xdr:colOff>
      <xdr:row>98</xdr:row>
      <xdr:rowOff>86347</xdr:rowOff>
    </xdr:to>
    <xdr:sp macro="" textlink="">
      <xdr:nvSpPr>
        <xdr:cNvPr id="466" name="円/楕円 465"/>
        <xdr:cNvSpPr/>
      </xdr:nvSpPr>
      <xdr:spPr>
        <a:xfrm>
          <a:off x="10426700" y="167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71124</xdr:rowOff>
    </xdr:from>
    <xdr:ext cx="534377" cy="259045"/>
    <xdr:sp macro="" textlink="">
      <xdr:nvSpPr>
        <xdr:cNvPr id="467" name="普通建設事業費 （ うち更新整備　）該当値テキスト"/>
        <xdr:cNvSpPr txBox="1"/>
      </xdr:nvSpPr>
      <xdr:spPr>
        <a:xfrm>
          <a:off x="10528300" y="167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38557</xdr:rowOff>
    </xdr:from>
    <xdr:to>
      <xdr:col>14</xdr:col>
      <xdr:colOff>79375</xdr:colOff>
      <xdr:row>98</xdr:row>
      <xdr:rowOff>140157</xdr:rowOff>
    </xdr:to>
    <xdr:sp macro="" textlink="">
      <xdr:nvSpPr>
        <xdr:cNvPr id="468" name="円/楕円 467"/>
        <xdr:cNvSpPr/>
      </xdr:nvSpPr>
      <xdr:spPr>
        <a:xfrm>
          <a:off x="9588500" y="168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131284</xdr:rowOff>
    </xdr:from>
    <xdr:ext cx="469744" cy="259045"/>
    <xdr:sp macro="" textlink="">
      <xdr:nvSpPr>
        <xdr:cNvPr id="469" name="テキスト ボックス 468"/>
        <xdr:cNvSpPr txBox="1"/>
      </xdr:nvSpPr>
      <xdr:spPr>
        <a:xfrm>
          <a:off x="9404427" y="169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98755</xdr:rowOff>
    </xdr:from>
    <xdr:to>
      <xdr:col>12</xdr:col>
      <xdr:colOff>561975</xdr:colOff>
      <xdr:row>98</xdr:row>
      <xdr:rowOff>28905</xdr:rowOff>
    </xdr:to>
    <xdr:sp macro="" textlink="">
      <xdr:nvSpPr>
        <xdr:cNvPr id="470" name="円/楕円 469"/>
        <xdr:cNvSpPr/>
      </xdr:nvSpPr>
      <xdr:spPr>
        <a:xfrm>
          <a:off x="8699500" y="167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20032</xdr:rowOff>
    </xdr:from>
    <xdr:ext cx="534377" cy="259045"/>
    <xdr:sp macro="" textlink="">
      <xdr:nvSpPr>
        <xdr:cNvPr id="471" name="テキスト ボックス 470"/>
        <xdr:cNvSpPr txBox="1"/>
      </xdr:nvSpPr>
      <xdr:spPr>
        <a:xfrm>
          <a:off x="8483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5" name="テキスト ボックス 48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7" name="テキスト ボックス 48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9" name="テキスト ボックス 48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1" name="テキスト ボックス 49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3" name="テキスト ボックス 49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497" name="直線コネクタ 496"/>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498"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0"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1" name="直線コネクタ 500"/>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106390</xdr:rowOff>
    </xdr:from>
    <xdr:to>
      <xdr:col>23</xdr:col>
      <xdr:colOff>517525</xdr:colOff>
      <xdr:row>38</xdr:row>
      <xdr:rowOff>119355</xdr:rowOff>
    </xdr:to>
    <xdr:cxnSp macro="">
      <xdr:nvCxnSpPr>
        <xdr:cNvPr id="502" name="直線コネクタ 501"/>
        <xdr:cNvCxnSpPr/>
      </xdr:nvCxnSpPr>
      <xdr:spPr>
        <a:xfrm flipV="1">
          <a:off x="15481300" y="5249890"/>
          <a:ext cx="838200" cy="138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154374</xdr:rowOff>
    </xdr:from>
    <xdr:ext cx="469744" cy="259045"/>
    <xdr:sp macro="" textlink="">
      <xdr:nvSpPr>
        <xdr:cNvPr id="503" name="災害復旧事業費平均値テキスト"/>
        <xdr:cNvSpPr txBox="1"/>
      </xdr:nvSpPr>
      <xdr:spPr>
        <a:xfrm>
          <a:off x="16370300" y="666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4" name="フローチャート : 判断 503"/>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119355</xdr:rowOff>
    </xdr:from>
    <xdr:to>
      <xdr:col>22</xdr:col>
      <xdr:colOff>365125</xdr:colOff>
      <xdr:row>39</xdr:row>
      <xdr:rowOff>91890</xdr:rowOff>
    </xdr:to>
    <xdr:cxnSp macro="">
      <xdr:nvCxnSpPr>
        <xdr:cNvPr id="505" name="直線コネクタ 504"/>
        <xdr:cNvCxnSpPr/>
      </xdr:nvCxnSpPr>
      <xdr:spPr>
        <a:xfrm flipV="1">
          <a:off x="14592300" y="6634455"/>
          <a:ext cx="889000" cy="1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6" name="フローチャート : 判断 505"/>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114565</xdr:rowOff>
    </xdr:from>
    <xdr:ext cx="469744" cy="259045"/>
    <xdr:sp macro="" textlink="">
      <xdr:nvSpPr>
        <xdr:cNvPr id="507" name="テキスト ボックス 506"/>
        <xdr:cNvSpPr txBox="1"/>
      </xdr:nvSpPr>
      <xdr:spPr>
        <a:xfrm>
          <a:off x="15246427" y="6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91890</xdr:rowOff>
    </xdr:from>
    <xdr:to>
      <xdr:col>21</xdr:col>
      <xdr:colOff>161925</xdr:colOff>
      <xdr:row>39</xdr:row>
      <xdr:rowOff>94519</xdr:rowOff>
    </xdr:to>
    <xdr:cxnSp macro="">
      <xdr:nvCxnSpPr>
        <xdr:cNvPr id="508" name="直線コネクタ 507"/>
        <xdr:cNvCxnSpPr/>
      </xdr:nvCxnSpPr>
      <xdr:spPr>
        <a:xfrm flipV="1">
          <a:off x="13703300" y="6778440"/>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09" name="フローチャート : 判断 508"/>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0" name="テキスト ボックス 509"/>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72328</xdr:rowOff>
    </xdr:from>
    <xdr:to>
      <xdr:col>19</xdr:col>
      <xdr:colOff>644525</xdr:colOff>
      <xdr:row>39</xdr:row>
      <xdr:rowOff>94519</xdr:rowOff>
    </xdr:to>
    <xdr:cxnSp macro="">
      <xdr:nvCxnSpPr>
        <xdr:cNvPr id="511" name="直線コネクタ 510"/>
        <xdr:cNvCxnSpPr/>
      </xdr:nvCxnSpPr>
      <xdr:spPr>
        <a:xfrm>
          <a:off x="12814300" y="6758878"/>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2" name="フローチャート : 判断 511"/>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3" name="テキスト ボックス 512"/>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4" name="フローチャート : 判断 513"/>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5" name="テキスト ボックス 514"/>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55590</xdr:rowOff>
    </xdr:from>
    <xdr:to>
      <xdr:col>23</xdr:col>
      <xdr:colOff>568325</xdr:colOff>
      <xdr:row>30</xdr:row>
      <xdr:rowOff>157190</xdr:rowOff>
    </xdr:to>
    <xdr:sp macro="" textlink="">
      <xdr:nvSpPr>
        <xdr:cNvPr id="521" name="円/楕円 520"/>
        <xdr:cNvSpPr/>
      </xdr:nvSpPr>
      <xdr:spPr>
        <a:xfrm>
          <a:off x="16268700" y="51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8617</xdr:rowOff>
    </xdr:from>
    <xdr:ext cx="534377" cy="259045"/>
    <xdr:sp macro="" textlink="">
      <xdr:nvSpPr>
        <xdr:cNvPr id="522" name="災害復旧事業費該当値テキスト"/>
        <xdr:cNvSpPr txBox="1"/>
      </xdr:nvSpPr>
      <xdr:spPr>
        <a:xfrm>
          <a:off x="16370300" y="51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68555</xdr:rowOff>
    </xdr:from>
    <xdr:to>
      <xdr:col>22</xdr:col>
      <xdr:colOff>415925</xdr:colOff>
      <xdr:row>38</xdr:row>
      <xdr:rowOff>170155</xdr:rowOff>
    </xdr:to>
    <xdr:sp macro="" textlink="">
      <xdr:nvSpPr>
        <xdr:cNvPr id="523" name="円/楕円 522"/>
        <xdr:cNvSpPr/>
      </xdr:nvSpPr>
      <xdr:spPr>
        <a:xfrm>
          <a:off x="15430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15232</xdr:rowOff>
    </xdr:from>
    <xdr:ext cx="469744" cy="259045"/>
    <xdr:sp macro="" textlink="">
      <xdr:nvSpPr>
        <xdr:cNvPr id="524" name="テキスト ボックス 523"/>
        <xdr:cNvSpPr txBox="1"/>
      </xdr:nvSpPr>
      <xdr:spPr>
        <a:xfrm>
          <a:off x="15246427" y="63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41090</xdr:rowOff>
    </xdr:from>
    <xdr:to>
      <xdr:col>21</xdr:col>
      <xdr:colOff>212725</xdr:colOff>
      <xdr:row>39</xdr:row>
      <xdr:rowOff>142690</xdr:rowOff>
    </xdr:to>
    <xdr:sp macro="" textlink="">
      <xdr:nvSpPr>
        <xdr:cNvPr id="525" name="円/楕円 524"/>
        <xdr:cNvSpPr/>
      </xdr:nvSpPr>
      <xdr:spPr>
        <a:xfrm>
          <a:off x="14541500" y="67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133817</xdr:rowOff>
    </xdr:from>
    <xdr:ext cx="378565" cy="259045"/>
    <xdr:sp macro="" textlink="">
      <xdr:nvSpPr>
        <xdr:cNvPr id="526" name="テキスト ボックス 525"/>
        <xdr:cNvSpPr txBox="1"/>
      </xdr:nvSpPr>
      <xdr:spPr>
        <a:xfrm>
          <a:off x="14403017" y="682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43719</xdr:rowOff>
    </xdr:from>
    <xdr:to>
      <xdr:col>20</xdr:col>
      <xdr:colOff>9525</xdr:colOff>
      <xdr:row>39</xdr:row>
      <xdr:rowOff>145319</xdr:rowOff>
    </xdr:to>
    <xdr:sp macro="" textlink="">
      <xdr:nvSpPr>
        <xdr:cNvPr id="527" name="円/楕円 526"/>
        <xdr:cNvSpPr/>
      </xdr:nvSpPr>
      <xdr:spPr>
        <a:xfrm>
          <a:off x="13652500" y="67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136446</xdr:rowOff>
    </xdr:from>
    <xdr:ext cx="378565" cy="259045"/>
    <xdr:sp macro="" textlink="">
      <xdr:nvSpPr>
        <xdr:cNvPr id="528" name="テキスト ボックス 527"/>
        <xdr:cNvSpPr txBox="1"/>
      </xdr:nvSpPr>
      <xdr:spPr>
        <a:xfrm>
          <a:off x="13514017" y="682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21528</xdr:rowOff>
    </xdr:from>
    <xdr:to>
      <xdr:col>18</xdr:col>
      <xdr:colOff>492125</xdr:colOff>
      <xdr:row>39</xdr:row>
      <xdr:rowOff>123128</xdr:rowOff>
    </xdr:to>
    <xdr:sp macro="" textlink="">
      <xdr:nvSpPr>
        <xdr:cNvPr id="529" name="円/楕円 528"/>
        <xdr:cNvSpPr/>
      </xdr:nvSpPr>
      <xdr:spPr>
        <a:xfrm>
          <a:off x="12763500" y="67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114255</xdr:rowOff>
    </xdr:from>
    <xdr:ext cx="469744" cy="259045"/>
    <xdr:sp macro="" textlink="">
      <xdr:nvSpPr>
        <xdr:cNvPr id="530" name="テキスト ボックス 529"/>
        <xdr:cNvSpPr txBox="1"/>
      </xdr:nvSpPr>
      <xdr:spPr>
        <a:xfrm>
          <a:off x="12579427" y="68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1" name="直線コネクタ 540"/>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2" name="テキスト ボックス 541"/>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4" name="テキスト ボックス 543"/>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5" name="直線コネクタ 54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6" name="テキスト ボックス 545"/>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8" name="テキスト ボックス 54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0" name="直線コネクタ 549"/>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1"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2" name="直線コネクタ 551"/>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3"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4" name="直線コネクタ 553"/>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5" name="直線コネクタ 554"/>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6"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57" name="フローチャート : 判断 556"/>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58" name="直線コネクタ 557"/>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9" name="フローチャート : 判断 558"/>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0" name="テキスト ボックス 559"/>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1" name="直線コネクタ 560"/>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2" name="フローチャート : 判断 561"/>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3" name="テキスト ボックス 562"/>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4" name="直線コネクタ 563"/>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5" name="フローチャート : 判断 564"/>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6" name="テキスト ボックス 565"/>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67" name="フローチャート : 判断 566"/>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68" name="テキスト ボックス 567"/>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4" name="円/楕円 573"/>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5"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6" name="円/楕円 575"/>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77" name="テキスト ボックス 576"/>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78" name="円/楕円 577"/>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79" name="テキスト ボックス 578"/>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0" name="円/楕円 579"/>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1" name="テキスト ボックス 580"/>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2" name="円/楕円 581"/>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3" name="テキスト ボックス 582"/>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07" name="直線コネクタ 606"/>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08"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09" name="直線コネクタ 608"/>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0"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1" name="直線コネクタ 610"/>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123134</xdr:rowOff>
    </xdr:from>
    <xdr:to>
      <xdr:col>23</xdr:col>
      <xdr:colOff>517525</xdr:colOff>
      <xdr:row>77</xdr:row>
      <xdr:rowOff>139235</xdr:rowOff>
    </xdr:to>
    <xdr:cxnSp macro="">
      <xdr:nvCxnSpPr>
        <xdr:cNvPr id="612" name="直線コネクタ 611"/>
        <xdr:cNvCxnSpPr/>
      </xdr:nvCxnSpPr>
      <xdr:spPr>
        <a:xfrm flipV="1">
          <a:off x="15481300" y="13324784"/>
          <a:ext cx="8382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3"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4" name="フローチャート : 判断 613"/>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125199</xdr:rowOff>
    </xdr:from>
    <xdr:to>
      <xdr:col>22</xdr:col>
      <xdr:colOff>365125</xdr:colOff>
      <xdr:row>77</xdr:row>
      <xdr:rowOff>139235</xdr:rowOff>
    </xdr:to>
    <xdr:cxnSp macro="">
      <xdr:nvCxnSpPr>
        <xdr:cNvPr id="615" name="直線コネクタ 614"/>
        <xdr:cNvCxnSpPr/>
      </xdr:nvCxnSpPr>
      <xdr:spPr>
        <a:xfrm>
          <a:off x="14592300" y="13326849"/>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6" name="フローチャート : 判断 615"/>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17" name="テキスト ボックス 616"/>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124011</xdr:rowOff>
    </xdr:from>
    <xdr:to>
      <xdr:col>21</xdr:col>
      <xdr:colOff>161925</xdr:colOff>
      <xdr:row>77</xdr:row>
      <xdr:rowOff>125199</xdr:rowOff>
    </xdr:to>
    <xdr:cxnSp macro="">
      <xdr:nvCxnSpPr>
        <xdr:cNvPr id="618" name="直線コネクタ 617"/>
        <xdr:cNvCxnSpPr/>
      </xdr:nvCxnSpPr>
      <xdr:spPr>
        <a:xfrm>
          <a:off x="13703300" y="13325661"/>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19" name="フローチャート : 判断 618"/>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0" name="テキスト ボックス 619"/>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72941</xdr:rowOff>
    </xdr:from>
    <xdr:to>
      <xdr:col>19</xdr:col>
      <xdr:colOff>644525</xdr:colOff>
      <xdr:row>77</xdr:row>
      <xdr:rowOff>124011</xdr:rowOff>
    </xdr:to>
    <xdr:cxnSp macro="">
      <xdr:nvCxnSpPr>
        <xdr:cNvPr id="621" name="直線コネクタ 620"/>
        <xdr:cNvCxnSpPr/>
      </xdr:nvCxnSpPr>
      <xdr:spPr>
        <a:xfrm>
          <a:off x="12814300" y="13274591"/>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2" name="フローチャート : 判断 621"/>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3" name="テキスト ボックス 622"/>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4" name="フローチャート : 判断 623"/>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5" name="テキスト ボックス 624"/>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72334</xdr:rowOff>
    </xdr:from>
    <xdr:to>
      <xdr:col>23</xdr:col>
      <xdr:colOff>568325</xdr:colOff>
      <xdr:row>78</xdr:row>
      <xdr:rowOff>2484</xdr:rowOff>
    </xdr:to>
    <xdr:sp macro="" textlink="">
      <xdr:nvSpPr>
        <xdr:cNvPr id="631" name="円/楕円 630"/>
        <xdr:cNvSpPr/>
      </xdr:nvSpPr>
      <xdr:spPr>
        <a:xfrm>
          <a:off x="16268700" y="132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50761</xdr:rowOff>
    </xdr:from>
    <xdr:ext cx="534377" cy="259045"/>
    <xdr:sp macro="" textlink="">
      <xdr:nvSpPr>
        <xdr:cNvPr id="632" name="公債費該当値テキスト"/>
        <xdr:cNvSpPr txBox="1"/>
      </xdr:nvSpPr>
      <xdr:spPr>
        <a:xfrm>
          <a:off x="16370300" y="132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34,674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88435</xdr:rowOff>
    </xdr:from>
    <xdr:to>
      <xdr:col>22</xdr:col>
      <xdr:colOff>415925</xdr:colOff>
      <xdr:row>78</xdr:row>
      <xdr:rowOff>18585</xdr:rowOff>
    </xdr:to>
    <xdr:sp macro="" textlink="">
      <xdr:nvSpPr>
        <xdr:cNvPr id="633" name="円/楕円 632"/>
        <xdr:cNvSpPr/>
      </xdr:nvSpPr>
      <xdr:spPr>
        <a:xfrm>
          <a:off x="15430500" y="132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9712</xdr:rowOff>
    </xdr:from>
    <xdr:ext cx="534377" cy="259045"/>
    <xdr:sp macro="" textlink="">
      <xdr:nvSpPr>
        <xdr:cNvPr id="634" name="テキスト ボックス 633"/>
        <xdr:cNvSpPr txBox="1"/>
      </xdr:nvSpPr>
      <xdr:spPr>
        <a:xfrm>
          <a:off x="15214111" y="1338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74399</xdr:rowOff>
    </xdr:from>
    <xdr:to>
      <xdr:col>21</xdr:col>
      <xdr:colOff>212725</xdr:colOff>
      <xdr:row>78</xdr:row>
      <xdr:rowOff>4549</xdr:rowOff>
    </xdr:to>
    <xdr:sp macro="" textlink="">
      <xdr:nvSpPr>
        <xdr:cNvPr id="635" name="円/楕円 634"/>
        <xdr:cNvSpPr/>
      </xdr:nvSpPr>
      <xdr:spPr>
        <a:xfrm>
          <a:off x="14541500" y="132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167126</xdr:rowOff>
    </xdr:from>
    <xdr:ext cx="534377" cy="259045"/>
    <xdr:sp macro="" textlink="">
      <xdr:nvSpPr>
        <xdr:cNvPr id="636" name="テキスト ボックス 635"/>
        <xdr:cNvSpPr txBox="1"/>
      </xdr:nvSpPr>
      <xdr:spPr>
        <a:xfrm>
          <a:off x="14325111" y="133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73211</xdr:rowOff>
    </xdr:from>
    <xdr:to>
      <xdr:col>20</xdr:col>
      <xdr:colOff>9525</xdr:colOff>
      <xdr:row>78</xdr:row>
      <xdr:rowOff>3361</xdr:rowOff>
    </xdr:to>
    <xdr:sp macro="" textlink="">
      <xdr:nvSpPr>
        <xdr:cNvPr id="637" name="円/楕円 636"/>
        <xdr:cNvSpPr/>
      </xdr:nvSpPr>
      <xdr:spPr>
        <a:xfrm>
          <a:off x="13652500" y="1327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165938</xdr:rowOff>
    </xdr:from>
    <xdr:ext cx="534377" cy="259045"/>
    <xdr:sp macro="" textlink="">
      <xdr:nvSpPr>
        <xdr:cNvPr id="638" name="テキスト ボックス 637"/>
        <xdr:cNvSpPr txBox="1"/>
      </xdr:nvSpPr>
      <xdr:spPr>
        <a:xfrm>
          <a:off x="13436111" y="1336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22141</xdr:rowOff>
    </xdr:from>
    <xdr:to>
      <xdr:col>18</xdr:col>
      <xdr:colOff>492125</xdr:colOff>
      <xdr:row>77</xdr:row>
      <xdr:rowOff>123741</xdr:rowOff>
    </xdr:to>
    <xdr:sp macro="" textlink="">
      <xdr:nvSpPr>
        <xdr:cNvPr id="639" name="円/楕円 638"/>
        <xdr:cNvSpPr/>
      </xdr:nvSpPr>
      <xdr:spPr>
        <a:xfrm>
          <a:off x="12763500" y="132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114868</xdr:rowOff>
    </xdr:from>
    <xdr:ext cx="534377" cy="259045"/>
    <xdr:sp macro="" textlink="">
      <xdr:nvSpPr>
        <xdr:cNvPr id="640" name="テキスト ボックス 639"/>
        <xdr:cNvSpPr txBox="1"/>
      </xdr:nvSpPr>
      <xdr:spPr>
        <a:xfrm>
          <a:off x="12547111" y="133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4" name="テキスト ボックス 65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4" name="直線コネクタ 663"/>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5"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6" name="直線コネクタ 665"/>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67"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68" name="直線コネクタ 667"/>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65443</xdr:rowOff>
    </xdr:from>
    <xdr:to>
      <xdr:col>23</xdr:col>
      <xdr:colOff>517525</xdr:colOff>
      <xdr:row>98</xdr:row>
      <xdr:rowOff>58255</xdr:rowOff>
    </xdr:to>
    <xdr:cxnSp macro="">
      <xdr:nvCxnSpPr>
        <xdr:cNvPr id="669" name="直線コネクタ 668"/>
        <xdr:cNvCxnSpPr/>
      </xdr:nvCxnSpPr>
      <xdr:spPr>
        <a:xfrm flipV="1">
          <a:off x="15481300" y="16353193"/>
          <a:ext cx="838200" cy="50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43730</xdr:rowOff>
    </xdr:from>
    <xdr:ext cx="534377" cy="259045"/>
    <xdr:sp macro="" textlink="">
      <xdr:nvSpPr>
        <xdr:cNvPr id="670" name="積立金平均値テキスト"/>
        <xdr:cNvSpPr txBox="1"/>
      </xdr:nvSpPr>
      <xdr:spPr>
        <a:xfrm>
          <a:off x="16370300" y="1667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1" name="フローチャート : 判断 670"/>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58255</xdr:rowOff>
    </xdr:from>
    <xdr:to>
      <xdr:col>22</xdr:col>
      <xdr:colOff>365125</xdr:colOff>
      <xdr:row>98</xdr:row>
      <xdr:rowOff>157417</xdr:rowOff>
    </xdr:to>
    <xdr:cxnSp macro="">
      <xdr:nvCxnSpPr>
        <xdr:cNvPr id="672" name="直線コネクタ 671"/>
        <xdr:cNvCxnSpPr/>
      </xdr:nvCxnSpPr>
      <xdr:spPr>
        <a:xfrm flipV="1">
          <a:off x="14592300" y="16860355"/>
          <a:ext cx="889000" cy="9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3" name="フローチャート : 判断 672"/>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4" name="テキスト ボックス 673"/>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159119</xdr:rowOff>
    </xdr:from>
    <xdr:to>
      <xdr:col>21</xdr:col>
      <xdr:colOff>161925</xdr:colOff>
      <xdr:row>98</xdr:row>
      <xdr:rowOff>157417</xdr:rowOff>
    </xdr:to>
    <xdr:cxnSp macro="">
      <xdr:nvCxnSpPr>
        <xdr:cNvPr id="675" name="直線コネクタ 674"/>
        <xdr:cNvCxnSpPr/>
      </xdr:nvCxnSpPr>
      <xdr:spPr>
        <a:xfrm>
          <a:off x="13703300" y="16618319"/>
          <a:ext cx="889000" cy="3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6" name="フローチャート : 判断 675"/>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77" name="テキスト ボックス 676"/>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159119</xdr:rowOff>
    </xdr:from>
    <xdr:to>
      <xdr:col>19</xdr:col>
      <xdr:colOff>644525</xdr:colOff>
      <xdr:row>98</xdr:row>
      <xdr:rowOff>30556</xdr:rowOff>
    </xdr:to>
    <xdr:cxnSp macro="">
      <xdr:nvCxnSpPr>
        <xdr:cNvPr id="678" name="直線コネクタ 677"/>
        <xdr:cNvCxnSpPr/>
      </xdr:nvCxnSpPr>
      <xdr:spPr>
        <a:xfrm flipV="1">
          <a:off x="12814300" y="16618319"/>
          <a:ext cx="889000" cy="2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79" name="フローチャート : 判断 678"/>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0" name="テキスト ボックス 679"/>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1" name="フローチャート : 判断 680"/>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2" name="テキスト ボックス 681"/>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14643</xdr:rowOff>
    </xdr:from>
    <xdr:to>
      <xdr:col>23</xdr:col>
      <xdr:colOff>568325</xdr:colOff>
      <xdr:row>95</xdr:row>
      <xdr:rowOff>116243</xdr:rowOff>
    </xdr:to>
    <xdr:sp macro="" textlink="">
      <xdr:nvSpPr>
        <xdr:cNvPr id="688" name="円/楕円 687"/>
        <xdr:cNvSpPr/>
      </xdr:nvSpPr>
      <xdr:spPr>
        <a:xfrm>
          <a:off x="16268700" y="163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37520</xdr:rowOff>
    </xdr:from>
    <xdr:ext cx="534377" cy="259045"/>
    <xdr:sp macro="" textlink="">
      <xdr:nvSpPr>
        <xdr:cNvPr id="689" name="積立金該当値テキスト"/>
        <xdr:cNvSpPr txBox="1"/>
      </xdr:nvSpPr>
      <xdr:spPr>
        <a:xfrm>
          <a:off x="16370300" y="161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52,347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7455</xdr:rowOff>
    </xdr:from>
    <xdr:to>
      <xdr:col>22</xdr:col>
      <xdr:colOff>415925</xdr:colOff>
      <xdr:row>98</xdr:row>
      <xdr:rowOff>109055</xdr:rowOff>
    </xdr:to>
    <xdr:sp macro="" textlink="">
      <xdr:nvSpPr>
        <xdr:cNvPr id="690" name="円/楕円 689"/>
        <xdr:cNvSpPr/>
      </xdr:nvSpPr>
      <xdr:spPr>
        <a:xfrm>
          <a:off x="15430500" y="168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100182</xdr:rowOff>
    </xdr:from>
    <xdr:ext cx="534377" cy="259045"/>
    <xdr:sp macro="" textlink="">
      <xdr:nvSpPr>
        <xdr:cNvPr id="691" name="テキスト ボックス 690"/>
        <xdr:cNvSpPr txBox="1"/>
      </xdr:nvSpPr>
      <xdr:spPr>
        <a:xfrm>
          <a:off x="15214111" y="169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106617</xdr:rowOff>
    </xdr:from>
    <xdr:to>
      <xdr:col>21</xdr:col>
      <xdr:colOff>212725</xdr:colOff>
      <xdr:row>99</xdr:row>
      <xdr:rowOff>36767</xdr:rowOff>
    </xdr:to>
    <xdr:sp macro="" textlink="">
      <xdr:nvSpPr>
        <xdr:cNvPr id="692" name="円/楕円 691"/>
        <xdr:cNvSpPr/>
      </xdr:nvSpPr>
      <xdr:spPr>
        <a:xfrm>
          <a:off x="14541500" y="169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27894</xdr:rowOff>
    </xdr:from>
    <xdr:ext cx="469744" cy="259045"/>
    <xdr:sp macro="" textlink="">
      <xdr:nvSpPr>
        <xdr:cNvPr id="693" name="テキスト ボックス 692"/>
        <xdr:cNvSpPr txBox="1"/>
      </xdr:nvSpPr>
      <xdr:spPr>
        <a:xfrm>
          <a:off x="14357427" y="1700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108319</xdr:rowOff>
    </xdr:from>
    <xdr:to>
      <xdr:col>20</xdr:col>
      <xdr:colOff>9525</xdr:colOff>
      <xdr:row>97</xdr:row>
      <xdr:rowOff>38469</xdr:rowOff>
    </xdr:to>
    <xdr:sp macro="" textlink="">
      <xdr:nvSpPr>
        <xdr:cNvPr id="694" name="円/楕円 693"/>
        <xdr:cNvSpPr/>
      </xdr:nvSpPr>
      <xdr:spPr>
        <a:xfrm>
          <a:off x="13652500" y="165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54996</xdr:rowOff>
    </xdr:from>
    <xdr:ext cx="534377" cy="259045"/>
    <xdr:sp macro="" textlink="">
      <xdr:nvSpPr>
        <xdr:cNvPr id="695" name="テキスト ボックス 694"/>
        <xdr:cNvSpPr txBox="1"/>
      </xdr:nvSpPr>
      <xdr:spPr>
        <a:xfrm>
          <a:off x="13436111" y="163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151206</xdr:rowOff>
    </xdr:from>
    <xdr:to>
      <xdr:col>18</xdr:col>
      <xdr:colOff>492125</xdr:colOff>
      <xdr:row>98</xdr:row>
      <xdr:rowOff>81356</xdr:rowOff>
    </xdr:to>
    <xdr:sp macro="" textlink="">
      <xdr:nvSpPr>
        <xdr:cNvPr id="696" name="円/楕円 695"/>
        <xdr:cNvSpPr/>
      </xdr:nvSpPr>
      <xdr:spPr>
        <a:xfrm>
          <a:off x="12763500" y="167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72483</xdr:rowOff>
    </xdr:from>
    <xdr:ext cx="534377" cy="259045"/>
    <xdr:sp macro="" textlink="">
      <xdr:nvSpPr>
        <xdr:cNvPr id="697" name="テキスト ボックス 696"/>
        <xdr:cNvSpPr txBox="1"/>
      </xdr:nvSpPr>
      <xdr:spPr>
        <a:xfrm>
          <a:off x="12547111" y="1687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1" name="直線コネクタ 720"/>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4"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5" name="直線コネクタ 724"/>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6" name="直線コネクタ 72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27"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28" name="フローチャート : 判断 727"/>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9" name="直線コネクタ 72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0" name="フローチャート : 判断 729"/>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1" name="テキスト ボックス 730"/>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3" name="フローチャート : 判断 732"/>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4" name="テキスト ボックス 733"/>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5" name="直線コネクタ 73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6" name="フローチャート : 判断 735"/>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37" name="テキスト ボックス 736"/>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38" name="フローチャート : 判断 737"/>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39" name="テキスト ボックス 738"/>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5" name="円/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7" name="円/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8" name="テキスト ボックス 74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9" name="円/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0" name="テキスト ボックス 74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1" name="円/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2" name="テキスト ボックス 75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3" name="円/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4" name="テキスト ボックス 75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6" name="直線コネクタ 775"/>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79"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0" name="直線コネクタ 779"/>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35687</xdr:rowOff>
    </xdr:from>
    <xdr:to>
      <xdr:col>32</xdr:col>
      <xdr:colOff>187325</xdr:colOff>
      <xdr:row>58</xdr:row>
      <xdr:rowOff>139700</xdr:rowOff>
    </xdr:to>
    <xdr:cxnSp macro="">
      <xdr:nvCxnSpPr>
        <xdr:cNvPr id="781" name="直線コネクタ 780"/>
        <xdr:cNvCxnSpPr/>
      </xdr:nvCxnSpPr>
      <xdr:spPr>
        <a:xfrm flipV="1">
          <a:off x="21323300" y="9979787"/>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139427</xdr:rowOff>
    </xdr:from>
    <xdr:ext cx="469744" cy="259045"/>
    <xdr:sp macro="" textlink="">
      <xdr:nvSpPr>
        <xdr:cNvPr id="782" name="貸付金平均値テキスト"/>
        <xdr:cNvSpPr txBox="1"/>
      </xdr:nvSpPr>
      <xdr:spPr>
        <a:xfrm>
          <a:off x="22212300" y="991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3" name="フローチャート : 判断 782"/>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4" name="直線コネクタ 78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5" name="フローチャート : 判断 784"/>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6" name="テキスト ボックス 785"/>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7" name="直線コネクタ 78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88" name="フローチャート : 判断 787"/>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89" name="テキスト ボックス 788"/>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1" name="フローチャート : 判断 790"/>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2" name="テキスト ボックス 791"/>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3" name="フローチャート : 判断 792"/>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4" name="テキスト ボックス 793"/>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156337</xdr:rowOff>
    </xdr:from>
    <xdr:to>
      <xdr:col>32</xdr:col>
      <xdr:colOff>238125</xdr:colOff>
      <xdr:row>58</xdr:row>
      <xdr:rowOff>86487</xdr:rowOff>
    </xdr:to>
    <xdr:sp macro="" textlink="">
      <xdr:nvSpPr>
        <xdr:cNvPr id="800" name="円/楕円 799"/>
        <xdr:cNvSpPr/>
      </xdr:nvSpPr>
      <xdr:spPr>
        <a:xfrm>
          <a:off x="22110700" y="99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115714</xdr:rowOff>
    </xdr:from>
    <xdr:ext cx="469744" cy="259045"/>
    <xdr:sp macro="" textlink="">
      <xdr:nvSpPr>
        <xdr:cNvPr id="801" name="貸付金該当値テキスト"/>
        <xdr:cNvSpPr txBox="1"/>
      </xdr:nvSpPr>
      <xdr:spPr>
        <a:xfrm>
          <a:off x="22212300" y="971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2" name="円/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3" name="テキスト ボックス 802"/>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4" name="円/楕円 80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5" name="テキスト ボックス 804"/>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6" name="円/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7" name="テキスト ボックス 806"/>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8" name="円/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9" name="テキスト ボックス 80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0" name="テキスト ボックス 81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2" name="テキスト ボックス 82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6" name="直線コネクタ 835"/>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37"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38" name="直線コネクタ 837"/>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39"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0" name="直線コネクタ 839"/>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78272</xdr:rowOff>
    </xdr:from>
    <xdr:to>
      <xdr:col>32</xdr:col>
      <xdr:colOff>187325</xdr:colOff>
      <xdr:row>75</xdr:row>
      <xdr:rowOff>43786</xdr:rowOff>
    </xdr:to>
    <xdr:cxnSp macro="">
      <xdr:nvCxnSpPr>
        <xdr:cNvPr id="841" name="直線コネクタ 840"/>
        <xdr:cNvCxnSpPr/>
      </xdr:nvCxnSpPr>
      <xdr:spPr>
        <a:xfrm flipV="1">
          <a:off x="21323300" y="12765572"/>
          <a:ext cx="838200" cy="1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2"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3" name="フローチャート : 判断 842"/>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43786</xdr:rowOff>
    </xdr:from>
    <xdr:to>
      <xdr:col>31</xdr:col>
      <xdr:colOff>34925</xdr:colOff>
      <xdr:row>75</xdr:row>
      <xdr:rowOff>113411</xdr:rowOff>
    </xdr:to>
    <xdr:cxnSp macro="">
      <xdr:nvCxnSpPr>
        <xdr:cNvPr id="844" name="直線コネクタ 843"/>
        <xdr:cNvCxnSpPr/>
      </xdr:nvCxnSpPr>
      <xdr:spPr>
        <a:xfrm flipV="1">
          <a:off x="20434300" y="12902536"/>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5" name="フローチャート : 判断 844"/>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46" name="テキスト ボックス 845"/>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113411</xdr:rowOff>
    </xdr:from>
    <xdr:to>
      <xdr:col>29</xdr:col>
      <xdr:colOff>517525</xdr:colOff>
      <xdr:row>76</xdr:row>
      <xdr:rowOff>5021</xdr:rowOff>
    </xdr:to>
    <xdr:cxnSp macro="">
      <xdr:nvCxnSpPr>
        <xdr:cNvPr id="847" name="直線コネクタ 846"/>
        <xdr:cNvCxnSpPr/>
      </xdr:nvCxnSpPr>
      <xdr:spPr>
        <a:xfrm flipV="1">
          <a:off x="19545300" y="12972161"/>
          <a:ext cx="889000" cy="6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48" name="フローチャート : 判断 847"/>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49" name="テキスト ボックス 848"/>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4026</xdr:rowOff>
    </xdr:from>
    <xdr:to>
      <xdr:col>28</xdr:col>
      <xdr:colOff>314325</xdr:colOff>
      <xdr:row>76</xdr:row>
      <xdr:rowOff>5021</xdr:rowOff>
    </xdr:to>
    <xdr:cxnSp macro="">
      <xdr:nvCxnSpPr>
        <xdr:cNvPr id="850" name="直線コネクタ 849"/>
        <xdr:cNvCxnSpPr/>
      </xdr:nvCxnSpPr>
      <xdr:spPr>
        <a:xfrm>
          <a:off x="18656300" y="13034226"/>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1" name="フローチャート : 判断 850"/>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2" name="テキスト ボックス 851"/>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3" name="フローチャート : 判断 852"/>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4" name="テキスト ボックス 853"/>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27472</xdr:rowOff>
    </xdr:from>
    <xdr:to>
      <xdr:col>32</xdr:col>
      <xdr:colOff>238125</xdr:colOff>
      <xdr:row>74</xdr:row>
      <xdr:rowOff>129072</xdr:rowOff>
    </xdr:to>
    <xdr:sp macro="" textlink="">
      <xdr:nvSpPr>
        <xdr:cNvPr id="860" name="円/楕円 859"/>
        <xdr:cNvSpPr/>
      </xdr:nvSpPr>
      <xdr:spPr>
        <a:xfrm>
          <a:off x="22110700" y="12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50349</xdr:rowOff>
    </xdr:from>
    <xdr:ext cx="534377" cy="259045"/>
    <xdr:sp macro="" textlink="">
      <xdr:nvSpPr>
        <xdr:cNvPr id="861" name="繰出金該当値テキスト"/>
        <xdr:cNvSpPr txBox="1"/>
      </xdr:nvSpPr>
      <xdr:spPr>
        <a:xfrm>
          <a:off x="22212300" y="1256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73,762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164436</xdr:rowOff>
    </xdr:from>
    <xdr:to>
      <xdr:col>31</xdr:col>
      <xdr:colOff>85725</xdr:colOff>
      <xdr:row>75</xdr:row>
      <xdr:rowOff>94586</xdr:rowOff>
    </xdr:to>
    <xdr:sp macro="" textlink="">
      <xdr:nvSpPr>
        <xdr:cNvPr id="862" name="円/楕円 861"/>
        <xdr:cNvSpPr/>
      </xdr:nvSpPr>
      <xdr:spPr>
        <a:xfrm>
          <a:off x="21272500" y="128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111113</xdr:rowOff>
    </xdr:from>
    <xdr:ext cx="534377" cy="259045"/>
    <xdr:sp macro="" textlink="">
      <xdr:nvSpPr>
        <xdr:cNvPr id="863" name="テキスト ボックス 862"/>
        <xdr:cNvSpPr txBox="1"/>
      </xdr:nvSpPr>
      <xdr:spPr>
        <a:xfrm>
          <a:off x="21056111" y="1262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65,374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62611</xdr:rowOff>
    </xdr:from>
    <xdr:to>
      <xdr:col>29</xdr:col>
      <xdr:colOff>568325</xdr:colOff>
      <xdr:row>75</xdr:row>
      <xdr:rowOff>164210</xdr:rowOff>
    </xdr:to>
    <xdr:sp macro="" textlink="">
      <xdr:nvSpPr>
        <xdr:cNvPr id="864" name="円/楕円 863"/>
        <xdr:cNvSpPr/>
      </xdr:nvSpPr>
      <xdr:spPr>
        <a:xfrm>
          <a:off x="20383500" y="12921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9288</xdr:rowOff>
    </xdr:from>
    <xdr:ext cx="534377" cy="259045"/>
    <xdr:sp macro="" textlink="">
      <xdr:nvSpPr>
        <xdr:cNvPr id="865" name="テキスト ボックス 864"/>
        <xdr:cNvSpPr txBox="1"/>
      </xdr:nvSpPr>
      <xdr:spPr>
        <a:xfrm>
          <a:off x="20167111" y="126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61,110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125672</xdr:rowOff>
    </xdr:from>
    <xdr:to>
      <xdr:col>28</xdr:col>
      <xdr:colOff>365125</xdr:colOff>
      <xdr:row>76</xdr:row>
      <xdr:rowOff>55823</xdr:rowOff>
    </xdr:to>
    <xdr:sp macro="" textlink="">
      <xdr:nvSpPr>
        <xdr:cNvPr id="866" name="円/楕円 865"/>
        <xdr:cNvSpPr/>
      </xdr:nvSpPr>
      <xdr:spPr>
        <a:xfrm>
          <a:off x="19494500" y="129844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72349</xdr:rowOff>
    </xdr:from>
    <xdr:ext cx="534377" cy="259045"/>
    <xdr:sp macro="" textlink="">
      <xdr:nvSpPr>
        <xdr:cNvPr id="867" name="テキスト ボックス 866"/>
        <xdr:cNvSpPr txBox="1"/>
      </xdr:nvSpPr>
      <xdr:spPr>
        <a:xfrm>
          <a:off x="19278111" y="127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124676</xdr:rowOff>
    </xdr:from>
    <xdr:to>
      <xdr:col>27</xdr:col>
      <xdr:colOff>161925</xdr:colOff>
      <xdr:row>76</xdr:row>
      <xdr:rowOff>54826</xdr:rowOff>
    </xdr:to>
    <xdr:sp macro="" textlink="">
      <xdr:nvSpPr>
        <xdr:cNvPr id="868" name="円/楕円 867"/>
        <xdr:cNvSpPr/>
      </xdr:nvSpPr>
      <xdr:spPr>
        <a:xfrm>
          <a:off x="18605500" y="129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71353</xdr:rowOff>
    </xdr:from>
    <xdr:ext cx="534377" cy="259045"/>
    <xdr:sp macro="" textlink="">
      <xdr:nvSpPr>
        <xdr:cNvPr id="869" name="テキスト ボックス 868"/>
        <xdr:cNvSpPr txBox="1"/>
      </xdr:nvSpPr>
      <xdr:spPr>
        <a:xfrm>
          <a:off x="18389111" y="127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フローチャート :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4" name="フローチャート :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5" name="テキスト ボックス 89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7" name="フローチャート :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8" name="テキスト ボックス 89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0" name="フローチャート :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1" name="テキスト ボックス 90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フローチャート :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3" name="テキスト ボックス 90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9" name="円/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1" name="円/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2" name="テキスト ボックス 91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3" name="円/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4" name="テキスト ボックス 91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5" name="円/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6" name="テキスト ボックス 91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7" name="円/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8" name="テキスト ボックス 91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歳出総決算額は、住民一人当たり、</a:t>
          </a:r>
          <a:r>
            <a:rPr kumimoji="1" lang="en-US" altLang="ja-JP" sz="1100">
              <a:solidFill>
                <a:schemeClr val="dk1"/>
              </a:solidFill>
              <a:effectLst/>
              <a:latin typeface="+mn-lt"/>
              <a:ea typeface="+mn-ea"/>
              <a:cs typeface="+mn-cs"/>
            </a:rPr>
            <a:t>831</a:t>
          </a:r>
          <a:r>
            <a:rPr kumimoji="1" lang="en-US" altLang="ja-JP" sz="1100">
              <a:solidFill>
                <a:schemeClr val="tx1"/>
              </a:solidFill>
              <a:effectLst/>
              <a:latin typeface="+mn-lt"/>
              <a:ea typeface="+mn-ea"/>
              <a:cs typeface="+mn-cs"/>
            </a:rPr>
            <a:t>,256</a:t>
          </a:r>
          <a:r>
            <a:rPr kumimoji="1" lang="ja-JP" altLang="ja-JP" sz="1100">
              <a:solidFill>
                <a:schemeClr val="dk1"/>
              </a:solidFill>
              <a:effectLst/>
              <a:latin typeface="+mn-lt"/>
              <a:ea typeface="+mn-ea"/>
              <a:cs typeface="+mn-cs"/>
            </a:rPr>
            <a:t>円となっている。</a:t>
          </a:r>
          <a:r>
            <a:rPr kumimoji="1" lang="ja-JP" altLang="en-US" sz="1100">
              <a:solidFill>
                <a:schemeClr val="tx1"/>
              </a:solidFill>
              <a:effectLst/>
              <a:latin typeface="+mn-lt"/>
              <a:ea typeface="+mn-ea"/>
              <a:cs typeface="+mn-cs"/>
            </a:rPr>
            <a:t>例年の</a:t>
          </a:r>
          <a:r>
            <a:rPr kumimoji="1" lang="ja-JP" altLang="ja-JP" sz="1100">
              <a:solidFill>
                <a:schemeClr val="dk1"/>
              </a:solidFill>
              <a:effectLst/>
              <a:latin typeface="+mn-lt"/>
              <a:ea typeface="+mn-ea"/>
              <a:cs typeface="+mn-cs"/>
            </a:rPr>
            <a:t>主な構成項目である人件費は、住民一人当たり</a:t>
          </a:r>
          <a:r>
            <a:rPr kumimoji="1" lang="en-US" altLang="ja-JP" sz="1100">
              <a:solidFill>
                <a:schemeClr val="dk1"/>
              </a:solidFill>
              <a:effectLst/>
              <a:latin typeface="+mn-lt"/>
              <a:ea typeface="+mn-ea"/>
              <a:cs typeface="+mn-cs"/>
            </a:rPr>
            <a:t>88,954</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80,000</a:t>
          </a:r>
          <a:r>
            <a:rPr kumimoji="1" lang="ja-JP" altLang="ja-JP" sz="1100">
              <a:solidFill>
                <a:schemeClr val="dk1"/>
              </a:solidFill>
              <a:effectLst/>
              <a:latin typeface="+mn-lt"/>
              <a:ea typeface="+mn-ea"/>
              <a:cs typeface="+mn-cs"/>
            </a:rPr>
            <a:t>円程度で推移して</a:t>
          </a:r>
          <a:r>
            <a:rPr kumimoji="1" lang="ja-JP" altLang="en-US" sz="1100">
              <a:solidFill>
                <a:schemeClr val="dk1"/>
              </a:solidFill>
              <a:effectLst/>
              <a:latin typeface="+mn-lt"/>
              <a:ea typeface="+mn-ea"/>
              <a:cs typeface="+mn-cs"/>
            </a:rPr>
            <a:t>きている</a:t>
          </a:r>
          <a:r>
            <a:rPr kumimoji="1" lang="ja-JP" altLang="ja-JP"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地震の</a:t>
          </a:r>
          <a:r>
            <a:rPr kumimoji="1" lang="ja-JP" altLang="en-US" sz="1100">
              <a:solidFill>
                <a:schemeClr val="dk1"/>
              </a:solidFill>
              <a:effectLst/>
              <a:latin typeface="+mn-lt"/>
              <a:ea typeface="+mn-ea"/>
              <a:cs typeface="+mn-cs"/>
            </a:rPr>
            <a:t>影響により類似団体を</a:t>
          </a:r>
          <a:r>
            <a:rPr kumimoji="1" lang="en-US" altLang="ja-JP" sz="1100">
              <a:solidFill>
                <a:schemeClr val="dk1"/>
              </a:solidFill>
              <a:effectLst/>
              <a:latin typeface="+mn-lt"/>
              <a:ea typeface="+mn-ea"/>
              <a:cs typeface="+mn-cs"/>
            </a:rPr>
            <a:t>9,000</a:t>
          </a:r>
          <a:r>
            <a:rPr kumimoji="1" lang="ja-JP" altLang="en-US" sz="1100">
              <a:solidFill>
                <a:schemeClr val="dk1"/>
              </a:solidFill>
              <a:effectLst/>
              <a:latin typeface="+mn-lt"/>
              <a:ea typeface="+mn-ea"/>
              <a:cs typeface="+mn-cs"/>
            </a:rPr>
            <a:t>円程度上回っている。徐々に平常モードに移行していくと思われるが今後も高い水準で推移すると思われる。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その他、平成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年熊本地震の影響により、物件費、扶助費、災害復旧事業費、積立金が大きく増加している。</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具体的には、物件費は、災害廃棄物処理委託料や家屋等解体業務委託料の増、扶助費は、災害救助法適用住宅応急修理事業や被災者災害見舞金の増、災害復旧事業費は、公共土木施設をはじめとした公共施設の復旧費の増、積立金は、被災当初に取崩した財政調整基金を積み戻したことによる積立金の増が主な要因である。</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また、給食センター建設事業及び各校受入施設改修事業等により普通建設事業費が、緑の村運営事業への繰出増により繰出金が大きく増加している。</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なお、</a:t>
          </a:r>
          <a:r>
            <a:rPr kumimoji="1" lang="ja-JP" altLang="ja-JP" sz="1100">
              <a:solidFill>
                <a:schemeClr val="tx1"/>
              </a:solidFill>
              <a:effectLst/>
              <a:latin typeface="+mn-lt"/>
              <a:ea typeface="+mn-ea"/>
              <a:cs typeface="+mn-cs"/>
            </a:rPr>
            <a:t>公債費は、住民一人当たり</a:t>
          </a:r>
          <a:r>
            <a:rPr kumimoji="1" lang="en-US" altLang="ja-JP" sz="1100">
              <a:solidFill>
                <a:schemeClr val="tx1"/>
              </a:solidFill>
              <a:effectLst/>
              <a:latin typeface="+mn-lt"/>
              <a:ea typeface="+mn-ea"/>
              <a:cs typeface="+mn-cs"/>
            </a:rPr>
            <a:t>34,674</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で、</a:t>
          </a:r>
          <a:r>
            <a:rPr kumimoji="1" lang="ja-JP" altLang="ja-JP" sz="1100">
              <a:solidFill>
                <a:schemeClr val="tx1"/>
              </a:solidFill>
              <a:effectLst/>
              <a:latin typeface="+mn-lt"/>
              <a:ea typeface="+mn-ea"/>
              <a:cs typeface="+mn-cs"/>
            </a:rPr>
            <a:t>類似団体と比べると</a:t>
          </a:r>
          <a:r>
            <a:rPr kumimoji="1" lang="en-US" altLang="ja-JP" sz="1100">
              <a:solidFill>
                <a:schemeClr val="tx1"/>
              </a:solidFill>
              <a:effectLst/>
              <a:latin typeface="+mn-lt"/>
              <a:ea typeface="+mn-ea"/>
              <a:cs typeface="+mn-cs"/>
            </a:rPr>
            <a:t>13,000</a:t>
          </a:r>
          <a:r>
            <a:rPr kumimoji="1" lang="ja-JP" altLang="ja-JP" sz="1100">
              <a:solidFill>
                <a:schemeClr val="tx1"/>
              </a:solidFill>
              <a:effectLst/>
              <a:latin typeface="+mn-lt"/>
              <a:ea typeface="+mn-ea"/>
              <a:cs typeface="+mn-cs"/>
            </a:rPr>
            <a:t>円程度低くなっており、近年の地方債発行抑制により若干改善している。</a:t>
          </a:r>
          <a:r>
            <a:rPr lang="ja-JP" altLang="ja-JP" sz="1100" b="0" i="0" baseline="0">
              <a:solidFill>
                <a:schemeClr val="tx1"/>
              </a:solidFill>
              <a:effectLst/>
              <a:latin typeface="+mn-lt"/>
              <a:ea typeface="+mn-ea"/>
              <a:cs typeface="+mn-cs"/>
            </a:rPr>
            <a:t>公債費に準ずる費用の人口</a:t>
          </a:r>
          <a:r>
            <a:rPr lang="ja-JP" altLang="en-US" sz="1100" b="0" i="0" baseline="0">
              <a:solidFill>
                <a:schemeClr val="tx1"/>
              </a:solidFill>
              <a:effectLst/>
              <a:latin typeface="+mn-lt"/>
              <a:ea typeface="+mn-ea"/>
              <a:cs typeface="+mn-cs"/>
            </a:rPr>
            <a:t>一</a:t>
          </a:r>
          <a:r>
            <a:rPr lang="ja-JP" altLang="ja-JP" sz="1100" b="0" i="0" baseline="0">
              <a:solidFill>
                <a:schemeClr val="tx1"/>
              </a:solidFill>
              <a:effectLst/>
              <a:latin typeface="+mn-lt"/>
              <a:ea typeface="+mn-ea"/>
              <a:cs typeface="+mn-cs"/>
            </a:rPr>
            <a:t>人当たり決算額においても、類似団体を下回っている状況にある。</a:t>
          </a:r>
          <a:r>
            <a:rPr lang="ja-JP" altLang="en-US" sz="1100" b="0" i="0" baseline="0">
              <a:solidFill>
                <a:schemeClr val="tx1"/>
              </a:solidFill>
              <a:effectLst/>
              <a:latin typeface="+mn-lt"/>
              <a:ea typeface="+mn-ea"/>
              <a:cs typeface="+mn-cs"/>
            </a:rPr>
            <a:t>しかし、</a:t>
          </a:r>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29</a:t>
          </a:r>
          <a:r>
            <a:rPr kumimoji="1" lang="ja-JP" altLang="ja-JP" sz="1100" b="0" i="0" baseline="0">
              <a:solidFill>
                <a:schemeClr val="tx1"/>
              </a:solidFill>
              <a:effectLst/>
              <a:latin typeface="+mn-lt"/>
              <a:ea typeface="+mn-ea"/>
              <a:cs typeface="+mn-cs"/>
            </a:rPr>
            <a:t>年度からは緊急経済対策で建設した事業の元利償還金が発生する。また</a:t>
          </a:r>
          <a:r>
            <a:rPr kumimoji="1" lang="ja-JP" altLang="en-US"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28</a:t>
          </a:r>
          <a:r>
            <a:rPr kumimoji="1" lang="ja-JP" altLang="en-US" sz="1100" b="0" i="0" baseline="0">
              <a:solidFill>
                <a:schemeClr val="tx1"/>
              </a:solidFill>
              <a:effectLst/>
              <a:latin typeface="+mn-lt"/>
              <a:ea typeface="+mn-ea"/>
              <a:cs typeface="+mn-cs"/>
            </a:rPr>
            <a:t>年</a:t>
          </a:r>
          <a:r>
            <a:rPr kumimoji="1" lang="ja-JP" altLang="ja-JP" sz="1100" b="0" i="0" baseline="0">
              <a:solidFill>
                <a:schemeClr val="tx1"/>
              </a:solidFill>
              <a:effectLst/>
              <a:latin typeface="+mn-lt"/>
              <a:ea typeface="+mn-ea"/>
              <a:cs typeface="+mn-cs"/>
            </a:rPr>
            <a:t>熊本地震の影響により</a:t>
          </a:r>
          <a:r>
            <a:rPr lang="ja-JP" altLang="ja-JP" sz="1100">
              <a:solidFill>
                <a:schemeClr val="tx1"/>
              </a:solidFill>
              <a:effectLst/>
              <a:latin typeface="+mn-lt"/>
              <a:ea typeface="+mn-ea"/>
              <a:cs typeface="+mn-cs"/>
            </a:rPr>
            <a:t>起債借入（</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年度</a:t>
          </a:r>
          <a:r>
            <a:rPr lang="ja-JP" altLang="ja-JP" sz="1100">
              <a:solidFill>
                <a:schemeClr val="tx1"/>
              </a:solidFill>
              <a:effectLst/>
              <a:latin typeface="+mn-lt"/>
              <a:ea typeface="+mn-ea"/>
              <a:cs typeface="+mn-cs"/>
            </a:rPr>
            <a:t>借入額</a:t>
          </a:r>
          <a:r>
            <a:rPr lang="en-US" altLang="ja-JP" sz="1100">
              <a:solidFill>
                <a:schemeClr val="tx1"/>
              </a:solidFill>
              <a:effectLst/>
              <a:latin typeface="+mn-lt"/>
              <a:ea typeface="+mn-ea"/>
              <a:cs typeface="+mn-cs"/>
            </a:rPr>
            <a:t>2,473,900</a:t>
          </a:r>
          <a:r>
            <a:rPr lang="ja-JP" altLang="ja-JP" sz="1100">
              <a:solidFill>
                <a:schemeClr val="tx1"/>
              </a:solidFill>
              <a:effectLst/>
              <a:latin typeface="+mn-lt"/>
              <a:ea typeface="+mn-ea"/>
              <a:cs typeface="+mn-cs"/>
            </a:rPr>
            <a:t>千円）及び平成</a:t>
          </a:r>
          <a:r>
            <a:rPr lang="en-US" altLang="ja-JP" sz="1100">
              <a:solidFill>
                <a:schemeClr val="tx1"/>
              </a:solidFill>
              <a:effectLst/>
              <a:latin typeface="+mn-lt"/>
              <a:ea typeface="+mn-ea"/>
              <a:cs typeface="+mn-cs"/>
            </a:rPr>
            <a:t>30</a:t>
          </a: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31</a:t>
          </a:r>
          <a:r>
            <a:rPr lang="ja-JP" altLang="ja-JP" sz="1100">
              <a:solidFill>
                <a:schemeClr val="tx1"/>
              </a:solidFill>
              <a:effectLst/>
              <a:latin typeface="+mn-lt"/>
              <a:ea typeface="+mn-ea"/>
              <a:cs typeface="+mn-cs"/>
            </a:rPr>
            <a:t>年度の</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a:t>
          </a:r>
          <a:r>
            <a:rPr lang="ja-JP" altLang="ja-JP" sz="1100">
              <a:solidFill>
                <a:schemeClr val="tx1"/>
              </a:solidFill>
              <a:effectLst/>
              <a:latin typeface="+mn-lt"/>
              <a:ea typeface="+mn-ea"/>
              <a:cs typeface="+mn-cs"/>
            </a:rPr>
            <a:t>熊本地震関連事業の起債借入により、平成</a:t>
          </a:r>
          <a:r>
            <a:rPr lang="en-US" altLang="ja-JP" sz="1100">
              <a:solidFill>
                <a:schemeClr val="tx1"/>
              </a:solidFill>
              <a:effectLst/>
              <a:latin typeface="+mn-lt"/>
              <a:ea typeface="+mn-ea"/>
              <a:cs typeface="+mn-cs"/>
            </a:rPr>
            <a:t>31</a:t>
          </a:r>
          <a:r>
            <a:rPr lang="ja-JP" altLang="ja-JP" sz="1100">
              <a:solidFill>
                <a:schemeClr val="tx1"/>
              </a:solidFill>
              <a:effectLst/>
              <a:latin typeface="+mn-lt"/>
              <a:ea typeface="+mn-ea"/>
              <a:cs typeface="+mn-cs"/>
            </a:rPr>
            <a:t>年度に元利償還金の額がピークを迎え、今後</a:t>
          </a:r>
          <a:r>
            <a:rPr lang="ja-JP" altLang="en-US" sz="1100">
              <a:solidFill>
                <a:schemeClr val="tx1"/>
              </a:solidFill>
              <a:effectLst/>
              <a:latin typeface="+mn-lt"/>
              <a:ea typeface="+mn-ea"/>
              <a:cs typeface="+mn-cs"/>
            </a:rPr>
            <a:t>、歳出決算額に占める公債費の割合が高くなる見込みである。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熊本県御船町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17,320
17,264
99.03
15,464,634
14,397,349
431,142
4,564,673
10,298,964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107.9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91694</xdr:rowOff>
    </xdr:from>
    <xdr:to>
      <xdr:col>6</xdr:col>
      <xdr:colOff>511175</xdr:colOff>
      <xdr:row>33</xdr:row>
      <xdr:rowOff>129576</xdr:rowOff>
    </xdr:to>
    <xdr:cxnSp macro="">
      <xdr:nvCxnSpPr>
        <xdr:cNvPr id="63" name="直線コネクタ 62"/>
        <xdr:cNvCxnSpPr/>
      </xdr:nvCxnSpPr>
      <xdr:spPr>
        <a:xfrm>
          <a:off x="3797300" y="5578094"/>
          <a:ext cx="838200" cy="20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91694</xdr:rowOff>
    </xdr:from>
    <xdr:to>
      <xdr:col>5</xdr:col>
      <xdr:colOff>358775</xdr:colOff>
      <xdr:row>32</xdr:row>
      <xdr:rowOff>132189</xdr:rowOff>
    </xdr:to>
    <xdr:cxnSp macro="">
      <xdr:nvCxnSpPr>
        <xdr:cNvPr id="66" name="直線コネクタ 65"/>
        <xdr:cNvCxnSpPr/>
      </xdr:nvCxnSpPr>
      <xdr:spPr>
        <a:xfrm flipV="1">
          <a:off x="2908300" y="5578094"/>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132189</xdr:rowOff>
    </xdr:from>
    <xdr:to>
      <xdr:col>4</xdr:col>
      <xdr:colOff>155575</xdr:colOff>
      <xdr:row>33</xdr:row>
      <xdr:rowOff>20501</xdr:rowOff>
    </xdr:to>
    <xdr:cxnSp macro="">
      <xdr:nvCxnSpPr>
        <xdr:cNvPr id="69" name="直線コネクタ 68"/>
        <xdr:cNvCxnSpPr/>
      </xdr:nvCxnSpPr>
      <xdr:spPr>
        <a:xfrm flipV="1">
          <a:off x="2019300" y="5618589"/>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167132</xdr:rowOff>
    </xdr:from>
    <xdr:to>
      <xdr:col>2</xdr:col>
      <xdr:colOff>638175</xdr:colOff>
      <xdr:row>33</xdr:row>
      <xdr:rowOff>20501</xdr:rowOff>
    </xdr:to>
    <xdr:cxnSp macro="">
      <xdr:nvCxnSpPr>
        <xdr:cNvPr id="72" name="直線コネクタ 71"/>
        <xdr:cNvCxnSpPr/>
      </xdr:nvCxnSpPr>
      <xdr:spPr>
        <a:xfrm>
          <a:off x="1130300" y="565353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78776</xdr:rowOff>
    </xdr:from>
    <xdr:to>
      <xdr:col>6</xdr:col>
      <xdr:colOff>561975</xdr:colOff>
      <xdr:row>34</xdr:row>
      <xdr:rowOff>8926</xdr:rowOff>
    </xdr:to>
    <xdr:sp macro="" textlink="">
      <xdr:nvSpPr>
        <xdr:cNvPr id="82" name="円/楕円 81"/>
        <xdr:cNvSpPr/>
      </xdr:nvSpPr>
      <xdr:spPr>
        <a:xfrm>
          <a:off x="45847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101653</xdr:rowOff>
    </xdr:from>
    <xdr:ext cx="469744" cy="259045"/>
    <xdr:sp macro="" textlink="">
      <xdr:nvSpPr>
        <xdr:cNvPr id="83" name="議会費該当値テキスト"/>
        <xdr:cNvSpPr txBox="1"/>
      </xdr:nvSpPr>
      <xdr:spPr>
        <a:xfrm>
          <a:off x="4686300" y="55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40894</xdr:rowOff>
    </xdr:from>
    <xdr:to>
      <xdr:col>5</xdr:col>
      <xdr:colOff>409575</xdr:colOff>
      <xdr:row>32</xdr:row>
      <xdr:rowOff>142494</xdr:rowOff>
    </xdr:to>
    <xdr:sp macro="" textlink="">
      <xdr:nvSpPr>
        <xdr:cNvPr id="84" name="円/楕円 83"/>
        <xdr:cNvSpPr/>
      </xdr:nvSpPr>
      <xdr:spPr>
        <a:xfrm>
          <a:off x="3746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159021</xdr:rowOff>
    </xdr:from>
    <xdr:ext cx="469744" cy="259045"/>
    <xdr:sp macro="" textlink="">
      <xdr:nvSpPr>
        <xdr:cNvPr id="85" name="テキスト ボックス 84"/>
        <xdr:cNvSpPr txBox="1"/>
      </xdr:nvSpPr>
      <xdr:spPr>
        <a:xfrm>
          <a:off x="3562427"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81389</xdr:rowOff>
    </xdr:from>
    <xdr:to>
      <xdr:col>4</xdr:col>
      <xdr:colOff>206375</xdr:colOff>
      <xdr:row>33</xdr:row>
      <xdr:rowOff>11539</xdr:rowOff>
    </xdr:to>
    <xdr:sp macro="" textlink="">
      <xdr:nvSpPr>
        <xdr:cNvPr id="86" name="円/楕円 85"/>
        <xdr:cNvSpPr/>
      </xdr:nvSpPr>
      <xdr:spPr>
        <a:xfrm>
          <a:off x="2857500" y="55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28066</xdr:rowOff>
    </xdr:from>
    <xdr:ext cx="469744" cy="259045"/>
    <xdr:sp macro="" textlink="">
      <xdr:nvSpPr>
        <xdr:cNvPr id="87" name="テキスト ボックス 86"/>
        <xdr:cNvSpPr txBox="1"/>
      </xdr:nvSpPr>
      <xdr:spPr>
        <a:xfrm>
          <a:off x="2673427" y="53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141151</xdr:rowOff>
    </xdr:from>
    <xdr:to>
      <xdr:col>3</xdr:col>
      <xdr:colOff>3175</xdr:colOff>
      <xdr:row>33</xdr:row>
      <xdr:rowOff>71301</xdr:rowOff>
    </xdr:to>
    <xdr:sp macro="" textlink="">
      <xdr:nvSpPr>
        <xdr:cNvPr id="88" name="円/楕円 87"/>
        <xdr:cNvSpPr/>
      </xdr:nvSpPr>
      <xdr:spPr>
        <a:xfrm>
          <a:off x="1968500" y="56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87828</xdr:rowOff>
    </xdr:from>
    <xdr:ext cx="469744" cy="259045"/>
    <xdr:sp macro="" textlink="">
      <xdr:nvSpPr>
        <xdr:cNvPr id="89" name="テキスト ボックス 88"/>
        <xdr:cNvSpPr txBox="1"/>
      </xdr:nvSpPr>
      <xdr:spPr>
        <a:xfrm>
          <a:off x="1784427" y="54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116332</xdr:rowOff>
    </xdr:from>
    <xdr:to>
      <xdr:col>1</xdr:col>
      <xdr:colOff>485775</xdr:colOff>
      <xdr:row>33</xdr:row>
      <xdr:rowOff>46482</xdr:rowOff>
    </xdr:to>
    <xdr:sp macro="" textlink="">
      <xdr:nvSpPr>
        <xdr:cNvPr id="90" name="円/楕円 89"/>
        <xdr:cNvSpPr/>
      </xdr:nvSpPr>
      <xdr:spPr>
        <a:xfrm>
          <a:off x="1079500" y="56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63009</xdr:rowOff>
    </xdr:from>
    <xdr:ext cx="469744" cy="259045"/>
    <xdr:sp macro="" textlink="">
      <xdr:nvSpPr>
        <xdr:cNvPr id="91" name="テキスト ボックス 90"/>
        <xdr:cNvSpPr txBox="1"/>
      </xdr:nvSpPr>
      <xdr:spPr>
        <a:xfrm>
          <a:off x="895427"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68747</xdr:rowOff>
    </xdr:from>
    <xdr:to>
      <xdr:col>6</xdr:col>
      <xdr:colOff>511175</xdr:colOff>
      <xdr:row>57</xdr:row>
      <xdr:rowOff>90834</xdr:rowOff>
    </xdr:to>
    <xdr:cxnSp macro="">
      <xdr:nvCxnSpPr>
        <xdr:cNvPr id="123" name="直線コネクタ 122"/>
        <xdr:cNvCxnSpPr/>
      </xdr:nvCxnSpPr>
      <xdr:spPr>
        <a:xfrm flipV="1">
          <a:off x="3797300" y="9327047"/>
          <a:ext cx="838200" cy="5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90834</xdr:rowOff>
    </xdr:from>
    <xdr:to>
      <xdr:col>5</xdr:col>
      <xdr:colOff>358775</xdr:colOff>
      <xdr:row>58</xdr:row>
      <xdr:rowOff>71665</xdr:rowOff>
    </xdr:to>
    <xdr:cxnSp macro="">
      <xdr:nvCxnSpPr>
        <xdr:cNvPr id="126" name="直線コネクタ 125"/>
        <xdr:cNvCxnSpPr/>
      </xdr:nvCxnSpPr>
      <xdr:spPr>
        <a:xfrm flipV="1">
          <a:off x="2908300" y="9863484"/>
          <a:ext cx="889000" cy="1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71599</xdr:rowOff>
    </xdr:from>
    <xdr:to>
      <xdr:col>4</xdr:col>
      <xdr:colOff>155575</xdr:colOff>
      <xdr:row>58</xdr:row>
      <xdr:rowOff>71665</xdr:rowOff>
    </xdr:to>
    <xdr:cxnSp macro="">
      <xdr:nvCxnSpPr>
        <xdr:cNvPr id="129" name="直線コネクタ 128"/>
        <xdr:cNvCxnSpPr/>
      </xdr:nvCxnSpPr>
      <xdr:spPr>
        <a:xfrm>
          <a:off x="2019300" y="9672799"/>
          <a:ext cx="889000" cy="34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71599</xdr:rowOff>
    </xdr:from>
    <xdr:to>
      <xdr:col>2</xdr:col>
      <xdr:colOff>638175</xdr:colOff>
      <xdr:row>57</xdr:row>
      <xdr:rowOff>135280</xdr:rowOff>
    </xdr:to>
    <xdr:cxnSp macro="">
      <xdr:nvCxnSpPr>
        <xdr:cNvPr id="132" name="直線コネクタ 131"/>
        <xdr:cNvCxnSpPr/>
      </xdr:nvCxnSpPr>
      <xdr:spPr>
        <a:xfrm flipV="1">
          <a:off x="1130300" y="9672799"/>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4" name="テキスト ボックス 133"/>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17947</xdr:rowOff>
    </xdr:from>
    <xdr:to>
      <xdr:col>6</xdr:col>
      <xdr:colOff>561975</xdr:colOff>
      <xdr:row>54</xdr:row>
      <xdr:rowOff>119547</xdr:rowOff>
    </xdr:to>
    <xdr:sp macro="" textlink="">
      <xdr:nvSpPr>
        <xdr:cNvPr id="142" name="円/楕円 141"/>
        <xdr:cNvSpPr/>
      </xdr:nvSpPr>
      <xdr:spPr>
        <a:xfrm>
          <a:off x="4584700" y="927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40824</xdr:rowOff>
    </xdr:from>
    <xdr:ext cx="599010" cy="259045"/>
    <xdr:sp macro="" textlink="">
      <xdr:nvSpPr>
        <xdr:cNvPr id="143" name="総務費該当値テキスト"/>
        <xdr:cNvSpPr txBox="1"/>
      </xdr:nvSpPr>
      <xdr:spPr>
        <a:xfrm>
          <a:off x="4686300" y="912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111,518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40034</xdr:rowOff>
    </xdr:from>
    <xdr:to>
      <xdr:col>5</xdr:col>
      <xdr:colOff>409575</xdr:colOff>
      <xdr:row>57</xdr:row>
      <xdr:rowOff>141634</xdr:rowOff>
    </xdr:to>
    <xdr:sp macro="" textlink="">
      <xdr:nvSpPr>
        <xdr:cNvPr id="144" name="円/楕円 143"/>
        <xdr:cNvSpPr/>
      </xdr:nvSpPr>
      <xdr:spPr>
        <a:xfrm>
          <a:off x="3746500" y="98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132761</xdr:rowOff>
    </xdr:from>
    <xdr:ext cx="534377" cy="259045"/>
    <xdr:sp macro="" textlink="">
      <xdr:nvSpPr>
        <xdr:cNvPr id="145" name="テキスト ボックス 144"/>
        <xdr:cNvSpPr txBox="1"/>
      </xdr:nvSpPr>
      <xdr:spPr>
        <a:xfrm>
          <a:off x="3530111" y="990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62,239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20865</xdr:rowOff>
    </xdr:from>
    <xdr:to>
      <xdr:col>4</xdr:col>
      <xdr:colOff>206375</xdr:colOff>
      <xdr:row>58</xdr:row>
      <xdr:rowOff>122465</xdr:rowOff>
    </xdr:to>
    <xdr:sp macro="" textlink="">
      <xdr:nvSpPr>
        <xdr:cNvPr id="146" name="円/楕円 145"/>
        <xdr:cNvSpPr/>
      </xdr:nvSpPr>
      <xdr:spPr>
        <a:xfrm>
          <a:off x="2857500" y="99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113592</xdr:rowOff>
    </xdr:from>
    <xdr:ext cx="534377" cy="259045"/>
    <xdr:sp macro="" textlink="">
      <xdr:nvSpPr>
        <xdr:cNvPr id="147" name="テキスト ボックス 146"/>
        <xdr:cNvSpPr txBox="1"/>
      </xdr:nvSpPr>
      <xdr:spPr>
        <a:xfrm>
          <a:off x="2641111" y="1005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48,250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20799</xdr:rowOff>
    </xdr:from>
    <xdr:to>
      <xdr:col>3</xdr:col>
      <xdr:colOff>3175</xdr:colOff>
      <xdr:row>56</xdr:row>
      <xdr:rowOff>122399</xdr:rowOff>
    </xdr:to>
    <xdr:sp macro="" textlink="">
      <xdr:nvSpPr>
        <xdr:cNvPr id="148" name="円/楕円 147"/>
        <xdr:cNvSpPr/>
      </xdr:nvSpPr>
      <xdr:spPr>
        <a:xfrm>
          <a:off x="1968500" y="96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138926</xdr:rowOff>
    </xdr:from>
    <xdr:ext cx="534377" cy="259045"/>
    <xdr:sp macro="" textlink="">
      <xdr:nvSpPr>
        <xdr:cNvPr id="149" name="テキスト ボックス 148"/>
        <xdr:cNvSpPr txBox="1"/>
      </xdr:nvSpPr>
      <xdr:spPr>
        <a:xfrm>
          <a:off x="1752111" y="939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84480</xdr:rowOff>
    </xdr:from>
    <xdr:to>
      <xdr:col>1</xdr:col>
      <xdr:colOff>485775</xdr:colOff>
      <xdr:row>58</xdr:row>
      <xdr:rowOff>14630</xdr:rowOff>
    </xdr:to>
    <xdr:sp macro="" textlink="">
      <xdr:nvSpPr>
        <xdr:cNvPr id="150" name="円/楕円 149"/>
        <xdr:cNvSpPr/>
      </xdr:nvSpPr>
      <xdr:spPr>
        <a:xfrm>
          <a:off x="1079500" y="98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5757</xdr:rowOff>
    </xdr:from>
    <xdr:ext cx="534377" cy="259045"/>
    <xdr:sp macro="" textlink="">
      <xdr:nvSpPr>
        <xdr:cNvPr id="151" name="テキスト ボックス 150"/>
        <xdr:cNvSpPr txBox="1"/>
      </xdr:nvSpPr>
      <xdr:spPr>
        <a:xfrm>
          <a:off x="863111" y="99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69</xdr:row>
      <xdr:rowOff>138011</xdr:rowOff>
    </xdr:from>
    <xdr:to>
      <xdr:col>6</xdr:col>
      <xdr:colOff>511175</xdr:colOff>
      <xdr:row>75</xdr:row>
      <xdr:rowOff>6312</xdr:rowOff>
    </xdr:to>
    <xdr:cxnSp macro="">
      <xdr:nvCxnSpPr>
        <xdr:cNvPr id="181" name="直線コネクタ 180"/>
        <xdr:cNvCxnSpPr/>
      </xdr:nvCxnSpPr>
      <xdr:spPr>
        <a:xfrm flipV="1">
          <a:off x="3797300" y="11968061"/>
          <a:ext cx="838200" cy="89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131166</xdr:rowOff>
    </xdr:from>
    <xdr:to>
      <xdr:col>5</xdr:col>
      <xdr:colOff>358775</xdr:colOff>
      <xdr:row>75</xdr:row>
      <xdr:rowOff>6312</xdr:rowOff>
    </xdr:to>
    <xdr:cxnSp macro="">
      <xdr:nvCxnSpPr>
        <xdr:cNvPr id="184" name="直線コネクタ 183"/>
        <xdr:cNvCxnSpPr/>
      </xdr:nvCxnSpPr>
      <xdr:spPr>
        <a:xfrm>
          <a:off x="2908300" y="1281846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131166</xdr:rowOff>
    </xdr:from>
    <xdr:to>
      <xdr:col>4</xdr:col>
      <xdr:colOff>155575</xdr:colOff>
      <xdr:row>76</xdr:row>
      <xdr:rowOff>9513</xdr:rowOff>
    </xdr:to>
    <xdr:cxnSp macro="">
      <xdr:nvCxnSpPr>
        <xdr:cNvPr id="187" name="直線コネクタ 186"/>
        <xdr:cNvCxnSpPr/>
      </xdr:nvCxnSpPr>
      <xdr:spPr>
        <a:xfrm flipV="1">
          <a:off x="2019300" y="12818466"/>
          <a:ext cx="889000" cy="2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9513</xdr:rowOff>
    </xdr:from>
    <xdr:to>
      <xdr:col>2</xdr:col>
      <xdr:colOff>638175</xdr:colOff>
      <xdr:row>76</xdr:row>
      <xdr:rowOff>87210</xdr:rowOff>
    </xdr:to>
    <xdr:cxnSp macro="">
      <xdr:nvCxnSpPr>
        <xdr:cNvPr id="190" name="直線コネクタ 189"/>
        <xdr:cNvCxnSpPr/>
      </xdr:nvCxnSpPr>
      <xdr:spPr>
        <a:xfrm flipV="1">
          <a:off x="1130300" y="13039713"/>
          <a:ext cx="889000" cy="7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69</xdr:row>
      <xdr:rowOff>87211</xdr:rowOff>
    </xdr:from>
    <xdr:to>
      <xdr:col>6</xdr:col>
      <xdr:colOff>561975</xdr:colOff>
      <xdr:row>70</xdr:row>
      <xdr:rowOff>17361</xdr:rowOff>
    </xdr:to>
    <xdr:sp macro="" textlink="">
      <xdr:nvSpPr>
        <xdr:cNvPr id="200" name="円/楕円 199"/>
        <xdr:cNvSpPr/>
      </xdr:nvSpPr>
      <xdr:spPr>
        <a:xfrm>
          <a:off x="4584700" y="119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40238</xdr:rowOff>
    </xdr:from>
    <xdr:ext cx="599010" cy="259045"/>
    <xdr:sp macro="" textlink="">
      <xdr:nvSpPr>
        <xdr:cNvPr id="201" name="民生費該当値テキスト"/>
        <xdr:cNvSpPr txBox="1"/>
      </xdr:nvSpPr>
      <xdr:spPr>
        <a:xfrm>
          <a:off x="4686300" y="1187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217,633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126962</xdr:rowOff>
    </xdr:from>
    <xdr:to>
      <xdr:col>5</xdr:col>
      <xdr:colOff>409575</xdr:colOff>
      <xdr:row>75</xdr:row>
      <xdr:rowOff>57112</xdr:rowOff>
    </xdr:to>
    <xdr:sp macro="" textlink="">
      <xdr:nvSpPr>
        <xdr:cNvPr id="202" name="円/楕円 201"/>
        <xdr:cNvSpPr/>
      </xdr:nvSpPr>
      <xdr:spPr>
        <a:xfrm>
          <a:off x="3746500" y="128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73639</xdr:rowOff>
    </xdr:from>
    <xdr:ext cx="599010" cy="259045"/>
    <xdr:sp macro="" textlink="">
      <xdr:nvSpPr>
        <xdr:cNvPr id="203" name="テキスト ボックス 202"/>
        <xdr:cNvSpPr txBox="1"/>
      </xdr:nvSpPr>
      <xdr:spPr>
        <a:xfrm>
          <a:off x="3497794" y="1258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147,003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80366</xdr:rowOff>
    </xdr:from>
    <xdr:to>
      <xdr:col>4</xdr:col>
      <xdr:colOff>206375</xdr:colOff>
      <xdr:row>75</xdr:row>
      <xdr:rowOff>10516</xdr:rowOff>
    </xdr:to>
    <xdr:sp macro="" textlink="">
      <xdr:nvSpPr>
        <xdr:cNvPr id="204" name="円/楕円 203"/>
        <xdr:cNvSpPr/>
      </xdr:nvSpPr>
      <xdr:spPr>
        <a:xfrm>
          <a:off x="2857500" y="127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27043</xdr:rowOff>
    </xdr:from>
    <xdr:ext cx="599010" cy="259045"/>
    <xdr:sp macro="" textlink="">
      <xdr:nvSpPr>
        <xdr:cNvPr id="205" name="テキスト ボックス 204"/>
        <xdr:cNvSpPr txBox="1"/>
      </xdr:nvSpPr>
      <xdr:spPr>
        <a:xfrm>
          <a:off x="2608794" y="1254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150,672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130163</xdr:rowOff>
    </xdr:from>
    <xdr:to>
      <xdr:col>3</xdr:col>
      <xdr:colOff>3175</xdr:colOff>
      <xdr:row>76</xdr:row>
      <xdr:rowOff>60313</xdr:rowOff>
    </xdr:to>
    <xdr:sp macro="" textlink="">
      <xdr:nvSpPr>
        <xdr:cNvPr id="206" name="円/楕円 205"/>
        <xdr:cNvSpPr/>
      </xdr:nvSpPr>
      <xdr:spPr>
        <a:xfrm>
          <a:off x="1968500" y="129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76840</xdr:rowOff>
    </xdr:from>
    <xdr:ext cx="599010" cy="259045"/>
    <xdr:sp macro="" textlink="">
      <xdr:nvSpPr>
        <xdr:cNvPr id="207" name="テキスト ボックス 206"/>
        <xdr:cNvSpPr txBox="1"/>
      </xdr:nvSpPr>
      <xdr:spPr>
        <a:xfrm>
          <a:off x="1719794" y="1276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133,251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36410</xdr:rowOff>
    </xdr:from>
    <xdr:to>
      <xdr:col>1</xdr:col>
      <xdr:colOff>485775</xdr:colOff>
      <xdr:row>76</xdr:row>
      <xdr:rowOff>138010</xdr:rowOff>
    </xdr:to>
    <xdr:sp macro="" textlink="">
      <xdr:nvSpPr>
        <xdr:cNvPr id="208" name="円/楕円 207"/>
        <xdr:cNvSpPr/>
      </xdr:nvSpPr>
      <xdr:spPr>
        <a:xfrm>
          <a:off x="1079500" y="130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129137</xdr:rowOff>
    </xdr:from>
    <xdr:ext cx="599010" cy="259045"/>
    <xdr:sp macro="" textlink="">
      <xdr:nvSpPr>
        <xdr:cNvPr id="209" name="テキスト ボックス 208"/>
        <xdr:cNvSpPr txBox="1"/>
      </xdr:nvSpPr>
      <xdr:spPr>
        <a:xfrm>
          <a:off x="830794" y="1315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57018</xdr:rowOff>
    </xdr:from>
    <xdr:to>
      <xdr:col>6</xdr:col>
      <xdr:colOff>511175</xdr:colOff>
      <xdr:row>98</xdr:row>
      <xdr:rowOff>93452</xdr:rowOff>
    </xdr:to>
    <xdr:cxnSp macro="">
      <xdr:nvCxnSpPr>
        <xdr:cNvPr id="240" name="直線コネクタ 239"/>
        <xdr:cNvCxnSpPr/>
      </xdr:nvCxnSpPr>
      <xdr:spPr>
        <a:xfrm flipV="1">
          <a:off x="3797300" y="15658968"/>
          <a:ext cx="838200" cy="123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68292</xdr:rowOff>
    </xdr:from>
    <xdr:to>
      <xdr:col>5</xdr:col>
      <xdr:colOff>358775</xdr:colOff>
      <xdr:row>98</xdr:row>
      <xdr:rowOff>93452</xdr:rowOff>
    </xdr:to>
    <xdr:cxnSp macro="">
      <xdr:nvCxnSpPr>
        <xdr:cNvPr id="243" name="直線コネクタ 242"/>
        <xdr:cNvCxnSpPr/>
      </xdr:nvCxnSpPr>
      <xdr:spPr>
        <a:xfrm>
          <a:off x="2908300" y="16870392"/>
          <a:ext cx="889000" cy="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68292</xdr:rowOff>
    </xdr:from>
    <xdr:to>
      <xdr:col>4</xdr:col>
      <xdr:colOff>155575</xdr:colOff>
      <xdr:row>98</xdr:row>
      <xdr:rowOff>88447</xdr:rowOff>
    </xdr:to>
    <xdr:cxnSp macro="">
      <xdr:nvCxnSpPr>
        <xdr:cNvPr id="246" name="直線コネクタ 245"/>
        <xdr:cNvCxnSpPr/>
      </xdr:nvCxnSpPr>
      <xdr:spPr>
        <a:xfrm flipV="1">
          <a:off x="2019300" y="16870392"/>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88447</xdr:rowOff>
    </xdr:from>
    <xdr:to>
      <xdr:col>2</xdr:col>
      <xdr:colOff>638175</xdr:colOff>
      <xdr:row>98</xdr:row>
      <xdr:rowOff>95822</xdr:rowOff>
    </xdr:to>
    <xdr:cxnSp macro="">
      <xdr:nvCxnSpPr>
        <xdr:cNvPr id="249" name="直線コネクタ 248"/>
        <xdr:cNvCxnSpPr/>
      </xdr:nvCxnSpPr>
      <xdr:spPr>
        <a:xfrm flipV="1">
          <a:off x="1130300" y="16890547"/>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6218</xdr:rowOff>
    </xdr:from>
    <xdr:to>
      <xdr:col>6</xdr:col>
      <xdr:colOff>561975</xdr:colOff>
      <xdr:row>91</xdr:row>
      <xdr:rowOff>107818</xdr:rowOff>
    </xdr:to>
    <xdr:sp macro="" textlink="">
      <xdr:nvSpPr>
        <xdr:cNvPr id="259" name="円/楕円 258"/>
        <xdr:cNvSpPr/>
      </xdr:nvSpPr>
      <xdr:spPr>
        <a:xfrm>
          <a:off x="4584700" y="156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130695</xdr:rowOff>
    </xdr:from>
    <xdr:ext cx="599010" cy="259045"/>
    <xdr:sp macro="" textlink="">
      <xdr:nvSpPr>
        <xdr:cNvPr id="260" name="衛生費該当値テキスト"/>
        <xdr:cNvSpPr txBox="1"/>
      </xdr:nvSpPr>
      <xdr:spPr>
        <a:xfrm>
          <a:off x="4686300" y="1556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216,409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42652</xdr:rowOff>
    </xdr:from>
    <xdr:to>
      <xdr:col>5</xdr:col>
      <xdr:colOff>409575</xdr:colOff>
      <xdr:row>98</xdr:row>
      <xdr:rowOff>144252</xdr:rowOff>
    </xdr:to>
    <xdr:sp macro="" textlink="">
      <xdr:nvSpPr>
        <xdr:cNvPr id="261" name="円/楕円 260"/>
        <xdr:cNvSpPr/>
      </xdr:nvSpPr>
      <xdr:spPr>
        <a:xfrm>
          <a:off x="3746500" y="168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135379</xdr:rowOff>
    </xdr:from>
    <xdr:ext cx="534377" cy="259045"/>
    <xdr:sp macro="" textlink="">
      <xdr:nvSpPr>
        <xdr:cNvPr id="262" name="テキスト ボックス 261"/>
        <xdr:cNvSpPr txBox="1"/>
      </xdr:nvSpPr>
      <xdr:spPr>
        <a:xfrm>
          <a:off x="3530111" y="169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17492</xdr:rowOff>
    </xdr:from>
    <xdr:to>
      <xdr:col>4</xdr:col>
      <xdr:colOff>206375</xdr:colOff>
      <xdr:row>98</xdr:row>
      <xdr:rowOff>119092</xdr:rowOff>
    </xdr:to>
    <xdr:sp macro="" textlink="">
      <xdr:nvSpPr>
        <xdr:cNvPr id="263" name="円/楕円 262"/>
        <xdr:cNvSpPr/>
      </xdr:nvSpPr>
      <xdr:spPr>
        <a:xfrm>
          <a:off x="2857500" y="1681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110219</xdr:rowOff>
    </xdr:from>
    <xdr:ext cx="534377" cy="259045"/>
    <xdr:sp macro="" textlink="">
      <xdr:nvSpPr>
        <xdr:cNvPr id="264" name="テキスト ボックス 263"/>
        <xdr:cNvSpPr txBox="1"/>
      </xdr:nvSpPr>
      <xdr:spPr>
        <a:xfrm>
          <a:off x="2641111" y="169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37647</xdr:rowOff>
    </xdr:from>
    <xdr:to>
      <xdr:col>3</xdr:col>
      <xdr:colOff>3175</xdr:colOff>
      <xdr:row>98</xdr:row>
      <xdr:rowOff>139247</xdr:rowOff>
    </xdr:to>
    <xdr:sp macro="" textlink="">
      <xdr:nvSpPr>
        <xdr:cNvPr id="265" name="円/楕円 264"/>
        <xdr:cNvSpPr/>
      </xdr:nvSpPr>
      <xdr:spPr>
        <a:xfrm>
          <a:off x="1968500" y="168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130374</xdr:rowOff>
    </xdr:from>
    <xdr:ext cx="534377" cy="259045"/>
    <xdr:sp macro="" textlink="">
      <xdr:nvSpPr>
        <xdr:cNvPr id="266" name="テキスト ボックス 265"/>
        <xdr:cNvSpPr txBox="1"/>
      </xdr:nvSpPr>
      <xdr:spPr>
        <a:xfrm>
          <a:off x="1752111" y="1693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45022</xdr:rowOff>
    </xdr:from>
    <xdr:to>
      <xdr:col>1</xdr:col>
      <xdr:colOff>485775</xdr:colOff>
      <xdr:row>98</xdr:row>
      <xdr:rowOff>146622</xdr:rowOff>
    </xdr:to>
    <xdr:sp macro="" textlink="">
      <xdr:nvSpPr>
        <xdr:cNvPr id="267" name="円/楕円 266"/>
        <xdr:cNvSpPr/>
      </xdr:nvSpPr>
      <xdr:spPr>
        <a:xfrm>
          <a:off x="1079500" y="168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137749</xdr:rowOff>
    </xdr:from>
    <xdr:ext cx="534377" cy="259045"/>
    <xdr:sp macro="" textlink="">
      <xdr:nvSpPr>
        <xdr:cNvPr id="268" name="テキスト ボックス 267"/>
        <xdr:cNvSpPr txBox="1"/>
      </xdr:nvSpPr>
      <xdr:spPr>
        <a:xfrm>
          <a:off x="863111" y="169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39443</xdr:rowOff>
    </xdr:from>
    <xdr:to>
      <xdr:col>12</xdr:col>
      <xdr:colOff>511175</xdr:colOff>
      <xdr:row>39</xdr:row>
      <xdr:rowOff>98878</xdr:rowOff>
    </xdr:to>
    <xdr:cxnSp macro="">
      <xdr:nvCxnSpPr>
        <xdr:cNvPr id="305" name="直線コネクタ 304"/>
        <xdr:cNvCxnSpPr/>
      </xdr:nvCxnSpPr>
      <xdr:spPr>
        <a:xfrm>
          <a:off x="7861300" y="6040193"/>
          <a:ext cx="889000" cy="74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39443</xdr:rowOff>
    </xdr:from>
    <xdr:to>
      <xdr:col>11</xdr:col>
      <xdr:colOff>307975</xdr:colOff>
      <xdr:row>39</xdr:row>
      <xdr:rowOff>84836</xdr:rowOff>
    </xdr:to>
    <xdr:cxnSp macro="">
      <xdr:nvCxnSpPr>
        <xdr:cNvPr id="308" name="直線コネクタ 307"/>
        <xdr:cNvCxnSpPr/>
      </xdr:nvCxnSpPr>
      <xdr:spPr>
        <a:xfrm flipV="1">
          <a:off x="6972300" y="6040193"/>
          <a:ext cx="889000" cy="7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66674</xdr:rowOff>
    </xdr:from>
    <xdr:ext cx="469744" cy="259045"/>
    <xdr:sp macro="" textlink="">
      <xdr:nvSpPr>
        <xdr:cNvPr id="310" name="テキスト ボックス 309"/>
        <xdr:cNvSpPr txBox="1"/>
      </xdr:nvSpPr>
      <xdr:spPr>
        <a:xfrm>
          <a:off x="7626427"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0" name="円/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1" name="テキスト ボックス 320"/>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22" name="円/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3" name="テキスト ボックス 322"/>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160093</xdr:rowOff>
    </xdr:from>
    <xdr:to>
      <xdr:col>11</xdr:col>
      <xdr:colOff>358775</xdr:colOff>
      <xdr:row>35</xdr:row>
      <xdr:rowOff>90243</xdr:rowOff>
    </xdr:to>
    <xdr:sp macro="" textlink="">
      <xdr:nvSpPr>
        <xdr:cNvPr id="324" name="円/楕円 323"/>
        <xdr:cNvSpPr/>
      </xdr:nvSpPr>
      <xdr:spPr>
        <a:xfrm>
          <a:off x="7810500" y="598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106770</xdr:rowOff>
    </xdr:from>
    <xdr:ext cx="469744" cy="259045"/>
    <xdr:sp macro="" textlink="">
      <xdr:nvSpPr>
        <xdr:cNvPr id="325" name="テキスト ボックス 324"/>
        <xdr:cNvSpPr txBox="1"/>
      </xdr:nvSpPr>
      <xdr:spPr>
        <a:xfrm>
          <a:off x="7626427" y="576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34036</xdr:rowOff>
    </xdr:from>
    <xdr:to>
      <xdr:col>10</xdr:col>
      <xdr:colOff>155575</xdr:colOff>
      <xdr:row>39</xdr:row>
      <xdr:rowOff>135636</xdr:rowOff>
    </xdr:to>
    <xdr:sp macro="" textlink="">
      <xdr:nvSpPr>
        <xdr:cNvPr id="326" name="円/楕円 325"/>
        <xdr:cNvSpPr/>
      </xdr:nvSpPr>
      <xdr:spPr>
        <a:xfrm>
          <a:off x="6921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39</xdr:row>
      <xdr:rowOff>126763</xdr:rowOff>
    </xdr:from>
    <xdr:ext cx="313932" cy="259045"/>
    <xdr:sp macro="" textlink="">
      <xdr:nvSpPr>
        <xdr:cNvPr id="327" name="テキスト ボックス 326"/>
        <xdr:cNvSpPr txBox="1"/>
      </xdr:nvSpPr>
      <xdr:spPr>
        <a:xfrm>
          <a:off x="6815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96291</xdr:rowOff>
    </xdr:from>
    <xdr:to>
      <xdr:col>15</xdr:col>
      <xdr:colOff>180975</xdr:colOff>
      <xdr:row>58</xdr:row>
      <xdr:rowOff>9779</xdr:rowOff>
    </xdr:to>
    <xdr:cxnSp macro="">
      <xdr:nvCxnSpPr>
        <xdr:cNvPr id="356" name="直線コネクタ 355"/>
        <xdr:cNvCxnSpPr/>
      </xdr:nvCxnSpPr>
      <xdr:spPr>
        <a:xfrm flipV="1">
          <a:off x="9639300" y="9868941"/>
          <a:ext cx="8382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159080</xdr:rowOff>
    </xdr:from>
    <xdr:to>
      <xdr:col>14</xdr:col>
      <xdr:colOff>28575</xdr:colOff>
      <xdr:row>58</xdr:row>
      <xdr:rowOff>9779</xdr:rowOff>
    </xdr:to>
    <xdr:cxnSp macro="">
      <xdr:nvCxnSpPr>
        <xdr:cNvPr id="359" name="直線コネクタ 358"/>
        <xdr:cNvCxnSpPr/>
      </xdr:nvCxnSpPr>
      <xdr:spPr>
        <a:xfrm>
          <a:off x="8750300" y="9931730"/>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1" name="テキスト ボックス 360"/>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43955</xdr:rowOff>
    </xdr:from>
    <xdr:to>
      <xdr:col>12</xdr:col>
      <xdr:colOff>511175</xdr:colOff>
      <xdr:row>57</xdr:row>
      <xdr:rowOff>159080</xdr:rowOff>
    </xdr:to>
    <xdr:cxnSp macro="">
      <xdr:nvCxnSpPr>
        <xdr:cNvPr id="362" name="直線コネクタ 361"/>
        <xdr:cNvCxnSpPr/>
      </xdr:nvCxnSpPr>
      <xdr:spPr>
        <a:xfrm>
          <a:off x="7861300" y="9816605"/>
          <a:ext cx="889000" cy="1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43955</xdr:rowOff>
    </xdr:from>
    <xdr:to>
      <xdr:col>11</xdr:col>
      <xdr:colOff>307975</xdr:colOff>
      <xdr:row>57</xdr:row>
      <xdr:rowOff>114224</xdr:rowOff>
    </xdr:to>
    <xdr:cxnSp macro="">
      <xdr:nvCxnSpPr>
        <xdr:cNvPr id="365" name="直線コネクタ 364"/>
        <xdr:cNvCxnSpPr/>
      </xdr:nvCxnSpPr>
      <xdr:spPr>
        <a:xfrm flipV="1">
          <a:off x="6972300" y="9816605"/>
          <a:ext cx="889000" cy="7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45491</xdr:rowOff>
    </xdr:from>
    <xdr:to>
      <xdr:col>15</xdr:col>
      <xdr:colOff>231775</xdr:colOff>
      <xdr:row>57</xdr:row>
      <xdr:rowOff>147091</xdr:rowOff>
    </xdr:to>
    <xdr:sp macro="" textlink="">
      <xdr:nvSpPr>
        <xdr:cNvPr id="375" name="円/楕円 374"/>
        <xdr:cNvSpPr/>
      </xdr:nvSpPr>
      <xdr:spPr>
        <a:xfrm>
          <a:off x="10426700" y="98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68368</xdr:rowOff>
    </xdr:from>
    <xdr:ext cx="534377" cy="259045"/>
    <xdr:sp macro="" textlink="">
      <xdr:nvSpPr>
        <xdr:cNvPr id="376" name="農林水産業費該当値テキスト"/>
        <xdr:cNvSpPr txBox="1"/>
      </xdr:nvSpPr>
      <xdr:spPr>
        <a:xfrm>
          <a:off x="10528300" y="96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22,918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130429</xdr:rowOff>
    </xdr:from>
    <xdr:to>
      <xdr:col>14</xdr:col>
      <xdr:colOff>79375</xdr:colOff>
      <xdr:row>58</xdr:row>
      <xdr:rowOff>60579</xdr:rowOff>
    </xdr:to>
    <xdr:sp macro="" textlink="">
      <xdr:nvSpPr>
        <xdr:cNvPr id="377" name="円/楕円 376"/>
        <xdr:cNvSpPr/>
      </xdr:nvSpPr>
      <xdr:spPr>
        <a:xfrm>
          <a:off x="9588500" y="99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51706</xdr:rowOff>
    </xdr:from>
    <xdr:ext cx="534377" cy="259045"/>
    <xdr:sp macro="" textlink="">
      <xdr:nvSpPr>
        <xdr:cNvPr id="378" name="テキスト ボックス 377"/>
        <xdr:cNvSpPr txBox="1"/>
      </xdr:nvSpPr>
      <xdr:spPr>
        <a:xfrm>
          <a:off x="9372111" y="99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108280</xdr:rowOff>
    </xdr:from>
    <xdr:to>
      <xdr:col>12</xdr:col>
      <xdr:colOff>561975</xdr:colOff>
      <xdr:row>58</xdr:row>
      <xdr:rowOff>38430</xdr:rowOff>
    </xdr:to>
    <xdr:sp macro="" textlink="">
      <xdr:nvSpPr>
        <xdr:cNvPr id="379" name="円/楕円 378"/>
        <xdr:cNvSpPr/>
      </xdr:nvSpPr>
      <xdr:spPr>
        <a:xfrm>
          <a:off x="8699500" y="98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29557</xdr:rowOff>
    </xdr:from>
    <xdr:ext cx="534377" cy="259045"/>
    <xdr:sp macro="" textlink="">
      <xdr:nvSpPr>
        <xdr:cNvPr id="380" name="テキスト ボックス 379"/>
        <xdr:cNvSpPr txBox="1"/>
      </xdr:nvSpPr>
      <xdr:spPr>
        <a:xfrm>
          <a:off x="8483111" y="99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164605</xdr:rowOff>
    </xdr:from>
    <xdr:to>
      <xdr:col>11</xdr:col>
      <xdr:colOff>358775</xdr:colOff>
      <xdr:row>57</xdr:row>
      <xdr:rowOff>94755</xdr:rowOff>
    </xdr:to>
    <xdr:sp macro="" textlink="">
      <xdr:nvSpPr>
        <xdr:cNvPr id="381" name="円/楕円 380"/>
        <xdr:cNvSpPr/>
      </xdr:nvSpPr>
      <xdr:spPr>
        <a:xfrm>
          <a:off x="7810500" y="9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111282</xdr:rowOff>
    </xdr:from>
    <xdr:ext cx="534377" cy="259045"/>
    <xdr:sp macro="" textlink="">
      <xdr:nvSpPr>
        <xdr:cNvPr id="382" name="テキスト ボックス 381"/>
        <xdr:cNvSpPr txBox="1"/>
      </xdr:nvSpPr>
      <xdr:spPr>
        <a:xfrm>
          <a:off x="7594111" y="95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63424</xdr:rowOff>
    </xdr:from>
    <xdr:to>
      <xdr:col>10</xdr:col>
      <xdr:colOff>155575</xdr:colOff>
      <xdr:row>57</xdr:row>
      <xdr:rowOff>165024</xdr:rowOff>
    </xdr:to>
    <xdr:sp macro="" textlink="">
      <xdr:nvSpPr>
        <xdr:cNvPr id="383" name="円/楕円 382"/>
        <xdr:cNvSpPr/>
      </xdr:nvSpPr>
      <xdr:spPr>
        <a:xfrm>
          <a:off x="6921500" y="98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156151</xdr:rowOff>
    </xdr:from>
    <xdr:ext cx="534377" cy="259045"/>
    <xdr:sp macro="" textlink="">
      <xdr:nvSpPr>
        <xdr:cNvPr id="384" name="テキスト ボックス 383"/>
        <xdr:cNvSpPr txBox="1"/>
      </xdr:nvSpPr>
      <xdr:spPr>
        <a:xfrm>
          <a:off x="6705111" y="99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166812</xdr:rowOff>
    </xdr:from>
    <xdr:to>
      <xdr:col>15</xdr:col>
      <xdr:colOff>180975</xdr:colOff>
      <xdr:row>77</xdr:row>
      <xdr:rowOff>161325</xdr:rowOff>
    </xdr:to>
    <xdr:cxnSp macro="">
      <xdr:nvCxnSpPr>
        <xdr:cNvPr id="411" name="直線コネクタ 410"/>
        <xdr:cNvCxnSpPr/>
      </xdr:nvCxnSpPr>
      <xdr:spPr>
        <a:xfrm flipV="1">
          <a:off x="9639300" y="13197012"/>
          <a:ext cx="838200" cy="1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2"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161325</xdr:rowOff>
    </xdr:from>
    <xdr:to>
      <xdr:col>14</xdr:col>
      <xdr:colOff>28575</xdr:colOff>
      <xdr:row>78</xdr:row>
      <xdr:rowOff>38224</xdr:rowOff>
    </xdr:to>
    <xdr:cxnSp macro="">
      <xdr:nvCxnSpPr>
        <xdr:cNvPr id="414" name="直線コネクタ 413"/>
        <xdr:cNvCxnSpPr/>
      </xdr:nvCxnSpPr>
      <xdr:spPr>
        <a:xfrm flipV="1">
          <a:off x="8750300" y="13362975"/>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42453</xdr:rowOff>
    </xdr:from>
    <xdr:to>
      <xdr:col>12</xdr:col>
      <xdr:colOff>511175</xdr:colOff>
      <xdr:row>78</xdr:row>
      <xdr:rowOff>38224</xdr:rowOff>
    </xdr:to>
    <xdr:cxnSp macro="">
      <xdr:nvCxnSpPr>
        <xdr:cNvPr id="417" name="直線コネクタ 416"/>
        <xdr:cNvCxnSpPr/>
      </xdr:nvCxnSpPr>
      <xdr:spPr>
        <a:xfrm>
          <a:off x="7861300" y="13244103"/>
          <a:ext cx="889000" cy="16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42453</xdr:rowOff>
    </xdr:from>
    <xdr:to>
      <xdr:col>11</xdr:col>
      <xdr:colOff>307975</xdr:colOff>
      <xdr:row>78</xdr:row>
      <xdr:rowOff>70983</xdr:rowOff>
    </xdr:to>
    <xdr:cxnSp macro="">
      <xdr:nvCxnSpPr>
        <xdr:cNvPr id="420" name="直線コネクタ 419"/>
        <xdr:cNvCxnSpPr/>
      </xdr:nvCxnSpPr>
      <xdr:spPr>
        <a:xfrm flipV="1">
          <a:off x="6972300" y="13244103"/>
          <a:ext cx="889000" cy="1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2" name="テキスト ボックス 421"/>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116012</xdr:rowOff>
    </xdr:from>
    <xdr:to>
      <xdr:col>15</xdr:col>
      <xdr:colOff>231775</xdr:colOff>
      <xdr:row>77</xdr:row>
      <xdr:rowOff>46162</xdr:rowOff>
    </xdr:to>
    <xdr:sp macro="" textlink="">
      <xdr:nvSpPr>
        <xdr:cNvPr id="430" name="円/楕円 429"/>
        <xdr:cNvSpPr/>
      </xdr:nvSpPr>
      <xdr:spPr>
        <a:xfrm>
          <a:off x="10426700" y="131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138889</xdr:rowOff>
    </xdr:from>
    <xdr:ext cx="534377" cy="259045"/>
    <xdr:sp macro="" textlink="">
      <xdr:nvSpPr>
        <xdr:cNvPr id="431" name="商工費該当値テキスト"/>
        <xdr:cNvSpPr txBox="1"/>
      </xdr:nvSpPr>
      <xdr:spPr>
        <a:xfrm>
          <a:off x="10528300" y="129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110525</xdr:rowOff>
    </xdr:from>
    <xdr:to>
      <xdr:col>14</xdr:col>
      <xdr:colOff>79375</xdr:colOff>
      <xdr:row>78</xdr:row>
      <xdr:rowOff>40675</xdr:rowOff>
    </xdr:to>
    <xdr:sp macro="" textlink="">
      <xdr:nvSpPr>
        <xdr:cNvPr id="432" name="円/楕円 431"/>
        <xdr:cNvSpPr/>
      </xdr:nvSpPr>
      <xdr:spPr>
        <a:xfrm>
          <a:off x="95885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31802</xdr:rowOff>
    </xdr:from>
    <xdr:ext cx="469744" cy="259045"/>
    <xdr:sp macro="" textlink="">
      <xdr:nvSpPr>
        <xdr:cNvPr id="433" name="テキスト ボックス 432"/>
        <xdr:cNvSpPr txBox="1"/>
      </xdr:nvSpPr>
      <xdr:spPr>
        <a:xfrm>
          <a:off x="9404427" y="1340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158874</xdr:rowOff>
    </xdr:from>
    <xdr:to>
      <xdr:col>12</xdr:col>
      <xdr:colOff>561975</xdr:colOff>
      <xdr:row>78</xdr:row>
      <xdr:rowOff>89024</xdr:rowOff>
    </xdr:to>
    <xdr:sp macro="" textlink="">
      <xdr:nvSpPr>
        <xdr:cNvPr id="434" name="円/楕円 433"/>
        <xdr:cNvSpPr/>
      </xdr:nvSpPr>
      <xdr:spPr>
        <a:xfrm>
          <a:off x="8699500" y="1336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80151</xdr:rowOff>
    </xdr:from>
    <xdr:ext cx="469744" cy="259045"/>
    <xdr:sp macro="" textlink="">
      <xdr:nvSpPr>
        <xdr:cNvPr id="435" name="テキスト ボックス 434"/>
        <xdr:cNvSpPr txBox="1"/>
      </xdr:nvSpPr>
      <xdr:spPr>
        <a:xfrm>
          <a:off x="8515427" y="1345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163103</xdr:rowOff>
    </xdr:from>
    <xdr:to>
      <xdr:col>11</xdr:col>
      <xdr:colOff>358775</xdr:colOff>
      <xdr:row>77</xdr:row>
      <xdr:rowOff>93253</xdr:rowOff>
    </xdr:to>
    <xdr:sp macro="" textlink="">
      <xdr:nvSpPr>
        <xdr:cNvPr id="436" name="円/楕円 435"/>
        <xdr:cNvSpPr/>
      </xdr:nvSpPr>
      <xdr:spPr>
        <a:xfrm>
          <a:off x="7810500" y="1319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109780</xdr:rowOff>
    </xdr:from>
    <xdr:ext cx="534377" cy="259045"/>
    <xdr:sp macro="" textlink="">
      <xdr:nvSpPr>
        <xdr:cNvPr id="437" name="テキスト ボックス 436"/>
        <xdr:cNvSpPr txBox="1"/>
      </xdr:nvSpPr>
      <xdr:spPr>
        <a:xfrm>
          <a:off x="7594111" y="1296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20183</xdr:rowOff>
    </xdr:from>
    <xdr:to>
      <xdr:col>10</xdr:col>
      <xdr:colOff>155575</xdr:colOff>
      <xdr:row>78</xdr:row>
      <xdr:rowOff>121783</xdr:rowOff>
    </xdr:to>
    <xdr:sp macro="" textlink="">
      <xdr:nvSpPr>
        <xdr:cNvPr id="438" name="円/楕円 437"/>
        <xdr:cNvSpPr/>
      </xdr:nvSpPr>
      <xdr:spPr>
        <a:xfrm>
          <a:off x="6921500" y="13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112910</xdr:rowOff>
    </xdr:from>
    <xdr:ext cx="469744" cy="259045"/>
    <xdr:sp macro="" textlink="">
      <xdr:nvSpPr>
        <xdr:cNvPr id="439" name="テキスト ボックス 438"/>
        <xdr:cNvSpPr txBox="1"/>
      </xdr:nvSpPr>
      <xdr:spPr>
        <a:xfrm>
          <a:off x="6737427" y="134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11829</xdr:rowOff>
    </xdr:from>
    <xdr:to>
      <xdr:col>15</xdr:col>
      <xdr:colOff>180975</xdr:colOff>
      <xdr:row>98</xdr:row>
      <xdr:rowOff>11836</xdr:rowOff>
    </xdr:to>
    <xdr:cxnSp macro="">
      <xdr:nvCxnSpPr>
        <xdr:cNvPr id="468" name="直線コネクタ 467"/>
        <xdr:cNvCxnSpPr/>
      </xdr:nvCxnSpPr>
      <xdr:spPr>
        <a:xfrm flipV="1">
          <a:off x="9639300" y="16813929"/>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91801</xdr:rowOff>
    </xdr:from>
    <xdr:to>
      <xdr:col>14</xdr:col>
      <xdr:colOff>28575</xdr:colOff>
      <xdr:row>98</xdr:row>
      <xdr:rowOff>11836</xdr:rowOff>
    </xdr:to>
    <xdr:cxnSp macro="">
      <xdr:nvCxnSpPr>
        <xdr:cNvPr id="471" name="直線コネクタ 470"/>
        <xdr:cNvCxnSpPr/>
      </xdr:nvCxnSpPr>
      <xdr:spPr>
        <a:xfrm>
          <a:off x="8750300" y="16722451"/>
          <a:ext cx="889000" cy="9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14999</xdr:rowOff>
    </xdr:from>
    <xdr:to>
      <xdr:col>12</xdr:col>
      <xdr:colOff>511175</xdr:colOff>
      <xdr:row>97</xdr:row>
      <xdr:rowOff>91801</xdr:rowOff>
    </xdr:to>
    <xdr:cxnSp macro="">
      <xdr:nvCxnSpPr>
        <xdr:cNvPr id="474" name="直線コネクタ 473"/>
        <xdr:cNvCxnSpPr/>
      </xdr:nvCxnSpPr>
      <xdr:spPr>
        <a:xfrm>
          <a:off x="7861300" y="16474199"/>
          <a:ext cx="889000" cy="24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14999</xdr:rowOff>
    </xdr:from>
    <xdr:to>
      <xdr:col>11</xdr:col>
      <xdr:colOff>307975</xdr:colOff>
      <xdr:row>97</xdr:row>
      <xdr:rowOff>85111</xdr:rowOff>
    </xdr:to>
    <xdr:cxnSp macro="">
      <xdr:nvCxnSpPr>
        <xdr:cNvPr id="477" name="直線コネクタ 476"/>
        <xdr:cNvCxnSpPr/>
      </xdr:nvCxnSpPr>
      <xdr:spPr>
        <a:xfrm flipV="1">
          <a:off x="6972300" y="16474199"/>
          <a:ext cx="889000" cy="2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79" name="テキスト ボックス 478"/>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132479</xdr:rowOff>
    </xdr:from>
    <xdr:to>
      <xdr:col>15</xdr:col>
      <xdr:colOff>231775</xdr:colOff>
      <xdr:row>98</xdr:row>
      <xdr:rowOff>62629</xdr:rowOff>
    </xdr:to>
    <xdr:sp macro="" textlink="">
      <xdr:nvSpPr>
        <xdr:cNvPr id="487" name="円/楕円 486"/>
        <xdr:cNvSpPr/>
      </xdr:nvSpPr>
      <xdr:spPr>
        <a:xfrm>
          <a:off x="10426700" y="1676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47406</xdr:rowOff>
    </xdr:from>
    <xdr:ext cx="534377" cy="259045"/>
    <xdr:sp macro="" textlink="">
      <xdr:nvSpPr>
        <xdr:cNvPr id="488" name="土木費該当値テキスト"/>
        <xdr:cNvSpPr txBox="1"/>
      </xdr:nvSpPr>
      <xdr:spPr>
        <a:xfrm>
          <a:off x="10528300" y="166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26,781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132486</xdr:rowOff>
    </xdr:from>
    <xdr:to>
      <xdr:col>14</xdr:col>
      <xdr:colOff>79375</xdr:colOff>
      <xdr:row>98</xdr:row>
      <xdr:rowOff>62636</xdr:rowOff>
    </xdr:to>
    <xdr:sp macro="" textlink="">
      <xdr:nvSpPr>
        <xdr:cNvPr id="489" name="円/楕円 488"/>
        <xdr:cNvSpPr/>
      </xdr:nvSpPr>
      <xdr:spPr>
        <a:xfrm>
          <a:off x="9588500" y="167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53763</xdr:rowOff>
    </xdr:from>
    <xdr:ext cx="534377" cy="259045"/>
    <xdr:sp macro="" textlink="">
      <xdr:nvSpPr>
        <xdr:cNvPr id="490" name="テキスト ボックス 489"/>
        <xdr:cNvSpPr txBox="1"/>
      </xdr:nvSpPr>
      <xdr:spPr>
        <a:xfrm>
          <a:off x="9372111" y="1685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41001</xdr:rowOff>
    </xdr:from>
    <xdr:to>
      <xdr:col>12</xdr:col>
      <xdr:colOff>561975</xdr:colOff>
      <xdr:row>97</xdr:row>
      <xdr:rowOff>142601</xdr:rowOff>
    </xdr:to>
    <xdr:sp macro="" textlink="">
      <xdr:nvSpPr>
        <xdr:cNvPr id="491" name="円/楕円 490"/>
        <xdr:cNvSpPr/>
      </xdr:nvSpPr>
      <xdr:spPr>
        <a:xfrm>
          <a:off x="8699500" y="166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133728</xdr:rowOff>
    </xdr:from>
    <xdr:ext cx="534377" cy="259045"/>
    <xdr:sp macro="" textlink="">
      <xdr:nvSpPr>
        <xdr:cNvPr id="492" name="テキスト ボックス 491"/>
        <xdr:cNvSpPr txBox="1"/>
      </xdr:nvSpPr>
      <xdr:spPr>
        <a:xfrm>
          <a:off x="8483111" y="1676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135649</xdr:rowOff>
    </xdr:from>
    <xdr:to>
      <xdr:col>11</xdr:col>
      <xdr:colOff>358775</xdr:colOff>
      <xdr:row>96</xdr:row>
      <xdr:rowOff>65799</xdr:rowOff>
    </xdr:to>
    <xdr:sp macro="" textlink="">
      <xdr:nvSpPr>
        <xdr:cNvPr id="493" name="円/楕円 492"/>
        <xdr:cNvSpPr/>
      </xdr:nvSpPr>
      <xdr:spPr>
        <a:xfrm>
          <a:off x="7810500" y="164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82326</xdr:rowOff>
    </xdr:from>
    <xdr:ext cx="534377" cy="259045"/>
    <xdr:sp macro="" textlink="">
      <xdr:nvSpPr>
        <xdr:cNvPr id="494" name="テキスト ボックス 493"/>
        <xdr:cNvSpPr txBox="1"/>
      </xdr:nvSpPr>
      <xdr:spPr>
        <a:xfrm>
          <a:off x="7594111" y="1619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71,365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34311</xdr:rowOff>
    </xdr:from>
    <xdr:to>
      <xdr:col>10</xdr:col>
      <xdr:colOff>155575</xdr:colOff>
      <xdr:row>97</xdr:row>
      <xdr:rowOff>135911</xdr:rowOff>
    </xdr:to>
    <xdr:sp macro="" textlink="">
      <xdr:nvSpPr>
        <xdr:cNvPr id="495" name="円/楕円 494"/>
        <xdr:cNvSpPr/>
      </xdr:nvSpPr>
      <xdr:spPr>
        <a:xfrm>
          <a:off x="6921500" y="166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127038</xdr:rowOff>
    </xdr:from>
    <xdr:ext cx="534377" cy="259045"/>
    <xdr:sp macro="" textlink="">
      <xdr:nvSpPr>
        <xdr:cNvPr id="496" name="テキスト ボックス 495"/>
        <xdr:cNvSpPr txBox="1"/>
      </xdr:nvSpPr>
      <xdr:spPr>
        <a:xfrm>
          <a:off x="6705111" y="167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81807</xdr:rowOff>
    </xdr:from>
    <xdr:to>
      <xdr:col>23</xdr:col>
      <xdr:colOff>517525</xdr:colOff>
      <xdr:row>37</xdr:row>
      <xdr:rowOff>90475</xdr:rowOff>
    </xdr:to>
    <xdr:cxnSp macro="">
      <xdr:nvCxnSpPr>
        <xdr:cNvPr id="525" name="直線コネクタ 524"/>
        <xdr:cNvCxnSpPr/>
      </xdr:nvCxnSpPr>
      <xdr:spPr>
        <a:xfrm flipV="1">
          <a:off x="15481300" y="6425457"/>
          <a:ext cx="8382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87693</xdr:rowOff>
    </xdr:from>
    <xdr:to>
      <xdr:col>22</xdr:col>
      <xdr:colOff>365125</xdr:colOff>
      <xdr:row>37</xdr:row>
      <xdr:rowOff>90475</xdr:rowOff>
    </xdr:to>
    <xdr:cxnSp macro="">
      <xdr:nvCxnSpPr>
        <xdr:cNvPr id="528" name="直線コネクタ 527"/>
        <xdr:cNvCxnSpPr/>
      </xdr:nvCxnSpPr>
      <xdr:spPr>
        <a:xfrm>
          <a:off x="14592300" y="6431343"/>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0" name="テキスト ボックス 529"/>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87693</xdr:rowOff>
    </xdr:from>
    <xdr:to>
      <xdr:col>21</xdr:col>
      <xdr:colOff>161925</xdr:colOff>
      <xdr:row>37</xdr:row>
      <xdr:rowOff>92018</xdr:rowOff>
    </xdr:to>
    <xdr:cxnSp macro="">
      <xdr:nvCxnSpPr>
        <xdr:cNvPr id="531" name="直線コネクタ 530"/>
        <xdr:cNvCxnSpPr/>
      </xdr:nvCxnSpPr>
      <xdr:spPr>
        <a:xfrm flipV="1">
          <a:off x="13703300" y="6431343"/>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92018</xdr:rowOff>
    </xdr:from>
    <xdr:to>
      <xdr:col>19</xdr:col>
      <xdr:colOff>644525</xdr:colOff>
      <xdr:row>37</xdr:row>
      <xdr:rowOff>115145</xdr:rowOff>
    </xdr:to>
    <xdr:cxnSp macro="">
      <xdr:nvCxnSpPr>
        <xdr:cNvPr id="534" name="直線コネクタ 533"/>
        <xdr:cNvCxnSpPr/>
      </xdr:nvCxnSpPr>
      <xdr:spPr>
        <a:xfrm flipV="1">
          <a:off x="12814300" y="6435668"/>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31007</xdr:rowOff>
    </xdr:from>
    <xdr:to>
      <xdr:col>23</xdr:col>
      <xdr:colOff>568325</xdr:colOff>
      <xdr:row>37</xdr:row>
      <xdr:rowOff>132607</xdr:rowOff>
    </xdr:to>
    <xdr:sp macro="" textlink="">
      <xdr:nvSpPr>
        <xdr:cNvPr id="544" name="円/楕円 543"/>
        <xdr:cNvSpPr/>
      </xdr:nvSpPr>
      <xdr:spPr>
        <a:xfrm>
          <a:off x="162687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117384</xdr:rowOff>
    </xdr:from>
    <xdr:ext cx="534377" cy="259045"/>
    <xdr:sp macro="" textlink="">
      <xdr:nvSpPr>
        <xdr:cNvPr id="545" name="消防費該当値テキスト"/>
        <xdr:cNvSpPr txBox="1"/>
      </xdr:nvSpPr>
      <xdr:spPr>
        <a:xfrm>
          <a:off x="16370300" y="62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16,039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39675</xdr:rowOff>
    </xdr:from>
    <xdr:to>
      <xdr:col>22</xdr:col>
      <xdr:colOff>415925</xdr:colOff>
      <xdr:row>37</xdr:row>
      <xdr:rowOff>141275</xdr:rowOff>
    </xdr:to>
    <xdr:sp macro="" textlink="">
      <xdr:nvSpPr>
        <xdr:cNvPr id="546" name="円/楕円 545"/>
        <xdr:cNvSpPr/>
      </xdr:nvSpPr>
      <xdr:spPr>
        <a:xfrm>
          <a:off x="15430500" y="63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132402</xdr:rowOff>
    </xdr:from>
    <xdr:ext cx="534377" cy="259045"/>
    <xdr:sp macro="" textlink="">
      <xdr:nvSpPr>
        <xdr:cNvPr id="547" name="テキスト ボックス 546"/>
        <xdr:cNvSpPr txBox="1"/>
      </xdr:nvSpPr>
      <xdr:spPr>
        <a:xfrm>
          <a:off x="15214111" y="64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36893</xdr:rowOff>
    </xdr:from>
    <xdr:to>
      <xdr:col>21</xdr:col>
      <xdr:colOff>212725</xdr:colOff>
      <xdr:row>37</xdr:row>
      <xdr:rowOff>138493</xdr:rowOff>
    </xdr:to>
    <xdr:sp macro="" textlink="">
      <xdr:nvSpPr>
        <xdr:cNvPr id="548" name="円/楕円 547"/>
        <xdr:cNvSpPr/>
      </xdr:nvSpPr>
      <xdr:spPr>
        <a:xfrm>
          <a:off x="14541500" y="6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129621</xdr:rowOff>
    </xdr:from>
    <xdr:ext cx="534377" cy="259045"/>
    <xdr:sp macro="" textlink="">
      <xdr:nvSpPr>
        <xdr:cNvPr id="549" name="テキスト ボックス 548"/>
        <xdr:cNvSpPr txBox="1"/>
      </xdr:nvSpPr>
      <xdr:spPr>
        <a:xfrm>
          <a:off x="14325111" y="64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41218</xdr:rowOff>
    </xdr:from>
    <xdr:to>
      <xdr:col>20</xdr:col>
      <xdr:colOff>9525</xdr:colOff>
      <xdr:row>37</xdr:row>
      <xdr:rowOff>142818</xdr:rowOff>
    </xdr:to>
    <xdr:sp macro="" textlink="">
      <xdr:nvSpPr>
        <xdr:cNvPr id="550" name="円/楕円 549"/>
        <xdr:cNvSpPr/>
      </xdr:nvSpPr>
      <xdr:spPr>
        <a:xfrm>
          <a:off x="13652500" y="63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133945</xdr:rowOff>
    </xdr:from>
    <xdr:ext cx="534377" cy="259045"/>
    <xdr:sp macro="" textlink="">
      <xdr:nvSpPr>
        <xdr:cNvPr id="551" name="テキスト ボックス 550"/>
        <xdr:cNvSpPr txBox="1"/>
      </xdr:nvSpPr>
      <xdr:spPr>
        <a:xfrm>
          <a:off x="13436111" y="64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64345</xdr:rowOff>
    </xdr:from>
    <xdr:to>
      <xdr:col>18</xdr:col>
      <xdr:colOff>492125</xdr:colOff>
      <xdr:row>37</xdr:row>
      <xdr:rowOff>165945</xdr:rowOff>
    </xdr:to>
    <xdr:sp macro="" textlink="">
      <xdr:nvSpPr>
        <xdr:cNvPr id="552" name="円/楕円 551"/>
        <xdr:cNvSpPr/>
      </xdr:nvSpPr>
      <xdr:spPr>
        <a:xfrm>
          <a:off x="12763500" y="64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157072</xdr:rowOff>
    </xdr:from>
    <xdr:ext cx="534377" cy="259045"/>
    <xdr:sp macro="" textlink="">
      <xdr:nvSpPr>
        <xdr:cNvPr id="553" name="テキスト ボックス 552"/>
        <xdr:cNvSpPr txBox="1"/>
      </xdr:nvSpPr>
      <xdr:spPr>
        <a:xfrm>
          <a:off x="12547111" y="650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33350</xdr:rowOff>
    </xdr:from>
    <xdr:to>
      <xdr:col>23</xdr:col>
      <xdr:colOff>517525</xdr:colOff>
      <xdr:row>58</xdr:row>
      <xdr:rowOff>114097</xdr:rowOff>
    </xdr:to>
    <xdr:cxnSp macro="">
      <xdr:nvCxnSpPr>
        <xdr:cNvPr id="583" name="直線コネクタ 582"/>
        <xdr:cNvCxnSpPr/>
      </xdr:nvCxnSpPr>
      <xdr:spPr>
        <a:xfrm flipV="1">
          <a:off x="15481300" y="9634550"/>
          <a:ext cx="838200" cy="4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2286</xdr:rowOff>
    </xdr:from>
    <xdr:to>
      <xdr:col>22</xdr:col>
      <xdr:colOff>365125</xdr:colOff>
      <xdr:row>58</xdr:row>
      <xdr:rowOff>114097</xdr:rowOff>
    </xdr:to>
    <xdr:cxnSp macro="">
      <xdr:nvCxnSpPr>
        <xdr:cNvPr id="586" name="直線コネクタ 585"/>
        <xdr:cNvCxnSpPr/>
      </xdr:nvCxnSpPr>
      <xdr:spPr>
        <a:xfrm>
          <a:off x="14592300" y="9946386"/>
          <a:ext cx="889000" cy="1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13488</xdr:rowOff>
    </xdr:from>
    <xdr:to>
      <xdr:col>21</xdr:col>
      <xdr:colOff>161925</xdr:colOff>
      <xdr:row>58</xdr:row>
      <xdr:rowOff>2286</xdr:rowOff>
    </xdr:to>
    <xdr:cxnSp macro="">
      <xdr:nvCxnSpPr>
        <xdr:cNvPr id="589" name="直線コネクタ 588"/>
        <xdr:cNvCxnSpPr/>
      </xdr:nvCxnSpPr>
      <xdr:spPr>
        <a:xfrm>
          <a:off x="13703300" y="9271788"/>
          <a:ext cx="889000" cy="67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13488</xdr:rowOff>
    </xdr:from>
    <xdr:to>
      <xdr:col>19</xdr:col>
      <xdr:colOff>644525</xdr:colOff>
      <xdr:row>58</xdr:row>
      <xdr:rowOff>122720</xdr:rowOff>
    </xdr:to>
    <xdr:cxnSp macro="">
      <xdr:nvCxnSpPr>
        <xdr:cNvPr id="592" name="直線コネクタ 591"/>
        <xdr:cNvCxnSpPr/>
      </xdr:nvCxnSpPr>
      <xdr:spPr>
        <a:xfrm flipV="1">
          <a:off x="12814300" y="9271788"/>
          <a:ext cx="889000" cy="7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94" name="テキスト ボックス 593"/>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154000</xdr:rowOff>
    </xdr:from>
    <xdr:to>
      <xdr:col>23</xdr:col>
      <xdr:colOff>568325</xdr:colOff>
      <xdr:row>56</xdr:row>
      <xdr:rowOff>84150</xdr:rowOff>
    </xdr:to>
    <xdr:sp macro="" textlink="">
      <xdr:nvSpPr>
        <xdr:cNvPr id="602" name="円/楕円 601"/>
        <xdr:cNvSpPr/>
      </xdr:nvSpPr>
      <xdr:spPr>
        <a:xfrm>
          <a:off x="16268700" y="95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5427</xdr:rowOff>
    </xdr:from>
    <xdr:ext cx="534377" cy="259045"/>
    <xdr:sp macro="" textlink="">
      <xdr:nvSpPr>
        <xdr:cNvPr id="603" name="教育費該当値テキスト"/>
        <xdr:cNvSpPr txBox="1"/>
      </xdr:nvSpPr>
      <xdr:spPr>
        <a:xfrm>
          <a:off x="16370300" y="94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71,374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63297</xdr:rowOff>
    </xdr:from>
    <xdr:to>
      <xdr:col>22</xdr:col>
      <xdr:colOff>415925</xdr:colOff>
      <xdr:row>58</xdr:row>
      <xdr:rowOff>164897</xdr:rowOff>
    </xdr:to>
    <xdr:sp macro="" textlink="">
      <xdr:nvSpPr>
        <xdr:cNvPr id="604" name="円/楕円 603"/>
        <xdr:cNvSpPr/>
      </xdr:nvSpPr>
      <xdr:spPr>
        <a:xfrm>
          <a:off x="154305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156024</xdr:rowOff>
    </xdr:from>
    <xdr:ext cx="534377" cy="259045"/>
    <xdr:sp macro="" textlink="">
      <xdr:nvSpPr>
        <xdr:cNvPr id="605" name="テキスト ボックス 604"/>
        <xdr:cNvSpPr txBox="1"/>
      </xdr:nvSpPr>
      <xdr:spPr>
        <a:xfrm>
          <a:off x="15214111" y="101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38,016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122936</xdr:rowOff>
    </xdr:from>
    <xdr:to>
      <xdr:col>21</xdr:col>
      <xdr:colOff>212725</xdr:colOff>
      <xdr:row>58</xdr:row>
      <xdr:rowOff>53086</xdr:rowOff>
    </xdr:to>
    <xdr:sp macro="" textlink="">
      <xdr:nvSpPr>
        <xdr:cNvPr id="606" name="円/楕円 605"/>
        <xdr:cNvSpPr/>
      </xdr:nvSpPr>
      <xdr:spPr>
        <a:xfrm>
          <a:off x="14541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44213</xdr:rowOff>
    </xdr:from>
    <xdr:ext cx="534377" cy="259045"/>
    <xdr:sp macro="" textlink="">
      <xdr:nvSpPr>
        <xdr:cNvPr id="607" name="テキスト ボックス 606"/>
        <xdr:cNvSpPr txBox="1"/>
      </xdr:nvSpPr>
      <xdr:spPr>
        <a:xfrm>
          <a:off x="14325111" y="99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46,820</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134138</xdr:rowOff>
    </xdr:from>
    <xdr:to>
      <xdr:col>20</xdr:col>
      <xdr:colOff>9525</xdr:colOff>
      <xdr:row>54</xdr:row>
      <xdr:rowOff>64288</xdr:rowOff>
    </xdr:to>
    <xdr:sp macro="" textlink="">
      <xdr:nvSpPr>
        <xdr:cNvPr id="608" name="円/楕円 607"/>
        <xdr:cNvSpPr/>
      </xdr:nvSpPr>
      <xdr:spPr>
        <a:xfrm>
          <a:off x="13652500" y="92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80815</xdr:rowOff>
    </xdr:from>
    <xdr:ext cx="534377" cy="259045"/>
    <xdr:sp macro="" textlink="">
      <xdr:nvSpPr>
        <xdr:cNvPr id="609" name="テキスト ボックス 608"/>
        <xdr:cNvSpPr txBox="1"/>
      </xdr:nvSpPr>
      <xdr:spPr>
        <a:xfrm>
          <a:off x="13436111" y="899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99,938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71920</xdr:rowOff>
    </xdr:from>
    <xdr:to>
      <xdr:col>18</xdr:col>
      <xdr:colOff>492125</xdr:colOff>
      <xdr:row>59</xdr:row>
      <xdr:rowOff>2070</xdr:rowOff>
    </xdr:to>
    <xdr:sp macro="" textlink="">
      <xdr:nvSpPr>
        <xdr:cNvPr id="610" name="円/楕円 609"/>
        <xdr:cNvSpPr/>
      </xdr:nvSpPr>
      <xdr:spPr>
        <a:xfrm>
          <a:off x="12763500" y="100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164647</xdr:rowOff>
    </xdr:from>
    <xdr:ext cx="534377" cy="259045"/>
    <xdr:sp macro="" textlink="">
      <xdr:nvSpPr>
        <xdr:cNvPr id="611" name="テキスト ボックス 610"/>
        <xdr:cNvSpPr txBox="1"/>
      </xdr:nvSpPr>
      <xdr:spPr>
        <a:xfrm>
          <a:off x="12547111" y="1010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106390</xdr:rowOff>
    </xdr:from>
    <xdr:to>
      <xdr:col>23</xdr:col>
      <xdr:colOff>517525</xdr:colOff>
      <xdr:row>78</xdr:row>
      <xdr:rowOff>119354</xdr:rowOff>
    </xdr:to>
    <xdr:cxnSp macro="">
      <xdr:nvCxnSpPr>
        <xdr:cNvPr id="642" name="直線コネクタ 641"/>
        <xdr:cNvCxnSpPr/>
      </xdr:nvCxnSpPr>
      <xdr:spPr>
        <a:xfrm flipV="1">
          <a:off x="15481300" y="12107890"/>
          <a:ext cx="838200" cy="138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154260</xdr:rowOff>
    </xdr:from>
    <xdr:ext cx="469744" cy="259045"/>
    <xdr:sp macro="" textlink="">
      <xdr:nvSpPr>
        <xdr:cNvPr id="643" name="災害復旧費平均値テキスト"/>
        <xdr:cNvSpPr txBox="1"/>
      </xdr:nvSpPr>
      <xdr:spPr>
        <a:xfrm>
          <a:off x="16370300" y="13527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119354</xdr:rowOff>
    </xdr:from>
    <xdr:to>
      <xdr:col>22</xdr:col>
      <xdr:colOff>365125</xdr:colOff>
      <xdr:row>79</xdr:row>
      <xdr:rowOff>91891</xdr:rowOff>
    </xdr:to>
    <xdr:cxnSp macro="">
      <xdr:nvCxnSpPr>
        <xdr:cNvPr id="645" name="直線コネクタ 644"/>
        <xdr:cNvCxnSpPr/>
      </xdr:nvCxnSpPr>
      <xdr:spPr>
        <a:xfrm flipV="1">
          <a:off x="14592300" y="13492454"/>
          <a:ext cx="889000" cy="14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114566</xdr:rowOff>
    </xdr:from>
    <xdr:ext cx="469744" cy="259045"/>
    <xdr:sp macro="" textlink="">
      <xdr:nvSpPr>
        <xdr:cNvPr id="647" name="テキスト ボックス 646"/>
        <xdr:cNvSpPr txBox="1"/>
      </xdr:nvSpPr>
      <xdr:spPr>
        <a:xfrm>
          <a:off x="15246427"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91891</xdr:rowOff>
    </xdr:from>
    <xdr:to>
      <xdr:col>21</xdr:col>
      <xdr:colOff>161925</xdr:colOff>
      <xdr:row>79</xdr:row>
      <xdr:rowOff>94518</xdr:rowOff>
    </xdr:to>
    <xdr:cxnSp macro="">
      <xdr:nvCxnSpPr>
        <xdr:cNvPr id="648" name="直線コネクタ 647"/>
        <xdr:cNvCxnSpPr/>
      </xdr:nvCxnSpPr>
      <xdr:spPr>
        <a:xfrm flipV="1">
          <a:off x="13703300" y="13636441"/>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72329</xdr:rowOff>
    </xdr:from>
    <xdr:to>
      <xdr:col>19</xdr:col>
      <xdr:colOff>644525</xdr:colOff>
      <xdr:row>79</xdr:row>
      <xdr:rowOff>94518</xdr:rowOff>
    </xdr:to>
    <xdr:cxnSp macro="">
      <xdr:nvCxnSpPr>
        <xdr:cNvPr id="651" name="直線コネクタ 650"/>
        <xdr:cNvCxnSpPr/>
      </xdr:nvCxnSpPr>
      <xdr:spPr>
        <a:xfrm>
          <a:off x="12814300" y="13616879"/>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55590</xdr:rowOff>
    </xdr:from>
    <xdr:to>
      <xdr:col>23</xdr:col>
      <xdr:colOff>568325</xdr:colOff>
      <xdr:row>70</xdr:row>
      <xdr:rowOff>157190</xdr:rowOff>
    </xdr:to>
    <xdr:sp macro="" textlink="">
      <xdr:nvSpPr>
        <xdr:cNvPr id="661" name="円/楕円 660"/>
        <xdr:cNvSpPr/>
      </xdr:nvSpPr>
      <xdr:spPr>
        <a:xfrm>
          <a:off x="16268700" y="120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8617</xdr:rowOff>
    </xdr:from>
    <xdr:ext cx="534377" cy="259045"/>
    <xdr:sp macro="" textlink="">
      <xdr:nvSpPr>
        <xdr:cNvPr id="662" name="災害復旧費該当値テキスト"/>
        <xdr:cNvSpPr txBox="1"/>
      </xdr:nvSpPr>
      <xdr:spPr>
        <a:xfrm>
          <a:off x="16370300" y="120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68554</xdr:rowOff>
    </xdr:from>
    <xdr:to>
      <xdr:col>22</xdr:col>
      <xdr:colOff>415925</xdr:colOff>
      <xdr:row>78</xdr:row>
      <xdr:rowOff>170154</xdr:rowOff>
    </xdr:to>
    <xdr:sp macro="" textlink="">
      <xdr:nvSpPr>
        <xdr:cNvPr id="663" name="円/楕円 662"/>
        <xdr:cNvSpPr/>
      </xdr:nvSpPr>
      <xdr:spPr>
        <a:xfrm>
          <a:off x="15430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15231</xdr:rowOff>
    </xdr:from>
    <xdr:ext cx="469744" cy="259045"/>
    <xdr:sp macro="" textlink="">
      <xdr:nvSpPr>
        <xdr:cNvPr id="664" name="テキスト ボックス 663"/>
        <xdr:cNvSpPr txBox="1"/>
      </xdr:nvSpPr>
      <xdr:spPr>
        <a:xfrm>
          <a:off x="15246427" y="132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9,246</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41091</xdr:rowOff>
    </xdr:from>
    <xdr:to>
      <xdr:col>21</xdr:col>
      <xdr:colOff>212725</xdr:colOff>
      <xdr:row>79</xdr:row>
      <xdr:rowOff>142691</xdr:rowOff>
    </xdr:to>
    <xdr:sp macro="" textlink="">
      <xdr:nvSpPr>
        <xdr:cNvPr id="665" name="円/楕円 664"/>
        <xdr:cNvSpPr/>
      </xdr:nvSpPr>
      <xdr:spPr>
        <a:xfrm>
          <a:off x="14541500" y="135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133818</xdr:rowOff>
    </xdr:from>
    <xdr:ext cx="378565" cy="259045"/>
    <xdr:sp macro="" textlink="">
      <xdr:nvSpPr>
        <xdr:cNvPr id="666" name="テキスト ボックス 665"/>
        <xdr:cNvSpPr txBox="1"/>
      </xdr:nvSpPr>
      <xdr:spPr>
        <a:xfrm>
          <a:off x="14403017" y="13678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43718</xdr:rowOff>
    </xdr:from>
    <xdr:to>
      <xdr:col>20</xdr:col>
      <xdr:colOff>9525</xdr:colOff>
      <xdr:row>79</xdr:row>
      <xdr:rowOff>145318</xdr:rowOff>
    </xdr:to>
    <xdr:sp macro="" textlink="">
      <xdr:nvSpPr>
        <xdr:cNvPr id="667" name="円/楕円 666"/>
        <xdr:cNvSpPr/>
      </xdr:nvSpPr>
      <xdr:spPr>
        <a:xfrm>
          <a:off x="13652500" y="135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136445</xdr:rowOff>
    </xdr:from>
    <xdr:ext cx="378565" cy="259045"/>
    <xdr:sp macro="" textlink="">
      <xdr:nvSpPr>
        <xdr:cNvPr id="668" name="テキスト ボックス 667"/>
        <xdr:cNvSpPr txBox="1"/>
      </xdr:nvSpPr>
      <xdr:spPr>
        <a:xfrm>
          <a:off x="13514017" y="1368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21529</xdr:rowOff>
    </xdr:from>
    <xdr:to>
      <xdr:col>18</xdr:col>
      <xdr:colOff>492125</xdr:colOff>
      <xdr:row>79</xdr:row>
      <xdr:rowOff>123129</xdr:rowOff>
    </xdr:to>
    <xdr:sp macro="" textlink="">
      <xdr:nvSpPr>
        <xdr:cNvPr id="669" name="円/楕円 668"/>
        <xdr:cNvSpPr/>
      </xdr:nvSpPr>
      <xdr:spPr>
        <a:xfrm>
          <a:off x="12763500" y="135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114256</xdr:rowOff>
    </xdr:from>
    <xdr:ext cx="469744" cy="259045"/>
    <xdr:sp macro="" textlink="">
      <xdr:nvSpPr>
        <xdr:cNvPr id="670" name="テキスト ボックス 669"/>
        <xdr:cNvSpPr txBox="1"/>
      </xdr:nvSpPr>
      <xdr:spPr>
        <a:xfrm>
          <a:off x="12579427" y="136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123134</xdr:rowOff>
    </xdr:from>
    <xdr:to>
      <xdr:col>23</xdr:col>
      <xdr:colOff>517525</xdr:colOff>
      <xdr:row>97</xdr:row>
      <xdr:rowOff>139235</xdr:rowOff>
    </xdr:to>
    <xdr:cxnSp macro="">
      <xdr:nvCxnSpPr>
        <xdr:cNvPr id="699" name="直線コネクタ 698"/>
        <xdr:cNvCxnSpPr/>
      </xdr:nvCxnSpPr>
      <xdr:spPr>
        <a:xfrm flipV="1">
          <a:off x="15481300" y="16753784"/>
          <a:ext cx="8382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125199</xdr:rowOff>
    </xdr:from>
    <xdr:to>
      <xdr:col>22</xdr:col>
      <xdr:colOff>365125</xdr:colOff>
      <xdr:row>97</xdr:row>
      <xdr:rowOff>139235</xdr:rowOff>
    </xdr:to>
    <xdr:cxnSp macro="">
      <xdr:nvCxnSpPr>
        <xdr:cNvPr id="702" name="直線コネクタ 701"/>
        <xdr:cNvCxnSpPr/>
      </xdr:nvCxnSpPr>
      <xdr:spPr>
        <a:xfrm>
          <a:off x="14592300" y="16755849"/>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124011</xdr:rowOff>
    </xdr:from>
    <xdr:to>
      <xdr:col>21</xdr:col>
      <xdr:colOff>161925</xdr:colOff>
      <xdr:row>97</xdr:row>
      <xdr:rowOff>125199</xdr:rowOff>
    </xdr:to>
    <xdr:cxnSp macro="">
      <xdr:nvCxnSpPr>
        <xdr:cNvPr id="705" name="直線コネクタ 704"/>
        <xdr:cNvCxnSpPr/>
      </xdr:nvCxnSpPr>
      <xdr:spPr>
        <a:xfrm>
          <a:off x="13703300" y="16754661"/>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72941</xdr:rowOff>
    </xdr:from>
    <xdr:to>
      <xdr:col>19</xdr:col>
      <xdr:colOff>644525</xdr:colOff>
      <xdr:row>97</xdr:row>
      <xdr:rowOff>124011</xdr:rowOff>
    </xdr:to>
    <xdr:cxnSp macro="">
      <xdr:nvCxnSpPr>
        <xdr:cNvPr id="708" name="直線コネクタ 707"/>
        <xdr:cNvCxnSpPr/>
      </xdr:nvCxnSpPr>
      <xdr:spPr>
        <a:xfrm>
          <a:off x="12814300" y="16703591"/>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72334</xdr:rowOff>
    </xdr:from>
    <xdr:to>
      <xdr:col>23</xdr:col>
      <xdr:colOff>568325</xdr:colOff>
      <xdr:row>98</xdr:row>
      <xdr:rowOff>2484</xdr:rowOff>
    </xdr:to>
    <xdr:sp macro="" textlink="">
      <xdr:nvSpPr>
        <xdr:cNvPr id="718" name="円/楕円 717"/>
        <xdr:cNvSpPr/>
      </xdr:nvSpPr>
      <xdr:spPr>
        <a:xfrm>
          <a:off x="16268700" y="16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50761</xdr:rowOff>
    </xdr:from>
    <xdr:ext cx="534377" cy="259045"/>
    <xdr:sp macro="" textlink="">
      <xdr:nvSpPr>
        <xdr:cNvPr id="719" name="公債費該当値テキスト"/>
        <xdr:cNvSpPr txBox="1"/>
      </xdr:nvSpPr>
      <xdr:spPr>
        <a:xfrm>
          <a:off x="16370300"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34,674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88435</xdr:rowOff>
    </xdr:from>
    <xdr:to>
      <xdr:col>22</xdr:col>
      <xdr:colOff>415925</xdr:colOff>
      <xdr:row>98</xdr:row>
      <xdr:rowOff>18585</xdr:rowOff>
    </xdr:to>
    <xdr:sp macro="" textlink="">
      <xdr:nvSpPr>
        <xdr:cNvPr id="720" name="円/楕円 719"/>
        <xdr:cNvSpPr/>
      </xdr:nvSpPr>
      <xdr:spPr>
        <a:xfrm>
          <a:off x="15430500" y="167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9712</xdr:rowOff>
    </xdr:from>
    <xdr:ext cx="534377" cy="259045"/>
    <xdr:sp macro="" textlink="">
      <xdr:nvSpPr>
        <xdr:cNvPr id="721" name="テキスト ボックス 720"/>
        <xdr:cNvSpPr txBox="1"/>
      </xdr:nvSpPr>
      <xdr:spPr>
        <a:xfrm>
          <a:off x="15214111" y="1681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74399</xdr:rowOff>
    </xdr:from>
    <xdr:to>
      <xdr:col>21</xdr:col>
      <xdr:colOff>212725</xdr:colOff>
      <xdr:row>98</xdr:row>
      <xdr:rowOff>4549</xdr:rowOff>
    </xdr:to>
    <xdr:sp macro="" textlink="">
      <xdr:nvSpPr>
        <xdr:cNvPr id="722" name="円/楕円 721"/>
        <xdr:cNvSpPr/>
      </xdr:nvSpPr>
      <xdr:spPr>
        <a:xfrm>
          <a:off x="14541500" y="1670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167126</xdr:rowOff>
    </xdr:from>
    <xdr:ext cx="534377" cy="259045"/>
    <xdr:sp macro="" textlink="">
      <xdr:nvSpPr>
        <xdr:cNvPr id="723" name="テキスト ボックス 722"/>
        <xdr:cNvSpPr txBox="1"/>
      </xdr:nvSpPr>
      <xdr:spPr>
        <a:xfrm>
          <a:off x="14325111" y="167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73211</xdr:rowOff>
    </xdr:from>
    <xdr:to>
      <xdr:col>20</xdr:col>
      <xdr:colOff>9525</xdr:colOff>
      <xdr:row>98</xdr:row>
      <xdr:rowOff>3361</xdr:rowOff>
    </xdr:to>
    <xdr:sp macro="" textlink="">
      <xdr:nvSpPr>
        <xdr:cNvPr id="724" name="円/楕円 723"/>
        <xdr:cNvSpPr/>
      </xdr:nvSpPr>
      <xdr:spPr>
        <a:xfrm>
          <a:off x="13652500" y="1670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165938</xdr:rowOff>
    </xdr:from>
    <xdr:ext cx="534377" cy="259045"/>
    <xdr:sp macro="" textlink="">
      <xdr:nvSpPr>
        <xdr:cNvPr id="725" name="テキスト ボックス 724"/>
        <xdr:cNvSpPr txBox="1"/>
      </xdr:nvSpPr>
      <xdr:spPr>
        <a:xfrm>
          <a:off x="13436111" y="167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22141</xdr:rowOff>
    </xdr:from>
    <xdr:to>
      <xdr:col>18</xdr:col>
      <xdr:colOff>492125</xdr:colOff>
      <xdr:row>97</xdr:row>
      <xdr:rowOff>123741</xdr:rowOff>
    </xdr:to>
    <xdr:sp macro="" textlink="">
      <xdr:nvSpPr>
        <xdr:cNvPr id="726" name="円/楕円 725"/>
        <xdr:cNvSpPr/>
      </xdr:nvSpPr>
      <xdr:spPr>
        <a:xfrm>
          <a:off x="12763500" y="166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114868</xdr:rowOff>
    </xdr:from>
    <xdr:ext cx="534377" cy="259045"/>
    <xdr:sp macro="" textlink="">
      <xdr:nvSpPr>
        <xdr:cNvPr id="727" name="テキスト ボックス 726"/>
        <xdr:cNvSpPr txBox="1"/>
      </xdr:nvSpPr>
      <xdr:spPr>
        <a:xfrm>
          <a:off x="12547111" y="1674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全体的に見て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住民一人当たりのコストが類似団体平均を</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下回ってい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年度は地震の影響に</a:t>
          </a:r>
          <a:r>
            <a:rPr kumimoji="1" lang="ja-JP" altLang="en-US" sz="1100">
              <a:solidFill>
                <a:schemeClr val="tx1"/>
              </a:solidFill>
              <a:effectLst/>
              <a:latin typeface="+mn-lt"/>
              <a:ea typeface="+mn-ea"/>
              <a:cs typeface="+mn-cs"/>
            </a:rPr>
            <a:t>より総務費、民生費、衛生費、災害復旧費で類似団体を大きく上回った。</a:t>
          </a:r>
          <a:r>
            <a:rPr kumimoji="1" lang="ja-JP" altLang="ja-JP" sz="1100">
              <a:solidFill>
                <a:schemeClr val="tx1"/>
              </a:solidFill>
              <a:effectLst/>
              <a:latin typeface="+mn-lt"/>
              <a:ea typeface="+mn-ea"/>
              <a:cs typeface="+mn-cs"/>
            </a:rPr>
            <a:t>主な原因は、</a:t>
          </a:r>
          <a:r>
            <a:rPr kumimoji="1" lang="ja-JP" altLang="en-US" sz="1100">
              <a:solidFill>
                <a:schemeClr val="tx1"/>
              </a:solidFill>
              <a:effectLst/>
              <a:latin typeface="+mn-lt"/>
              <a:ea typeface="+mn-ea"/>
              <a:cs typeface="+mn-cs"/>
            </a:rPr>
            <a:t>総務費で財政調整基金の積戻しによる積立金増、</a:t>
          </a:r>
          <a:r>
            <a:rPr kumimoji="1" lang="ja-JP" altLang="en-US" sz="1100">
              <a:solidFill>
                <a:schemeClr val="dk1"/>
              </a:solidFill>
              <a:effectLst/>
              <a:latin typeface="+mn-lt"/>
              <a:ea typeface="+mn-ea"/>
              <a:cs typeface="+mn-cs"/>
            </a:rPr>
            <a:t>民生費で災害救助法適用住宅応急修理事業</a:t>
          </a:r>
          <a:r>
            <a:rPr kumimoji="1" lang="en-US" altLang="ja-JP" sz="1100">
              <a:solidFill>
                <a:schemeClr val="dk1"/>
              </a:solidFill>
              <a:effectLst/>
              <a:latin typeface="+mn-lt"/>
              <a:ea typeface="+mn-ea"/>
              <a:cs typeface="+mn-cs"/>
            </a:rPr>
            <a:t>440,103</a:t>
          </a:r>
          <a:r>
            <a:rPr kumimoji="1" lang="ja-JP" altLang="en-US" sz="1100">
              <a:solidFill>
                <a:schemeClr val="dk1"/>
              </a:solidFill>
              <a:effectLst/>
              <a:latin typeface="+mn-lt"/>
              <a:ea typeface="+mn-ea"/>
              <a:cs typeface="+mn-cs"/>
            </a:rPr>
            <a:t>千円増、被災者災害見舞金</a:t>
          </a:r>
          <a:r>
            <a:rPr kumimoji="1" lang="en-US" altLang="ja-JP" sz="1100">
              <a:solidFill>
                <a:schemeClr val="dk1"/>
              </a:solidFill>
              <a:effectLst/>
              <a:latin typeface="+mn-lt"/>
              <a:ea typeface="+mn-ea"/>
              <a:cs typeface="+mn-cs"/>
            </a:rPr>
            <a:t>83,285</a:t>
          </a:r>
          <a:r>
            <a:rPr kumimoji="1" lang="ja-JP" altLang="en-US" sz="1100">
              <a:solidFill>
                <a:schemeClr val="dk1"/>
              </a:solidFill>
              <a:effectLst/>
              <a:latin typeface="+mn-lt"/>
              <a:ea typeface="+mn-ea"/>
              <a:cs typeface="+mn-cs"/>
            </a:rPr>
            <a:t>千円増、衛生費で災害廃棄物処理委託</a:t>
          </a:r>
          <a:r>
            <a:rPr kumimoji="1" lang="en-US" altLang="ja-JP" sz="1100">
              <a:solidFill>
                <a:schemeClr val="dk1"/>
              </a:solidFill>
              <a:effectLst/>
              <a:latin typeface="+mn-lt"/>
              <a:ea typeface="+mn-ea"/>
              <a:cs typeface="+mn-cs"/>
            </a:rPr>
            <a:t>1,408,762</a:t>
          </a:r>
          <a:r>
            <a:rPr kumimoji="1" lang="ja-JP" altLang="en-US" sz="1100">
              <a:solidFill>
                <a:schemeClr val="dk1"/>
              </a:solidFill>
              <a:effectLst/>
              <a:latin typeface="+mn-lt"/>
              <a:ea typeface="+mn-ea"/>
              <a:cs typeface="+mn-cs"/>
            </a:rPr>
            <a:t>千円増、家屋解体業務委託</a:t>
          </a:r>
          <a:r>
            <a:rPr kumimoji="1" lang="en-US" altLang="ja-JP" sz="1100">
              <a:solidFill>
                <a:schemeClr val="dk1"/>
              </a:solidFill>
              <a:effectLst/>
              <a:latin typeface="+mn-lt"/>
              <a:ea typeface="+mn-ea"/>
              <a:cs typeface="+mn-cs"/>
            </a:rPr>
            <a:t>1,098,464</a:t>
          </a:r>
          <a:r>
            <a:rPr kumimoji="1" lang="ja-JP" altLang="en-US" sz="1100">
              <a:solidFill>
                <a:schemeClr val="dk1"/>
              </a:solidFill>
              <a:effectLst/>
              <a:latin typeface="+mn-lt"/>
              <a:ea typeface="+mn-ea"/>
              <a:cs typeface="+mn-cs"/>
            </a:rPr>
            <a:t>千円増、災害復旧費で農地・農業施設等災害復旧事業</a:t>
          </a:r>
          <a:r>
            <a:rPr kumimoji="1" lang="en-US" altLang="ja-JP" sz="1100">
              <a:solidFill>
                <a:schemeClr val="dk1"/>
              </a:solidFill>
              <a:effectLst/>
              <a:latin typeface="+mn-lt"/>
              <a:ea typeface="+mn-ea"/>
              <a:cs typeface="+mn-cs"/>
            </a:rPr>
            <a:t>218,544</a:t>
          </a:r>
          <a:r>
            <a:rPr kumimoji="1" lang="ja-JP" altLang="en-US" sz="1100">
              <a:solidFill>
                <a:schemeClr val="dk1"/>
              </a:solidFill>
              <a:effectLst/>
              <a:latin typeface="+mn-lt"/>
              <a:ea typeface="+mn-ea"/>
              <a:cs typeface="+mn-cs"/>
            </a:rPr>
            <a:t>千円増、公共土木施設災害復旧事業費</a:t>
          </a:r>
          <a:r>
            <a:rPr kumimoji="1" lang="en-US" altLang="ja-JP" sz="1100">
              <a:solidFill>
                <a:schemeClr val="dk1"/>
              </a:solidFill>
              <a:effectLst/>
              <a:latin typeface="+mn-lt"/>
              <a:ea typeface="+mn-ea"/>
              <a:cs typeface="+mn-cs"/>
            </a:rPr>
            <a:t>783,376</a:t>
          </a:r>
          <a:r>
            <a:rPr kumimoji="1" lang="ja-JP" altLang="en-US" sz="1100">
              <a:solidFill>
                <a:schemeClr val="dk1"/>
              </a:solidFill>
              <a:effectLst/>
              <a:latin typeface="+mn-lt"/>
              <a:ea typeface="+mn-ea"/>
              <a:cs typeface="+mn-cs"/>
            </a:rPr>
            <a:t>千円増である。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また、給食センター建設事業及び各校受入施設改修事業等により教育費が大きく増加した。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徐々に平常モードに移行していくと思われるが、引き続き災害復旧費は高い水準で推移していくと思われる。被災前と同じように</a:t>
          </a:r>
          <a:r>
            <a:rPr kumimoji="1" lang="ja-JP" altLang="ja-JP" sz="1100">
              <a:solidFill>
                <a:schemeClr val="dk1"/>
              </a:solidFill>
              <a:effectLst/>
              <a:latin typeface="+mn-lt"/>
              <a:ea typeface="+mn-ea"/>
              <a:cs typeface="+mn-cs"/>
            </a:rPr>
            <a:t>企業誘致を促進し、定住化を図ることで、歳入</a:t>
          </a:r>
          <a:r>
            <a:rPr kumimoji="1" lang="ja-JP" altLang="en-US" sz="1100">
              <a:solidFill>
                <a:schemeClr val="dk1"/>
              </a:solidFill>
              <a:effectLst/>
              <a:latin typeface="+mn-lt"/>
              <a:ea typeface="+mn-ea"/>
              <a:cs typeface="+mn-cs"/>
            </a:rPr>
            <a:t>確保が課題となっている。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行財政改革による歳出削減努力により、</a:t>
          </a:r>
          <a:r>
            <a:rPr kumimoji="1" lang="ja-JP" altLang="en-US" sz="1100">
              <a:solidFill>
                <a:schemeClr val="tx1"/>
              </a:solidFill>
              <a:effectLst/>
              <a:latin typeface="+mn-lt"/>
              <a:ea typeface="+mn-ea"/>
              <a:cs typeface="+mn-cs"/>
            </a:rPr>
            <a:t>中長期的にみて平成</a:t>
          </a:r>
          <a:r>
            <a:rPr kumimoji="1" lang="en-US" altLang="ja-JP" sz="1100">
              <a:solidFill>
                <a:schemeClr val="tx1"/>
              </a:solidFill>
              <a:effectLst/>
              <a:latin typeface="+mn-lt"/>
              <a:ea typeface="+mn-ea"/>
              <a:cs typeface="+mn-cs"/>
            </a:rPr>
            <a:t>27</a:t>
          </a:r>
          <a:r>
            <a:rPr kumimoji="1" lang="ja-JP" altLang="en-US" sz="1100">
              <a:solidFill>
                <a:schemeClr val="tx1"/>
              </a:solidFill>
              <a:effectLst/>
              <a:latin typeface="+mn-lt"/>
              <a:ea typeface="+mn-ea"/>
              <a:cs typeface="+mn-cs"/>
            </a:rPr>
            <a:t>年度まで</a:t>
          </a:r>
          <a:r>
            <a:rPr kumimoji="1" lang="ja-JP" altLang="ja-JP" sz="1100">
              <a:solidFill>
                <a:schemeClr val="tx1"/>
              </a:solidFill>
              <a:effectLst/>
              <a:latin typeface="+mn-lt"/>
              <a:ea typeface="+mn-ea"/>
              <a:cs typeface="+mn-cs"/>
            </a:rPr>
            <a:t>財政調整基金は緩やかで</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あるが着実に増加して</a:t>
          </a:r>
          <a:r>
            <a:rPr kumimoji="1" lang="ja-JP" altLang="en-US" sz="1100">
              <a:solidFill>
                <a:schemeClr val="tx1"/>
              </a:solidFill>
              <a:effectLst/>
              <a:latin typeface="+mn-lt"/>
              <a:ea typeface="+mn-ea"/>
              <a:cs typeface="+mn-cs"/>
            </a:rPr>
            <a:t>きた</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しかし、平成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年熊本地震の影響により、平成</a:t>
          </a:r>
          <a:r>
            <a:rPr kumimoji="1" lang="en-US" altLang="ja-JP" sz="1100">
              <a:solidFill>
                <a:schemeClr val="tx1"/>
              </a:solidFill>
              <a:effectLst/>
              <a:latin typeface="+mn-lt"/>
              <a:ea typeface="+mn-ea"/>
              <a:cs typeface="+mn-cs"/>
            </a:rPr>
            <a:t>27</a:t>
          </a:r>
          <a:r>
            <a:rPr kumimoji="1" lang="ja-JP" altLang="en-US" sz="1100">
              <a:solidFill>
                <a:schemeClr val="tx1"/>
              </a:solidFill>
              <a:effectLst/>
              <a:latin typeface="+mn-lt"/>
              <a:ea typeface="+mn-ea"/>
              <a:cs typeface="+mn-cs"/>
            </a:rPr>
            <a:t>年度末時点の現在高</a:t>
          </a:r>
          <a:r>
            <a:rPr kumimoji="1" lang="en-US" altLang="ja-JP" sz="1100">
              <a:solidFill>
                <a:schemeClr val="tx1"/>
              </a:solidFill>
              <a:effectLst/>
              <a:latin typeface="+mn-lt"/>
              <a:ea typeface="+mn-ea"/>
              <a:cs typeface="+mn-cs"/>
            </a:rPr>
            <a:t>1,265,963</a:t>
          </a:r>
          <a:r>
            <a:rPr kumimoji="1" lang="ja-JP" altLang="en-US" sz="1100">
              <a:solidFill>
                <a:schemeClr val="tx1"/>
              </a:solidFill>
              <a:effectLst/>
              <a:latin typeface="+mn-lt"/>
              <a:ea typeface="+mn-ea"/>
              <a:cs typeface="+mn-cs"/>
            </a:rPr>
            <a:t>千円が災害対応経費への取り崩しにより、一時は残高が</a:t>
          </a:r>
          <a:r>
            <a:rPr kumimoji="1" lang="en-US" altLang="ja-JP" sz="1100">
              <a:solidFill>
                <a:schemeClr val="tx1"/>
              </a:solidFill>
              <a:effectLst/>
              <a:latin typeface="+mn-lt"/>
              <a:ea typeface="+mn-ea"/>
              <a:cs typeface="+mn-cs"/>
            </a:rPr>
            <a:t>1,000</a:t>
          </a:r>
          <a:r>
            <a:rPr kumimoji="1" lang="ja-JP" altLang="en-US" sz="1100">
              <a:solidFill>
                <a:schemeClr val="tx1"/>
              </a:solidFill>
              <a:effectLst/>
              <a:latin typeface="+mn-lt"/>
              <a:ea typeface="+mn-ea"/>
              <a:cs typeface="+mn-cs"/>
            </a:rPr>
            <a:t>千円を切る事態となった。最終的には平成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年度末までに</a:t>
          </a:r>
          <a:r>
            <a:rPr kumimoji="1" lang="en-US" altLang="ja-JP" sz="1100">
              <a:solidFill>
                <a:schemeClr val="tx1"/>
              </a:solidFill>
              <a:effectLst/>
              <a:latin typeface="+mn-lt"/>
              <a:ea typeface="+mn-ea"/>
              <a:cs typeface="+mn-cs"/>
            </a:rPr>
            <a:t>862,638</a:t>
          </a:r>
          <a:r>
            <a:rPr kumimoji="1" lang="ja-JP" altLang="en-US" sz="1100">
              <a:solidFill>
                <a:schemeClr val="tx1"/>
              </a:solidFill>
              <a:effectLst/>
              <a:latin typeface="+mn-lt"/>
              <a:ea typeface="+mn-ea"/>
              <a:cs typeface="+mn-cs"/>
            </a:rPr>
            <a:t>千円まで積み戻すことができた。今後、被災前と同額程度は財政調整基金を確保出来るように努めていきたい。</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また、実質収支</a:t>
          </a:r>
          <a:r>
            <a:rPr kumimoji="1" lang="ja-JP" altLang="en-US" sz="1100">
              <a:solidFill>
                <a:schemeClr val="tx1"/>
              </a:solidFill>
              <a:effectLst/>
              <a:latin typeface="+mn-lt"/>
              <a:ea typeface="+mn-ea"/>
              <a:cs typeface="+mn-cs"/>
            </a:rPr>
            <a:t>額の標準財政規模比</a:t>
          </a:r>
          <a:r>
            <a:rPr kumimoji="1" lang="ja-JP" altLang="ja-JP" sz="1100">
              <a:solidFill>
                <a:schemeClr val="tx1"/>
              </a:solidFill>
              <a:effectLst/>
              <a:latin typeface="+mn-lt"/>
              <a:ea typeface="+mn-ea"/>
              <a:cs typeface="+mn-cs"/>
            </a:rPr>
            <a:t>に</a:t>
          </a:r>
          <a:r>
            <a:rPr kumimoji="1" lang="ja-JP" altLang="ja-JP" sz="1100">
              <a:solidFill>
                <a:sysClr val="windowText" lastClr="000000"/>
              </a:solidFill>
              <a:effectLst/>
              <a:latin typeface="+mn-lt"/>
              <a:ea typeface="+mn-ea"/>
              <a:cs typeface="+mn-cs"/>
            </a:rPr>
            <a:t>ついては</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か年平均</a:t>
          </a:r>
          <a:r>
            <a:rPr kumimoji="1" lang="en-US" altLang="ja-JP" sz="1100">
              <a:solidFill>
                <a:sysClr val="windowText" lastClr="000000"/>
              </a:solidFill>
              <a:effectLst/>
              <a:latin typeface="+mn-lt"/>
              <a:ea typeface="+mn-ea"/>
              <a:cs typeface="+mn-cs"/>
            </a:rPr>
            <a:t>7.5</a:t>
          </a:r>
          <a:r>
            <a:rPr kumimoji="1" lang="ja-JP" altLang="ja-JP" sz="1100">
              <a:solidFill>
                <a:sysClr val="windowText" lastClr="000000"/>
              </a:solidFill>
              <a:effectLst/>
              <a:latin typeface="+mn-lt"/>
              <a:ea typeface="+mn-ea"/>
              <a:cs typeface="+mn-cs"/>
            </a:rPr>
            <a:t>％となり高い水準で推移しているため、今後も歳入に見合った行政運営に努める。しかし</a:t>
          </a:r>
          <a:r>
            <a:rPr kumimoji="1" lang="ja-JP" altLang="en-US" sz="1100">
              <a:solidFill>
                <a:sysClr val="windowText" lastClr="000000"/>
              </a:solidFill>
              <a:effectLst/>
              <a:latin typeface="+mn-lt"/>
              <a:ea typeface="+mn-ea"/>
              <a:cs typeface="+mn-cs"/>
            </a:rPr>
            <a:t>、しばらく</a:t>
          </a:r>
          <a:r>
            <a:rPr kumimoji="1" lang="ja-JP" altLang="en-US" sz="1100">
              <a:solidFill>
                <a:schemeClr val="tx1"/>
              </a:solidFill>
              <a:effectLst/>
              <a:latin typeface="+mn-lt"/>
              <a:ea typeface="+mn-ea"/>
              <a:cs typeface="+mn-cs"/>
            </a:rPr>
            <a:t>は平成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a:t>
          </a:r>
          <a:r>
            <a:rPr kumimoji="1" lang="ja-JP" altLang="en-US" sz="1100">
              <a:solidFill>
                <a:sysClr val="windowText" lastClr="000000"/>
              </a:solidFill>
              <a:effectLst/>
              <a:latin typeface="+mn-lt"/>
              <a:ea typeface="+mn-ea"/>
              <a:cs typeface="+mn-cs"/>
            </a:rPr>
            <a:t>熊本地震の影響もあると思われるので、</a:t>
          </a:r>
          <a:r>
            <a:rPr kumimoji="1" lang="ja-JP" altLang="ja-JP" sz="1100">
              <a:solidFill>
                <a:sysClr val="windowText" lastClr="000000"/>
              </a:solidFill>
              <a:effectLst/>
              <a:latin typeface="+mn-lt"/>
              <a:ea typeface="+mn-ea"/>
              <a:cs typeface="+mn-cs"/>
            </a:rPr>
            <a:t>今後比率は、悪化すると考えられる。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で推移しているが、一部の特別会計では一般会計からの基準外繰出金に依存した財政運営になっている。国民健康保険特別会計及び公共下水道特別会計は、財政基盤がぜい弱で、法定繰出しを実施せざるを得ない状況にある。今後の事業の見直し及び料金、使用料の改定をはじめとする歳入、歳出の一体的改革を進め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標準財政規模比で前年度増減が大きかった</a:t>
          </a:r>
          <a:r>
            <a:rPr lang="ja-JP" altLang="ja-JP" sz="1100">
              <a:solidFill>
                <a:schemeClr val="dk1"/>
              </a:solidFill>
              <a:effectLst/>
              <a:latin typeface="+mn-lt"/>
              <a:ea typeface="+mn-ea"/>
              <a:cs typeface="+mn-cs"/>
            </a:rPr>
            <a:t>緑の村運営事業特別会計（</a:t>
          </a:r>
          <a:r>
            <a:rPr lang="en-US" altLang="ja-JP" sz="1100">
              <a:solidFill>
                <a:schemeClr val="dk1"/>
              </a:solidFill>
              <a:effectLst/>
              <a:latin typeface="+mn-lt"/>
              <a:ea typeface="+mn-ea"/>
              <a:cs typeface="+mn-cs"/>
            </a:rPr>
            <a:t>0.01%</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2.73%</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年度国の補正予算により地方創生拠点整備事業に着手した。事業費の財源（</a:t>
          </a:r>
          <a:r>
            <a:rPr kumimoji="1" lang="en-US" altLang="ja-JP" sz="1100">
              <a:solidFill>
                <a:schemeClr val="dk1"/>
              </a:solidFill>
              <a:effectLst/>
              <a:latin typeface="+mn-lt"/>
              <a:ea typeface="+mn-ea"/>
              <a:cs typeface="+mn-cs"/>
            </a:rPr>
            <a:t>123,316</a:t>
          </a:r>
          <a:r>
            <a:rPr kumimoji="1" lang="ja-JP" altLang="ja-JP" sz="1100">
              <a:solidFill>
                <a:schemeClr val="dk1"/>
              </a:solidFill>
              <a:effectLst/>
              <a:latin typeface="+mn-lt"/>
              <a:ea typeface="+mn-ea"/>
              <a:cs typeface="+mn-cs"/>
            </a:rPr>
            <a:t>千円）を一般会計から繰入したことによ</a:t>
          </a:r>
          <a:r>
            <a:rPr kumimoji="1" lang="ja-JP" altLang="en-US" sz="1100">
              <a:solidFill>
                <a:schemeClr val="dk1"/>
              </a:solidFill>
              <a:effectLst/>
              <a:latin typeface="+mn-lt"/>
              <a:ea typeface="+mn-ea"/>
              <a:cs typeface="+mn-cs"/>
            </a:rPr>
            <a:t>り</a:t>
          </a:r>
          <a:r>
            <a:rPr kumimoji="1" lang="ja-JP" altLang="en-US" sz="1100">
              <a:solidFill>
                <a:schemeClr val="tx1"/>
              </a:solidFill>
              <a:effectLst/>
              <a:latin typeface="+mn-lt"/>
              <a:ea typeface="+mn-ea"/>
              <a:cs typeface="+mn-cs"/>
            </a:rPr>
            <a:t>黒字額が大きくなっている。</a:t>
          </a:r>
          <a:endParaRPr lang="ja-JP" altLang="ja-JP" sz="1400">
            <a:solidFill>
              <a:schemeClr val="tx1"/>
            </a:solidFill>
            <a:effectLst/>
          </a:endParaRPr>
        </a:p>
        <a:p>
          <a:pPr eaLnBrk="1" fontAlgn="auto" latinLnBrk="0" hangingPunct="1"/>
          <a:r>
            <a:rPr kumimoji="0" lang="ja-JP" altLang="en-US" sz="14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W3" sqref="W3:AB5"/>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15464634</v>
      </c>
      <c r="BO4" s="351"/>
      <c r="BP4" s="351"/>
      <c r="BQ4" s="351"/>
      <c r="BR4" s="351"/>
      <c r="BS4" s="351"/>
      <c r="BT4" s="351"/>
      <c r="BU4" s="352"/>
      <c r="BV4" s="350">
        <v>7303993</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9.4</v>
      </c>
      <c r="CU4" s="357"/>
      <c r="CV4" s="357"/>
      <c r="CW4" s="357"/>
      <c r="CX4" s="357"/>
      <c r="CY4" s="357"/>
      <c r="CZ4" s="357"/>
      <c r="DA4" s="358"/>
      <c r="DB4" s="356">
        <v>9</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14397349</v>
      </c>
      <c r="BO5" s="388"/>
      <c r="BP5" s="388"/>
      <c r="BQ5" s="388"/>
      <c r="BR5" s="388"/>
      <c r="BS5" s="388"/>
      <c r="BT5" s="388"/>
      <c r="BU5" s="389"/>
      <c r="BV5" s="387">
        <v>6874825</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90.6</v>
      </c>
      <c r="CU5" s="385"/>
      <c r="CV5" s="385"/>
      <c r="CW5" s="385"/>
      <c r="CX5" s="385"/>
      <c r="CY5" s="385"/>
      <c r="CZ5" s="385"/>
      <c r="DA5" s="386"/>
      <c r="DB5" s="384">
        <v>85.6</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1067285</v>
      </c>
      <c r="BO6" s="388"/>
      <c r="BP6" s="388"/>
      <c r="BQ6" s="388"/>
      <c r="BR6" s="388"/>
      <c r="BS6" s="388"/>
      <c r="BT6" s="388"/>
      <c r="BU6" s="389"/>
      <c r="BV6" s="387">
        <v>429168</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95.3</v>
      </c>
      <c r="CU6" s="425"/>
      <c r="CV6" s="425"/>
      <c r="CW6" s="425"/>
      <c r="CX6" s="425"/>
      <c r="CY6" s="425"/>
      <c r="CZ6" s="425"/>
      <c r="DA6" s="426"/>
      <c r="DB6" s="424">
        <v>90.8</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636143</v>
      </c>
      <c r="BO7" s="388"/>
      <c r="BP7" s="388"/>
      <c r="BQ7" s="388"/>
      <c r="BR7" s="388"/>
      <c r="BS7" s="388"/>
      <c r="BT7" s="388"/>
      <c r="BU7" s="389"/>
      <c r="BV7" s="387">
        <v>22762</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4564673</v>
      </c>
      <c r="CU7" s="388"/>
      <c r="CV7" s="388"/>
      <c r="CW7" s="388"/>
      <c r="CX7" s="388"/>
      <c r="CY7" s="388"/>
      <c r="CZ7" s="388"/>
      <c r="DA7" s="389"/>
      <c r="DB7" s="387">
        <v>4513205</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431142</v>
      </c>
      <c r="BO8" s="388"/>
      <c r="BP8" s="388"/>
      <c r="BQ8" s="388"/>
      <c r="BR8" s="388"/>
      <c r="BS8" s="388"/>
      <c r="BT8" s="388"/>
      <c r="BU8" s="389"/>
      <c r="BV8" s="387">
        <v>406406</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0.37</v>
      </c>
      <c r="CU8" s="428"/>
      <c r="CV8" s="428"/>
      <c r="CW8" s="428"/>
      <c r="CX8" s="428"/>
      <c r="CY8" s="428"/>
      <c r="CZ8" s="428"/>
      <c r="DA8" s="429"/>
      <c r="DB8" s="427">
        <v>0.37</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17237</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24736</v>
      </c>
      <c r="BO9" s="388"/>
      <c r="BP9" s="388"/>
      <c r="BQ9" s="388"/>
      <c r="BR9" s="388"/>
      <c r="BS9" s="388"/>
      <c r="BT9" s="388"/>
      <c r="BU9" s="389"/>
      <c r="BV9" s="387">
        <v>56030</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7.6</v>
      </c>
      <c r="CU9" s="385"/>
      <c r="CV9" s="385"/>
      <c r="CW9" s="385"/>
      <c r="CX9" s="385"/>
      <c r="CY9" s="385"/>
      <c r="CZ9" s="385"/>
      <c r="DA9" s="386"/>
      <c r="DB9" s="384">
        <v>10.4</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17888</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861739</v>
      </c>
      <c r="BO10" s="388"/>
      <c r="BP10" s="388"/>
      <c r="BQ10" s="388"/>
      <c r="BR10" s="388"/>
      <c r="BS10" s="388"/>
      <c r="BT10" s="388"/>
      <c r="BU10" s="389"/>
      <c r="BV10" s="387">
        <v>213038</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104</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x14ac:dyDescent="0.15">
      <c r="A12" s="140"/>
      <c r="B12" s="447" t="s">
        <v>113</v>
      </c>
      <c r="C12" s="448"/>
      <c r="D12" s="448"/>
      <c r="E12" s="448"/>
      <c r="F12" s="448"/>
      <c r="G12" s="448"/>
      <c r="H12" s="448"/>
      <c r="I12" s="448"/>
      <c r="J12" s="448"/>
      <c r="K12" s="449"/>
      <c r="L12" s="456" t="s">
        <v>114</v>
      </c>
      <c r="M12" s="457"/>
      <c r="N12" s="457"/>
      <c r="O12" s="457"/>
      <c r="P12" s="457"/>
      <c r="Q12" s="458"/>
      <c r="R12" s="459">
        <v>17320</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v>1265064</v>
      </c>
      <c r="BO12" s="388"/>
      <c r="BP12" s="388"/>
      <c r="BQ12" s="388"/>
      <c r="BR12" s="388"/>
      <c r="BS12" s="388"/>
      <c r="BT12" s="388"/>
      <c r="BU12" s="389"/>
      <c r="BV12" s="387">
        <v>150000</v>
      </c>
      <c r="BW12" s="388"/>
      <c r="BX12" s="388"/>
      <c r="BY12" s="388"/>
      <c r="BZ12" s="388"/>
      <c r="CA12" s="388"/>
      <c r="CB12" s="388"/>
      <c r="CC12" s="389"/>
      <c r="CD12" s="390" t="s">
        <v>120</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122</v>
      </c>
      <c r="N13" s="476"/>
      <c r="O13" s="476"/>
      <c r="P13" s="476"/>
      <c r="Q13" s="477"/>
      <c r="R13" s="468">
        <v>17264</v>
      </c>
      <c r="S13" s="469"/>
      <c r="T13" s="469"/>
      <c r="U13" s="469"/>
      <c r="V13" s="470"/>
      <c r="W13" s="403" t="s">
        <v>123</v>
      </c>
      <c r="X13" s="404"/>
      <c r="Y13" s="404"/>
      <c r="Z13" s="404"/>
      <c r="AA13" s="404"/>
      <c r="AB13" s="394"/>
      <c r="AC13" s="438">
        <v>882</v>
      </c>
      <c r="AD13" s="439"/>
      <c r="AE13" s="439"/>
      <c r="AF13" s="439"/>
      <c r="AG13" s="478"/>
      <c r="AH13" s="438">
        <v>916</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-378589</v>
      </c>
      <c r="BO13" s="388"/>
      <c r="BP13" s="388"/>
      <c r="BQ13" s="388"/>
      <c r="BR13" s="388"/>
      <c r="BS13" s="388"/>
      <c r="BT13" s="388"/>
      <c r="BU13" s="389"/>
      <c r="BV13" s="387">
        <v>119068</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5.9</v>
      </c>
      <c r="CU13" s="385"/>
      <c r="CV13" s="385"/>
      <c r="CW13" s="385"/>
      <c r="CX13" s="385"/>
      <c r="CY13" s="385"/>
      <c r="CZ13" s="385"/>
      <c r="DA13" s="386"/>
      <c r="DB13" s="384">
        <v>6.5</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128</v>
      </c>
      <c r="M14" s="466"/>
      <c r="N14" s="466"/>
      <c r="O14" s="466"/>
      <c r="P14" s="466"/>
      <c r="Q14" s="467"/>
      <c r="R14" s="468">
        <v>17719</v>
      </c>
      <c r="S14" s="469"/>
      <c r="T14" s="469"/>
      <c r="U14" s="469"/>
      <c r="V14" s="470"/>
      <c r="W14" s="377"/>
      <c r="X14" s="378"/>
      <c r="Y14" s="378"/>
      <c r="Z14" s="378"/>
      <c r="AA14" s="378"/>
      <c r="AB14" s="367"/>
      <c r="AC14" s="471">
        <v>10.5</v>
      </c>
      <c r="AD14" s="472"/>
      <c r="AE14" s="472"/>
      <c r="AF14" s="472"/>
      <c r="AG14" s="473"/>
      <c r="AH14" s="471">
        <v>10.9</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v>107.9</v>
      </c>
      <c r="CU14" s="483"/>
      <c r="CV14" s="483"/>
      <c r="CW14" s="483"/>
      <c r="CX14" s="483"/>
      <c r="CY14" s="483"/>
      <c r="CZ14" s="483"/>
      <c r="DA14" s="484"/>
      <c r="DB14" s="482">
        <v>93.9</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122</v>
      </c>
      <c r="N15" s="476"/>
      <c r="O15" s="476"/>
      <c r="P15" s="476"/>
      <c r="Q15" s="477"/>
      <c r="R15" s="468">
        <v>17665</v>
      </c>
      <c r="S15" s="469"/>
      <c r="T15" s="469"/>
      <c r="U15" s="469"/>
      <c r="V15" s="470"/>
      <c r="W15" s="403" t="s">
        <v>130</v>
      </c>
      <c r="X15" s="404"/>
      <c r="Y15" s="404"/>
      <c r="Z15" s="404"/>
      <c r="AA15" s="404"/>
      <c r="AB15" s="394"/>
      <c r="AC15" s="438">
        <v>2118</v>
      </c>
      <c r="AD15" s="439"/>
      <c r="AE15" s="439"/>
      <c r="AF15" s="439"/>
      <c r="AG15" s="478"/>
      <c r="AH15" s="438">
        <v>2049</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1506289</v>
      </c>
      <c r="BO15" s="351"/>
      <c r="BP15" s="351"/>
      <c r="BQ15" s="351"/>
      <c r="BR15" s="351"/>
      <c r="BS15" s="351"/>
      <c r="BT15" s="351"/>
      <c r="BU15" s="352"/>
      <c r="BV15" s="350">
        <v>1450675</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25.3</v>
      </c>
      <c r="AD16" s="472"/>
      <c r="AE16" s="472"/>
      <c r="AF16" s="472"/>
      <c r="AG16" s="473"/>
      <c r="AH16" s="471">
        <v>24.3</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3964822</v>
      </c>
      <c r="BO16" s="388"/>
      <c r="BP16" s="388"/>
      <c r="BQ16" s="388"/>
      <c r="BR16" s="388"/>
      <c r="BS16" s="388"/>
      <c r="BT16" s="388"/>
      <c r="BU16" s="389"/>
      <c r="BV16" s="387">
        <v>3887028</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136</v>
      </c>
      <c r="N17" s="492"/>
      <c r="O17" s="492"/>
      <c r="P17" s="492"/>
      <c r="Q17" s="493"/>
      <c r="R17" s="488" t="s">
        <v>134</v>
      </c>
      <c r="S17" s="489"/>
      <c r="T17" s="489"/>
      <c r="U17" s="489"/>
      <c r="V17" s="490"/>
      <c r="W17" s="403" t="s">
        <v>137</v>
      </c>
      <c r="X17" s="404"/>
      <c r="Y17" s="404"/>
      <c r="Z17" s="404"/>
      <c r="AA17" s="404"/>
      <c r="AB17" s="394"/>
      <c r="AC17" s="438">
        <v>5369</v>
      </c>
      <c r="AD17" s="439"/>
      <c r="AE17" s="439"/>
      <c r="AF17" s="439"/>
      <c r="AG17" s="478"/>
      <c r="AH17" s="438">
        <v>5459</v>
      </c>
      <c r="AI17" s="439"/>
      <c r="AJ17" s="439"/>
      <c r="AK17" s="439"/>
      <c r="AL17" s="440"/>
      <c r="AM17" s="416"/>
      <c r="AN17" s="417"/>
      <c r="AO17" s="417"/>
      <c r="AP17" s="417"/>
      <c r="AQ17" s="417"/>
      <c r="AR17" s="417"/>
      <c r="AS17" s="417"/>
      <c r="AT17" s="418"/>
      <c r="AU17" s="419"/>
      <c r="AV17" s="420"/>
      <c r="AW17" s="420"/>
      <c r="AX17" s="420"/>
      <c r="AY17" s="421" t="s">
        <v>138</v>
      </c>
      <c r="AZ17" s="422"/>
      <c r="BA17" s="422"/>
      <c r="BB17" s="422"/>
      <c r="BC17" s="422"/>
      <c r="BD17" s="422"/>
      <c r="BE17" s="422"/>
      <c r="BF17" s="422"/>
      <c r="BG17" s="422"/>
      <c r="BH17" s="422"/>
      <c r="BI17" s="422"/>
      <c r="BJ17" s="422"/>
      <c r="BK17" s="422"/>
      <c r="BL17" s="422"/>
      <c r="BM17" s="423"/>
      <c r="BN17" s="387">
        <v>1889326</v>
      </c>
      <c r="BO17" s="388"/>
      <c r="BP17" s="388"/>
      <c r="BQ17" s="388"/>
      <c r="BR17" s="388"/>
      <c r="BS17" s="388"/>
      <c r="BT17" s="388"/>
      <c r="BU17" s="389"/>
      <c r="BV17" s="387">
        <v>1815171</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139</v>
      </c>
      <c r="C18" s="430"/>
      <c r="D18" s="430"/>
      <c r="E18" s="499"/>
      <c r="F18" s="499"/>
      <c r="G18" s="499"/>
      <c r="H18" s="499"/>
      <c r="I18" s="499"/>
      <c r="J18" s="499"/>
      <c r="K18" s="499"/>
      <c r="L18" s="500">
        <v>99.03</v>
      </c>
      <c r="M18" s="500"/>
      <c r="N18" s="500"/>
      <c r="O18" s="500"/>
      <c r="P18" s="500"/>
      <c r="Q18" s="500"/>
      <c r="R18" s="501"/>
      <c r="S18" s="501"/>
      <c r="T18" s="501"/>
      <c r="U18" s="501"/>
      <c r="V18" s="502"/>
      <c r="W18" s="405"/>
      <c r="X18" s="406"/>
      <c r="Y18" s="406"/>
      <c r="Z18" s="406"/>
      <c r="AA18" s="406"/>
      <c r="AB18" s="397"/>
      <c r="AC18" s="503">
        <v>64.2</v>
      </c>
      <c r="AD18" s="504"/>
      <c r="AE18" s="504"/>
      <c r="AF18" s="504"/>
      <c r="AG18" s="505"/>
      <c r="AH18" s="503">
        <v>64.8</v>
      </c>
      <c r="AI18" s="504"/>
      <c r="AJ18" s="504"/>
      <c r="AK18" s="504"/>
      <c r="AL18" s="506"/>
      <c r="AM18" s="416"/>
      <c r="AN18" s="417"/>
      <c r="AO18" s="417"/>
      <c r="AP18" s="417"/>
      <c r="AQ18" s="417"/>
      <c r="AR18" s="417"/>
      <c r="AS18" s="417"/>
      <c r="AT18" s="418"/>
      <c r="AU18" s="419"/>
      <c r="AV18" s="420"/>
      <c r="AW18" s="420"/>
      <c r="AX18" s="420"/>
      <c r="AY18" s="421" t="s">
        <v>140</v>
      </c>
      <c r="AZ18" s="422"/>
      <c r="BA18" s="422"/>
      <c r="BB18" s="422"/>
      <c r="BC18" s="422"/>
      <c r="BD18" s="422"/>
      <c r="BE18" s="422"/>
      <c r="BF18" s="422"/>
      <c r="BG18" s="422"/>
      <c r="BH18" s="422"/>
      <c r="BI18" s="422"/>
      <c r="BJ18" s="422"/>
      <c r="BK18" s="422"/>
      <c r="BL18" s="422"/>
      <c r="BM18" s="423"/>
      <c r="BN18" s="387">
        <v>4030100</v>
      </c>
      <c r="BO18" s="388"/>
      <c r="BP18" s="388"/>
      <c r="BQ18" s="388"/>
      <c r="BR18" s="388"/>
      <c r="BS18" s="388"/>
      <c r="BT18" s="388"/>
      <c r="BU18" s="389"/>
      <c r="BV18" s="387">
        <v>3950036</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141</v>
      </c>
      <c r="C19" s="430"/>
      <c r="D19" s="430"/>
      <c r="E19" s="499"/>
      <c r="F19" s="499"/>
      <c r="G19" s="499"/>
      <c r="H19" s="499"/>
      <c r="I19" s="499"/>
      <c r="J19" s="499"/>
      <c r="K19" s="499"/>
      <c r="L19" s="507">
        <v>174</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142</v>
      </c>
      <c r="AZ19" s="422"/>
      <c r="BA19" s="422"/>
      <c r="BB19" s="422"/>
      <c r="BC19" s="422"/>
      <c r="BD19" s="422"/>
      <c r="BE19" s="422"/>
      <c r="BF19" s="422"/>
      <c r="BG19" s="422"/>
      <c r="BH19" s="422"/>
      <c r="BI19" s="422"/>
      <c r="BJ19" s="422"/>
      <c r="BK19" s="422"/>
      <c r="BL19" s="422"/>
      <c r="BM19" s="423"/>
      <c r="BN19" s="387">
        <v>7599246</v>
      </c>
      <c r="BO19" s="388"/>
      <c r="BP19" s="388"/>
      <c r="BQ19" s="388"/>
      <c r="BR19" s="388"/>
      <c r="BS19" s="388"/>
      <c r="BT19" s="388"/>
      <c r="BU19" s="389"/>
      <c r="BV19" s="387">
        <v>5417332</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143</v>
      </c>
      <c r="C20" s="430"/>
      <c r="D20" s="430"/>
      <c r="E20" s="499"/>
      <c r="F20" s="499"/>
      <c r="G20" s="499"/>
      <c r="H20" s="499"/>
      <c r="I20" s="499"/>
      <c r="J20" s="499"/>
      <c r="K20" s="499"/>
      <c r="L20" s="507">
        <v>6317</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145</v>
      </c>
      <c r="C22" s="518"/>
      <c r="D22" s="519"/>
      <c r="E22" s="399" t="s">
        <v>1</v>
      </c>
      <c r="F22" s="404"/>
      <c r="G22" s="404"/>
      <c r="H22" s="404"/>
      <c r="I22" s="404"/>
      <c r="J22" s="404"/>
      <c r="K22" s="394"/>
      <c r="L22" s="399" t="s">
        <v>146</v>
      </c>
      <c r="M22" s="404"/>
      <c r="N22" s="404"/>
      <c r="O22" s="404"/>
      <c r="P22" s="394"/>
      <c r="Q22" s="526" t="s">
        <v>147</v>
      </c>
      <c r="R22" s="527"/>
      <c r="S22" s="527"/>
      <c r="T22" s="527"/>
      <c r="U22" s="527"/>
      <c r="V22" s="528"/>
      <c r="W22" s="532" t="s">
        <v>148</v>
      </c>
      <c r="X22" s="518"/>
      <c r="Y22" s="519"/>
      <c r="Z22" s="399" t="s">
        <v>1</v>
      </c>
      <c r="AA22" s="404"/>
      <c r="AB22" s="404"/>
      <c r="AC22" s="404"/>
      <c r="AD22" s="404"/>
      <c r="AE22" s="404"/>
      <c r="AF22" s="404"/>
      <c r="AG22" s="394"/>
      <c r="AH22" s="545" t="s">
        <v>149</v>
      </c>
      <c r="AI22" s="404"/>
      <c r="AJ22" s="404"/>
      <c r="AK22" s="404"/>
      <c r="AL22" s="394"/>
      <c r="AM22" s="545" t="s">
        <v>150</v>
      </c>
      <c r="AN22" s="546"/>
      <c r="AO22" s="546"/>
      <c r="AP22" s="546"/>
      <c r="AQ22" s="546"/>
      <c r="AR22" s="547"/>
      <c r="AS22" s="526" t="s">
        <v>147</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151</v>
      </c>
      <c r="AZ23" s="348"/>
      <c r="BA23" s="348"/>
      <c r="BB23" s="348"/>
      <c r="BC23" s="348"/>
      <c r="BD23" s="348"/>
      <c r="BE23" s="348"/>
      <c r="BF23" s="348"/>
      <c r="BG23" s="348"/>
      <c r="BH23" s="348"/>
      <c r="BI23" s="348"/>
      <c r="BJ23" s="348"/>
      <c r="BK23" s="348"/>
      <c r="BL23" s="348"/>
      <c r="BM23" s="349"/>
      <c r="BN23" s="387">
        <v>10298964</v>
      </c>
      <c r="BO23" s="388"/>
      <c r="BP23" s="388"/>
      <c r="BQ23" s="388"/>
      <c r="BR23" s="388"/>
      <c r="BS23" s="388"/>
      <c r="BT23" s="388"/>
      <c r="BU23" s="389"/>
      <c r="BV23" s="387">
        <v>7537955</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152</v>
      </c>
      <c r="F24" s="417"/>
      <c r="G24" s="417"/>
      <c r="H24" s="417"/>
      <c r="I24" s="417"/>
      <c r="J24" s="417"/>
      <c r="K24" s="418"/>
      <c r="L24" s="438">
        <v>1</v>
      </c>
      <c r="M24" s="439"/>
      <c r="N24" s="439"/>
      <c r="O24" s="439"/>
      <c r="P24" s="478"/>
      <c r="Q24" s="438">
        <v>7064</v>
      </c>
      <c r="R24" s="439"/>
      <c r="S24" s="439"/>
      <c r="T24" s="439"/>
      <c r="U24" s="439"/>
      <c r="V24" s="478"/>
      <c r="W24" s="533"/>
      <c r="X24" s="521"/>
      <c r="Y24" s="522"/>
      <c r="Z24" s="437" t="s">
        <v>153</v>
      </c>
      <c r="AA24" s="417"/>
      <c r="AB24" s="417"/>
      <c r="AC24" s="417"/>
      <c r="AD24" s="417"/>
      <c r="AE24" s="417"/>
      <c r="AF24" s="417"/>
      <c r="AG24" s="418"/>
      <c r="AH24" s="438">
        <v>161</v>
      </c>
      <c r="AI24" s="439"/>
      <c r="AJ24" s="439"/>
      <c r="AK24" s="439"/>
      <c r="AL24" s="478"/>
      <c r="AM24" s="438">
        <v>458689</v>
      </c>
      <c r="AN24" s="439"/>
      <c r="AO24" s="439"/>
      <c r="AP24" s="439"/>
      <c r="AQ24" s="439"/>
      <c r="AR24" s="478"/>
      <c r="AS24" s="438">
        <v>2849</v>
      </c>
      <c r="AT24" s="439"/>
      <c r="AU24" s="439"/>
      <c r="AV24" s="439"/>
      <c r="AW24" s="439"/>
      <c r="AX24" s="440"/>
      <c r="AY24" s="553" t="s">
        <v>154</v>
      </c>
      <c r="AZ24" s="554"/>
      <c r="BA24" s="554"/>
      <c r="BB24" s="554"/>
      <c r="BC24" s="554"/>
      <c r="BD24" s="554"/>
      <c r="BE24" s="554"/>
      <c r="BF24" s="554"/>
      <c r="BG24" s="554"/>
      <c r="BH24" s="554"/>
      <c r="BI24" s="554"/>
      <c r="BJ24" s="554"/>
      <c r="BK24" s="554"/>
      <c r="BL24" s="554"/>
      <c r="BM24" s="555"/>
      <c r="BN24" s="387">
        <v>9726593</v>
      </c>
      <c r="BO24" s="388"/>
      <c r="BP24" s="388"/>
      <c r="BQ24" s="388"/>
      <c r="BR24" s="388"/>
      <c r="BS24" s="388"/>
      <c r="BT24" s="388"/>
      <c r="BU24" s="389"/>
      <c r="BV24" s="387">
        <v>7377388</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155</v>
      </c>
      <c r="F25" s="417"/>
      <c r="G25" s="417"/>
      <c r="H25" s="417"/>
      <c r="I25" s="417"/>
      <c r="J25" s="417"/>
      <c r="K25" s="418"/>
      <c r="L25" s="438">
        <v>1</v>
      </c>
      <c r="M25" s="439"/>
      <c r="N25" s="439"/>
      <c r="O25" s="439"/>
      <c r="P25" s="478"/>
      <c r="Q25" s="438">
        <v>5483</v>
      </c>
      <c r="R25" s="439"/>
      <c r="S25" s="439"/>
      <c r="T25" s="439"/>
      <c r="U25" s="439"/>
      <c r="V25" s="478"/>
      <c r="W25" s="533"/>
      <c r="X25" s="521"/>
      <c r="Y25" s="522"/>
      <c r="Z25" s="437" t="s">
        <v>156</v>
      </c>
      <c r="AA25" s="417"/>
      <c r="AB25" s="417"/>
      <c r="AC25" s="417"/>
      <c r="AD25" s="417"/>
      <c r="AE25" s="417"/>
      <c r="AF25" s="417"/>
      <c r="AG25" s="418"/>
      <c r="AH25" s="438" t="s">
        <v>121</v>
      </c>
      <c r="AI25" s="439"/>
      <c r="AJ25" s="439"/>
      <c r="AK25" s="439"/>
      <c r="AL25" s="478"/>
      <c r="AM25" s="438" t="s">
        <v>121</v>
      </c>
      <c r="AN25" s="439"/>
      <c r="AO25" s="439"/>
      <c r="AP25" s="439"/>
      <c r="AQ25" s="439"/>
      <c r="AR25" s="478"/>
      <c r="AS25" s="438" t="s">
        <v>121</v>
      </c>
      <c r="AT25" s="439"/>
      <c r="AU25" s="439"/>
      <c r="AV25" s="439"/>
      <c r="AW25" s="439"/>
      <c r="AX25" s="440"/>
      <c r="AY25" s="347" t="s">
        <v>157</v>
      </c>
      <c r="AZ25" s="348"/>
      <c r="BA25" s="348"/>
      <c r="BB25" s="348"/>
      <c r="BC25" s="348"/>
      <c r="BD25" s="348"/>
      <c r="BE25" s="348"/>
      <c r="BF25" s="348"/>
      <c r="BG25" s="348"/>
      <c r="BH25" s="348"/>
      <c r="BI25" s="348"/>
      <c r="BJ25" s="348"/>
      <c r="BK25" s="348"/>
      <c r="BL25" s="348"/>
      <c r="BM25" s="349"/>
      <c r="BN25" s="350">
        <v>1355403</v>
      </c>
      <c r="BO25" s="351"/>
      <c r="BP25" s="351"/>
      <c r="BQ25" s="351"/>
      <c r="BR25" s="351"/>
      <c r="BS25" s="351"/>
      <c r="BT25" s="351"/>
      <c r="BU25" s="352"/>
      <c r="BV25" s="350">
        <v>1154185</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158</v>
      </c>
      <c r="F26" s="417"/>
      <c r="G26" s="417"/>
      <c r="H26" s="417"/>
      <c r="I26" s="417"/>
      <c r="J26" s="417"/>
      <c r="K26" s="418"/>
      <c r="L26" s="438">
        <v>1</v>
      </c>
      <c r="M26" s="439"/>
      <c r="N26" s="439"/>
      <c r="O26" s="439"/>
      <c r="P26" s="478"/>
      <c r="Q26" s="438">
        <v>5006</v>
      </c>
      <c r="R26" s="439"/>
      <c r="S26" s="439"/>
      <c r="T26" s="439"/>
      <c r="U26" s="439"/>
      <c r="V26" s="478"/>
      <c r="W26" s="533"/>
      <c r="X26" s="521"/>
      <c r="Y26" s="522"/>
      <c r="Z26" s="437" t="s">
        <v>159</v>
      </c>
      <c r="AA26" s="543"/>
      <c r="AB26" s="543"/>
      <c r="AC26" s="543"/>
      <c r="AD26" s="543"/>
      <c r="AE26" s="543"/>
      <c r="AF26" s="543"/>
      <c r="AG26" s="544"/>
      <c r="AH26" s="438">
        <v>21</v>
      </c>
      <c r="AI26" s="439"/>
      <c r="AJ26" s="439"/>
      <c r="AK26" s="439"/>
      <c r="AL26" s="478"/>
      <c r="AM26" s="438">
        <v>55797</v>
      </c>
      <c r="AN26" s="439"/>
      <c r="AO26" s="439"/>
      <c r="AP26" s="439"/>
      <c r="AQ26" s="439"/>
      <c r="AR26" s="478"/>
      <c r="AS26" s="438">
        <v>2657</v>
      </c>
      <c r="AT26" s="439"/>
      <c r="AU26" s="439"/>
      <c r="AV26" s="439"/>
      <c r="AW26" s="439"/>
      <c r="AX26" s="440"/>
      <c r="AY26" s="390" t="s">
        <v>160</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161</v>
      </c>
      <c r="F27" s="417"/>
      <c r="G27" s="417"/>
      <c r="H27" s="417"/>
      <c r="I27" s="417"/>
      <c r="J27" s="417"/>
      <c r="K27" s="418"/>
      <c r="L27" s="438">
        <v>1</v>
      </c>
      <c r="M27" s="439"/>
      <c r="N27" s="439"/>
      <c r="O27" s="439"/>
      <c r="P27" s="478"/>
      <c r="Q27" s="438">
        <v>3174</v>
      </c>
      <c r="R27" s="439"/>
      <c r="S27" s="439"/>
      <c r="T27" s="439"/>
      <c r="U27" s="439"/>
      <c r="V27" s="478"/>
      <c r="W27" s="533"/>
      <c r="X27" s="521"/>
      <c r="Y27" s="522"/>
      <c r="Z27" s="437" t="s">
        <v>162</v>
      </c>
      <c r="AA27" s="417"/>
      <c r="AB27" s="417"/>
      <c r="AC27" s="417"/>
      <c r="AD27" s="417"/>
      <c r="AE27" s="417"/>
      <c r="AF27" s="417"/>
      <c r="AG27" s="418"/>
      <c r="AH27" s="438" t="s">
        <v>121</v>
      </c>
      <c r="AI27" s="439"/>
      <c r="AJ27" s="439"/>
      <c r="AK27" s="439"/>
      <c r="AL27" s="478"/>
      <c r="AM27" s="438" t="s">
        <v>121</v>
      </c>
      <c r="AN27" s="439"/>
      <c r="AO27" s="439"/>
      <c r="AP27" s="439"/>
      <c r="AQ27" s="439"/>
      <c r="AR27" s="478"/>
      <c r="AS27" s="438" t="s">
        <v>121</v>
      </c>
      <c r="AT27" s="439"/>
      <c r="AU27" s="439"/>
      <c r="AV27" s="439"/>
      <c r="AW27" s="439"/>
      <c r="AX27" s="440"/>
      <c r="AY27" s="479" t="s">
        <v>163</v>
      </c>
      <c r="AZ27" s="480"/>
      <c r="BA27" s="480"/>
      <c r="BB27" s="480"/>
      <c r="BC27" s="480"/>
      <c r="BD27" s="480"/>
      <c r="BE27" s="480"/>
      <c r="BF27" s="480"/>
      <c r="BG27" s="480"/>
      <c r="BH27" s="480"/>
      <c r="BI27" s="480"/>
      <c r="BJ27" s="480"/>
      <c r="BK27" s="480"/>
      <c r="BL27" s="480"/>
      <c r="BM27" s="481"/>
      <c r="BN27" s="556" t="s">
        <v>121</v>
      </c>
      <c r="BO27" s="557"/>
      <c r="BP27" s="557"/>
      <c r="BQ27" s="557"/>
      <c r="BR27" s="557"/>
      <c r="BS27" s="557"/>
      <c r="BT27" s="557"/>
      <c r="BU27" s="558"/>
      <c r="BV27" s="556">
        <v>43825</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164</v>
      </c>
      <c r="F28" s="417"/>
      <c r="G28" s="417"/>
      <c r="H28" s="417"/>
      <c r="I28" s="417"/>
      <c r="J28" s="417"/>
      <c r="K28" s="418"/>
      <c r="L28" s="438">
        <v>1</v>
      </c>
      <c r="M28" s="439"/>
      <c r="N28" s="439"/>
      <c r="O28" s="439"/>
      <c r="P28" s="478"/>
      <c r="Q28" s="438">
        <v>2620</v>
      </c>
      <c r="R28" s="439"/>
      <c r="S28" s="439"/>
      <c r="T28" s="439"/>
      <c r="U28" s="439"/>
      <c r="V28" s="478"/>
      <c r="W28" s="533"/>
      <c r="X28" s="521"/>
      <c r="Y28" s="522"/>
      <c r="Z28" s="437" t="s">
        <v>165</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166</v>
      </c>
      <c r="AZ28" s="560"/>
      <c r="BA28" s="560"/>
      <c r="BB28" s="561"/>
      <c r="BC28" s="347" t="s">
        <v>167</v>
      </c>
      <c r="BD28" s="348"/>
      <c r="BE28" s="348"/>
      <c r="BF28" s="348"/>
      <c r="BG28" s="348"/>
      <c r="BH28" s="348"/>
      <c r="BI28" s="348"/>
      <c r="BJ28" s="348"/>
      <c r="BK28" s="348"/>
      <c r="BL28" s="348"/>
      <c r="BM28" s="349"/>
      <c r="BN28" s="350">
        <v>862638</v>
      </c>
      <c r="BO28" s="351"/>
      <c r="BP28" s="351"/>
      <c r="BQ28" s="351"/>
      <c r="BR28" s="351"/>
      <c r="BS28" s="351"/>
      <c r="BT28" s="351"/>
      <c r="BU28" s="352"/>
      <c r="BV28" s="350">
        <v>1265963</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168</v>
      </c>
      <c r="F29" s="417"/>
      <c r="G29" s="417"/>
      <c r="H29" s="417"/>
      <c r="I29" s="417"/>
      <c r="J29" s="417"/>
      <c r="K29" s="418"/>
      <c r="L29" s="438">
        <v>12</v>
      </c>
      <c r="M29" s="439"/>
      <c r="N29" s="439"/>
      <c r="O29" s="439"/>
      <c r="P29" s="478"/>
      <c r="Q29" s="438">
        <v>2377</v>
      </c>
      <c r="R29" s="439"/>
      <c r="S29" s="439"/>
      <c r="T29" s="439"/>
      <c r="U29" s="439"/>
      <c r="V29" s="478"/>
      <c r="W29" s="534"/>
      <c r="X29" s="535"/>
      <c r="Y29" s="536"/>
      <c r="Z29" s="437" t="s">
        <v>169</v>
      </c>
      <c r="AA29" s="417"/>
      <c r="AB29" s="417"/>
      <c r="AC29" s="417"/>
      <c r="AD29" s="417"/>
      <c r="AE29" s="417"/>
      <c r="AF29" s="417"/>
      <c r="AG29" s="418"/>
      <c r="AH29" s="438">
        <v>161</v>
      </c>
      <c r="AI29" s="439"/>
      <c r="AJ29" s="439"/>
      <c r="AK29" s="439"/>
      <c r="AL29" s="478"/>
      <c r="AM29" s="438">
        <v>458689</v>
      </c>
      <c r="AN29" s="439"/>
      <c r="AO29" s="439"/>
      <c r="AP29" s="439"/>
      <c r="AQ29" s="439"/>
      <c r="AR29" s="478"/>
      <c r="AS29" s="438">
        <v>2849</v>
      </c>
      <c r="AT29" s="439"/>
      <c r="AU29" s="439"/>
      <c r="AV29" s="439"/>
      <c r="AW29" s="439"/>
      <c r="AX29" s="440"/>
      <c r="AY29" s="562"/>
      <c r="AZ29" s="563"/>
      <c r="BA29" s="563"/>
      <c r="BB29" s="564"/>
      <c r="BC29" s="421" t="s">
        <v>170</v>
      </c>
      <c r="BD29" s="422"/>
      <c r="BE29" s="422"/>
      <c r="BF29" s="422"/>
      <c r="BG29" s="422"/>
      <c r="BH29" s="422"/>
      <c r="BI29" s="422"/>
      <c r="BJ29" s="422"/>
      <c r="BK29" s="422"/>
      <c r="BL29" s="422"/>
      <c r="BM29" s="423"/>
      <c r="BN29" s="387">
        <v>132666</v>
      </c>
      <c r="BO29" s="388"/>
      <c r="BP29" s="388"/>
      <c r="BQ29" s="388"/>
      <c r="BR29" s="388"/>
      <c r="BS29" s="388"/>
      <c r="BT29" s="388"/>
      <c r="BU29" s="389"/>
      <c r="BV29" s="387">
        <v>132467</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171</v>
      </c>
      <c r="X30" s="541"/>
      <c r="Y30" s="541"/>
      <c r="Z30" s="541"/>
      <c r="AA30" s="541"/>
      <c r="AB30" s="541"/>
      <c r="AC30" s="541"/>
      <c r="AD30" s="541"/>
      <c r="AE30" s="541"/>
      <c r="AF30" s="541"/>
      <c r="AG30" s="542"/>
      <c r="AH30" s="503">
        <v>96.2</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172</v>
      </c>
      <c r="BD30" s="554"/>
      <c r="BE30" s="554"/>
      <c r="BF30" s="554"/>
      <c r="BG30" s="554"/>
      <c r="BH30" s="554"/>
      <c r="BI30" s="554"/>
      <c r="BJ30" s="554"/>
      <c r="BK30" s="554"/>
      <c r="BL30" s="554"/>
      <c r="BM30" s="555"/>
      <c r="BN30" s="556">
        <v>115615</v>
      </c>
      <c r="BO30" s="557"/>
      <c r="BP30" s="557"/>
      <c r="BQ30" s="557"/>
      <c r="BR30" s="557"/>
      <c r="BS30" s="557"/>
      <c r="BT30" s="557"/>
      <c r="BU30" s="558"/>
      <c r="BV30" s="556">
        <v>114454</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179</v>
      </c>
      <c r="D33" s="411"/>
      <c r="E33" s="376" t="s">
        <v>180</v>
      </c>
      <c r="F33" s="376"/>
      <c r="G33" s="376"/>
      <c r="H33" s="376"/>
      <c r="I33" s="376"/>
      <c r="J33" s="376"/>
      <c r="K33" s="376"/>
      <c r="L33" s="376"/>
      <c r="M33" s="376"/>
      <c r="N33" s="376"/>
      <c r="O33" s="376"/>
      <c r="P33" s="376"/>
      <c r="Q33" s="376"/>
      <c r="R33" s="376"/>
      <c r="S33" s="376"/>
      <c r="T33" s="169"/>
      <c r="U33" s="411" t="s">
        <v>179</v>
      </c>
      <c r="V33" s="411"/>
      <c r="W33" s="376" t="s">
        <v>180</v>
      </c>
      <c r="X33" s="376"/>
      <c r="Y33" s="376"/>
      <c r="Z33" s="376"/>
      <c r="AA33" s="376"/>
      <c r="AB33" s="376"/>
      <c r="AC33" s="376"/>
      <c r="AD33" s="376"/>
      <c r="AE33" s="376"/>
      <c r="AF33" s="376"/>
      <c r="AG33" s="376"/>
      <c r="AH33" s="376"/>
      <c r="AI33" s="376"/>
      <c r="AJ33" s="376"/>
      <c r="AK33" s="376"/>
      <c r="AL33" s="169"/>
      <c r="AM33" s="411" t="s">
        <v>179</v>
      </c>
      <c r="AN33" s="411"/>
      <c r="AO33" s="376" t="s">
        <v>180</v>
      </c>
      <c r="AP33" s="376"/>
      <c r="AQ33" s="376"/>
      <c r="AR33" s="376"/>
      <c r="AS33" s="376"/>
      <c r="AT33" s="376"/>
      <c r="AU33" s="376"/>
      <c r="AV33" s="376"/>
      <c r="AW33" s="376"/>
      <c r="AX33" s="376"/>
      <c r="AY33" s="376"/>
      <c r="AZ33" s="376"/>
      <c r="BA33" s="376"/>
      <c r="BB33" s="376"/>
      <c r="BC33" s="376"/>
      <c r="BD33" s="170"/>
      <c r="BE33" s="376" t="s">
        <v>181</v>
      </c>
      <c r="BF33" s="376"/>
      <c r="BG33" s="376" t="s">
        <v>182</v>
      </c>
      <c r="BH33" s="376"/>
      <c r="BI33" s="376"/>
      <c r="BJ33" s="376"/>
      <c r="BK33" s="376"/>
      <c r="BL33" s="376"/>
      <c r="BM33" s="376"/>
      <c r="BN33" s="376"/>
      <c r="BO33" s="376"/>
      <c r="BP33" s="376"/>
      <c r="BQ33" s="376"/>
      <c r="BR33" s="376"/>
      <c r="BS33" s="376"/>
      <c r="BT33" s="376"/>
      <c r="BU33" s="376"/>
      <c r="BV33" s="170"/>
      <c r="BW33" s="411" t="s">
        <v>181</v>
      </c>
      <c r="BX33" s="411"/>
      <c r="BY33" s="376" t="s">
        <v>183</v>
      </c>
      <c r="BZ33" s="376"/>
      <c r="CA33" s="376"/>
      <c r="CB33" s="376"/>
      <c r="CC33" s="376"/>
      <c r="CD33" s="376"/>
      <c r="CE33" s="376"/>
      <c r="CF33" s="376"/>
      <c r="CG33" s="376"/>
      <c r="CH33" s="376"/>
      <c r="CI33" s="376"/>
      <c r="CJ33" s="376"/>
      <c r="CK33" s="376"/>
      <c r="CL33" s="376"/>
      <c r="CM33" s="376"/>
      <c r="CN33" s="169"/>
      <c r="CO33" s="411" t="s">
        <v>179</v>
      </c>
      <c r="CP33" s="411"/>
      <c r="CQ33" s="376" t="s">
        <v>184</v>
      </c>
      <c r="CR33" s="376"/>
      <c r="CS33" s="376"/>
      <c r="CT33" s="376"/>
      <c r="CU33" s="376"/>
      <c r="CV33" s="376"/>
      <c r="CW33" s="376"/>
      <c r="CX33" s="376"/>
      <c r="CY33" s="376"/>
      <c r="CZ33" s="376"/>
      <c r="DA33" s="376"/>
      <c r="DB33" s="376"/>
      <c r="DC33" s="376"/>
      <c r="DD33" s="376"/>
      <c r="DE33" s="376"/>
      <c r="DF33" s="169"/>
      <c r="DG33" s="376" t="s">
        <v>185</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御船町国民健康保険事業特別会計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IF('各会計、関係団体の財政状況及び健全化判断比率'!B31="","",'各会計、関係団体の財政状況及び健全化判断比率'!B31)</f>
        <v>御船町水道事業会計</v>
      </c>
      <c r="AP34" s="569"/>
      <c r="AQ34" s="569"/>
      <c r="AR34" s="569"/>
      <c r="AS34" s="569"/>
      <c r="AT34" s="569"/>
      <c r="AU34" s="569"/>
      <c r="AV34" s="569"/>
      <c r="AW34" s="569"/>
      <c r="AX34" s="569"/>
      <c r="AY34" s="569"/>
      <c r="AZ34" s="569"/>
      <c r="BA34" s="569"/>
      <c r="BB34" s="569"/>
      <c r="BC34" s="569"/>
      <c r="BD34" s="167"/>
      <c r="BE34" s="568">
        <f>IF(BG34="","",MAX(C34:D43,U34:V43,AM34:AN43)+1)</f>
        <v>7</v>
      </c>
      <c r="BF34" s="568"/>
      <c r="BG34" s="569" t="str">
        <f>IF('各会計、関係団体の財政状況及び健全化判断比率'!B32="","",'各会計、関係団体の財政状況及び健全化判断比率'!B32)</f>
        <v>御船町公共下水道事業特別会計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9</v>
      </c>
      <c r="BX34" s="568"/>
      <c r="BY34" s="569" t="str">
        <f>IF('各会計、関係団体の財政状況及び健全化判断比率'!B68="","",'各会計、関係団体の財政状況及び健全化判断比率'!B68)</f>
        <v>熊本県市町村総合事務組合</v>
      </c>
      <c r="BZ34" s="569"/>
      <c r="CA34" s="569"/>
      <c r="CB34" s="569"/>
      <c r="CC34" s="569"/>
      <c r="CD34" s="569"/>
      <c r="CE34" s="569"/>
      <c r="CF34" s="569"/>
      <c r="CG34" s="569"/>
      <c r="CH34" s="569"/>
      <c r="CI34" s="569"/>
      <c r="CJ34" s="569"/>
      <c r="CK34" s="569"/>
      <c r="CL34" s="569"/>
      <c r="CM34" s="569"/>
      <c r="CN34" s="167"/>
      <c r="CO34" s="568" t="str">
        <f>IF(CQ34="","",MAX(C34:D43,U34:V43,AM34:AN43,BE34:BF43,BW34:BX43)+1)</f>
        <v/>
      </c>
      <c r="CP34" s="568"/>
      <c r="CQ34" s="569" t="str">
        <f>IF('各会計、関係団体の財政状況及び健全化判断比率'!BS7="","",'各会計、関係団体の財政状況及び健全化判断比率'!BS7)</f>
        <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御船町情報通信基盤施設運営事業特別会計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御船町介護保険事業特別会計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8</v>
      </c>
      <c r="BF35" s="568"/>
      <c r="BG35" s="569" t="str">
        <f>IF('各会計、関係団体の財政状況及び健全化判断比率'!B33="","",'各会計、関係団体の財政状況及び健全化判断比率'!B33)</f>
        <v>御船町緑の村運営事業特別会計</v>
      </c>
      <c r="BH35" s="569"/>
      <c r="BI35" s="569"/>
      <c r="BJ35" s="569"/>
      <c r="BK35" s="569"/>
      <c r="BL35" s="569"/>
      <c r="BM35" s="569"/>
      <c r="BN35" s="569"/>
      <c r="BO35" s="569"/>
      <c r="BP35" s="569"/>
      <c r="BQ35" s="569"/>
      <c r="BR35" s="569"/>
      <c r="BS35" s="569"/>
      <c r="BT35" s="569"/>
      <c r="BU35" s="569"/>
      <c r="BV35" s="167"/>
      <c r="BW35" s="568">
        <f t="shared" ref="BW35:BW43" si="2">IF(BY35="","",BW34+1)</f>
        <v>10</v>
      </c>
      <c r="BX35" s="568"/>
      <c r="BY35" s="569" t="str">
        <f>IF('各会計、関係団体の財政状況及び健全化判断比率'!B69="","",'各会計、関係団体の財政状況及び健全化判断比率'!B69)</f>
        <v>御船地区衛生施設組合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御船町後期高齢者医療事業特別会計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11</v>
      </c>
      <c r="BX36" s="568"/>
      <c r="BY36" s="569" t="str">
        <f>IF('各会計、関係団体の財政状況及び健全化判断比率'!B70="","",'各会計、関係団体の財政状況及び健全化判断比率'!B70)</f>
        <v>御船町・甲佐町衛生施設組合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12</v>
      </c>
      <c r="BX37" s="568"/>
      <c r="BY37" s="569" t="str">
        <f>IF('各会計、関係団体の財政状況及び健全化判断比率'!B71="","",'各会計、関係団体の財政状況及び健全化判断比率'!B71)</f>
        <v>上益城消防組合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13</v>
      </c>
      <c r="BX38" s="568"/>
      <c r="BY38" s="569" t="str">
        <f>IF('各会計、関係団体の財政状況及び健全化判断比率'!B72="","",'各会計、関係団体の財政状況及び健全化判断比率'!B72)</f>
        <v>上益城広域連合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14</v>
      </c>
      <c r="BX39" s="568"/>
      <c r="BY39" s="569" t="str">
        <f>IF('各会計、関係団体の財政状況及び健全化判断比率'!B73="","",'各会計、関係団体の財政状況及び健全化判断比率'!B73)</f>
        <v>熊本県後期高齢者医療広域連合（一般会計）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15</v>
      </c>
      <c r="BX40" s="568"/>
      <c r="BY40" s="569" t="str">
        <f>IF('各会計、関係団体の財政状況及び健全化判断比率'!B74="","",'各会計、関係団体の財政状況及び健全化判断比率'!B74)</f>
        <v>熊本県後期高齢者医療広域連合（後期高齢者医療特別会計）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4" t="s">
        <v>525</v>
      </c>
      <c r="D34" s="1154"/>
      <c r="E34" s="1155"/>
      <c r="F34" s="32">
        <v>10.35</v>
      </c>
      <c r="G34" s="33">
        <v>11.54</v>
      </c>
      <c r="H34" s="33">
        <v>10.39</v>
      </c>
      <c r="I34" s="33">
        <v>11.58</v>
      </c>
      <c r="J34" s="34">
        <v>10.89</v>
      </c>
      <c r="K34" s="22"/>
      <c r="L34" s="22"/>
      <c r="M34" s="22"/>
      <c r="N34" s="22"/>
      <c r="O34" s="22"/>
      <c r="P34" s="22"/>
    </row>
    <row r="35" spans="1:16" ht="39" customHeight="1" x14ac:dyDescent="0.15">
      <c r="A35" s="22"/>
      <c r="B35" s="35"/>
      <c r="C35" s="1148" t="s">
        <v>526</v>
      </c>
      <c r="D35" s="1149"/>
      <c r="E35" s="1150"/>
      <c r="F35" s="36">
        <v>4.87</v>
      </c>
      <c r="G35" s="37">
        <v>6.23</v>
      </c>
      <c r="H35" s="37">
        <v>8.06</v>
      </c>
      <c r="I35" s="37">
        <v>8.89</v>
      </c>
      <c r="J35" s="38">
        <v>9.39</v>
      </c>
      <c r="K35" s="22"/>
      <c r="L35" s="22"/>
      <c r="M35" s="22"/>
      <c r="N35" s="22"/>
      <c r="O35" s="22"/>
      <c r="P35" s="22"/>
    </row>
    <row r="36" spans="1:16" ht="39" customHeight="1" x14ac:dyDescent="0.15">
      <c r="A36" s="22"/>
      <c r="B36" s="35"/>
      <c r="C36" s="1148" t="s">
        <v>527</v>
      </c>
      <c r="D36" s="1149"/>
      <c r="E36" s="1150"/>
      <c r="F36" s="36">
        <v>2.14</v>
      </c>
      <c r="G36" s="37">
        <v>0.98</v>
      </c>
      <c r="H36" s="37">
        <v>1.56</v>
      </c>
      <c r="I36" s="37">
        <v>2.33</v>
      </c>
      <c r="J36" s="38">
        <v>2.75</v>
      </c>
      <c r="K36" s="22"/>
      <c r="L36" s="22"/>
      <c r="M36" s="22"/>
      <c r="N36" s="22"/>
      <c r="O36" s="22"/>
      <c r="P36" s="22"/>
    </row>
    <row r="37" spans="1:16" ht="39" customHeight="1" x14ac:dyDescent="0.15">
      <c r="A37" s="22"/>
      <c r="B37" s="35"/>
      <c r="C37" s="1148" t="s">
        <v>528</v>
      </c>
      <c r="D37" s="1149"/>
      <c r="E37" s="1150"/>
      <c r="F37" s="36">
        <v>0.03</v>
      </c>
      <c r="G37" s="37">
        <v>0.02</v>
      </c>
      <c r="H37" s="37">
        <v>0.01</v>
      </c>
      <c r="I37" s="37">
        <v>0.01</v>
      </c>
      <c r="J37" s="38">
        <v>2.73</v>
      </c>
      <c r="K37" s="22"/>
      <c r="L37" s="22"/>
      <c r="M37" s="22"/>
      <c r="N37" s="22"/>
      <c r="O37" s="22"/>
      <c r="P37" s="22"/>
    </row>
    <row r="38" spans="1:16" ht="39" customHeight="1" x14ac:dyDescent="0.15">
      <c r="A38" s="22"/>
      <c r="B38" s="35"/>
      <c r="C38" s="1148" t="s">
        <v>529</v>
      </c>
      <c r="D38" s="1149"/>
      <c r="E38" s="1150"/>
      <c r="F38" s="36">
        <v>0.69</v>
      </c>
      <c r="G38" s="37">
        <v>0.86</v>
      </c>
      <c r="H38" s="37">
        <v>1.27</v>
      </c>
      <c r="I38" s="37">
        <v>1.88</v>
      </c>
      <c r="J38" s="38">
        <v>2.16</v>
      </c>
      <c r="K38" s="22"/>
      <c r="L38" s="22"/>
      <c r="M38" s="22"/>
      <c r="N38" s="22"/>
      <c r="O38" s="22"/>
      <c r="P38" s="22"/>
    </row>
    <row r="39" spans="1:16" ht="39" customHeight="1" x14ac:dyDescent="0.15">
      <c r="A39" s="22"/>
      <c r="B39" s="35"/>
      <c r="C39" s="1148" t="s">
        <v>530</v>
      </c>
      <c r="D39" s="1149"/>
      <c r="E39" s="1150"/>
      <c r="F39" s="36">
        <v>0.08</v>
      </c>
      <c r="G39" s="37">
        <v>7.0000000000000007E-2</v>
      </c>
      <c r="H39" s="37">
        <v>0.08</v>
      </c>
      <c r="I39" s="37">
        <v>0.05</v>
      </c>
      <c r="J39" s="38">
        <v>0.28999999999999998</v>
      </c>
      <c r="K39" s="22"/>
      <c r="L39" s="22"/>
      <c r="M39" s="22"/>
      <c r="N39" s="22"/>
      <c r="O39" s="22"/>
      <c r="P39" s="22"/>
    </row>
    <row r="40" spans="1:16" ht="39" customHeight="1" x14ac:dyDescent="0.15">
      <c r="A40" s="22"/>
      <c r="B40" s="35"/>
      <c r="C40" s="1148" t="s">
        <v>531</v>
      </c>
      <c r="D40" s="1149"/>
      <c r="E40" s="1150"/>
      <c r="F40" s="36">
        <v>0.12</v>
      </c>
      <c r="G40" s="37">
        <v>0.13</v>
      </c>
      <c r="H40" s="37">
        <v>0.15</v>
      </c>
      <c r="I40" s="37">
        <v>0.17</v>
      </c>
      <c r="J40" s="38">
        <v>0.15</v>
      </c>
      <c r="K40" s="22"/>
      <c r="L40" s="22"/>
      <c r="M40" s="22"/>
      <c r="N40" s="22"/>
      <c r="O40" s="22"/>
      <c r="P40" s="22"/>
    </row>
    <row r="41" spans="1:16" ht="39" customHeight="1" x14ac:dyDescent="0.15">
      <c r="A41" s="22"/>
      <c r="B41" s="35"/>
      <c r="C41" s="1148" t="s">
        <v>532</v>
      </c>
      <c r="D41" s="1149"/>
      <c r="E41" s="1150"/>
      <c r="F41" s="36">
        <v>0.04</v>
      </c>
      <c r="G41" s="37">
        <v>0.01</v>
      </c>
      <c r="H41" s="37">
        <v>0.04</v>
      </c>
      <c r="I41" s="37">
        <v>0.11</v>
      </c>
      <c r="J41" s="38">
        <v>0.04</v>
      </c>
      <c r="K41" s="22"/>
      <c r="L41" s="22"/>
      <c r="M41" s="22"/>
      <c r="N41" s="22"/>
      <c r="O41" s="22"/>
      <c r="P41" s="22"/>
    </row>
    <row r="42" spans="1:16" ht="39" customHeight="1" x14ac:dyDescent="0.15">
      <c r="A42" s="22"/>
      <c r="B42" s="39"/>
      <c r="C42" s="1148" t="s">
        <v>533</v>
      </c>
      <c r="D42" s="1149"/>
      <c r="E42" s="1150"/>
      <c r="F42" s="36" t="s">
        <v>478</v>
      </c>
      <c r="G42" s="37" t="s">
        <v>478</v>
      </c>
      <c r="H42" s="37" t="s">
        <v>478</v>
      </c>
      <c r="I42" s="37" t="s">
        <v>478</v>
      </c>
      <c r="J42" s="38" t="s">
        <v>478</v>
      </c>
      <c r="K42" s="22"/>
      <c r="L42" s="22"/>
      <c r="M42" s="22"/>
      <c r="N42" s="22"/>
      <c r="O42" s="22"/>
      <c r="P42" s="22"/>
    </row>
    <row r="43" spans="1:16" ht="39" customHeight="1" thickBot="1" x14ac:dyDescent="0.2">
      <c r="A43" s="22"/>
      <c r="B43" s="40"/>
      <c r="C43" s="1151" t="s">
        <v>534</v>
      </c>
      <c r="D43" s="1152"/>
      <c r="E43" s="1153"/>
      <c r="F43" s="41">
        <v>0</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655</v>
      </c>
      <c r="L45" s="60">
        <v>618</v>
      </c>
      <c r="M45" s="60">
        <v>612</v>
      </c>
      <c r="N45" s="60">
        <v>577</v>
      </c>
      <c r="O45" s="61">
        <v>600</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478</v>
      </c>
      <c r="L46" s="64" t="s">
        <v>478</v>
      </c>
      <c r="M46" s="64" t="s">
        <v>478</v>
      </c>
      <c r="N46" s="64" t="s">
        <v>478</v>
      </c>
      <c r="O46" s="65" t="s">
        <v>478</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478</v>
      </c>
      <c r="L47" s="64" t="s">
        <v>478</v>
      </c>
      <c r="M47" s="64" t="s">
        <v>478</v>
      </c>
      <c r="N47" s="64" t="s">
        <v>478</v>
      </c>
      <c r="O47" s="65" t="s">
        <v>478</v>
      </c>
      <c r="P47" s="48"/>
      <c r="Q47" s="48"/>
      <c r="R47" s="48"/>
      <c r="S47" s="48"/>
      <c r="T47" s="48"/>
      <c r="U47" s="48"/>
    </row>
    <row r="48" spans="1:21" ht="30.75" customHeight="1" x14ac:dyDescent="0.15">
      <c r="A48" s="48"/>
      <c r="B48" s="1166"/>
      <c r="C48" s="1167"/>
      <c r="D48" s="62"/>
      <c r="E48" s="1158" t="s">
        <v>15</v>
      </c>
      <c r="F48" s="1158"/>
      <c r="G48" s="1158"/>
      <c r="H48" s="1158"/>
      <c r="I48" s="1158"/>
      <c r="J48" s="1159"/>
      <c r="K48" s="63">
        <v>201</v>
      </c>
      <c r="L48" s="64">
        <v>191</v>
      </c>
      <c r="M48" s="64">
        <v>184</v>
      </c>
      <c r="N48" s="64">
        <v>223</v>
      </c>
      <c r="O48" s="65">
        <v>216</v>
      </c>
      <c r="P48" s="48"/>
      <c r="Q48" s="48"/>
      <c r="R48" s="48"/>
      <c r="S48" s="48"/>
      <c r="T48" s="48"/>
      <c r="U48" s="48"/>
    </row>
    <row r="49" spans="1:21" ht="30.75" customHeight="1" x14ac:dyDescent="0.15">
      <c r="A49" s="48"/>
      <c r="B49" s="1166"/>
      <c r="C49" s="1167"/>
      <c r="D49" s="62"/>
      <c r="E49" s="1158" t="s">
        <v>16</v>
      </c>
      <c r="F49" s="1158"/>
      <c r="G49" s="1158"/>
      <c r="H49" s="1158"/>
      <c r="I49" s="1158"/>
      <c r="J49" s="1159"/>
      <c r="K49" s="63">
        <v>1</v>
      </c>
      <c r="L49" s="64">
        <v>1</v>
      </c>
      <c r="M49" s="64">
        <v>0</v>
      </c>
      <c r="N49" s="64">
        <v>28</v>
      </c>
      <c r="O49" s="65">
        <v>9</v>
      </c>
      <c r="P49" s="48"/>
      <c r="Q49" s="48"/>
      <c r="R49" s="48"/>
      <c r="S49" s="48"/>
      <c r="T49" s="48"/>
      <c r="U49" s="48"/>
    </row>
    <row r="50" spans="1:21" ht="30.75" customHeight="1" x14ac:dyDescent="0.15">
      <c r="A50" s="48"/>
      <c r="B50" s="1166"/>
      <c r="C50" s="1167"/>
      <c r="D50" s="62"/>
      <c r="E50" s="1158" t="s">
        <v>17</v>
      </c>
      <c r="F50" s="1158"/>
      <c r="G50" s="1158"/>
      <c r="H50" s="1158"/>
      <c r="I50" s="1158"/>
      <c r="J50" s="1159"/>
      <c r="K50" s="63">
        <v>0</v>
      </c>
      <c r="L50" s="64">
        <v>0</v>
      </c>
      <c r="M50" s="64">
        <v>0</v>
      </c>
      <c r="N50" s="64">
        <v>0</v>
      </c>
      <c r="O50" s="65">
        <v>0</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478</v>
      </c>
      <c r="L51" s="64">
        <v>0</v>
      </c>
      <c r="M51" s="64" t="s">
        <v>478</v>
      </c>
      <c r="N51" s="64" t="s">
        <v>478</v>
      </c>
      <c r="O51" s="65">
        <v>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513</v>
      </c>
      <c r="L52" s="64">
        <v>537</v>
      </c>
      <c r="M52" s="64">
        <v>561</v>
      </c>
      <c r="N52" s="64">
        <v>582</v>
      </c>
      <c r="O52" s="65">
        <v>615</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344</v>
      </c>
      <c r="L53" s="69">
        <v>273</v>
      </c>
      <c r="M53" s="69">
        <v>235</v>
      </c>
      <c r="N53" s="69">
        <v>246</v>
      </c>
      <c r="O53" s="70">
        <v>210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72" t="s">
        <v>24</v>
      </c>
      <c r="C41" s="1173"/>
      <c r="D41" s="81"/>
      <c r="E41" s="1178" t="s">
        <v>25</v>
      </c>
      <c r="F41" s="1178"/>
      <c r="G41" s="1178"/>
      <c r="H41" s="1179"/>
      <c r="I41" s="82">
        <v>6906</v>
      </c>
      <c r="J41" s="83">
        <v>7701</v>
      </c>
      <c r="K41" s="83">
        <v>7632</v>
      </c>
      <c r="L41" s="83">
        <v>7538</v>
      </c>
      <c r="M41" s="84">
        <v>10299</v>
      </c>
    </row>
    <row r="42" spans="2:13" ht="27.75" customHeight="1" x14ac:dyDescent="0.15">
      <c r="B42" s="1174"/>
      <c r="C42" s="1175"/>
      <c r="D42" s="85"/>
      <c r="E42" s="1180" t="s">
        <v>26</v>
      </c>
      <c r="F42" s="1180"/>
      <c r="G42" s="1180"/>
      <c r="H42" s="1181"/>
      <c r="I42" s="86" t="s">
        <v>478</v>
      </c>
      <c r="J42" s="87" t="s">
        <v>478</v>
      </c>
      <c r="K42" s="87" t="s">
        <v>478</v>
      </c>
      <c r="L42" s="87" t="s">
        <v>478</v>
      </c>
      <c r="M42" s="88" t="s">
        <v>478</v>
      </c>
    </row>
    <row r="43" spans="2:13" ht="27.75" customHeight="1" x14ac:dyDescent="0.15">
      <c r="B43" s="1174"/>
      <c r="C43" s="1175"/>
      <c r="D43" s="85"/>
      <c r="E43" s="1180" t="s">
        <v>27</v>
      </c>
      <c r="F43" s="1180"/>
      <c r="G43" s="1180"/>
      <c r="H43" s="1181"/>
      <c r="I43" s="86">
        <v>3168</v>
      </c>
      <c r="J43" s="87">
        <v>3130</v>
      </c>
      <c r="K43" s="87">
        <v>2936</v>
      </c>
      <c r="L43" s="87">
        <v>2876</v>
      </c>
      <c r="M43" s="88">
        <v>2709</v>
      </c>
    </row>
    <row r="44" spans="2:13" ht="27.75" customHeight="1" x14ac:dyDescent="0.15">
      <c r="B44" s="1174"/>
      <c r="C44" s="1175"/>
      <c r="D44" s="85"/>
      <c r="E44" s="1180" t="s">
        <v>28</v>
      </c>
      <c r="F44" s="1180"/>
      <c r="G44" s="1180"/>
      <c r="H44" s="1181"/>
      <c r="I44" s="86">
        <v>2</v>
      </c>
      <c r="J44" s="87">
        <v>1</v>
      </c>
      <c r="K44" s="87">
        <v>837</v>
      </c>
      <c r="L44" s="87">
        <v>812</v>
      </c>
      <c r="M44" s="88">
        <v>779</v>
      </c>
    </row>
    <row r="45" spans="2:13" ht="27.75" customHeight="1" x14ac:dyDescent="0.15">
      <c r="B45" s="1174"/>
      <c r="C45" s="1175"/>
      <c r="D45" s="85"/>
      <c r="E45" s="1180" t="s">
        <v>29</v>
      </c>
      <c r="F45" s="1180"/>
      <c r="G45" s="1180"/>
      <c r="H45" s="1181"/>
      <c r="I45" s="86">
        <v>1570</v>
      </c>
      <c r="J45" s="87">
        <v>1510</v>
      </c>
      <c r="K45" s="87">
        <v>1424</v>
      </c>
      <c r="L45" s="87">
        <v>1348</v>
      </c>
      <c r="M45" s="88">
        <v>1157</v>
      </c>
    </row>
    <row r="46" spans="2:13" ht="27.75" customHeight="1" x14ac:dyDescent="0.15">
      <c r="B46" s="1174"/>
      <c r="C46" s="1175"/>
      <c r="D46" s="89"/>
      <c r="E46" s="1180" t="s">
        <v>30</v>
      </c>
      <c r="F46" s="1180"/>
      <c r="G46" s="1180"/>
      <c r="H46" s="1181"/>
      <c r="I46" s="86" t="s">
        <v>478</v>
      </c>
      <c r="J46" s="87" t="s">
        <v>478</v>
      </c>
      <c r="K46" s="87" t="s">
        <v>478</v>
      </c>
      <c r="L46" s="87" t="s">
        <v>478</v>
      </c>
      <c r="M46" s="88" t="s">
        <v>478</v>
      </c>
    </row>
    <row r="47" spans="2:13" ht="27.75" customHeight="1" x14ac:dyDescent="0.15">
      <c r="B47" s="1174"/>
      <c r="C47" s="1175"/>
      <c r="D47" s="90"/>
      <c r="E47" s="1182" t="s">
        <v>31</v>
      </c>
      <c r="F47" s="1183"/>
      <c r="G47" s="1183"/>
      <c r="H47" s="1184"/>
      <c r="I47" s="86" t="s">
        <v>478</v>
      </c>
      <c r="J47" s="87" t="s">
        <v>478</v>
      </c>
      <c r="K47" s="87" t="s">
        <v>478</v>
      </c>
      <c r="L47" s="87" t="s">
        <v>478</v>
      </c>
      <c r="M47" s="88" t="s">
        <v>478</v>
      </c>
    </row>
    <row r="48" spans="2:13" ht="27.75" customHeight="1" x14ac:dyDescent="0.15">
      <c r="B48" s="1174"/>
      <c r="C48" s="1175"/>
      <c r="D48" s="85"/>
      <c r="E48" s="1180" t="s">
        <v>32</v>
      </c>
      <c r="F48" s="1180"/>
      <c r="G48" s="1180"/>
      <c r="H48" s="1181"/>
      <c r="I48" s="86" t="s">
        <v>478</v>
      </c>
      <c r="J48" s="87" t="s">
        <v>478</v>
      </c>
      <c r="K48" s="87" t="s">
        <v>478</v>
      </c>
      <c r="L48" s="87" t="s">
        <v>478</v>
      </c>
      <c r="M48" s="88" t="s">
        <v>478</v>
      </c>
    </row>
    <row r="49" spans="2:13" ht="27.75" customHeight="1" x14ac:dyDescent="0.15">
      <c r="B49" s="1176"/>
      <c r="C49" s="1177"/>
      <c r="D49" s="85"/>
      <c r="E49" s="1180" t="s">
        <v>33</v>
      </c>
      <c r="F49" s="1180"/>
      <c r="G49" s="1180"/>
      <c r="H49" s="1181"/>
      <c r="I49" s="86" t="s">
        <v>478</v>
      </c>
      <c r="J49" s="87" t="s">
        <v>478</v>
      </c>
      <c r="K49" s="87" t="s">
        <v>478</v>
      </c>
      <c r="L49" s="87" t="s">
        <v>478</v>
      </c>
      <c r="M49" s="88" t="s">
        <v>478</v>
      </c>
    </row>
    <row r="50" spans="2:13" ht="27.75" customHeight="1" x14ac:dyDescent="0.15">
      <c r="B50" s="1185" t="s">
        <v>34</v>
      </c>
      <c r="C50" s="1186"/>
      <c r="D50" s="91"/>
      <c r="E50" s="1180" t="s">
        <v>35</v>
      </c>
      <c r="F50" s="1180"/>
      <c r="G50" s="1180"/>
      <c r="H50" s="1181"/>
      <c r="I50" s="86">
        <v>1756</v>
      </c>
      <c r="J50" s="87">
        <v>1781</v>
      </c>
      <c r="K50" s="87">
        <v>1594</v>
      </c>
      <c r="L50" s="87">
        <v>1671</v>
      </c>
      <c r="M50" s="88">
        <v>1225</v>
      </c>
    </row>
    <row r="51" spans="2:13" ht="27.75" customHeight="1" x14ac:dyDescent="0.15">
      <c r="B51" s="1174"/>
      <c r="C51" s="1175"/>
      <c r="D51" s="85"/>
      <c r="E51" s="1180" t="s">
        <v>36</v>
      </c>
      <c r="F51" s="1180"/>
      <c r="G51" s="1180"/>
      <c r="H51" s="1181"/>
      <c r="I51" s="86">
        <v>88</v>
      </c>
      <c r="J51" s="87">
        <v>131</v>
      </c>
      <c r="K51" s="87">
        <v>120</v>
      </c>
      <c r="L51" s="87">
        <v>107</v>
      </c>
      <c r="M51" s="88">
        <v>87</v>
      </c>
    </row>
    <row r="52" spans="2:13" ht="27.75" customHeight="1" x14ac:dyDescent="0.15">
      <c r="B52" s="1176"/>
      <c r="C52" s="1177"/>
      <c r="D52" s="85"/>
      <c r="E52" s="1180" t="s">
        <v>37</v>
      </c>
      <c r="F52" s="1180"/>
      <c r="G52" s="1180"/>
      <c r="H52" s="1181"/>
      <c r="I52" s="86">
        <v>6929</v>
      </c>
      <c r="J52" s="87">
        <v>7343</v>
      </c>
      <c r="K52" s="87">
        <v>7297</v>
      </c>
      <c r="L52" s="87">
        <v>7087</v>
      </c>
      <c r="M52" s="88">
        <v>9346</v>
      </c>
    </row>
    <row r="53" spans="2:13" ht="27.75" customHeight="1" thickBot="1" x14ac:dyDescent="0.2">
      <c r="B53" s="1187" t="s">
        <v>21</v>
      </c>
      <c r="C53" s="1188"/>
      <c r="D53" s="92"/>
      <c r="E53" s="1189" t="s">
        <v>38</v>
      </c>
      <c r="F53" s="1189"/>
      <c r="G53" s="1189"/>
      <c r="H53" s="1190"/>
      <c r="I53" s="93">
        <v>2874</v>
      </c>
      <c r="J53" s="94">
        <v>3085</v>
      </c>
      <c r="K53" s="94">
        <v>3819</v>
      </c>
      <c r="L53" s="94">
        <v>3709</v>
      </c>
      <c r="M53" s="95">
        <v>4286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70" zoomScaleNormal="70"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262"/>
      <c r="B1" s="1264"/>
      <c r="P1" s="246"/>
      <c r="Q1" s="246"/>
    </row>
    <row r="2" spans="1:51" ht="25.5" x14ac:dyDescent="0.25">
      <c r="A2" s="1262"/>
      <c r="C2" s="1263"/>
      <c r="P2" s="246"/>
      <c r="Q2" s="246"/>
    </row>
    <row r="3" spans="1:51" ht="25.5" x14ac:dyDescent="0.25">
      <c r="A3" s="1262"/>
      <c r="C3" s="1263"/>
      <c r="P3" s="246"/>
      <c r="Q3" s="246"/>
    </row>
    <row r="4" spans="1:51" s="1261" customFormat="1" ht="13.5" x14ac:dyDescent="0.15">
      <c r="A4" s="1262"/>
      <c r="B4" s="1262"/>
      <c r="C4" s="1262"/>
      <c r="D4" s="1262"/>
      <c r="E4" s="1262"/>
      <c r="F4" s="1262"/>
      <c r="G4" s="1262"/>
      <c r="H4" s="1262"/>
      <c r="I4" s="1262"/>
      <c r="J4" s="1262"/>
      <c r="K4" s="1262"/>
      <c r="L4" s="1262"/>
      <c r="M4" s="1262"/>
      <c r="N4" s="1262"/>
      <c r="O4" s="1262"/>
      <c r="P4" s="1262"/>
      <c r="Q4" s="1262"/>
      <c r="R4" s="1262"/>
      <c r="S4" s="1262"/>
      <c r="T4" s="1262"/>
      <c r="U4" s="1262"/>
      <c r="V4" s="1262"/>
      <c r="W4" s="1262"/>
      <c r="X4" s="1262"/>
      <c r="Y4" s="1262"/>
      <c r="Z4" s="1262"/>
      <c r="AA4" s="1262"/>
      <c r="AB4" s="1262"/>
      <c r="AC4" s="1262"/>
      <c r="AD4" s="1262"/>
      <c r="AE4" s="1262"/>
      <c r="AF4" s="1262"/>
      <c r="AG4" s="1262"/>
      <c r="AH4" s="1262"/>
      <c r="AI4" s="1262"/>
    </row>
    <row r="5" spans="1:51" s="1261" customFormat="1" ht="13.5" x14ac:dyDescent="0.15">
      <c r="A5" s="1262"/>
      <c r="B5" s="1262"/>
      <c r="C5" s="1262"/>
      <c r="D5" s="1262"/>
      <c r="E5" s="1262"/>
      <c r="F5" s="1262"/>
      <c r="G5" s="1262"/>
      <c r="H5" s="1262"/>
      <c r="I5" s="1262"/>
      <c r="J5" s="1262"/>
      <c r="K5" s="1262"/>
      <c r="L5" s="1262"/>
      <c r="M5" s="1262"/>
      <c r="N5" s="1262"/>
      <c r="O5" s="1262"/>
      <c r="P5" s="1262"/>
      <c r="Q5" s="1262"/>
      <c r="R5" s="1262"/>
      <c r="S5" s="1262"/>
      <c r="T5" s="1262"/>
      <c r="U5" s="1262"/>
      <c r="V5" s="1262"/>
      <c r="W5" s="1262"/>
      <c r="X5" s="1262"/>
      <c r="Y5" s="1262"/>
      <c r="Z5" s="1262"/>
      <c r="AA5" s="1262"/>
      <c r="AB5" s="1262"/>
      <c r="AC5" s="1262"/>
      <c r="AD5" s="1262"/>
      <c r="AE5" s="1262"/>
      <c r="AF5" s="1262"/>
      <c r="AG5" s="1262"/>
      <c r="AH5" s="1262"/>
      <c r="AI5" s="1262"/>
    </row>
    <row r="6" spans="1:51" s="1261" customFormat="1" ht="13.5" x14ac:dyDescent="0.15">
      <c r="A6" s="1262"/>
      <c r="B6" s="1262"/>
      <c r="C6" s="1262"/>
      <c r="D6" s="1262"/>
      <c r="E6" s="1262"/>
      <c r="F6" s="1262"/>
      <c r="G6" s="1262"/>
      <c r="H6" s="1262"/>
      <c r="I6" s="1262"/>
      <c r="J6" s="1262"/>
      <c r="K6" s="1262"/>
      <c r="L6" s="1262"/>
      <c r="M6" s="1262"/>
      <c r="N6" s="1262"/>
      <c r="O6" s="1262"/>
      <c r="P6" s="1262"/>
      <c r="Q6" s="1262"/>
      <c r="R6" s="1262"/>
      <c r="S6" s="1262"/>
      <c r="T6" s="1262"/>
      <c r="U6" s="1262"/>
      <c r="V6" s="1262"/>
      <c r="W6" s="1262"/>
      <c r="X6" s="1262"/>
      <c r="Y6" s="1262"/>
      <c r="Z6" s="1262"/>
      <c r="AA6" s="1262"/>
      <c r="AB6" s="1262"/>
      <c r="AC6" s="1262"/>
      <c r="AD6" s="1262"/>
      <c r="AE6" s="1262"/>
      <c r="AF6" s="1262"/>
      <c r="AG6" s="1262"/>
      <c r="AH6" s="1262"/>
      <c r="AI6" s="1262"/>
    </row>
    <row r="7" spans="1:51" s="1261" customFormat="1" ht="13.5" x14ac:dyDescent="0.15">
      <c r="A7" s="1262"/>
      <c r="B7" s="1262"/>
      <c r="C7" s="1262"/>
      <c r="D7" s="1262"/>
      <c r="E7" s="1262"/>
      <c r="F7" s="1262"/>
      <c r="G7" s="1262"/>
      <c r="H7" s="1262"/>
      <c r="I7" s="1262"/>
      <c r="J7" s="1262"/>
      <c r="K7" s="1262"/>
      <c r="L7" s="1262"/>
      <c r="M7" s="1262"/>
      <c r="N7" s="1262"/>
      <c r="O7" s="1262"/>
      <c r="P7" s="1262"/>
      <c r="Q7" s="1262"/>
      <c r="R7" s="1262"/>
      <c r="S7" s="1262"/>
      <c r="T7" s="1262"/>
      <c r="U7" s="1262"/>
      <c r="V7" s="1262"/>
      <c r="W7" s="1262"/>
      <c r="X7" s="1262"/>
      <c r="Y7" s="1262"/>
      <c r="Z7" s="1262"/>
      <c r="AA7" s="1262"/>
      <c r="AB7" s="1262"/>
      <c r="AC7" s="1262"/>
      <c r="AD7" s="1262"/>
      <c r="AE7" s="1262"/>
      <c r="AF7" s="1262"/>
      <c r="AG7" s="1262"/>
      <c r="AH7" s="1262"/>
      <c r="AI7" s="1262"/>
    </row>
    <row r="8" spans="1:51" s="1261" customFormat="1" ht="13.5" x14ac:dyDescent="0.15">
      <c r="A8" s="1262"/>
      <c r="B8" s="1262"/>
      <c r="C8" s="1262"/>
      <c r="D8" s="1262"/>
      <c r="E8" s="1262"/>
      <c r="F8" s="1262"/>
      <c r="G8" s="1262"/>
      <c r="H8" s="1262"/>
      <c r="I8" s="1262"/>
      <c r="J8" s="1262"/>
      <c r="K8" s="1262"/>
      <c r="L8" s="1262"/>
      <c r="M8" s="1262"/>
      <c r="N8" s="1262"/>
      <c r="O8" s="1262"/>
      <c r="P8" s="1262"/>
      <c r="Q8" s="1262"/>
      <c r="R8" s="1262"/>
      <c r="S8" s="1262"/>
      <c r="T8" s="1262"/>
      <c r="U8" s="1262"/>
      <c r="V8" s="1262"/>
      <c r="W8" s="1262"/>
      <c r="X8" s="1262"/>
      <c r="Y8" s="1262"/>
      <c r="Z8" s="1262"/>
      <c r="AA8" s="1262"/>
      <c r="AB8" s="1262"/>
      <c r="AC8" s="1262"/>
      <c r="AD8" s="1262"/>
      <c r="AE8" s="1262"/>
      <c r="AF8" s="1262"/>
      <c r="AG8" s="1262"/>
      <c r="AH8" s="1262"/>
      <c r="AI8" s="1262"/>
    </row>
    <row r="9" spans="1:51" s="1261" customFormat="1" ht="13.5" x14ac:dyDescent="0.15">
      <c r="A9" s="1262"/>
      <c r="B9" s="1262"/>
      <c r="C9" s="1262"/>
      <c r="D9" s="1262"/>
      <c r="E9" s="1262"/>
      <c r="F9" s="1262"/>
      <c r="G9" s="1262"/>
      <c r="H9" s="1262"/>
      <c r="I9" s="1262"/>
      <c r="J9" s="1262"/>
      <c r="K9" s="1262"/>
      <c r="L9" s="1262"/>
      <c r="M9" s="1262"/>
      <c r="N9" s="1262"/>
      <c r="O9" s="1262"/>
      <c r="P9" s="1262"/>
      <c r="Q9" s="1262"/>
      <c r="R9" s="1262"/>
      <c r="S9" s="1262"/>
      <c r="T9" s="1262"/>
      <c r="U9" s="1262"/>
      <c r="V9" s="1262"/>
      <c r="W9" s="1262"/>
      <c r="X9" s="1262"/>
      <c r="Y9" s="1262"/>
      <c r="Z9" s="1262"/>
      <c r="AA9" s="1262"/>
      <c r="AB9" s="1262"/>
      <c r="AC9" s="1262"/>
      <c r="AD9" s="1262"/>
      <c r="AE9" s="1262"/>
      <c r="AF9" s="1262"/>
      <c r="AG9" s="1262"/>
      <c r="AH9" s="1262"/>
      <c r="AI9" s="1262"/>
    </row>
    <row r="10" spans="1:51" s="1261" customFormat="1" ht="13.5" x14ac:dyDescent="0.15">
      <c r="A10" s="1262"/>
      <c r="B10" s="1262"/>
      <c r="C10" s="1262"/>
      <c r="D10" s="1262"/>
      <c r="E10" s="1262"/>
      <c r="F10" s="1262"/>
      <c r="G10" s="1262"/>
      <c r="H10" s="1262"/>
      <c r="I10" s="1262"/>
      <c r="J10" s="1262"/>
      <c r="K10" s="1262"/>
      <c r="L10" s="1262"/>
      <c r="M10" s="1262"/>
      <c r="N10" s="1262"/>
      <c r="O10" s="1262"/>
      <c r="P10" s="1262"/>
      <c r="Q10" s="1262"/>
      <c r="R10" s="1262"/>
      <c r="S10" s="1262"/>
      <c r="T10" s="1262"/>
      <c r="U10" s="1262"/>
      <c r="V10" s="1262"/>
      <c r="W10" s="1262"/>
      <c r="X10" s="1262"/>
      <c r="Y10" s="1262"/>
      <c r="Z10" s="1262"/>
      <c r="AA10" s="1262"/>
      <c r="AB10" s="1262"/>
      <c r="AC10" s="1262"/>
      <c r="AD10" s="1262"/>
      <c r="AE10" s="1262"/>
      <c r="AF10" s="1262"/>
      <c r="AG10" s="1262"/>
      <c r="AH10" s="1262"/>
      <c r="AI10" s="1262"/>
      <c r="AY10" s="1261" t="s">
        <v>561</v>
      </c>
    </row>
    <row r="11" spans="1:51" s="1261" customFormat="1" ht="13.5" x14ac:dyDescent="0.15">
      <c r="A11" s="1262"/>
      <c r="B11" s="1262"/>
      <c r="C11" s="1262"/>
      <c r="D11" s="1262"/>
      <c r="E11" s="1262"/>
      <c r="F11" s="1262"/>
      <c r="G11" s="1262"/>
      <c r="H11" s="1262"/>
      <c r="I11" s="1262"/>
      <c r="J11" s="1262"/>
      <c r="K11" s="1262"/>
      <c r="L11" s="1262"/>
      <c r="M11" s="1262"/>
      <c r="N11" s="1262"/>
      <c r="O11" s="1262"/>
      <c r="P11" s="1262"/>
      <c r="Q11" s="1262"/>
      <c r="R11" s="1262"/>
      <c r="S11" s="1262"/>
      <c r="T11" s="1262"/>
      <c r="U11" s="1262"/>
      <c r="V11" s="1262"/>
      <c r="W11" s="1262"/>
      <c r="X11" s="1262"/>
      <c r="Y11" s="1262"/>
      <c r="Z11" s="1262"/>
      <c r="AA11" s="1262"/>
      <c r="AB11" s="1262"/>
      <c r="AC11" s="1262"/>
      <c r="AD11" s="1262"/>
      <c r="AE11" s="1262"/>
      <c r="AF11" s="1262"/>
      <c r="AG11" s="1262"/>
      <c r="AH11" s="1262"/>
      <c r="AI11" s="1262"/>
    </row>
    <row r="12" spans="1:51" s="1261" customFormat="1" ht="13.5" x14ac:dyDescent="0.15">
      <c r="A12" s="1262"/>
      <c r="B12" s="1262"/>
      <c r="C12" s="1262"/>
      <c r="D12" s="1262"/>
      <c r="E12" s="1262"/>
      <c r="F12" s="1262"/>
      <c r="G12" s="1262"/>
      <c r="H12" s="1262"/>
      <c r="I12" s="1262"/>
      <c r="J12" s="1262"/>
      <c r="K12" s="1262"/>
      <c r="L12" s="1262"/>
      <c r="M12" s="1262"/>
      <c r="N12" s="1262"/>
      <c r="O12" s="1262"/>
      <c r="P12" s="1262"/>
      <c r="Q12" s="1262"/>
      <c r="R12" s="1262"/>
      <c r="S12" s="1262"/>
      <c r="T12" s="1262"/>
      <c r="U12" s="1262"/>
      <c r="V12" s="1262"/>
      <c r="W12" s="1262"/>
      <c r="X12" s="1262"/>
      <c r="Y12" s="1262"/>
      <c r="Z12" s="1262"/>
      <c r="AA12" s="1262"/>
      <c r="AB12" s="1262"/>
      <c r="AC12" s="1262"/>
      <c r="AD12" s="1262"/>
      <c r="AE12" s="1262"/>
      <c r="AF12" s="1262"/>
      <c r="AG12" s="1262"/>
      <c r="AH12" s="1262"/>
      <c r="AI12" s="1262"/>
      <c r="AY12" s="1261" t="s">
        <v>561</v>
      </c>
    </row>
    <row r="13" spans="1:51" s="1261" customFormat="1" ht="13.5" x14ac:dyDescent="0.15">
      <c r="A13" s="1262"/>
      <c r="B13" s="1262"/>
      <c r="C13" s="1262"/>
      <c r="D13" s="1262"/>
      <c r="E13" s="1262"/>
      <c r="F13" s="1262"/>
      <c r="G13" s="1262"/>
      <c r="H13" s="1262"/>
      <c r="I13" s="1262"/>
      <c r="J13" s="1262"/>
      <c r="K13" s="1262"/>
      <c r="L13" s="1262"/>
      <c r="M13" s="1262"/>
      <c r="N13" s="1262"/>
      <c r="O13" s="1262"/>
      <c r="P13" s="1262"/>
      <c r="Q13" s="1262"/>
      <c r="R13" s="1262"/>
      <c r="S13" s="1262"/>
      <c r="T13" s="1262"/>
      <c r="U13" s="1262"/>
      <c r="V13" s="1262"/>
      <c r="W13" s="1262"/>
      <c r="X13" s="1262"/>
      <c r="Y13" s="1262"/>
      <c r="Z13" s="1262"/>
      <c r="AA13" s="1262"/>
      <c r="AB13" s="1262"/>
      <c r="AC13" s="1262"/>
      <c r="AD13" s="1262"/>
      <c r="AE13" s="1262"/>
      <c r="AF13" s="1262"/>
      <c r="AG13" s="1262"/>
      <c r="AH13" s="1262"/>
      <c r="AI13" s="1262"/>
    </row>
    <row r="14" spans="1:51" s="1261" customFormat="1" ht="14.25" customHeight="1" x14ac:dyDescent="0.15">
      <c r="A14" s="1262"/>
      <c r="B14" s="1262"/>
      <c r="C14" s="1262"/>
      <c r="D14" s="1262"/>
      <c r="E14" s="1262"/>
      <c r="F14" s="1262"/>
      <c r="G14" s="1262"/>
      <c r="H14" s="1262"/>
      <c r="I14" s="1262"/>
      <c r="J14" s="1262"/>
      <c r="K14" s="1262"/>
      <c r="L14" s="1262"/>
      <c r="M14" s="1262"/>
      <c r="N14" s="1262"/>
      <c r="O14" s="1262"/>
      <c r="P14" s="1262"/>
      <c r="Q14" s="1262"/>
      <c r="R14" s="1262"/>
      <c r="S14" s="1262"/>
      <c r="T14" s="1262"/>
      <c r="U14" s="1262"/>
      <c r="V14" s="1262"/>
      <c r="W14" s="1262"/>
      <c r="X14" s="1262"/>
      <c r="Y14" s="1262"/>
      <c r="Z14" s="1262"/>
      <c r="AA14" s="1262"/>
      <c r="AB14" s="1262"/>
      <c r="AC14" s="1262"/>
      <c r="AD14" s="1262"/>
      <c r="AE14" s="1262"/>
      <c r="AF14" s="1262"/>
      <c r="AG14" s="1262"/>
      <c r="AH14" s="1262"/>
      <c r="AI14" s="1262"/>
    </row>
    <row r="15" spans="1:51" s="1261" customFormat="1" ht="13.5" x14ac:dyDescent="0.15">
      <c r="A15" s="245"/>
      <c r="B15" s="1262"/>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2"/>
    </row>
    <row r="16" spans="1:51" s="1261" customFormat="1" ht="13.5" x14ac:dyDescent="0.15">
      <c r="A16" s="245"/>
      <c r="B16" s="1262"/>
      <c r="C16" s="1262"/>
      <c r="D16" s="1262"/>
      <c r="E16" s="1262"/>
      <c r="F16" s="1262"/>
      <c r="G16" s="1262"/>
      <c r="H16" s="1262"/>
      <c r="I16" s="1262"/>
      <c r="J16" s="1262"/>
      <c r="K16" s="1262"/>
      <c r="L16" s="1262"/>
      <c r="M16" s="1262"/>
      <c r="N16" s="1262"/>
      <c r="O16" s="1262"/>
      <c r="P16" s="1262"/>
      <c r="Q16" s="1262"/>
      <c r="R16" s="1262"/>
      <c r="S16" s="1262"/>
      <c r="T16" s="1262"/>
      <c r="U16" s="1262"/>
      <c r="V16" s="1262"/>
      <c r="W16" s="1262"/>
      <c r="X16" s="1262"/>
      <c r="Y16" s="1262"/>
      <c r="Z16" s="1262"/>
      <c r="AA16" s="1262"/>
      <c r="AB16" s="1262"/>
      <c r="AC16" s="1262"/>
      <c r="AD16" s="1262"/>
      <c r="AE16" s="1262"/>
      <c r="AF16" s="1262"/>
      <c r="AG16" s="1262"/>
      <c r="AH16" s="1262"/>
      <c r="AI16" s="1262"/>
    </row>
    <row r="17" spans="1:259" s="1261" customFormat="1" ht="13.5" x14ac:dyDescent="0.15">
      <c r="A17" s="245"/>
      <c r="B17" s="1262"/>
      <c r="C17" s="1262"/>
      <c r="D17" s="1262"/>
      <c r="E17" s="1262"/>
      <c r="F17" s="1262"/>
      <c r="G17" s="1262"/>
      <c r="H17" s="1262"/>
      <c r="I17" s="1262"/>
      <c r="J17" s="1262"/>
      <c r="K17" s="1262"/>
      <c r="L17" s="1262"/>
      <c r="M17" s="1262"/>
      <c r="N17" s="1262"/>
      <c r="O17" s="1262"/>
      <c r="P17" s="1262"/>
      <c r="Q17" s="1262"/>
      <c r="R17" s="1262"/>
      <c r="S17" s="1262"/>
      <c r="T17" s="1262"/>
      <c r="U17" s="1262"/>
      <c r="V17" s="1262"/>
      <c r="W17" s="1262"/>
      <c r="X17" s="1262"/>
      <c r="Y17" s="1262"/>
      <c r="Z17" s="1262"/>
      <c r="AA17" s="1262"/>
      <c r="AB17" s="1262"/>
      <c r="AC17" s="1262"/>
      <c r="AD17" s="1262"/>
      <c r="AE17" s="1262"/>
      <c r="AF17" s="1262"/>
      <c r="AG17" s="1262"/>
      <c r="AH17" s="1262"/>
      <c r="AI17" s="1262"/>
    </row>
    <row r="18" spans="1:259" s="1261" customFormat="1" ht="13.5" x14ac:dyDescent="0.15">
      <c r="A18" s="245"/>
      <c r="B18" s="1262"/>
      <c r="C18" s="1262"/>
      <c r="D18" s="1262"/>
      <c r="E18" s="1262"/>
      <c r="F18" s="1262"/>
      <c r="G18" s="1262"/>
      <c r="H18" s="1262"/>
      <c r="I18" s="1262"/>
      <c r="J18" s="1262"/>
      <c r="K18" s="1262"/>
      <c r="L18" s="1262"/>
      <c r="M18" s="1262"/>
      <c r="N18" s="1262"/>
      <c r="O18" s="1262"/>
      <c r="P18" s="1262"/>
      <c r="Q18" s="1262"/>
      <c r="R18" s="1262"/>
      <c r="S18" s="1262"/>
      <c r="T18" s="1262"/>
      <c r="U18" s="1262"/>
      <c r="V18" s="1262"/>
      <c r="W18" s="1262"/>
      <c r="X18" s="1262"/>
      <c r="Y18" s="1262"/>
      <c r="Z18" s="1262"/>
      <c r="AA18" s="1262"/>
      <c r="AB18" s="1262"/>
      <c r="AC18" s="1262"/>
      <c r="AD18" s="1262"/>
      <c r="AE18" s="1262"/>
      <c r="AF18" s="1262"/>
      <c r="AG18" s="1262"/>
      <c r="AH18" s="1262"/>
      <c r="AI18" s="1262"/>
    </row>
    <row r="19" spans="1:259" ht="13.5" x14ac:dyDescent="0.15">
      <c r="P19" s="246"/>
      <c r="Q19" s="246"/>
    </row>
    <row r="20" spans="1:259" ht="13.5" x14ac:dyDescent="0.15">
      <c r="P20" s="246"/>
      <c r="Q20" s="246"/>
    </row>
    <row r="21" spans="1:259" ht="17.25" x14ac:dyDescent="0.15">
      <c r="B21" s="1260"/>
      <c r="C21" s="248"/>
      <c r="D21" s="248"/>
      <c r="E21" s="248"/>
      <c r="F21" s="248"/>
      <c r="G21" s="248"/>
      <c r="H21" s="248"/>
      <c r="I21" s="248"/>
      <c r="J21" s="248"/>
      <c r="K21" s="248"/>
      <c r="L21" s="248"/>
      <c r="M21" s="248"/>
      <c r="N21" s="1259"/>
      <c r="O21" s="248"/>
      <c r="P21" s="249"/>
      <c r="Q21" s="246"/>
      <c r="IY21" s="1258"/>
    </row>
    <row r="22" spans="1:259" ht="17.25" x14ac:dyDescent="0.15">
      <c r="B22" s="250"/>
      <c r="IY22" s="1257"/>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1237"/>
      <c r="C40" s="246"/>
      <c r="D40" s="246"/>
      <c r="E40" s="246"/>
      <c r="F40" s="246"/>
      <c r="G40" s="246"/>
      <c r="H40" s="246"/>
      <c r="I40" s="246"/>
      <c r="J40" s="246"/>
      <c r="K40" s="246"/>
      <c r="L40" s="246"/>
      <c r="M40" s="246"/>
      <c r="N40" s="246"/>
      <c r="O40" s="246"/>
      <c r="P40" s="1237"/>
      <c r="Q40" s="246"/>
    </row>
    <row r="41" spans="2:17" ht="17.25" x14ac:dyDescent="0.15">
      <c r="B41" s="247" t="s">
        <v>560</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1236" t="s">
        <v>554</v>
      </c>
      <c r="I42" s="1235"/>
      <c r="J42" s="1235"/>
      <c r="K42" s="1235"/>
      <c r="L42" s="246"/>
      <c r="M42" s="246"/>
      <c r="N42" s="246"/>
      <c r="O42" s="246"/>
    </row>
    <row r="43" spans="2:17" ht="13.5" x14ac:dyDescent="0.15">
      <c r="B43" s="250"/>
      <c r="C43" s="246"/>
      <c r="D43" s="246"/>
      <c r="E43" s="246"/>
      <c r="F43" s="246"/>
      <c r="G43" s="1234" t="s">
        <v>559</v>
      </c>
      <c r="H43" s="1256"/>
      <c r="I43" s="1256"/>
      <c r="J43" s="1256"/>
      <c r="K43" s="1256"/>
      <c r="L43" s="1256"/>
      <c r="M43" s="1256"/>
      <c r="N43" s="1256"/>
      <c r="O43" s="1255"/>
    </row>
    <row r="44" spans="2:17" ht="13.5" x14ac:dyDescent="0.15">
      <c r="B44" s="250"/>
      <c r="C44" s="246"/>
      <c r="D44" s="246"/>
      <c r="E44" s="246"/>
      <c r="F44" s="246"/>
      <c r="G44" s="1254"/>
      <c r="H44" s="1253"/>
      <c r="I44" s="1253"/>
      <c r="J44" s="1253"/>
      <c r="K44" s="1253"/>
      <c r="L44" s="1253"/>
      <c r="M44" s="1253"/>
      <c r="N44" s="1253"/>
      <c r="O44" s="1252"/>
    </row>
    <row r="45" spans="2:17" ht="13.5" x14ac:dyDescent="0.15">
      <c r="B45" s="250"/>
      <c r="C45" s="246"/>
      <c r="D45" s="246"/>
      <c r="E45" s="246"/>
      <c r="F45" s="246"/>
      <c r="G45" s="1254"/>
      <c r="H45" s="1253"/>
      <c r="I45" s="1253"/>
      <c r="J45" s="1253"/>
      <c r="K45" s="1253"/>
      <c r="L45" s="1253"/>
      <c r="M45" s="1253"/>
      <c r="N45" s="1253"/>
      <c r="O45" s="1252"/>
    </row>
    <row r="46" spans="2:17" ht="13.5" x14ac:dyDescent="0.15">
      <c r="B46" s="250"/>
      <c r="C46" s="246"/>
      <c r="D46" s="246"/>
      <c r="E46" s="246"/>
      <c r="F46" s="246"/>
      <c r="G46" s="1254"/>
      <c r="H46" s="1253"/>
      <c r="I46" s="1253"/>
      <c r="J46" s="1253"/>
      <c r="K46" s="1253"/>
      <c r="L46" s="1253"/>
      <c r="M46" s="1253"/>
      <c r="N46" s="1253"/>
      <c r="O46" s="1252"/>
    </row>
    <row r="47" spans="2:17" ht="13.5" x14ac:dyDescent="0.15">
      <c r="B47" s="250"/>
      <c r="C47" s="246"/>
      <c r="D47" s="246"/>
      <c r="E47" s="246"/>
      <c r="F47" s="246"/>
      <c r="G47" s="1251"/>
      <c r="H47" s="1250"/>
      <c r="I47" s="1250"/>
      <c r="J47" s="1250"/>
      <c r="K47" s="1250"/>
      <c r="L47" s="1250"/>
      <c r="M47" s="1250"/>
      <c r="N47" s="1250"/>
      <c r="O47" s="1249"/>
    </row>
    <row r="48" spans="2:17" ht="13.5" x14ac:dyDescent="0.15">
      <c r="B48" s="250"/>
      <c r="C48" s="246"/>
      <c r="D48" s="246"/>
      <c r="E48" s="246"/>
      <c r="F48" s="246"/>
      <c r="G48" s="246"/>
      <c r="H48" s="1248"/>
      <c r="I48" s="1248"/>
      <c r="J48" s="1248"/>
    </row>
    <row r="49" spans="1:17" ht="13.5" x14ac:dyDescent="0.15">
      <c r="B49" s="250"/>
      <c r="C49" s="246"/>
      <c r="D49" s="246"/>
      <c r="E49" s="246"/>
      <c r="F49" s="246"/>
      <c r="G49" s="245" t="s">
        <v>558</v>
      </c>
    </row>
    <row r="50" spans="1:17" ht="13.5" x14ac:dyDescent="0.15">
      <c r="B50" s="250"/>
      <c r="C50" s="246"/>
      <c r="D50" s="246"/>
      <c r="E50" s="246"/>
      <c r="F50" s="246"/>
      <c r="G50" s="1219"/>
      <c r="H50" s="1218"/>
      <c r="I50" s="1218"/>
      <c r="J50" s="1217"/>
      <c r="K50" s="1216" t="s">
        <v>518</v>
      </c>
      <c r="L50" s="1216" t="s">
        <v>519</v>
      </c>
      <c r="M50" s="1216" t="s">
        <v>520</v>
      </c>
      <c r="N50" s="1216" t="s">
        <v>521</v>
      </c>
      <c r="O50" s="1216" t="s">
        <v>522</v>
      </c>
    </row>
    <row r="51" spans="1:17" ht="13.5" x14ac:dyDescent="0.15">
      <c r="B51" s="250"/>
      <c r="C51" s="246"/>
      <c r="D51" s="246"/>
      <c r="E51" s="246"/>
      <c r="F51" s="246"/>
      <c r="G51" s="1215" t="s">
        <v>551</v>
      </c>
      <c r="H51" s="1214"/>
      <c r="I51" s="1213" t="s">
        <v>549</v>
      </c>
      <c r="J51" s="1213"/>
      <c r="K51" s="1247"/>
      <c r="L51" s="1247"/>
      <c r="M51" s="1247"/>
      <c r="N51" s="1201">
        <v>93.9</v>
      </c>
      <c r="O51" s="1247"/>
    </row>
    <row r="52" spans="1:17" ht="13.5" x14ac:dyDescent="0.15">
      <c r="B52" s="250"/>
      <c r="C52" s="246"/>
      <c r="D52" s="246"/>
      <c r="E52" s="246"/>
      <c r="F52" s="246"/>
      <c r="G52" s="1211"/>
      <c r="H52" s="1210"/>
      <c r="I52" s="1212"/>
      <c r="J52" s="1212"/>
      <c r="K52" s="1201"/>
      <c r="L52" s="1201"/>
      <c r="M52" s="1201"/>
      <c r="N52" s="1201"/>
      <c r="O52" s="1201"/>
    </row>
    <row r="53" spans="1:17" ht="13.5" x14ac:dyDescent="0.15">
      <c r="A53" s="1238"/>
      <c r="B53" s="250"/>
      <c r="C53" s="246"/>
      <c r="D53" s="246"/>
      <c r="E53" s="246"/>
      <c r="F53" s="246"/>
      <c r="G53" s="1211"/>
      <c r="H53" s="1210"/>
      <c r="I53" s="1203" t="s">
        <v>557</v>
      </c>
      <c r="J53" s="1203"/>
      <c r="K53" s="1246"/>
      <c r="L53" s="1246"/>
      <c r="M53" s="1246"/>
      <c r="N53" s="1209">
        <v>61.6</v>
      </c>
      <c r="O53" s="1246"/>
    </row>
    <row r="54" spans="1:17" ht="13.5" x14ac:dyDescent="0.15">
      <c r="A54" s="1238"/>
      <c r="B54" s="250"/>
      <c r="C54" s="246"/>
      <c r="D54" s="246"/>
      <c r="E54" s="246"/>
      <c r="F54" s="246"/>
      <c r="G54" s="1208"/>
      <c r="H54" s="1207"/>
      <c r="I54" s="1203"/>
      <c r="J54" s="1203"/>
      <c r="K54" s="1206"/>
      <c r="L54" s="1206"/>
      <c r="M54" s="1206"/>
      <c r="N54" s="1206"/>
      <c r="O54" s="1206"/>
    </row>
    <row r="55" spans="1:17" ht="13.5" x14ac:dyDescent="0.15">
      <c r="A55" s="1238"/>
      <c r="B55" s="250"/>
      <c r="C55" s="246"/>
      <c r="D55" s="246"/>
      <c r="E55" s="246"/>
      <c r="F55" s="246"/>
      <c r="G55" s="1205" t="s">
        <v>550</v>
      </c>
      <c r="H55" s="1204"/>
      <c r="I55" s="1203" t="s">
        <v>549</v>
      </c>
      <c r="J55" s="1203"/>
      <c r="K55" s="1247"/>
      <c r="L55" s="1247"/>
      <c r="M55" s="1247"/>
      <c r="N55" s="1201">
        <v>36.5</v>
      </c>
      <c r="O55" s="1247"/>
    </row>
    <row r="56" spans="1:17" ht="13.5" x14ac:dyDescent="0.15">
      <c r="A56" s="1238"/>
      <c r="B56" s="250"/>
      <c r="C56" s="246"/>
      <c r="D56" s="246"/>
      <c r="E56" s="246"/>
      <c r="F56" s="246"/>
      <c r="G56" s="1200"/>
      <c r="H56" s="1199"/>
      <c r="I56" s="1203"/>
      <c r="J56" s="1203"/>
      <c r="K56" s="1201"/>
      <c r="L56" s="1201"/>
      <c r="M56" s="1201"/>
      <c r="N56" s="1201"/>
      <c r="O56" s="1201"/>
    </row>
    <row r="57" spans="1:17" s="1238" customFormat="1" ht="13.5" x14ac:dyDescent="0.15">
      <c r="B57" s="1239"/>
      <c r="C57" s="1235"/>
      <c r="D57" s="1235"/>
      <c r="E57" s="1235"/>
      <c r="F57" s="1235"/>
      <c r="G57" s="1200"/>
      <c r="H57" s="1199"/>
      <c r="I57" s="1195" t="s">
        <v>556</v>
      </c>
      <c r="J57" s="1195"/>
      <c r="K57" s="1246"/>
      <c r="L57" s="1246"/>
      <c r="M57" s="1246"/>
      <c r="N57" s="1209">
        <v>54.1</v>
      </c>
      <c r="O57" s="1246"/>
      <c r="P57" s="1244"/>
      <c r="Q57" s="1239"/>
    </row>
    <row r="58" spans="1:17" s="1238" customFormat="1" ht="13.5" x14ac:dyDescent="0.15">
      <c r="A58" s="245"/>
      <c r="B58" s="1239"/>
      <c r="C58" s="1235"/>
      <c r="D58" s="1235"/>
      <c r="E58" s="1235"/>
      <c r="F58" s="1235"/>
      <c r="G58" s="1197"/>
      <c r="H58" s="1196"/>
      <c r="I58" s="1195"/>
      <c r="J58" s="1195"/>
      <c r="K58" s="1206"/>
      <c r="L58" s="1206"/>
      <c r="M58" s="1206"/>
      <c r="N58" s="1206"/>
      <c r="O58" s="1206"/>
      <c r="P58" s="1244"/>
      <c r="Q58" s="1239"/>
    </row>
    <row r="59" spans="1:17" s="1238" customFormat="1" ht="13.5" x14ac:dyDescent="0.15">
      <c r="A59" s="245"/>
      <c r="B59" s="1239"/>
      <c r="C59" s="1235"/>
      <c r="D59" s="1235"/>
      <c r="E59" s="1235"/>
      <c r="F59" s="1235"/>
      <c r="G59" s="1235"/>
      <c r="H59" s="1235"/>
      <c r="I59" s="1235"/>
      <c r="J59" s="1235"/>
      <c r="K59" s="1245"/>
      <c r="L59" s="1245"/>
      <c r="M59" s="1245"/>
      <c r="N59" s="1245"/>
      <c r="O59" s="1245"/>
      <c r="P59" s="1244"/>
      <c r="Q59" s="1239"/>
    </row>
    <row r="60" spans="1:17" s="1238" customFormat="1" ht="13.5" x14ac:dyDescent="0.15">
      <c r="A60" s="245"/>
      <c r="B60" s="1239"/>
      <c r="C60" s="1235"/>
      <c r="D60" s="1235"/>
      <c r="E60" s="1235"/>
      <c r="F60" s="1235"/>
      <c r="G60" s="1235"/>
      <c r="H60" s="1235"/>
      <c r="I60" s="1235"/>
      <c r="J60" s="1235"/>
      <c r="K60" s="1245"/>
      <c r="L60" s="1245"/>
      <c r="M60" s="1245"/>
      <c r="N60" s="1245"/>
      <c r="O60" s="1245"/>
      <c r="P60" s="1244"/>
      <c r="Q60" s="1239"/>
    </row>
    <row r="61" spans="1:17" s="1238" customFormat="1" ht="13.5" x14ac:dyDescent="0.15">
      <c r="A61" s="245"/>
      <c r="B61" s="1243"/>
      <c r="C61" s="1242"/>
      <c r="D61" s="1242"/>
      <c r="E61" s="1242"/>
      <c r="F61" s="1242"/>
      <c r="G61" s="1242"/>
      <c r="H61" s="1242"/>
      <c r="I61" s="1242"/>
      <c r="J61" s="1242"/>
      <c r="K61" s="1242"/>
      <c r="L61" s="1242"/>
      <c r="M61" s="1241"/>
      <c r="N61" s="1241"/>
      <c r="O61" s="1241"/>
      <c r="P61" s="1240"/>
      <c r="Q61" s="1239"/>
    </row>
    <row r="62" spans="1:17" ht="13.5" x14ac:dyDescent="0.15">
      <c r="B62" s="1237"/>
      <c r="C62" s="1237"/>
      <c r="D62" s="1237"/>
      <c r="E62" s="1237"/>
      <c r="F62" s="1237"/>
      <c r="G62" s="1237"/>
      <c r="H62" s="1237"/>
      <c r="I62" s="1237"/>
      <c r="J62" s="1237"/>
      <c r="K62" s="1237"/>
      <c r="L62" s="1237"/>
      <c r="M62" s="1237"/>
      <c r="N62" s="1237"/>
      <c r="O62" s="1237"/>
      <c r="P62" s="1237"/>
      <c r="Q62" s="246"/>
    </row>
    <row r="63" spans="1:17" ht="17.25" x14ac:dyDescent="0.15">
      <c r="B63" s="309" t="s">
        <v>555</v>
      </c>
      <c r="C63" s="246"/>
      <c r="D63" s="246"/>
      <c r="E63" s="246"/>
      <c r="F63" s="246"/>
      <c r="G63" s="246"/>
      <c r="H63" s="246"/>
      <c r="I63" s="246"/>
      <c r="J63" s="246"/>
      <c r="K63" s="246"/>
      <c r="L63" s="246"/>
      <c r="M63" s="246"/>
      <c r="N63" s="246"/>
      <c r="O63" s="246"/>
    </row>
    <row r="64" spans="1:17" ht="13.5" x14ac:dyDescent="0.15">
      <c r="B64" s="250"/>
      <c r="C64" s="246"/>
      <c r="D64" s="246"/>
      <c r="E64" s="246"/>
      <c r="F64" s="246"/>
      <c r="G64" s="1236" t="s">
        <v>554</v>
      </c>
      <c r="I64" s="1235"/>
      <c r="J64" s="1235"/>
      <c r="K64" s="1235"/>
      <c r="L64" s="246"/>
      <c r="M64" s="246"/>
      <c r="N64" s="246"/>
      <c r="O64" s="246"/>
    </row>
    <row r="65" spans="2:30" ht="13.5" x14ac:dyDescent="0.15">
      <c r="B65" s="250"/>
      <c r="C65" s="246"/>
      <c r="D65" s="246"/>
      <c r="E65" s="246"/>
      <c r="F65" s="246"/>
      <c r="G65" s="1234" t="s">
        <v>553</v>
      </c>
      <c r="H65" s="1233"/>
      <c r="I65" s="1233"/>
      <c r="J65" s="1233"/>
      <c r="K65" s="1233"/>
      <c r="L65" s="1233"/>
      <c r="M65" s="1233"/>
      <c r="N65" s="1233"/>
      <c r="O65" s="1232"/>
    </row>
    <row r="66" spans="2:30" ht="13.5" x14ac:dyDescent="0.15">
      <c r="B66" s="250"/>
      <c r="C66" s="246"/>
      <c r="D66" s="246"/>
      <c r="E66" s="246"/>
      <c r="F66" s="246"/>
      <c r="G66" s="1231"/>
      <c r="H66" s="1230"/>
      <c r="I66" s="1230"/>
      <c r="J66" s="1230"/>
      <c r="K66" s="1230"/>
      <c r="L66" s="1230"/>
      <c r="M66" s="1230"/>
      <c r="N66" s="1230"/>
      <c r="O66" s="1229"/>
    </row>
    <row r="67" spans="2:30" ht="13.5" x14ac:dyDescent="0.15">
      <c r="B67" s="250"/>
      <c r="C67" s="246"/>
      <c r="D67" s="246"/>
      <c r="E67" s="246"/>
      <c r="F67" s="246"/>
      <c r="G67" s="1231"/>
      <c r="H67" s="1230"/>
      <c r="I67" s="1230"/>
      <c r="J67" s="1230"/>
      <c r="K67" s="1230"/>
      <c r="L67" s="1230"/>
      <c r="M67" s="1230"/>
      <c r="N67" s="1230"/>
      <c r="O67" s="1229"/>
    </row>
    <row r="68" spans="2:30" ht="13.5" x14ac:dyDescent="0.15">
      <c r="B68" s="250"/>
      <c r="C68" s="246"/>
      <c r="D68" s="246"/>
      <c r="E68" s="246"/>
      <c r="F68" s="246"/>
      <c r="G68" s="1231"/>
      <c r="H68" s="1230"/>
      <c r="I68" s="1230"/>
      <c r="J68" s="1230"/>
      <c r="K68" s="1230"/>
      <c r="L68" s="1230"/>
      <c r="M68" s="1230"/>
      <c r="N68" s="1230"/>
      <c r="O68" s="1229"/>
    </row>
    <row r="69" spans="2:30" ht="13.5" x14ac:dyDescent="0.15">
      <c r="B69" s="250"/>
      <c r="C69" s="246"/>
      <c r="D69" s="246"/>
      <c r="E69" s="246"/>
      <c r="F69" s="246"/>
      <c r="G69" s="1228"/>
      <c r="H69" s="1227"/>
      <c r="I69" s="1227"/>
      <c r="J69" s="1227"/>
      <c r="K69" s="1227"/>
      <c r="L69" s="1227"/>
      <c r="M69" s="1227"/>
      <c r="N69" s="1227"/>
      <c r="O69" s="1226"/>
    </row>
    <row r="70" spans="2:30" ht="13.5" x14ac:dyDescent="0.15">
      <c r="B70" s="250"/>
      <c r="C70" s="246"/>
      <c r="D70" s="246"/>
      <c r="E70" s="246"/>
      <c r="F70" s="246"/>
      <c r="G70" s="246"/>
      <c r="H70" s="1225"/>
      <c r="I70" s="1225"/>
      <c r="J70" s="1222"/>
      <c r="K70" s="1222"/>
      <c r="L70" s="1221"/>
      <c r="M70" s="1222"/>
      <c r="N70" s="1221"/>
      <c r="O70" s="1220"/>
    </row>
    <row r="71" spans="2:30" ht="13.5" x14ac:dyDescent="0.15">
      <c r="B71" s="250"/>
      <c r="C71" s="246"/>
      <c r="D71" s="246"/>
      <c r="E71" s="246"/>
      <c r="F71" s="246"/>
      <c r="G71" s="1224" t="s">
        <v>552</v>
      </c>
      <c r="I71" s="1223"/>
      <c r="J71" s="1222"/>
      <c r="K71" s="1222"/>
      <c r="L71" s="1221"/>
      <c r="M71" s="1222"/>
      <c r="N71" s="1221"/>
      <c r="O71" s="1220"/>
    </row>
    <row r="72" spans="2:30" ht="13.5" x14ac:dyDescent="0.15">
      <c r="B72" s="250"/>
      <c r="C72" s="246"/>
      <c r="D72" s="246"/>
      <c r="E72" s="246"/>
      <c r="F72" s="246"/>
      <c r="G72" s="1219"/>
      <c r="H72" s="1218"/>
      <c r="I72" s="1218"/>
      <c r="J72" s="1217"/>
      <c r="K72" s="1216" t="s">
        <v>518</v>
      </c>
      <c r="L72" s="1216" t="s">
        <v>519</v>
      </c>
      <c r="M72" s="1216" t="s">
        <v>520</v>
      </c>
      <c r="N72" s="1216" t="s">
        <v>521</v>
      </c>
      <c r="O72" s="1216" t="s">
        <v>522</v>
      </c>
    </row>
    <row r="73" spans="2:30" ht="13.5" x14ac:dyDescent="0.15">
      <c r="B73" s="250"/>
      <c r="C73" s="246"/>
      <c r="D73" s="246"/>
      <c r="E73" s="246"/>
      <c r="F73" s="246"/>
      <c r="G73" s="1215" t="s">
        <v>551</v>
      </c>
      <c r="H73" s="1214"/>
      <c r="I73" s="1213" t="s">
        <v>549</v>
      </c>
      <c r="J73" s="1213"/>
      <c r="K73" s="1202">
        <v>76.5</v>
      </c>
      <c r="L73" s="1202">
        <v>80.7</v>
      </c>
      <c r="M73" s="1201">
        <v>101.2</v>
      </c>
      <c r="N73" s="1201">
        <v>93.9</v>
      </c>
      <c r="O73" s="1201">
        <v>107.9</v>
      </c>
      <c r="S73" s="245">
        <v>9.9</v>
      </c>
    </row>
    <row r="74" spans="2:30" ht="13.5" x14ac:dyDescent="0.15">
      <c r="B74" s="250"/>
      <c r="C74" s="246"/>
      <c r="D74" s="246"/>
      <c r="E74" s="246"/>
      <c r="F74" s="246"/>
      <c r="G74" s="1211"/>
      <c r="H74" s="1210"/>
      <c r="I74" s="1212"/>
      <c r="J74" s="1212"/>
      <c r="K74" s="1202"/>
      <c r="L74" s="1202"/>
      <c r="M74" s="1201"/>
      <c r="N74" s="1201"/>
      <c r="O74" s="1201"/>
    </row>
    <row r="75" spans="2:30" ht="13.5" x14ac:dyDescent="0.15">
      <c r="B75" s="250"/>
      <c r="C75" s="246"/>
      <c r="D75" s="246"/>
      <c r="E75" s="246"/>
      <c r="F75" s="246"/>
      <c r="G75" s="1211"/>
      <c r="H75" s="1210"/>
      <c r="I75" s="1203" t="s">
        <v>548</v>
      </c>
      <c r="J75" s="1203"/>
      <c r="K75" s="1209">
        <v>11.1</v>
      </c>
      <c r="L75" s="1209">
        <v>8.9</v>
      </c>
      <c r="M75" s="1209">
        <v>7.5</v>
      </c>
      <c r="N75" s="1209">
        <v>6.5</v>
      </c>
      <c r="O75" s="1209">
        <v>5.9</v>
      </c>
      <c r="U75" s="245">
        <v>81.2</v>
      </c>
      <c r="W75" s="245">
        <v>87.2</v>
      </c>
      <c r="Y75" s="245">
        <v>99.8</v>
      </c>
      <c r="AA75" s="245">
        <v>109.5</v>
      </c>
      <c r="AC75" s="245">
        <v>115.2</v>
      </c>
    </row>
    <row r="76" spans="2:30" ht="13.5" x14ac:dyDescent="0.15">
      <c r="B76" s="250"/>
      <c r="C76" s="246"/>
      <c r="D76" s="246"/>
      <c r="E76" s="246"/>
      <c r="F76" s="246"/>
      <c r="G76" s="1208"/>
      <c r="H76" s="1207"/>
      <c r="I76" s="1203"/>
      <c r="J76" s="1203"/>
      <c r="K76" s="1206"/>
      <c r="L76" s="1206"/>
      <c r="M76" s="1206"/>
      <c r="N76" s="1206"/>
      <c r="O76" s="1206"/>
    </row>
    <row r="77" spans="2:30" ht="13.5" x14ac:dyDescent="0.15">
      <c r="B77" s="250"/>
      <c r="C77" s="246"/>
      <c r="D77" s="246"/>
      <c r="E77" s="246"/>
      <c r="F77" s="246"/>
      <c r="G77" s="1205" t="s">
        <v>550</v>
      </c>
      <c r="H77" s="1204"/>
      <c r="I77" s="1203" t="s">
        <v>549</v>
      </c>
      <c r="J77" s="1203"/>
      <c r="K77" s="1202">
        <v>61.3</v>
      </c>
      <c r="L77" s="1202">
        <v>54.6</v>
      </c>
      <c r="M77" s="1201">
        <v>48.7</v>
      </c>
      <c r="N77" s="1201">
        <v>36.5</v>
      </c>
      <c r="O77" s="1201">
        <v>32.9</v>
      </c>
      <c r="R77" s="245">
        <v>12.3</v>
      </c>
      <c r="T77" s="245">
        <v>11.1</v>
      </c>
    </row>
    <row r="78" spans="2:30" ht="13.5" x14ac:dyDescent="0.15">
      <c r="B78" s="250"/>
      <c r="C78" s="246"/>
      <c r="D78" s="246"/>
      <c r="E78" s="246"/>
      <c r="F78" s="246"/>
      <c r="G78" s="1200"/>
      <c r="H78" s="1199"/>
      <c r="I78" s="1203"/>
      <c r="J78" s="1203"/>
      <c r="K78" s="1202"/>
      <c r="L78" s="1202"/>
      <c r="M78" s="1201"/>
      <c r="N78" s="1201"/>
      <c r="O78" s="1201"/>
    </row>
    <row r="79" spans="2:30" ht="13.5" x14ac:dyDescent="0.15">
      <c r="B79" s="250"/>
      <c r="C79" s="246"/>
      <c r="D79" s="246"/>
      <c r="E79" s="246"/>
      <c r="F79" s="246"/>
      <c r="G79" s="1200"/>
      <c r="H79" s="1199"/>
      <c r="I79" s="1198" t="s">
        <v>548</v>
      </c>
      <c r="J79" s="1195"/>
      <c r="K79" s="1194">
        <v>11.7</v>
      </c>
      <c r="L79" s="1194">
        <v>11.2</v>
      </c>
      <c r="M79" s="1194">
        <v>10.4</v>
      </c>
      <c r="N79" s="1194">
        <v>9</v>
      </c>
      <c r="O79" s="1194">
        <v>8.1999999999999993</v>
      </c>
      <c r="V79" s="245">
        <v>53.5</v>
      </c>
      <c r="X79" s="245">
        <v>48.2</v>
      </c>
      <c r="Z79" s="245">
        <v>34.200000000000003</v>
      </c>
      <c r="AB79" s="245">
        <v>30.3</v>
      </c>
      <c r="AD79" s="245">
        <v>28.9</v>
      </c>
    </row>
    <row r="80" spans="2:30" ht="13.5" x14ac:dyDescent="0.15">
      <c r="B80" s="250"/>
      <c r="C80" s="246"/>
      <c r="D80" s="246"/>
      <c r="E80" s="246"/>
      <c r="F80" s="246"/>
      <c r="G80" s="1197"/>
      <c r="H80" s="1196"/>
      <c r="I80" s="1195"/>
      <c r="J80" s="1195"/>
      <c r="K80" s="1194"/>
      <c r="L80" s="1194"/>
      <c r="M80" s="1194"/>
      <c r="N80" s="1194"/>
      <c r="O80" s="1194"/>
    </row>
    <row r="81" spans="2:17" ht="13.5" x14ac:dyDescent="0.15">
      <c r="B81" s="250"/>
      <c r="C81" s="246"/>
      <c r="D81" s="246"/>
      <c r="E81" s="246"/>
      <c r="F81" s="246"/>
      <c r="G81" s="246"/>
      <c r="H81" s="246"/>
      <c r="I81" s="246"/>
      <c r="J81" s="246"/>
      <c r="K81" s="1193"/>
      <c r="L81" s="246"/>
      <c r="M81" s="246"/>
      <c r="N81" s="246"/>
      <c r="O81" s="246"/>
    </row>
    <row r="82" spans="2:17" ht="17.25" x14ac:dyDescent="0.15">
      <c r="B82" s="250"/>
      <c r="C82" s="246"/>
      <c r="D82" s="246"/>
      <c r="E82" s="246"/>
      <c r="F82" s="246"/>
      <c r="G82" s="246"/>
      <c r="H82" s="246"/>
      <c r="I82" s="246"/>
      <c r="J82" s="246"/>
      <c r="K82" s="1192"/>
      <c r="L82" s="1192"/>
      <c r="M82" s="1192"/>
      <c r="N82" s="1192"/>
      <c r="O82" s="119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1191"/>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46868</v>
      </c>
      <c r="E3" s="118"/>
      <c r="F3" s="119">
        <v>69806</v>
      </c>
      <c r="G3" s="120"/>
      <c r="H3" s="121"/>
    </row>
    <row r="4" spans="1:8" x14ac:dyDescent="0.15">
      <c r="A4" s="122"/>
      <c r="B4" s="123"/>
      <c r="C4" s="124"/>
      <c r="D4" s="125">
        <v>13934</v>
      </c>
      <c r="E4" s="126"/>
      <c r="F4" s="127">
        <v>32823</v>
      </c>
      <c r="G4" s="128"/>
      <c r="H4" s="129"/>
    </row>
    <row r="5" spans="1:8" x14ac:dyDescent="0.15">
      <c r="A5" s="110" t="s">
        <v>512</v>
      </c>
      <c r="B5" s="115"/>
      <c r="C5" s="116"/>
      <c r="D5" s="117">
        <v>164538</v>
      </c>
      <c r="E5" s="118"/>
      <c r="F5" s="119">
        <v>74444</v>
      </c>
      <c r="G5" s="120"/>
      <c r="H5" s="121"/>
    </row>
    <row r="6" spans="1:8" x14ac:dyDescent="0.15">
      <c r="A6" s="122"/>
      <c r="B6" s="123"/>
      <c r="C6" s="124"/>
      <c r="D6" s="125">
        <v>38550</v>
      </c>
      <c r="E6" s="126"/>
      <c r="F6" s="127">
        <v>34175</v>
      </c>
      <c r="G6" s="128"/>
      <c r="H6" s="129"/>
    </row>
    <row r="7" spans="1:8" x14ac:dyDescent="0.15">
      <c r="A7" s="110" t="s">
        <v>513</v>
      </c>
      <c r="B7" s="115"/>
      <c r="C7" s="116"/>
      <c r="D7" s="117">
        <v>53159</v>
      </c>
      <c r="E7" s="118"/>
      <c r="F7" s="119">
        <v>85205</v>
      </c>
      <c r="G7" s="120"/>
      <c r="H7" s="121"/>
    </row>
    <row r="8" spans="1:8" x14ac:dyDescent="0.15">
      <c r="A8" s="122"/>
      <c r="B8" s="123"/>
      <c r="C8" s="124"/>
      <c r="D8" s="125">
        <v>24096</v>
      </c>
      <c r="E8" s="126"/>
      <c r="F8" s="127">
        <v>38847</v>
      </c>
      <c r="G8" s="128"/>
      <c r="H8" s="129"/>
    </row>
    <row r="9" spans="1:8" x14ac:dyDescent="0.15">
      <c r="A9" s="110" t="s">
        <v>514</v>
      </c>
      <c r="B9" s="115"/>
      <c r="C9" s="116"/>
      <c r="D9" s="117">
        <v>17722</v>
      </c>
      <c r="E9" s="118"/>
      <c r="F9" s="119">
        <v>69469</v>
      </c>
      <c r="G9" s="120"/>
      <c r="H9" s="121"/>
    </row>
    <row r="10" spans="1:8" x14ac:dyDescent="0.15">
      <c r="A10" s="122"/>
      <c r="B10" s="123"/>
      <c r="C10" s="124"/>
      <c r="D10" s="125">
        <v>6574</v>
      </c>
      <c r="E10" s="126"/>
      <c r="F10" s="127">
        <v>38215</v>
      </c>
      <c r="G10" s="128"/>
      <c r="H10" s="129"/>
    </row>
    <row r="11" spans="1:8" x14ac:dyDescent="0.15">
      <c r="A11" s="110" t="s">
        <v>515</v>
      </c>
      <c r="B11" s="115"/>
      <c r="C11" s="116"/>
      <c r="D11" s="117">
        <v>63996</v>
      </c>
      <c r="E11" s="118"/>
      <c r="F11" s="119">
        <v>67293</v>
      </c>
      <c r="G11" s="120"/>
      <c r="H11" s="121"/>
    </row>
    <row r="12" spans="1:8" x14ac:dyDescent="0.15">
      <c r="A12" s="122"/>
      <c r="B12" s="123"/>
      <c r="C12" s="130"/>
      <c r="D12" s="125">
        <v>31365</v>
      </c>
      <c r="E12" s="126"/>
      <c r="F12" s="127">
        <v>35076</v>
      </c>
      <c r="G12" s="128"/>
      <c r="H12" s="129"/>
    </row>
    <row r="13" spans="1:8" x14ac:dyDescent="0.15">
      <c r="A13" s="110"/>
      <c r="B13" s="115"/>
      <c r="C13" s="131"/>
      <c r="D13" s="132">
        <v>69257</v>
      </c>
      <c r="E13" s="133"/>
      <c r="F13" s="134">
        <v>73243</v>
      </c>
      <c r="G13" s="135"/>
      <c r="H13" s="121"/>
    </row>
    <row r="14" spans="1:8" x14ac:dyDescent="0.15">
      <c r="A14" s="122"/>
      <c r="B14" s="123"/>
      <c r="C14" s="124"/>
      <c r="D14" s="125">
        <v>22904</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4.92</v>
      </c>
      <c r="C19" s="136">
        <f>ROUND(VALUE(SUBSTITUTE(実質収支比率等に係る経年分析!G$48,"▲","-")),2)</f>
        <v>6.25</v>
      </c>
      <c r="D19" s="136">
        <f>ROUND(VALUE(SUBSTITUTE(実質収支比率等に係る経年分析!H$48,"▲","-")),2)</f>
        <v>8.11</v>
      </c>
      <c r="E19" s="136">
        <f>ROUND(VALUE(SUBSTITUTE(実質収支比率等に係る経年分析!I$48,"▲","-")),2)</f>
        <v>9</v>
      </c>
      <c r="F19" s="136">
        <f>ROUND(VALUE(SUBSTITUTE(実質収支比率等に係る経年分析!J$48,"▲","-")),2)</f>
        <v>9.4499999999999993</v>
      </c>
    </row>
    <row r="20" spans="1:11" x14ac:dyDescent="0.15">
      <c r="A20" s="136" t="s">
        <v>43</v>
      </c>
      <c r="B20" s="136">
        <f>ROUND(VALUE(SUBSTITUTE(実質収支比率等に係る経年分析!F$47,"▲","-")),2)</f>
        <v>32.11</v>
      </c>
      <c r="C20" s="136">
        <f>ROUND(VALUE(SUBSTITUTE(実質収支比率等に係る経年分析!G$47,"▲","-")),2)</f>
        <v>31.44</v>
      </c>
      <c r="D20" s="136">
        <f>ROUND(VALUE(SUBSTITUTE(実質収支比率等に係る経年分析!H$47,"▲","-")),2)</f>
        <v>27.85</v>
      </c>
      <c r="E20" s="136">
        <f>ROUND(VALUE(SUBSTITUTE(実質収支比率等に係る経年分析!I$47,"▲","-")),2)</f>
        <v>28.05</v>
      </c>
      <c r="F20" s="136">
        <f>ROUND(VALUE(SUBSTITUTE(実質収支比率等に係る経年分析!J$47,"▲","-")),2)</f>
        <v>18.899999999999999</v>
      </c>
    </row>
    <row r="21" spans="1:11" x14ac:dyDescent="0.15">
      <c r="A21" s="136" t="s">
        <v>44</v>
      </c>
      <c r="B21" s="136">
        <f>IF(ISNUMBER(VALUE(SUBSTITUTE(実質収支比率等に係る経年分析!F$49,"▲","-"))),ROUND(VALUE(SUBSTITUTE(実質収支比率等に係る経年分析!F$49,"▲","-")),2),NA())</f>
        <v>0.22</v>
      </c>
      <c r="C21" s="136">
        <f>IF(ISNUMBER(VALUE(SUBSTITUTE(実質収支比率等に係る経年分析!G$49,"▲","-"))),ROUND(VALUE(SUBSTITUTE(実質収支比率等に係る経年分析!G$49,"▲","-")),2),NA())</f>
        <v>1.48</v>
      </c>
      <c r="D21" s="136">
        <f>IF(ISNUMBER(VALUE(SUBSTITUTE(実質収支比率等に係る経年分析!H$49,"▲","-"))),ROUND(VALUE(SUBSTITUTE(実質収支比率等に係る経年分析!H$49,"▲","-")),2),NA())</f>
        <v>-1.95</v>
      </c>
      <c r="E21" s="136">
        <f>IF(ISNUMBER(VALUE(SUBSTITUTE(実質収支比率等に係る経年分析!I$49,"▲","-"))),ROUND(VALUE(SUBSTITUTE(実質収支比率等に係る経年分析!I$49,"▲","-")),2),NA())</f>
        <v>2.64</v>
      </c>
      <c r="F21" s="136">
        <f>IF(ISNUMBER(VALUE(SUBSTITUTE(実質収支比率等に係る経年分析!J$49,"▲","-"))),ROUND(VALUE(SUBSTITUTE(実質収支比率等に係る経年分析!J$49,"▲","-")),2),NA())</f>
        <v>-8.2899999999999991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御船町情報通信基盤施設運営事業特別会計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x14ac:dyDescent="0.15">
      <c r="A30" s="137" t="str">
        <f>IF(連結実質赤字比率に係る赤字・黒字の構成分析!C$40="",NA(),連結実質赤字比率に係る赤字・黒字の構成分析!C$40)</f>
        <v>御船町後期高齢者医療事業特別会計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0.15</v>
      </c>
    </row>
    <row r="31" spans="1:11" x14ac:dyDescent="0.15">
      <c r="A31" s="137" t="str">
        <f>IF(連結実質赤字比率に係る赤字・黒字の構成分析!C$39="",NA(),連結実質赤字比率に係る赤字・黒字の構成分析!C$39)</f>
        <v>御船町公共下水道事業特別会計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0.28999999999999998</v>
      </c>
    </row>
    <row r="32" spans="1:11" x14ac:dyDescent="0.15">
      <c r="A32" s="137" t="str">
        <f>IF(連結実質赤字比率に係る赤字・黒字の構成分析!C$38="",NA(),連結実質赤字比率に係る赤字・黒字の構成分析!C$38)</f>
        <v>御船町介護保険事業特別会計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1.27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1.88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2.16</v>
      </c>
    </row>
    <row r="33" spans="1:16" x14ac:dyDescent="0.15">
      <c r="A33" s="137" t="str">
        <f>IF(連結実質赤字比率に係る赤字・黒字の構成分析!C$37="",NA(),連結実質赤字比率に係る赤字・黒字の構成分析!C$37)</f>
        <v>御船町緑の村運営事業特別会計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2.73</v>
      </c>
    </row>
    <row r="34" spans="1:16" x14ac:dyDescent="0.15">
      <c r="A34" s="137" t="str">
        <f>IF(連結実質赤字比率に係る赤字・黒字の構成分析!C$36="",NA(),連結実質赤字比率に係る赤字・黒字の構成分析!C$36)</f>
        <v>御船町国民健康保険事業特別会計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2.75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4.87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8.06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8.89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9.39</v>
      </c>
    </row>
    <row r="36" spans="1:16" x14ac:dyDescent="0.15">
      <c r="A36" s="137" t="str">
        <f>IF(連結実質赤字比率に係る赤字・黒字の構成分析!C$34="",NA(),連結実質赤字比率に係る赤字・黒字の構成分析!C$34)</f>
        <v>御船町水道事業会計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10.35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11.54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11.58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10.89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513</v>
      </c>
      <c r="E42" s="138"/>
      <c r="F42" s="138"/>
      <c r="G42" s="138">
        <f>'実質公債費比率（分子）の構造'!L$52</f>
        <v>537</v>
      </c>
      <c r="H42" s="138"/>
      <c r="I42" s="138"/>
      <c r="J42" s="138">
        <f>'実質公債費比率（分子）の構造'!M$52</f>
        <v>561</v>
      </c>
      <c r="K42" s="138"/>
      <c r="L42" s="138"/>
      <c r="M42" s="138">
        <f>'実質公債費比率（分子）の構造'!N$52</f>
        <v>582</v>
      </c>
      <c r="N42" s="138"/>
      <c r="O42" s="138"/>
      <c r="P42" s="138">
        <f>'実質公債費比率（分子）の構造'!O$52</f>
        <v>615</v>
      </c>
    </row>
    <row r="43" spans="1:16" x14ac:dyDescent="0.15">
      <c r="A43" s="138" t="s">
        <v>52</v>
      </c>
      <c r="B43" s="138" t="str">
        <f>'実質公債費比率（分子）の構造'!K$51</f>
        <v>-</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1</v>
      </c>
      <c r="C45" s="138"/>
      <c r="D45" s="138"/>
      <c r="E45" s="138">
        <f>'実質公債費比率（分子）の構造'!L$49</f>
        <v>1</v>
      </c>
      <c r="F45" s="138"/>
      <c r="G45" s="138"/>
      <c r="H45" s="138">
        <f>'実質公債費比率（分子）の構造'!M$49</f>
        <v>0</v>
      </c>
      <c r="I45" s="138"/>
      <c r="J45" s="138"/>
      <c r="K45" s="138">
        <f>'実質公債費比率（分子）の構造'!N$49</f>
        <v>28</v>
      </c>
      <c r="L45" s="138"/>
      <c r="M45" s="138"/>
      <c r="N45" s="138">
        <f>'実質公債費比率（分子）の構造'!O$49</f>
        <v>9</v>
      </c>
      <c r="O45" s="138"/>
      <c r="P45" s="138"/>
    </row>
    <row r="46" spans="1:16" x14ac:dyDescent="0.15">
      <c r="A46" s="138" t="s">
        <v>55</v>
      </c>
      <c r="B46" s="138">
        <f>'実質公債費比率（分子）の構造'!K$48</f>
        <v>201</v>
      </c>
      <c r="C46" s="138"/>
      <c r="D46" s="138"/>
      <c r="E46" s="138">
        <f>'実質公債費比率（分子）の構造'!L$48</f>
        <v>191</v>
      </c>
      <c r="F46" s="138"/>
      <c r="G46" s="138"/>
      <c r="H46" s="138">
        <f>'実質公債費比率（分子）の構造'!M$48</f>
        <v>184</v>
      </c>
      <c r="I46" s="138"/>
      <c r="J46" s="138"/>
      <c r="K46" s="138">
        <f>'実質公債費比率（分子）の構造'!N$48</f>
        <v>223</v>
      </c>
      <c r="L46" s="138"/>
      <c r="M46" s="138"/>
      <c r="N46" s="138">
        <f>'実質公債費比率（分子）の構造'!O$48</f>
        <v>216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655</v>
      </c>
      <c r="C49" s="138"/>
      <c r="D49" s="138"/>
      <c r="E49" s="138">
        <f>'実質公債費比率（分子）の構造'!L$45</f>
        <v>618</v>
      </c>
      <c r="F49" s="138"/>
      <c r="G49" s="138"/>
      <c r="H49" s="138">
        <f>'実質公債費比率（分子）の構造'!M$45</f>
        <v>612</v>
      </c>
      <c r="I49" s="138"/>
      <c r="J49" s="138"/>
      <c r="K49" s="138">
        <f>'実質公債費比率（分子）の構造'!N$45</f>
        <v>577</v>
      </c>
      <c r="L49" s="138"/>
      <c r="M49" s="138"/>
      <c r="N49" s="138">
        <f>'実質公債費比率（分子）の構造'!O$45</f>
        <v>600</v>
      </c>
      <c r="O49" s="138"/>
      <c r="P49" s="138"/>
    </row>
    <row r="50" spans="1:16" x14ac:dyDescent="0.15">
      <c r="A50" s="138" t="s">
        <v>59</v>
      </c>
      <c r="B50" s="138" t="e">
        <f>NA()</f>
        <v>#N/A</v>
      </c>
      <c r="C50" s="138">
        <f>IF(ISNUMBER('実質公債費比率（分子）の構造'!K$53),'実質公債費比率（分子）の構造'!K$53,NA())</f>
        <v>344</v>
      </c>
      <c r="D50" s="138" t="e">
        <f>NA()</f>
        <v>#N/A</v>
      </c>
      <c r="E50" s="138" t="e">
        <f>NA()</f>
        <v>#N/A</v>
      </c>
      <c r="F50" s="138">
        <f>IF(ISNUMBER('実質公債費比率（分子）の構造'!L$53),'実質公債費比率（分子）の構造'!L$53,NA())</f>
        <v>273</v>
      </c>
      <c r="G50" s="138" t="e">
        <f>NA()</f>
        <v>#N/A</v>
      </c>
      <c r="H50" s="138" t="e">
        <f>NA()</f>
        <v>#N/A</v>
      </c>
      <c r="I50" s="138">
        <f>IF(ISNUMBER('実質公債費比率（分子）の構造'!M$53),'実質公債費比率（分子）の構造'!M$53,NA())</f>
        <v>235</v>
      </c>
      <c r="J50" s="138" t="e">
        <f>NA()</f>
        <v>#N/A</v>
      </c>
      <c r="K50" s="138" t="e">
        <f>NA()</f>
        <v>#N/A</v>
      </c>
      <c r="L50" s="138">
        <f>IF(ISNUMBER('実質公債費比率（分子）の構造'!N$53),'実質公債費比率（分子）の構造'!N$53,NA())</f>
        <v>246</v>
      </c>
      <c r="M50" s="138" t="e">
        <f>NA()</f>
        <v>#N/A</v>
      </c>
      <c r="N50" s="138" t="e">
        <f>NA()</f>
        <v>#N/A</v>
      </c>
      <c r="O50" s="138">
        <f>IF(ISNUMBER('実質公債費比率（分子）の構造'!O$53),'実質公債費比率（分子）の構造'!O$53,NA())</f>
        <v>210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6929</v>
      </c>
      <c r="E56" s="137"/>
      <c r="F56" s="137"/>
      <c r="G56" s="137">
        <f>'将来負担比率（分子）の構造'!J$52</f>
        <v>7343</v>
      </c>
      <c r="H56" s="137"/>
      <c r="I56" s="137"/>
      <c r="J56" s="137">
        <f>'将来負担比率（分子）の構造'!K$52</f>
        <v>7297</v>
      </c>
      <c r="K56" s="137"/>
      <c r="L56" s="137"/>
      <c r="M56" s="137">
        <f>'将来負担比率（分子）の構造'!L$52</f>
        <v>7087</v>
      </c>
      <c r="N56" s="137"/>
      <c r="O56" s="137"/>
      <c r="P56" s="137">
        <f>'将来負担比率（分子）の構造'!M$52</f>
        <v>9346</v>
      </c>
    </row>
    <row r="57" spans="1:16" x14ac:dyDescent="0.15">
      <c r="A57" s="137" t="s">
        <v>36</v>
      </c>
      <c r="B57" s="137"/>
      <c r="C57" s="137"/>
      <c r="D57" s="137">
        <f>'将来負担比率（分子）の構造'!I$51</f>
        <v>88</v>
      </c>
      <c r="E57" s="137"/>
      <c r="F57" s="137"/>
      <c r="G57" s="137">
        <f>'将来負担比率（分子）の構造'!J$51</f>
        <v>131</v>
      </c>
      <c r="H57" s="137"/>
      <c r="I57" s="137"/>
      <c r="J57" s="137">
        <f>'将来負担比率（分子）の構造'!K$51</f>
        <v>120</v>
      </c>
      <c r="K57" s="137"/>
      <c r="L57" s="137"/>
      <c r="M57" s="137">
        <f>'将来負担比率（分子）の構造'!L$51</f>
        <v>107</v>
      </c>
      <c r="N57" s="137"/>
      <c r="O57" s="137"/>
      <c r="P57" s="137">
        <f>'将来負担比率（分子）の構造'!M$51</f>
        <v>87</v>
      </c>
    </row>
    <row r="58" spans="1:16" x14ac:dyDescent="0.15">
      <c r="A58" s="137" t="s">
        <v>35</v>
      </c>
      <c r="B58" s="137"/>
      <c r="C58" s="137"/>
      <c r="D58" s="137">
        <f>'将来負担比率（分子）の構造'!I$50</f>
        <v>1756</v>
      </c>
      <c r="E58" s="137"/>
      <c r="F58" s="137"/>
      <c r="G58" s="137">
        <f>'将来負担比率（分子）の構造'!J$50</f>
        <v>1781</v>
      </c>
      <c r="H58" s="137"/>
      <c r="I58" s="137"/>
      <c r="J58" s="137">
        <f>'将来負担比率（分子）の構造'!K$50</f>
        <v>1594</v>
      </c>
      <c r="K58" s="137"/>
      <c r="L58" s="137"/>
      <c r="M58" s="137">
        <f>'将来負担比率（分子）の構造'!L$50</f>
        <v>1671</v>
      </c>
      <c r="N58" s="137"/>
      <c r="O58" s="137"/>
      <c r="P58" s="137">
        <f>'将来負担比率（分子）の構造'!M$50</f>
        <v>1225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1570</v>
      </c>
      <c r="C62" s="137"/>
      <c r="D62" s="137"/>
      <c r="E62" s="137">
        <f>'将来負担比率（分子）の構造'!J$45</f>
        <v>1510</v>
      </c>
      <c r="F62" s="137"/>
      <c r="G62" s="137"/>
      <c r="H62" s="137">
        <f>'将来負担比率（分子）の構造'!K$45</f>
        <v>1424</v>
      </c>
      <c r="I62" s="137"/>
      <c r="J62" s="137"/>
      <c r="K62" s="137">
        <f>'将来負担比率（分子）の構造'!L$45</f>
        <v>1348</v>
      </c>
      <c r="L62" s="137"/>
      <c r="M62" s="137"/>
      <c r="N62" s="137">
        <f>'将来負担比率（分子）の構造'!M$45</f>
        <v>1157</v>
      </c>
      <c r="O62" s="137"/>
      <c r="P62" s="137"/>
    </row>
    <row r="63" spans="1:16" x14ac:dyDescent="0.15">
      <c r="A63" s="137" t="s">
        <v>28</v>
      </c>
      <c r="B63" s="137">
        <f>'将来負担比率（分子）の構造'!I$44</f>
        <v>2</v>
      </c>
      <c r="C63" s="137"/>
      <c r="D63" s="137"/>
      <c r="E63" s="137">
        <f>'将来負担比率（分子）の構造'!J$44</f>
        <v>1</v>
      </c>
      <c r="F63" s="137"/>
      <c r="G63" s="137"/>
      <c r="H63" s="137">
        <f>'将来負担比率（分子）の構造'!K$44</f>
        <v>837</v>
      </c>
      <c r="I63" s="137"/>
      <c r="J63" s="137"/>
      <c r="K63" s="137">
        <f>'将来負担比率（分子）の構造'!L$44</f>
        <v>812</v>
      </c>
      <c r="L63" s="137"/>
      <c r="M63" s="137"/>
      <c r="N63" s="137">
        <f>'将来負担比率（分子）の構造'!M$44</f>
        <v>779</v>
      </c>
      <c r="O63" s="137"/>
      <c r="P63" s="137"/>
    </row>
    <row r="64" spans="1:16" x14ac:dyDescent="0.15">
      <c r="A64" s="137" t="s">
        <v>27</v>
      </c>
      <c r="B64" s="137">
        <f>'将来負担比率（分子）の構造'!I$43</f>
        <v>3168</v>
      </c>
      <c r="C64" s="137"/>
      <c r="D64" s="137"/>
      <c r="E64" s="137">
        <f>'将来負担比率（分子）の構造'!J$43</f>
        <v>3130</v>
      </c>
      <c r="F64" s="137"/>
      <c r="G64" s="137"/>
      <c r="H64" s="137">
        <f>'将来負担比率（分子）の構造'!K$43</f>
        <v>2936</v>
      </c>
      <c r="I64" s="137"/>
      <c r="J64" s="137"/>
      <c r="K64" s="137">
        <f>'将来負担比率（分子）の構造'!L$43</f>
        <v>2876</v>
      </c>
      <c r="L64" s="137"/>
      <c r="M64" s="137"/>
      <c r="N64" s="137">
        <f>'将来負担比率（分子）の構造'!M$43</f>
        <v>2709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6906</v>
      </c>
      <c r="C66" s="137"/>
      <c r="D66" s="137"/>
      <c r="E66" s="137">
        <f>'将来負担比率（分子）の構造'!J$41</f>
        <v>7701</v>
      </c>
      <c r="F66" s="137"/>
      <c r="G66" s="137"/>
      <c r="H66" s="137">
        <f>'将来負担比率（分子）の構造'!K$41</f>
        <v>7632</v>
      </c>
      <c r="I66" s="137"/>
      <c r="J66" s="137"/>
      <c r="K66" s="137">
        <f>'将来負担比率（分子）の構造'!L$41</f>
        <v>7538</v>
      </c>
      <c r="L66" s="137"/>
      <c r="M66" s="137"/>
      <c r="N66" s="137">
        <f>'将来負担比率（分子）の構造'!M$41</f>
        <v>10299</v>
      </c>
      <c r="O66" s="137"/>
      <c r="P66" s="137"/>
    </row>
    <row r="67" spans="1:16" x14ac:dyDescent="0.15">
      <c r="A67" s="137" t="s">
        <v>63</v>
      </c>
      <c r="B67" s="137" t="e">
        <f>NA()</f>
        <v>#N/A</v>
      </c>
      <c r="C67" s="137">
        <f>IF(ISNUMBER('将来負担比率（分子）の構造'!I$53), IF('将来負担比率（分子）の構造'!I$53 &lt; 0, 0, '将来負担比率（分子）の構造'!I$53), NA())</f>
        <v>2874</v>
      </c>
      <c r="D67" s="137" t="e">
        <f>NA()</f>
        <v>#N/A</v>
      </c>
      <c r="E67" s="137" t="e">
        <f>NA()</f>
        <v>#N/A</v>
      </c>
      <c r="F67" s="137">
        <f>IF(ISNUMBER('将来負担比率（分子）の構造'!J$53), IF('将来負担比率（分子）の構造'!J$53 &lt; 0, 0, '将来負担比率（分子）の構造'!J$53), NA())</f>
        <v>3085</v>
      </c>
      <c r="G67" s="137" t="e">
        <f>NA()</f>
        <v>#N/A</v>
      </c>
      <c r="H67" s="137" t="e">
        <f>NA()</f>
        <v>#N/A</v>
      </c>
      <c r="I67" s="137">
        <f>IF(ISNUMBER('将来負担比率（分子）の構造'!K$53), IF('将来負担比率（分子）の構造'!K$53 &lt; 0, 0, '将来負担比率（分子）の構造'!K$53), NA())</f>
        <v>3819</v>
      </c>
      <c r="J67" s="137" t="e">
        <f>NA()</f>
        <v>#N/A</v>
      </c>
      <c r="K67" s="137" t="e">
        <f>NA()</f>
        <v>#N/A</v>
      </c>
      <c r="L67" s="137">
        <f>IF(ISNUMBER('将来負担比率（分子）の構造'!L$53), IF('将来負担比率（分子）の構造'!L$53 &lt; 0, 0, '将来負担比率（分子）の構造'!L$53), NA())</f>
        <v>3709</v>
      </c>
      <c r="M67" s="137" t="e">
        <f>NA()</f>
        <v>#N/A</v>
      </c>
      <c r="N67" s="137" t="e">
        <f>NA()</f>
        <v>#N/A</v>
      </c>
      <c r="O67" s="137">
        <f>IF(ISNUMBER('将来負担比率（分子）の構造'!M$53), IF('将来負担比率（分子）の構造'!M$53 &lt; 0, 0, '将来負担比率（分子）の構造'!M$53), NA())</f>
        <v>4286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194</v>
      </c>
      <c r="DI1" s="572"/>
      <c r="DJ1" s="572"/>
      <c r="DK1" s="572"/>
      <c r="DL1" s="572"/>
      <c r="DM1" s="572"/>
      <c r="DN1" s="573"/>
      <c r="DP1" s="571" t="s">
        <v>195</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197</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198</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199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200</v>
      </c>
      <c r="S4" s="575"/>
      <c r="T4" s="575"/>
      <c r="U4" s="575"/>
      <c r="V4" s="575"/>
      <c r="W4" s="575"/>
      <c r="X4" s="575"/>
      <c r="Y4" s="576"/>
      <c r="Z4" s="574" t="s">
        <v>201</v>
      </c>
      <c r="AA4" s="575"/>
      <c r="AB4" s="575"/>
      <c r="AC4" s="576"/>
      <c r="AD4" s="574" t="s">
        <v>202</v>
      </c>
      <c r="AE4" s="575"/>
      <c r="AF4" s="575"/>
      <c r="AG4" s="575"/>
      <c r="AH4" s="575"/>
      <c r="AI4" s="575"/>
      <c r="AJ4" s="575"/>
      <c r="AK4" s="576"/>
      <c r="AL4" s="574" t="s">
        <v>201</v>
      </c>
      <c r="AM4" s="575"/>
      <c r="AN4" s="575"/>
      <c r="AO4" s="576"/>
      <c r="AP4" s="580" t="s">
        <v>203</v>
      </c>
      <c r="AQ4" s="580"/>
      <c r="AR4" s="580"/>
      <c r="AS4" s="580"/>
      <c r="AT4" s="580"/>
      <c r="AU4" s="580"/>
      <c r="AV4" s="580"/>
      <c r="AW4" s="580"/>
      <c r="AX4" s="580"/>
      <c r="AY4" s="580"/>
      <c r="AZ4" s="580"/>
      <c r="BA4" s="580"/>
      <c r="BB4" s="580"/>
      <c r="BC4" s="580"/>
      <c r="BD4" s="580"/>
      <c r="BE4" s="580"/>
      <c r="BF4" s="580"/>
      <c r="BG4" s="580" t="s">
        <v>204</v>
      </c>
      <c r="BH4" s="580"/>
      <c r="BI4" s="580"/>
      <c r="BJ4" s="580"/>
      <c r="BK4" s="580"/>
      <c r="BL4" s="580"/>
      <c r="BM4" s="580"/>
      <c r="BN4" s="580"/>
      <c r="BO4" s="580" t="s">
        <v>201</v>
      </c>
      <c r="BP4" s="580"/>
      <c r="BQ4" s="580"/>
      <c r="BR4" s="580"/>
      <c r="BS4" s="580" t="s">
        <v>205</v>
      </c>
      <c r="BT4" s="580"/>
      <c r="BU4" s="580"/>
      <c r="BV4" s="580"/>
      <c r="BW4" s="580"/>
      <c r="BX4" s="580"/>
      <c r="BY4" s="580"/>
      <c r="BZ4" s="580"/>
      <c r="CA4" s="580"/>
      <c r="CB4" s="580"/>
      <c r="CD4" s="577" t="s">
        <v>206</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207</v>
      </c>
      <c r="C5" s="582"/>
      <c r="D5" s="582"/>
      <c r="E5" s="582"/>
      <c r="F5" s="582"/>
      <c r="G5" s="582"/>
      <c r="H5" s="582"/>
      <c r="I5" s="582"/>
      <c r="J5" s="582"/>
      <c r="K5" s="582"/>
      <c r="L5" s="582"/>
      <c r="M5" s="582"/>
      <c r="N5" s="582"/>
      <c r="O5" s="582"/>
      <c r="P5" s="582"/>
      <c r="Q5" s="583"/>
      <c r="R5" s="584">
        <v>1355445</v>
      </c>
      <c r="S5" s="585"/>
      <c r="T5" s="585"/>
      <c r="U5" s="585"/>
      <c r="V5" s="585"/>
      <c r="W5" s="585"/>
      <c r="X5" s="585"/>
      <c r="Y5" s="586"/>
      <c r="Z5" s="587">
        <v>8.8000000000000007</v>
      </c>
      <c r="AA5" s="587"/>
      <c r="AB5" s="587"/>
      <c r="AC5" s="587"/>
      <c r="AD5" s="588">
        <v>1355445</v>
      </c>
      <c r="AE5" s="588"/>
      <c r="AF5" s="588"/>
      <c r="AG5" s="588"/>
      <c r="AH5" s="588"/>
      <c r="AI5" s="588"/>
      <c r="AJ5" s="588"/>
      <c r="AK5" s="588"/>
      <c r="AL5" s="589">
        <v>32</v>
      </c>
      <c r="AM5" s="590"/>
      <c r="AN5" s="590"/>
      <c r="AO5" s="591"/>
      <c r="AP5" s="581" t="s">
        <v>208</v>
      </c>
      <c r="AQ5" s="582"/>
      <c r="AR5" s="582"/>
      <c r="AS5" s="582"/>
      <c r="AT5" s="582"/>
      <c r="AU5" s="582"/>
      <c r="AV5" s="582"/>
      <c r="AW5" s="582"/>
      <c r="AX5" s="582"/>
      <c r="AY5" s="582"/>
      <c r="AZ5" s="582"/>
      <c r="BA5" s="582"/>
      <c r="BB5" s="582"/>
      <c r="BC5" s="582"/>
      <c r="BD5" s="582"/>
      <c r="BE5" s="582"/>
      <c r="BF5" s="583"/>
      <c r="BG5" s="595">
        <v>1353879</v>
      </c>
      <c r="BH5" s="596"/>
      <c r="BI5" s="596"/>
      <c r="BJ5" s="596"/>
      <c r="BK5" s="596"/>
      <c r="BL5" s="596"/>
      <c r="BM5" s="596"/>
      <c r="BN5" s="597"/>
      <c r="BO5" s="598">
        <v>99.9</v>
      </c>
      <c r="BP5" s="598"/>
      <c r="BQ5" s="598"/>
      <c r="BR5" s="598"/>
      <c r="BS5" s="599" t="s">
        <v>209</v>
      </c>
      <c r="BT5" s="599"/>
      <c r="BU5" s="599"/>
      <c r="BV5" s="599"/>
      <c r="BW5" s="599"/>
      <c r="BX5" s="599"/>
      <c r="BY5" s="599"/>
      <c r="BZ5" s="599"/>
      <c r="CA5" s="599"/>
      <c r="CB5" s="603"/>
      <c r="CD5" s="577" t="s">
        <v>203</v>
      </c>
      <c r="CE5" s="578"/>
      <c r="CF5" s="578"/>
      <c r="CG5" s="578"/>
      <c r="CH5" s="578"/>
      <c r="CI5" s="578"/>
      <c r="CJ5" s="578"/>
      <c r="CK5" s="578"/>
      <c r="CL5" s="578"/>
      <c r="CM5" s="578"/>
      <c r="CN5" s="578"/>
      <c r="CO5" s="578"/>
      <c r="CP5" s="578"/>
      <c r="CQ5" s="579"/>
      <c r="CR5" s="577" t="s">
        <v>210</v>
      </c>
      <c r="CS5" s="578"/>
      <c r="CT5" s="578"/>
      <c r="CU5" s="578"/>
      <c r="CV5" s="578"/>
      <c r="CW5" s="578"/>
      <c r="CX5" s="578"/>
      <c r="CY5" s="579"/>
      <c r="CZ5" s="577" t="s">
        <v>201</v>
      </c>
      <c r="DA5" s="578"/>
      <c r="DB5" s="578"/>
      <c r="DC5" s="579"/>
      <c r="DD5" s="577" t="s">
        <v>211</v>
      </c>
      <c r="DE5" s="578"/>
      <c r="DF5" s="578"/>
      <c r="DG5" s="578"/>
      <c r="DH5" s="578"/>
      <c r="DI5" s="578"/>
      <c r="DJ5" s="578"/>
      <c r="DK5" s="578"/>
      <c r="DL5" s="578"/>
      <c r="DM5" s="578"/>
      <c r="DN5" s="578"/>
      <c r="DO5" s="578"/>
      <c r="DP5" s="579"/>
      <c r="DQ5" s="577" t="s">
        <v>212</v>
      </c>
      <c r="DR5" s="578"/>
      <c r="DS5" s="578"/>
      <c r="DT5" s="578"/>
      <c r="DU5" s="578"/>
      <c r="DV5" s="578"/>
      <c r="DW5" s="578"/>
      <c r="DX5" s="578"/>
      <c r="DY5" s="578"/>
      <c r="DZ5" s="578"/>
      <c r="EA5" s="578"/>
      <c r="EB5" s="578"/>
      <c r="EC5" s="579"/>
    </row>
    <row r="6" spans="2:143" ht="11.25" customHeight="1" x14ac:dyDescent="0.15">
      <c r="B6" s="592" t="s">
        <v>213</v>
      </c>
      <c r="C6" s="593"/>
      <c r="D6" s="593"/>
      <c r="E6" s="593"/>
      <c r="F6" s="593"/>
      <c r="G6" s="593"/>
      <c r="H6" s="593"/>
      <c r="I6" s="593"/>
      <c r="J6" s="593"/>
      <c r="K6" s="593"/>
      <c r="L6" s="593"/>
      <c r="M6" s="593"/>
      <c r="N6" s="593"/>
      <c r="O6" s="593"/>
      <c r="P6" s="593"/>
      <c r="Q6" s="594"/>
      <c r="R6" s="595">
        <v>78957</v>
      </c>
      <c r="S6" s="596"/>
      <c r="T6" s="596"/>
      <c r="U6" s="596"/>
      <c r="V6" s="596"/>
      <c r="W6" s="596"/>
      <c r="X6" s="596"/>
      <c r="Y6" s="597"/>
      <c r="Z6" s="598">
        <v>0.5</v>
      </c>
      <c r="AA6" s="598"/>
      <c r="AB6" s="598"/>
      <c r="AC6" s="598"/>
      <c r="AD6" s="599">
        <v>78957</v>
      </c>
      <c r="AE6" s="599"/>
      <c r="AF6" s="599"/>
      <c r="AG6" s="599"/>
      <c r="AH6" s="599"/>
      <c r="AI6" s="599"/>
      <c r="AJ6" s="599"/>
      <c r="AK6" s="599"/>
      <c r="AL6" s="600">
        <v>1.9</v>
      </c>
      <c r="AM6" s="601"/>
      <c r="AN6" s="601"/>
      <c r="AO6" s="602"/>
      <c r="AP6" s="592" t="s">
        <v>214</v>
      </c>
      <c r="AQ6" s="593"/>
      <c r="AR6" s="593"/>
      <c r="AS6" s="593"/>
      <c r="AT6" s="593"/>
      <c r="AU6" s="593"/>
      <c r="AV6" s="593"/>
      <c r="AW6" s="593"/>
      <c r="AX6" s="593"/>
      <c r="AY6" s="593"/>
      <c r="AZ6" s="593"/>
      <c r="BA6" s="593"/>
      <c r="BB6" s="593"/>
      <c r="BC6" s="593"/>
      <c r="BD6" s="593"/>
      <c r="BE6" s="593"/>
      <c r="BF6" s="594"/>
      <c r="BG6" s="595">
        <v>1353879</v>
      </c>
      <c r="BH6" s="596"/>
      <c r="BI6" s="596"/>
      <c r="BJ6" s="596"/>
      <c r="BK6" s="596"/>
      <c r="BL6" s="596"/>
      <c r="BM6" s="596"/>
      <c r="BN6" s="597"/>
      <c r="BO6" s="598">
        <v>99.9</v>
      </c>
      <c r="BP6" s="598"/>
      <c r="BQ6" s="598"/>
      <c r="BR6" s="598"/>
      <c r="BS6" s="599" t="s">
        <v>209</v>
      </c>
      <c r="BT6" s="599"/>
      <c r="BU6" s="599"/>
      <c r="BV6" s="599"/>
      <c r="BW6" s="599"/>
      <c r="BX6" s="599"/>
      <c r="BY6" s="599"/>
      <c r="BZ6" s="599"/>
      <c r="CA6" s="599"/>
      <c r="CB6" s="603"/>
      <c r="CD6" s="606" t="s">
        <v>215</v>
      </c>
      <c r="CE6" s="607"/>
      <c r="CF6" s="607"/>
      <c r="CG6" s="607"/>
      <c r="CH6" s="607"/>
      <c r="CI6" s="607"/>
      <c r="CJ6" s="607"/>
      <c r="CK6" s="607"/>
      <c r="CL6" s="607"/>
      <c r="CM6" s="607"/>
      <c r="CN6" s="607"/>
      <c r="CO6" s="607"/>
      <c r="CP6" s="607"/>
      <c r="CQ6" s="608"/>
      <c r="CR6" s="595">
        <v>104883</v>
      </c>
      <c r="CS6" s="596"/>
      <c r="CT6" s="596"/>
      <c r="CU6" s="596"/>
      <c r="CV6" s="596"/>
      <c r="CW6" s="596"/>
      <c r="CX6" s="596"/>
      <c r="CY6" s="597"/>
      <c r="CZ6" s="598">
        <v>0.7</v>
      </c>
      <c r="DA6" s="598"/>
      <c r="DB6" s="598"/>
      <c r="DC6" s="598"/>
      <c r="DD6" s="604" t="s">
        <v>209</v>
      </c>
      <c r="DE6" s="596"/>
      <c r="DF6" s="596"/>
      <c r="DG6" s="596"/>
      <c r="DH6" s="596"/>
      <c r="DI6" s="596"/>
      <c r="DJ6" s="596"/>
      <c r="DK6" s="596"/>
      <c r="DL6" s="596"/>
      <c r="DM6" s="596"/>
      <c r="DN6" s="596"/>
      <c r="DO6" s="596"/>
      <c r="DP6" s="597"/>
      <c r="DQ6" s="604">
        <v>104883</v>
      </c>
      <c r="DR6" s="596"/>
      <c r="DS6" s="596"/>
      <c r="DT6" s="596"/>
      <c r="DU6" s="596"/>
      <c r="DV6" s="596"/>
      <c r="DW6" s="596"/>
      <c r="DX6" s="596"/>
      <c r="DY6" s="596"/>
      <c r="DZ6" s="596"/>
      <c r="EA6" s="596"/>
      <c r="EB6" s="596"/>
      <c r="EC6" s="605"/>
    </row>
    <row r="7" spans="2:143" ht="11.25" customHeight="1" x14ac:dyDescent="0.15">
      <c r="B7" s="592" t="s">
        <v>216</v>
      </c>
      <c r="C7" s="593"/>
      <c r="D7" s="593"/>
      <c r="E7" s="593"/>
      <c r="F7" s="593"/>
      <c r="G7" s="593"/>
      <c r="H7" s="593"/>
      <c r="I7" s="593"/>
      <c r="J7" s="593"/>
      <c r="K7" s="593"/>
      <c r="L7" s="593"/>
      <c r="M7" s="593"/>
      <c r="N7" s="593"/>
      <c r="O7" s="593"/>
      <c r="P7" s="593"/>
      <c r="Q7" s="594"/>
      <c r="R7" s="595">
        <v>1325</v>
      </c>
      <c r="S7" s="596"/>
      <c r="T7" s="596"/>
      <c r="U7" s="596"/>
      <c r="V7" s="596"/>
      <c r="W7" s="596"/>
      <c r="X7" s="596"/>
      <c r="Y7" s="597"/>
      <c r="Z7" s="598">
        <v>0</v>
      </c>
      <c r="AA7" s="598"/>
      <c r="AB7" s="598"/>
      <c r="AC7" s="598"/>
      <c r="AD7" s="599">
        <v>1325</v>
      </c>
      <c r="AE7" s="599"/>
      <c r="AF7" s="599"/>
      <c r="AG7" s="599"/>
      <c r="AH7" s="599"/>
      <c r="AI7" s="599"/>
      <c r="AJ7" s="599"/>
      <c r="AK7" s="599"/>
      <c r="AL7" s="600">
        <v>0</v>
      </c>
      <c r="AM7" s="601"/>
      <c r="AN7" s="601"/>
      <c r="AO7" s="602"/>
      <c r="AP7" s="592" t="s">
        <v>217</v>
      </c>
      <c r="AQ7" s="593"/>
      <c r="AR7" s="593"/>
      <c r="AS7" s="593"/>
      <c r="AT7" s="593"/>
      <c r="AU7" s="593"/>
      <c r="AV7" s="593"/>
      <c r="AW7" s="593"/>
      <c r="AX7" s="593"/>
      <c r="AY7" s="593"/>
      <c r="AZ7" s="593"/>
      <c r="BA7" s="593"/>
      <c r="BB7" s="593"/>
      <c r="BC7" s="593"/>
      <c r="BD7" s="593"/>
      <c r="BE7" s="593"/>
      <c r="BF7" s="594"/>
      <c r="BG7" s="595">
        <v>520345</v>
      </c>
      <c r="BH7" s="596"/>
      <c r="BI7" s="596"/>
      <c r="BJ7" s="596"/>
      <c r="BK7" s="596"/>
      <c r="BL7" s="596"/>
      <c r="BM7" s="596"/>
      <c r="BN7" s="597"/>
      <c r="BO7" s="598">
        <v>38.4</v>
      </c>
      <c r="BP7" s="598"/>
      <c r="BQ7" s="598"/>
      <c r="BR7" s="598"/>
      <c r="BS7" s="599" t="s">
        <v>209</v>
      </c>
      <c r="BT7" s="599"/>
      <c r="BU7" s="599"/>
      <c r="BV7" s="599"/>
      <c r="BW7" s="599"/>
      <c r="BX7" s="599"/>
      <c r="BY7" s="599"/>
      <c r="BZ7" s="599"/>
      <c r="CA7" s="599"/>
      <c r="CB7" s="603"/>
      <c r="CD7" s="609" t="s">
        <v>218</v>
      </c>
      <c r="CE7" s="610"/>
      <c r="CF7" s="610"/>
      <c r="CG7" s="610"/>
      <c r="CH7" s="610"/>
      <c r="CI7" s="610"/>
      <c r="CJ7" s="610"/>
      <c r="CK7" s="610"/>
      <c r="CL7" s="610"/>
      <c r="CM7" s="610"/>
      <c r="CN7" s="610"/>
      <c r="CO7" s="610"/>
      <c r="CP7" s="610"/>
      <c r="CQ7" s="611"/>
      <c r="CR7" s="595">
        <v>1931484</v>
      </c>
      <c r="CS7" s="596"/>
      <c r="CT7" s="596"/>
      <c r="CU7" s="596"/>
      <c r="CV7" s="596"/>
      <c r="CW7" s="596"/>
      <c r="CX7" s="596"/>
      <c r="CY7" s="597"/>
      <c r="CZ7" s="598">
        <v>13.4</v>
      </c>
      <c r="DA7" s="598"/>
      <c r="DB7" s="598"/>
      <c r="DC7" s="598"/>
      <c r="DD7" s="604">
        <v>105891</v>
      </c>
      <c r="DE7" s="596"/>
      <c r="DF7" s="596"/>
      <c r="DG7" s="596"/>
      <c r="DH7" s="596"/>
      <c r="DI7" s="596"/>
      <c r="DJ7" s="596"/>
      <c r="DK7" s="596"/>
      <c r="DL7" s="596"/>
      <c r="DM7" s="596"/>
      <c r="DN7" s="596"/>
      <c r="DO7" s="596"/>
      <c r="DP7" s="597"/>
      <c r="DQ7" s="604">
        <v>1698377</v>
      </c>
      <c r="DR7" s="596"/>
      <c r="DS7" s="596"/>
      <c r="DT7" s="596"/>
      <c r="DU7" s="596"/>
      <c r="DV7" s="596"/>
      <c r="DW7" s="596"/>
      <c r="DX7" s="596"/>
      <c r="DY7" s="596"/>
      <c r="DZ7" s="596"/>
      <c r="EA7" s="596"/>
      <c r="EB7" s="596"/>
      <c r="EC7" s="605"/>
    </row>
    <row r="8" spans="2:143" ht="11.25" customHeight="1" x14ac:dyDescent="0.15">
      <c r="B8" s="592" t="s">
        <v>219</v>
      </c>
      <c r="C8" s="593"/>
      <c r="D8" s="593"/>
      <c r="E8" s="593"/>
      <c r="F8" s="593"/>
      <c r="G8" s="593"/>
      <c r="H8" s="593"/>
      <c r="I8" s="593"/>
      <c r="J8" s="593"/>
      <c r="K8" s="593"/>
      <c r="L8" s="593"/>
      <c r="M8" s="593"/>
      <c r="N8" s="593"/>
      <c r="O8" s="593"/>
      <c r="P8" s="593"/>
      <c r="Q8" s="594"/>
      <c r="R8" s="595">
        <v>3063</v>
      </c>
      <c r="S8" s="596"/>
      <c r="T8" s="596"/>
      <c r="U8" s="596"/>
      <c r="V8" s="596"/>
      <c r="W8" s="596"/>
      <c r="X8" s="596"/>
      <c r="Y8" s="597"/>
      <c r="Z8" s="598">
        <v>0</v>
      </c>
      <c r="AA8" s="598"/>
      <c r="AB8" s="598"/>
      <c r="AC8" s="598"/>
      <c r="AD8" s="599">
        <v>3063</v>
      </c>
      <c r="AE8" s="599"/>
      <c r="AF8" s="599"/>
      <c r="AG8" s="599"/>
      <c r="AH8" s="599"/>
      <c r="AI8" s="599"/>
      <c r="AJ8" s="599"/>
      <c r="AK8" s="599"/>
      <c r="AL8" s="600">
        <v>0.1</v>
      </c>
      <c r="AM8" s="601"/>
      <c r="AN8" s="601"/>
      <c r="AO8" s="602"/>
      <c r="AP8" s="592" t="s">
        <v>220</v>
      </c>
      <c r="AQ8" s="593"/>
      <c r="AR8" s="593"/>
      <c r="AS8" s="593"/>
      <c r="AT8" s="593"/>
      <c r="AU8" s="593"/>
      <c r="AV8" s="593"/>
      <c r="AW8" s="593"/>
      <c r="AX8" s="593"/>
      <c r="AY8" s="593"/>
      <c r="AZ8" s="593"/>
      <c r="BA8" s="593"/>
      <c r="BB8" s="593"/>
      <c r="BC8" s="593"/>
      <c r="BD8" s="593"/>
      <c r="BE8" s="593"/>
      <c r="BF8" s="594"/>
      <c r="BG8" s="595">
        <v>17</v>
      </c>
      <c r="BH8" s="596"/>
      <c r="BI8" s="596"/>
      <c r="BJ8" s="596"/>
      <c r="BK8" s="596"/>
      <c r="BL8" s="596"/>
      <c r="BM8" s="596"/>
      <c r="BN8" s="597"/>
      <c r="BO8" s="598">
        <v>0</v>
      </c>
      <c r="BP8" s="598"/>
      <c r="BQ8" s="598"/>
      <c r="BR8" s="598"/>
      <c r="BS8" s="604" t="s">
        <v>221</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3769404</v>
      </c>
      <c r="CS8" s="596"/>
      <c r="CT8" s="596"/>
      <c r="CU8" s="596"/>
      <c r="CV8" s="596"/>
      <c r="CW8" s="596"/>
      <c r="CX8" s="596"/>
      <c r="CY8" s="597"/>
      <c r="CZ8" s="598">
        <v>26.2</v>
      </c>
      <c r="DA8" s="598"/>
      <c r="DB8" s="598"/>
      <c r="DC8" s="598"/>
      <c r="DD8" s="604">
        <v>13087</v>
      </c>
      <c r="DE8" s="596"/>
      <c r="DF8" s="596"/>
      <c r="DG8" s="596"/>
      <c r="DH8" s="596"/>
      <c r="DI8" s="596"/>
      <c r="DJ8" s="596"/>
      <c r="DK8" s="596"/>
      <c r="DL8" s="596"/>
      <c r="DM8" s="596"/>
      <c r="DN8" s="596"/>
      <c r="DO8" s="596"/>
      <c r="DP8" s="597"/>
      <c r="DQ8" s="604">
        <v>1641658</v>
      </c>
      <c r="DR8" s="596"/>
      <c r="DS8" s="596"/>
      <c r="DT8" s="596"/>
      <c r="DU8" s="596"/>
      <c r="DV8" s="596"/>
      <c r="DW8" s="596"/>
      <c r="DX8" s="596"/>
      <c r="DY8" s="596"/>
      <c r="DZ8" s="596"/>
      <c r="EA8" s="596"/>
      <c r="EB8" s="596"/>
      <c r="EC8" s="605"/>
    </row>
    <row r="9" spans="2:143" ht="11.25" customHeight="1" x14ac:dyDescent="0.15">
      <c r="B9" s="592" t="s">
        <v>223</v>
      </c>
      <c r="C9" s="593"/>
      <c r="D9" s="593"/>
      <c r="E9" s="593"/>
      <c r="F9" s="593"/>
      <c r="G9" s="593"/>
      <c r="H9" s="593"/>
      <c r="I9" s="593"/>
      <c r="J9" s="593"/>
      <c r="K9" s="593"/>
      <c r="L9" s="593"/>
      <c r="M9" s="593"/>
      <c r="N9" s="593"/>
      <c r="O9" s="593"/>
      <c r="P9" s="593"/>
      <c r="Q9" s="594"/>
      <c r="R9" s="595">
        <v>2235</v>
      </c>
      <c r="S9" s="596"/>
      <c r="T9" s="596"/>
      <c r="U9" s="596"/>
      <c r="V9" s="596"/>
      <c r="W9" s="596"/>
      <c r="X9" s="596"/>
      <c r="Y9" s="597"/>
      <c r="Z9" s="598">
        <v>0</v>
      </c>
      <c r="AA9" s="598"/>
      <c r="AB9" s="598"/>
      <c r="AC9" s="598"/>
      <c r="AD9" s="599">
        <v>2235</v>
      </c>
      <c r="AE9" s="599"/>
      <c r="AF9" s="599"/>
      <c r="AG9" s="599"/>
      <c r="AH9" s="599"/>
      <c r="AI9" s="599"/>
      <c r="AJ9" s="599"/>
      <c r="AK9" s="599"/>
      <c r="AL9" s="600">
        <v>0.1</v>
      </c>
      <c r="AM9" s="601"/>
      <c r="AN9" s="601"/>
      <c r="AO9" s="602"/>
      <c r="AP9" s="592" t="s">
        <v>224</v>
      </c>
      <c r="AQ9" s="593"/>
      <c r="AR9" s="593"/>
      <c r="AS9" s="593"/>
      <c r="AT9" s="593"/>
      <c r="AU9" s="593"/>
      <c r="AV9" s="593"/>
      <c r="AW9" s="593"/>
      <c r="AX9" s="593"/>
      <c r="AY9" s="593"/>
      <c r="AZ9" s="593"/>
      <c r="BA9" s="593"/>
      <c r="BB9" s="593"/>
      <c r="BC9" s="593"/>
      <c r="BD9" s="593"/>
      <c r="BE9" s="593"/>
      <c r="BF9" s="594"/>
      <c r="BG9" s="595">
        <v>452815</v>
      </c>
      <c r="BH9" s="596"/>
      <c r="BI9" s="596"/>
      <c r="BJ9" s="596"/>
      <c r="BK9" s="596"/>
      <c r="BL9" s="596"/>
      <c r="BM9" s="596"/>
      <c r="BN9" s="597"/>
      <c r="BO9" s="598">
        <v>33.4</v>
      </c>
      <c r="BP9" s="598"/>
      <c r="BQ9" s="598"/>
      <c r="BR9" s="598"/>
      <c r="BS9" s="604" t="s">
        <v>221</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3748212</v>
      </c>
      <c r="CS9" s="596"/>
      <c r="CT9" s="596"/>
      <c r="CU9" s="596"/>
      <c r="CV9" s="596"/>
      <c r="CW9" s="596"/>
      <c r="CX9" s="596"/>
      <c r="CY9" s="597"/>
      <c r="CZ9" s="598">
        <v>26</v>
      </c>
      <c r="DA9" s="598"/>
      <c r="DB9" s="598"/>
      <c r="DC9" s="598"/>
      <c r="DD9" s="604">
        <v>17784</v>
      </c>
      <c r="DE9" s="596"/>
      <c r="DF9" s="596"/>
      <c r="DG9" s="596"/>
      <c r="DH9" s="596"/>
      <c r="DI9" s="596"/>
      <c r="DJ9" s="596"/>
      <c r="DK9" s="596"/>
      <c r="DL9" s="596"/>
      <c r="DM9" s="596"/>
      <c r="DN9" s="596"/>
      <c r="DO9" s="596"/>
      <c r="DP9" s="597"/>
      <c r="DQ9" s="604">
        <v>467140</v>
      </c>
      <c r="DR9" s="596"/>
      <c r="DS9" s="596"/>
      <c r="DT9" s="596"/>
      <c r="DU9" s="596"/>
      <c r="DV9" s="596"/>
      <c r="DW9" s="596"/>
      <c r="DX9" s="596"/>
      <c r="DY9" s="596"/>
      <c r="DZ9" s="596"/>
      <c r="EA9" s="596"/>
      <c r="EB9" s="596"/>
      <c r="EC9" s="605"/>
    </row>
    <row r="10" spans="2:143" ht="11.25" customHeight="1" x14ac:dyDescent="0.15">
      <c r="B10" s="592" t="s">
        <v>226</v>
      </c>
      <c r="C10" s="593"/>
      <c r="D10" s="593"/>
      <c r="E10" s="593"/>
      <c r="F10" s="593"/>
      <c r="G10" s="593"/>
      <c r="H10" s="593"/>
      <c r="I10" s="593"/>
      <c r="J10" s="593"/>
      <c r="K10" s="593"/>
      <c r="L10" s="593"/>
      <c r="M10" s="593"/>
      <c r="N10" s="593"/>
      <c r="O10" s="593"/>
      <c r="P10" s="593"/>
      <c r="Q10" s="594"/>
      <c r="R10" s="595">
        <v>287016</v>
      </c>
      <c r="S10" s="596"/>
      <c r="T10" s="596"/>
      <c r="U10" s="596"/>
      <c r="V10" s="596"/>
      <c r="W10" s="596"/>
      <c r="X10" s="596"/>
      <c r="Y10" s="597"/>
      <c r="Z10" s="598">
        <v>1.9</v>
      </c>
      <c r="AA10" s="598"/>
      <c r="AB10" s="598"/>
      <c r="AC10" s="598"/>
      <c r="AD10" s="599">
        <v>287016</v>
      </c>
      <c r="AE10" s="599"/>
      <c r="AF10" s="599"/>
      <c r="AG10" s="599"/>
      <c r="AH10" s="599"/>
      <c r="AI10" s="599"/>
      <c r="AJ10" s="599"/>
      <c r="AK10" s="599"/>
      <c r="AL10" s="600">
        <v>6.8</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36349</v>
      </c>
      <c r="BH10" s="596"/>
      <c r="BI10" s="596"/>
      <c r="BJ10" s="596"/>
      <c r="BK10" s="596"/>
      <c r="BL10" s="596"/>
      <c r="BM10" s="596"/>
      <c r="BN10" s="597"/>
      <c r="BO10" s="598">
        <v>2.7</v>
      </c>
      <c r="BP10" s="598"/>
      <c r="BQ10" s="598"/>
      <c r="BR10" s="598"/>
      <c r="BS10" s="604" t="s">
        <v>221</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t="s">
        <v>221</v>
      </c>
      <c r="CS10" s="596"/>
      <c r="CT10" s="596"/>
      <c r="CU10" s="596"/>
      <c r="CV10" s="596"/>
      <c r="CW10" s="596"/>
      <c r="CX10" s="596"/>
      <c r="CY10" s="597"/>
      <c r="CZ10" s="598" t="s">
        <v>221</v>
      </c>
      <c r="DA10" s="598"/>
      <c r="DB10" s="598"/>
      <c r="DC10" s="598"/>
      <c r="DD10" s="604" t="s">
        <v>221</v>
      </c>
      <c r="DE10" s="596"/>
      <c r="DF10" s="596"/>
      <c r="DG10" s="596"/>
      <c r="DH10" s="596"/>
      <c r="DI10" s="596"/>
      <c r="DJ10" s="596"/>
      <c r="DK10" s="596"/>
      <c r="DL10" s="596"/>
      <c r="DM10" s="596"/>
      <c r="DN10" s="596"/>
      <c r="DO10" s="596"/>
      <c r="DP10" s="597"/>
      <c r="DQ10" s="604" t="s">
        <v>221</v>
      </c>
      <c r="DR10" s="596"/>
      <c r="DS10" s="596"/>
      <c r="DT10" s="596"/>
      <c r="DU10" s="596"/>
      <c r="DV10" s="596"/>
      <c r="DW10" s="596"/>
      <c r="DX10" s="596"/>
      <c r="DY10" s="596"/>
      <c r="DZ10" s="596"/>
      <c r="EA10" s="596"/>
      <c r="EB10" s="596"/>
      <c r="EC10" s="605"/>
    </row>
    <row r="11" spans="2:143" ht="11.25" customHeight="1" x14ac:dyDescent="0.15">
      <c r="B11" s="592" t="s">
        <v>229</v>
      </c>
      <c r="C11" s="593"/>
      <c r="D11" s="593"/>
      <c r="E11" s="593"/>
      <c r="F11" s="593"/>
      <c r="G11" s="593"/>
      <c r="H11" s="593"/>
      <c r="I11" s="593"/>
      <c r="J11" s="593"/>
      <c r="K11" s="593"/>
      <c r="L11" s="593"/>
      <c r="M11" s="593"/>
      <c r="N11" s="593"/>
      <c r="O11" s="593"/>
      <c r="P11" s="593"/>
      <c r="Q11" s="594"/>
      <c r="R11" s="595">
        <v>10654</v>
      </c>
      <c r="S11" s="596"/>
      <c r="T11" s="596"/>
      <c r="U11" s="596"/>
      <c r="V11" s="596"/>
      <c r="W11" s="596"/>
      <c r="X11" s="596"/>
      <c r="Y11" s="597"/>
      <c r="Z11" s="598">
        <v>0.1</v>
      </c>
      <c r="AA11" s="598"/>
      <c r="AB11" s="598"/>
      <c r="AC11" s="598"/>
      <c r="AD11" s="599">
        <v>10654</v>
      </c>
      <c r="AE11" s="599"/>
      <c r="AF11" s="599"/>
      <c r="AG11" s="599"/>
      <c r="AH11" s="599"/>
      <c r="AI11" s="599"/>
      <c r="AJ11" s="599"/>
      <c r="AK11" s="599"/>
      <c r="AL11" s="600">
        <v>0.3</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31164</v>
      </c>
      <c r="BH11" s="596"/>
      <c r="BI11" s="596"/>
      <c r="BJ11" s="596"/>
      <c r="BK11" s="596"/>
      <c r="BL11" s="596"/>
      <c r="BM11" s="596"/>
      <c r="BN11" s="597"/>
      <c r="BO11" s="598">
        <v>2.2999999999999998</v>
      </c>
      <c r="BP11" s="598"/>
      <c r="BQ11" s="598"/>
      <c r="BR11" s="598"/>
      <c r="BS11" s="604" t="s">
        <v>221</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396942</v>
      </c>
      <c r="CS11" s="596"/>
      <c r="CT11" s="596"/>
      <c r="CU11" s="596"/>
      <c r="CV11" s="596"/>
      <c r="CW11" s="596"/>
      <c r="CX11" s="596"/>
      <c r="CY11" s="597"/>
      <c r="CZ11" s="598">
        <v>2.8</v>
      </c>
      <c r="DA11" s="598"/>
      <c r="DB11" s="598"/>
      <c r="DC11" s="598"/>
      <c r="DD11" s="604">
        <v>96723</v>
      </c>
      <c r="DE11" s="596"/>
      <c r="DF11" s="596"/>
      <c r="DG11" s="596"/>
      <c r="DH11" s="596"/>
      <c r="DI11" s="596"/>
      <c r="DJ11" s="596"/>
      <c r="DK11" s="596"/>
      <c r="DL11" s="596"/>
      <c r="DM11" s="596"/>
      <c r="DN11" s="596"/>
      <c r="DO11" s="596"/>
      <c r="DP11" s="597"/>
      <c r="DQ11" s="604">
        <v>133005</v>
      </c>
      <c r="DR11" s="596"/>
      <c r="DS11" s="596"/>
      <c r="DT11" s="596"/>
      <c r="DU11" s="596"/>
      <c r="DV11" s="596"/>
      <c r="DW11" s="596"/>
      <c r="DX11" s="596"/>
      <c r="DY11" s="596"/>
      <c r="DZ11" s="596"/>
      <c r="EA11" s="596"/>
      <c r="EB11" s="596"/>
      <c r="EC11" s="605"/>
    </row>
    <row r="12" spans="2:143" ht="11.25" customHeight="1" x14ac:dyDescent="0.15">
      <c r="B12" s="592" t="s">
        <v>232</v>
      </c>
      <c r="C12" s="593"/>
      <c r="D12" s="593"/>
      <c r="E12" s="593"/>
      <c r="F12" s="593"/>
      <c r="G12" s="593"/>
      <c r="H12" s="593"/>
      <c r="I12" s="593"/>
      <c r="J12" s="593"/>
      <c r="K12" s="593"/>
      <c r="L12" s="593"/>
      <c r="M12" s="593"/>
      <c r="N12" s="593"/>
      <c r="O12" s="593"/>
      <c r="P12" s="593"/>
      <c r="Q12" s="594"/>
      <c r="R12" s="595" t="s">
        <v>221</v>
      </c>
      <c r="S12" s="596"/>
      <c r="T12" s="596"/>
      <c r="U12" s="596"/>
      <c r="V12" s="596"/>
      <c r="W12" s="596"/>
      <c r="X12" s="596"/>
      <c r="Y12" s="597"/>
      <c r="Z12" s="598" t="s">
        <v>221</v>
      </c>
      <c r="AA12" s="598"/>
      <c r="AB12" s="598"/>
      <c r="AC12" s="598"/>
      <c r="AD12" s="599" t="s">
        <v>221</v>
      </c>
      <c r="AE12" s="599"/>
      <c r="AF12" s="599"/>
      <c r="AG12" s="599"/>
      <c r="AH12" s="599"/>
      <c r="AI12" s="599"/>
      <c r="AJ12" s="599"/>
      <c r="AK12" s="599"/>
      <c r="AL12" s="600" t="s">
        <v>221</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656562</v>
      </c>
      <c r="BH12" s="596"/>
      <c r="BI12" s="596"/>
      <c r="BJ12" s="596"/>
      <c r="BK12" s="596"/>
      <c r="BL12" s="596"/>
      <c r="BM12" s="596"/>
      <c r="BN12" s="597"/>
      <c r="BO12" s="598">
        <v>48.4</v>
      </c>
      <c r="BP12" s="598"/>
      <c r="BQ12" s="598"/>
      <c r="BR12" s="598"/>
      <c r="BS12" s="604" t="s">
        <v>221</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239264</v>
      </c>
      <c r="CS12" s="596"/>
      <c r="CT12" s="596"/>
      <c r="CU12" s="596"/>
      <c r="CV12" s="596"/>
      <c r="CW12" s="596"/>
      <c r="CX12" s="596"/>
      <c r="CY12" s="597"/>
      <c r="CZ12" s="598">
        <v>1.7</v>
      </c>
      <c r="DA12" s="598"/>
      <c r="DB12" s="598"/>
      <c r="DC12" s="598"/>
      <c r="DD12" s="604">
        <v>27583</v>
      </c>
      <c r="DE12" s="596"/>
      <c r="DF12" s="596"/>
      <c r="DG12" s="596"/>
      <c r="DH12" s="596"/>
      <c r="DI12" s="596"/>
      <c r="DJ12" s="596"/>
      <c r="DK12" s="596"/>
      <c r="DL12" s="596"/>
      <c r="DM12" s="596"/>
      <c r="DN12" s="596"/>
      <c r="DO12" s="596"/>
      <c r="DP12" s="597"/>
      <c r="DQ12" s="604">
        <v>237452</v>
      </c>
      <c r="DR12" s="596"/>
      <c r="DS12" s="596"/>
      <c r="DT12" s="596"/>
      <c r="DU12" s="596"/>
      <c r="DV12" s="596"/>
      <c r="DW12" s="596"/>
      <c r="DX12" s="596"/>
      <c r="DY12" s="596"/>
      <c r="DZ12" s="596"/>
      <c r="EA12" s="596"/>
      <c r="EB12" s="596"/>
      <c r="EC12" s="605"/>
    </row>
    <row r="13" spans="2:143" ht="11.25" customHeight="1" x14ac:dyDescent="0.15">
      <c r="B13" s="592" t="s">
        <v>235</v>
      </c>
      <c r="C13" s="593"/>
      <c r="D13" s="593"/>
      <c r="E13" s="593"/>
      <c r="F13" s="593"/>
      <c r="G13" s="593"/>
      <c r="H13" s="593"/>
      <c r="I13" s="593"/>
      <c r="J13" s="593"/>
      <c r="K13" s="593"/>
      <c r="L13" s="593"/>
      <c r="M13" s="593"/>
      <c r="N13" s="593"/>
      <c r="O13" s="593"/>
      <c r="P13" s="593"/>
      <c r="Q13" s="594"/>
      <c r="R13" s="595">
        <v>13331</v>
      </c>
      <c r="S13" s="596"/>
      <c r="T13" s="596"/>
      <c r="U13" s="596"/>
      <c r="V13" s="596"/>
      <c r="W13" s="596"/>
      <c r="X13" s="596"/>
      <c r="Y13" s="597"/>
      <c r="Z13" s="598">
        <v>0.1</v>
      </c>
      <c r="AA13" s="598"/>
      <c r="AB13" s="598"/>
      <c r="AC13" s="598"/>
      <c r="AD13" s="599">
        <v>13331</v>
      </c>
      <c r="AE13" s="599"/>
      <c r="AF13" s="599"/>
      <c r="AG13" s="599"/>
      <c r="AH13" s="599"/>
      <c r="AI13" s="599"/>
      <c r="AJ13" s="599"/>
      <c r="AK13" s="599"/>
      <c r="AL13" s="600">
        <v>0.3</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652763</v>
      </c>
      <c r="BH13" s="596"/>
      <c r="BI13" s="596"/>
      <c r="BJ13" s="596"/>
      <c r="BK13" s="596"/>
      <c r="BL13" s="596"/>
      <c r="BM13" s="596"/>
      <c r="BN13" s="597"/>
      <c r="BO13" s="598">
        <v>48.2</v>
      </c>
      <c r="BP13" s="598"/>
      <c r="BQ13" s="598"/>
      <c r="BR13" s="598"/>
      <c r="BS13" s="604" t="s">
        <v>221</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463841</v>
      </c>
      <c r="CS13" s="596"/>
      <c r="CT13" s="596"/>
      <c r="CU13" s="596"/>
      <c r="CV13" s="596"/>
      <c r="CW13" s="596"/>
      <c r="CX13" s="596"/>
      <c r="CY13" s="597"/>
      <c r="CZ13" s="598">
        <v>3.2</v>
      </c>
      <c r="DA13" s="598"/>
      <c r="DB13" s="598"/>
      <c r="DC13" s="598"/>
      <c r="DD13" s="604">
        <v>146307</v>
      </c>
      <c r="DE13" s="596"/>
      <c r="DF13" s="596"/>
      <c r="DG13" s="596"/>
      <c r="DH13" s="596"/>
      <c r="DI13" s="596"/>
      <c r="DJ13" s="596"/>
      <c r="DK13" s="596"/>
      <c r="DL13" s="596"/>
      <c r="DM13" s="596"/>
      <c r="DN13" s="596"/>
      <c r="DO13" s="596"/>
      <c r="DP13" s="597"/>
      <c r="DQ13" s="604">
        <v>315130</v>
      </c>
      <c r="DR13" s="596"/>
      <c r="DS13" s="596"/>
      <c r="DT13" s="596"/>
      <c r="DU13" s="596"/>
      <c r="DV13" s="596"/>
      <c r="DW13" s="596"/>
      <c r="DX13" s="596"/>
      <c r="DY13" s="596"/>
      <c r="DZ13" s="596"/>
      <c r="EA13" s="596"/>
      <c r="EB13" s="596"/>
      <c r="EC13" s="605"/>
    </row>
    <row r="14" spans="2:143" ht="11.25" customHeight="1" x14ac:dyDescent="0.15">
      <c r="B14" s="592" t="s">
        <v>238</v>
      </c>
      <c r="C14" s="593"/>
      <c r="D14" s="593"/>
      <c r="E14" s="593"/>
      <c r="F14" s="593"/>
      <c r="G14" s="593"/>
      <c r="H14" s="593"/>
      <c r="I14" s="593"/>
      <c r="J14" s="593"/>
      <c r="K14" s="593"/>
      <c r="L14" s="593"/>
      <c r="M14" s="593"/>
      <c r="N14" s="593"/>
      <c r="O14" s="593"/>
      <c r="P14" s="593"/>
      <c r="Q14" s="594"/>
      <c r="R14" s="595" t="s">
        <v>221</v>
      </c>
      <c r="S14" s="596"/>
      <c r="T14" s="596"/>
      <c r="U14" s="596"/>
      <c r="V14" s="596"/>
      <c r="W14" s="596"/>
      <c r="X14" s="596"/>
      <c r="Y14" s="597"/>
      <c r="Z14" s="598" t="s">
        <v>221</v>
      </c>
      <c r="AA14" s="598"/>
      <c r="AB14" s="598"/>
      <c r="AC14" s="598"/>
      <c r="AD14" s="599" t="s">
        <v>221</v>
      </c>
      <c r="AE14" s="599"/>
      <c r="AF14" s="599"/>
      <c r="AG14" s="599"/>
      <c r="AH14" s="599"/>
      <c r="AI14" s="599"/>
      <c r="AJ14" s="599"/>
      <c r="AK14" s="599"/>
      <c r="AL14" s="600" t="s">
        <v>221</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59032</v>
      </c>
      <c r="BH14" s="596"/>
      <c r="BI14" s="596"/>
      <c r="BJ14" s="596"/>
      <c r="BK14" s="596"/>
      <c r="BL14" s="596"/>
      <c r="BM14" s="596"/>
      <c r="BN14" s="597"/>
      <c r="BO14" s="598">
        <v>4.4000000000000004</v>
      </c>
      <c r="BP14" s="598"/>
      <c r="BQ14" s="598"/>
      <c r="BR14" s="598"/>
      <c r="BS14" s="604" t="s">
        <v>221</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277793</v>
      </c>
      <c r="CS14" s="596"/>
      <c r="CT14" s="596"/>
      <c r="CU14" s="596"/>
      <c r="CV14" s="596"/>
      <c r="CW14" s="596"/>
      <c r="CX14" s="596"/>
      <c r="CY14" s="597"/>
      <c r="CZ14" s="598">
        <v>1.9</v>
      </c>
      <c r="DA14" s="598"/>
      <c r="DB14" s="598"/>
      <c r="DC14" s="598"/>
      <c r="DD14" s="604">
        <v>10635</v>
      </c>
      <c r="DE14" s="596"/>
      <c r="DF14" s="596"/>
      <c r="DG14" s="596"/>
      <c r="DH14" s="596"/>
      <c r="DI14" s="596"/>
      <c r="DJ14" s="596"/>
      <c r="DK14" s="596"/>
      <c r="DL14" s="596"/>
      <c r="DM14" s="596"/>
      <c r="DN14" s="596"/>
      <c r="DO14" s="596"/>
      <c r="DP14" s="597"/>
      <c r="DQ14" s="604">
        <v>267258</v>
      </c>
      <c r="DR14" s="596"/>
      <c r="DS14" s="596"/>
      <c r="DT14" s="596"/>
      <c r="DU14" s="596"/>
      <c r="DV14" s="596"/>
      <c r="DW14" s="596"/>
      <c r="DX14" s="596"/>
      <c r="DY14" s="596"/>
      <c r="DZ14" s="596"/>
      <c r="EA14" s="596"/>
      <c r="EB14" s="596"/>
      <c r="EC14" s="605"/>
    </row>
    <row r="15" spans="2:143" ht="11.25" customHeight="1" x14ac:dyDescent="0.15">
      <c r="B15" s="592" t="s">
        <v>241</v>
      </c>
      <c r="C15" s="593"/>
      <c r="D15" s="593"/>
      <c r="E15" s="593"/>
      <c r="F15" s="593"/>
      <c r="G15" s="593"/>
      <c r="H15" s="593"/>
      <c r="I15" s="593"/>
      <c r="J15" s="593"/>
      <c r="K15" s="593"/>
      <c r="L15" s="593"/>
      <c r="M15" s="593"/>
      <c r="N15" s="593"/>
      <c r="O15" s="593"/>
      <c r="P15" s="593"/>
      <c r="Q15" s="594"/>
      <c r="R15" s="595">
        <v>8985</v>
      </c>
      <c r="S15" s="596"/>
      <c r="T15" s="596"/>
      <c r="U15" s="596"/>
      <c r="V15" s="596"/>
      <c r="W15" s="596"/>
      <c r="X15" s="596"/>
      <c r="Y15" s="597"/>
      <c r="Z15" s="598">
        <v>0.1</v>
      </c>
      <c r="AA15" s="598"/>
      <c r="AB15" s="598"/>
      <c r="AC15" s="598"/>
      <c r="AD15" s="599">
        <v>8985</v>
      </c>
      <c r="AE15" s="599"/>
      <c r="AF15" s="599"/>
      <c r="AG15" s="599"/>
      <c r="AH15" s="599"/>
      <c r="AI15" s="599"/>
      <c r="AJ15" s="599"/>
      <c r="AK15" s="599"/>
      <c r="AL15" s="600">
        <v>0.2</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117940</v>
      </c>
      <c r="BH15" s="596"/>
      <c r="BI15" s="596"/>
      <c r="BJ15" s="596"/>
      <c r="BK15" s="596"/>
      <c r="BL15" s="596"/>
      <c r="BM15" s="596"/>
      <c r="BN15" s="597"/>
      <c r="BO15" s="598">
        <v>8.6999999999999993</v>
      </c>
      <c r="BP15" s="598"/>
      <c r="BQ15" s="598"/>
      <c r="BR15" s="598"/>
      <c r="BS15" s="604" t="s">
        <v>221</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1236196</v>
      </c>
      <c r="CS15" s="596"/>
      <c r="CT15" s="596"/>
      <c r="CU15" s="596"/>
      <c r="CV15" s="596"/>
      <c r="CW15" s="596"/>
      <c r="CX15" s="596"/>
      <c r="CY15" s="597"/>
      <c r="CZ15" s="598">
        <v>8.6</v>
      </c>
      <c r="DA15" s="598"/>
      <c r="DB15" s="598"/>
      <c r="DC15" s="598"/>
      <c r="DD15" s="604">
        <v>690402</v>
      </c>
      <c r="DE15" s="596"/>
      <c r="DF15" s="596"/>
      <c r="DG15" s="596"/>
      <c r="DH15" s="596"/>
      <c r="DI15" s="596"/>
      <c r="DJ15" s="596"/>
      <c r="DK15" s="596"/>
      <c r="DL15" s="596"/>
      <c r="DM15" s="596"/>
      <c r="DN15" s="596"/>
      <c r="DO15" s="596"/>
      <c r="DP15" s="597"/>
      <c r="DQ15" s="604">
        <v>647698</v>
      </c>
      <c r="DR15" s="596"/>
      <c r="DS15" s="596"/>
      <c r="DT15" s="596"/>
      <c r="DU15" s="596"/>
      <c r="DV15" s="596"/>
      <c r="DW15" s="596"/>
      <c r="DX15" s="596"/>
      <c r="DY15" s="596"/>
      <c r="DZ15" s="596"/>
      <c r="EA15" s="596"/>
      <c r="EB15" s="596"/>
      <c r="EC15" s="605"/>
    </row>
    <row r="16" spans="2:143" ht="11.25" customHeight="1" x14ac:dyDescent="0.15">
      <c r="B16" s="592" t="s">
        <v>244</v>
      </c>
      <c r="C16" s="593"/>
      <c r="D16" s="593"/>
      <c r="E16" s="593"/>
      <c r="F16" s="593"/>
      <c r="G16" s="593"/>
      <c r="H16" s="593"/>
      <c r="I16" s="593"/>
      <c r="J16" s="593"/>
      <c r="K16" s="593"/>
      <c r="L16" s="593"/>
      <c r="M16" s="593"/>
      <c r="N16" s="593"/>
      <c r="O16" s="593"/>
      <c r="P16" s="593"/>
      <c r="Q16" s="594"/>
      <c r="R16" s="595">
        <v>3353141</v>
      </c>
      <c r="S16" s="596"/>
      <c r="T16" s="596"/>
      <c r="U16" s="596"/>
      <c r="V16" s="596"/>
      <c r="W16" s="596"/>
      <c r="X16" s="596"/>
      <c r="Y16" s="597"/>
      <c r="Z16" s="598">
        <v>21.7</v>
      </c>
      <c r="AA16" s="598"/>
      <c r="AB16" s="598"/>
      <c r="AC16" s="598"/>
      <c r="AD16" s="599">
        <v>2455275</v>
      </c>
      <c r="AE16" s="599"/>
      <c r="AF16" s="599"/>
      <c r="AG16" s="599"/>
      <c r="AH16" s="599"/>
      <c r="AI16" s="599"/>
      <c r="AJ16" s="599"/>
      <c r="AK16" s="599"/>
      <c r="AL16" s="600">
        <v>58</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t="s">
        <v>221</v>
      </c>
      <c r="BH16" s="596"/>
      <c r="BI16" s="596"/>
      <c r="BJ16" s="596"/>
      <c r="BK16" s="596"/>
      <c r="BL16" s="596"/>
      <c r="BM16" s="596"/>
      <c r="BN16" s="597"/>
      <c r="BO16" s="598" t="s">
        <v>221</v>
      </c>
      <c r="BP16" s="598"/>
      <c r="BQ16" s="598"/>
      <c r="BR16" s="598"/>
      <c r="BS16" s="604" t="s">
        <v>221</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1628774</v>
      </c>
      <c r="CS16" s="596"/>
      <c r="CT16" s="596"/>
      <c r="CU16" s="596"/>
      <c r="CV16" s="596"/>
      <c r="CW16" s="596"/>
      <c r="CX16" s="596"/>
      <c r="CY16" s="597"/>
      <c r="CZ16" s="598">
        <v>11.3</v>
      </c>
      <c r="DA16" s="598"/>
      <c r="DB16" s="598"/>
      <c r="DC16" s="598"/>
      <c r="DD16" s="604" t="s">
        <v>221</v>
      </c>
      <c r="DE16" s="596"/>
      <c r="DF16" s="596"/>
      <c r="DG16" s="596"/>
      <c r="DH16" s="596"/>
      <c r="DI16" s="596"/>
      <c r="DJ16" s="596"/>
      <c r="DK16" s="596"/>
      <c r="DL16" s="596"/>
      <c r="DM16" s="596"/>
      <c r="DN16" s="596"/>
      <c r="DO16" s="596"/>
      <c r="DP16" s="597"/>
      <c r="DQ16" s="604">
        <v>440855</v>
      </c>
      <c r="DR16" s="596"/>
      <c r="DS16" s="596"/>
      <c r="DT16" s="596"/>
      <c r="DU16" s="596"/>
      <c r="DV16" s="596"/>
      <c r="DW16" s="596"/>
      <c r="DX16" s="596"/>
      <c r="DY16" s="596"/>
      <c r="DZ16" s="596"/>
      <c r="EA16" s="596"/>
      <c r="EB16" s="596"/>
      <c r="EC16" s="605"/>
    </row>
    <row r="17" spans="2:133" ht="11.25" customHeight="1" x14ac:dyDescent="0.15">
      <c r="B17" s="592" t="s">
        <v>247</v>
      </c>
      <c r="C17" s="593"/>
      <c r="D17" s="593"/>
      <c r="E17" s="593"/>
      <c r="F17" s="593"/>
      <c r="G17" s="593"/>
      <c r="H17" s="593"/>
      <c r="I17" s="593"/>
      <c r="J17" s="593"/>
      <c r="K17" s="593"/>
      <c r="L17" s="593"/>
      <c r="M17" s="593"/>
      <c r="N17" s="593"/>
      <c r="O17" s="593"/>
      <c r="P17" s="593"/>
      <c r="Q17" s="594"/>
      <c r="R17" s="595">
        <v>2455275</v>
      </c>
      <c r="S17" s="596"/>
      <c r="T17" s="596"/>
      <c r="U17" s="596"/>
      <c r="V17" s="596"/>
      <c r="W17" s="596"/>
      <c r="X17" s="596"/>
      <c r="Y17" s="597"/>
      <c r="Z17" s="598">
        <v>15.9</v>
      </c>
      <c r="AA17" s="598"/>
      <c r="AB17" s="598"/>
      <c r="AC17" s="598"/>
      <c r="AD17" s="599">
        <v>2455275</v>
      </c>
      <c r="AE17" s="599"/>
      <c r="AF17" s="599"/>
      <c r="AG17" s="599"/>
      <c r="AH17" s="599"/>
      <c r="AI17" s="599"/>
      <c r="AJ17" s="599"/>
      <c r="AK17" s="599"/>
      <c r="AL17" s="600">
        <v>58</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221</v>
      </c>
      <c r="BH17" s="596"/>
      <c r="BI17" s="596"/>
      <c r="BJ17" s="596"/>
      <c r="BK17" s="596"/>
      <c r="BL17" s="596"/>
      <c r="BM17" s="596"/>
      <c r="BN17" s="597"/>
      <c r="BO17" s="598" t="s">
        <v>221</v>
      </c>
      <c r="BP17" s="598"/>
      <c r="BQ17" s="598"/>
      <c r="BR17" s="598"/>
      <c r="BS17" s="604" t="s">
        <v>221</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600556</v>
      </c>
      <c r="CS17" s="596"/>
      <c r="CT17" s="596"/>
      <c r="CU17" s="596"/>
      <c r="CV17" s="596"/>
      <c r="CW17" s="596"/>
      <c r="CX17" s="596"/>
      <c r="CY17" s="597"/>
      <c r="CZ17" s="598">
        <v>4.2</v>
      </c>
      <c r="DA17" s="598"/>
      <c r="DB17" s="598"/>
      <c r="DC17" s="598"/>
      <c r="DD17" s="604" t="s">
        <v>221</v>
      </c>
      <c r="DE17" s="596"/>
      <c r="DF17" s="596"/>
      <c r="DG17" s="596"/>
      <c r="DH17" s="596"/>
      <c r="DI17" s="596"/>
      <c r="DJ17" s="596"/>
      <c r="DK17" s="596"/>
      <c r="DL17" s="596"/>
      <c r="DM17" s="596"/>
      <c r="DN17" s="596"/>
      <c r="DO17" s="596"/>
      <c r="DP17" s="597"/>
      <c r="DQ17" s="604">
        <v>578505</v>
      </c>
      <c r="DR17" s="596"/>
      <c r="DS17" s="596"/>
      <c r="DT17" s="596"/>
      <c r="DU17" s="596"/>
      <c r="DV17" s="596"/>
      <c r="DW17" s="596"/>
      <c r="DX17" s="596"/>
      <c r="DY17" s="596"/>
      <c r="DZ17" s="596"/>
      <c r="EA17" s="596"/>
      <c r="EB17" s="596"/>
      <c r="EC17" s="605"/>
    </row>
    <row r="18" spans="2:133" ht="11.25" customHeight="1" x14ac:dyDescent="0.15">
      <c r="B18" s="592" t="s">
        <v>250</v>
      </c>
      <c r="C18" s="593"/>
      <c r="D18" s="593"/>
      <c r="E18" s="593"/>
      <c r="F18" s="593"/>
      <c r="G18" s="593"/>
      <c r="H18" s="593"/>
      <c r="I18" s="593"/>
      <c r="J18" s="593"/>
      <c r="K18" s="593"/>
      <c r="L18" s="593"/>
      <c r="M18" s="593"/>
      <c r="N18" s="593"/>
      <c r="O18" s="593"/>
      <c r="P18" s="593"/>
      <c r="Q18" s="594"/>
      <c r="R18" s="595">
        <v>897866</v>
      </c>
      <c r="S18" s="596"/>
      <c r="T18" s="596"/>
      <c r="U18" s="596"/>
      <c r="V18" s="596"/>
      <c r="W18" s="596"/>
      <c r="X18" s="596"/>
      <c r="Y18" s="597"/>
      <c r="Z18" s="598">
        <v>5.8</v>
      </c>
      <c r="AA18" s="598"/>
      <c r="AB18" s="598"/>
      <c r="AC18" s="598"/>
      <c r="AD18" s="599" t="s">
        <v>221</v>
      </c>
      <c r="AE18" s="599"/>
      <c r="AF18" s="599"/>
      <c r="AG18" s="599"/>
      <c r="AH18" s="599"/>
      <c r="AI18" s="599"/>
      <c r="AJ18" s="599"/>
      <c r="AK18" s="599"/>
      <c r="AL18" s="600" t="s">
        <v>221</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221</v>
      </c>
      <c r="BH18" s="596"/>
      <c r="BI18" s="596"/>
      <c r="BJ18" s="596"/>
      <c r="BK18" s="596"/>
      <c r="BL18" s="596"/>
      <c r="BM18" s="596"/>
      <c r="BN18" s="597"/>
      <c r="BO18" s="598" t="s">
        <v>221</v>
      </c>
      <c r="BP18" s="598"/>
      <c r="BQ18" s="598"/>
      <c r="BR18" s="598"/>
      <c r="BS18" s="604" t="s">
        <v>221</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221</v>
      </c>
      <c r="CS18" s="596"/>
      <c r="CT18" s="596"/>
      <c r="CU18" s="596"/>
      <c r="CV18" s="596"/>
      <c r="CW18" s="596"/>
      <c r="CX18" s="596"/>
      <c r="CY18" s="597"/>
      <c r="CZ18" s="598" t="s">
        <v>221</v>
      </c>
      <c r="DA18" s="598"/>
      <c r="DB18" s="598"/>
      <c r="DC18" s="598"/>
      <c r="DD18" s="604" t="s">
        <v>221</v>
      </c>
      <c r="DE18" s="596"/>
      <c r="DF18" s="596"/>
      <c r="DG18" s="596"/>
      <c r="DH18" s="596"/>
      <c r="DI18" s="596"/>
      <c r="DJ18" s="596"/>
      <c r="DK18" s="596"/>
      <c r="DL18" s="596"/>
      <c r="DM18" s="596"/>
      <c r="DN18" s="596"/>
      <c r="DO18" s="596"/>
      <c r="DP18" s="597"/>
      <c r="DQ18" s="604" t="s">
        <v>221</v>
      </c>
      <c r="DR18" s="596"/>
      <c r="DS18" s="596"/>
      <c r="DT18" s="596"/>
      <c r="DU18" s="596"/>
      <c r="DV18" s="596"/>
      <c r="DW18" s="596"/>
      <c r="DX18" s="596"/>
      <c r="DY18" s="596"/>
      <c r="DZ18" s="596"/>
      <c r="EA18" s="596"/>
      <c r="EB18" s="596"/>
      <c r="EC18" s="605"/>
    </row>
    <row r="19" spans="2:133" ht="11.25" customHeight="1" x14ac:dyDescent="0.15">
      <c r="B19" s="592" t="s">
        <v>253</v>
      </c>
      <c r="C19" s="593"/>
      <c r="D19" s="593"/>
      <c r="E19" s="593"/>
      <c r="F19" s="593"/>
      <c r="G19" s="593"/>
      <c r="H19" s="593"/>
      <c r="I19" s="593"/>
      <c r="J19" s="593"/>
      <c r="K19" s="593"/>
      <c r="L19" s="593"/>
      <c r="M19" s="593"/>
      <c r="N19" s="593"/>
      <c r="O19" s="593"/>
      <c r="P19" s="593"/>
      <c r="Q19" s="594"/>
      <c r="R19" s="595" t="s">
        <v>221</v>
      </c>
      <c r="S19" s="596"/>
      <c r="T19" s="596"/>
      <c r="U19" s="596"/>
      <c r="V19" s="596"/>
      <c r="W19" s="596"/>
      <c r="X19" s="596"/>
      <c r="Y19" s="597"/>
      <c r="Z19" s="598" t="s">
        <v>221</v>
      </c>
      <c r="AA19" s="598"/>
      <c r="AB19" s="598"/>
      <c r="AC19" s="598"/>
      <c r="AD19" s="599" t="s">
        <v>221</v>
      </c>
      <c r="AE19" s="599"/>
      <c r="AF19" s="599"/>
      <c r="AG19" s="599"/>
      <c r="AH19" s="599"/>
      <c r="AI19" s="599"/>
      <c r="AJ19" s="599"/>
      <c r="AK19" s="599"/>
      <c r="AL19" s="600" t="s">
        <v>221</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1566</v>
      </c>
      <c r="BH19" s="596"/>
      <c r="BI19" s="596"/>
      <c r="BJ19" s="596"/>
      <c r="BK19" s="596"/>
      <c r="BL19" s="596"/>
      <c r="BM19" s="596"/>
      <c r="BN19" s="597"/>
      <c r="BO19" s="598">
        <v>0.1</v>
      </c>
      <c r="BP19" s="598"/>
      <c r="BQ19" s="598"/>
      <c r="BR19" s="598"/>
      <c r="BS19" s="604" t="s">
        <v>221</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221</v>
      </c>
      <c r="CS19" s="596"/>
      <c r="CT19" s="596"/>
      <c r="CU19" s="596"/>
      <c r="CV19" s="596"/>
      <c r="CW19" s="596"/>
      <c r="CX19" s="596"/>
      <c r="CY19" s="597"/>
      <c r="CZ19" s="598" t="s">
        <v>221</v>
      </c>
      <c r="DA19" s="598"/>
      <c r="DB19" s="598"/>
      <c r="DC19" s="598"/>
      <c r="DD19" s="604" t="s">
        <v>221</v>
      </c>
      <c r="DE19" s="596"/>
      <c r="DF19" s="596"/>
      <c r="DG19" s="596"/>
      <c r="DH19" s="596"/>
      <c r="DI19" s="596"/>
      <c r="DJ19" s="596"/>
      <c r="DK19" s="596"/>
      <c r="DL19" s="596"/>
      <c r="DM19" s="596"/>
      <c r="DN19" s="596"/>
      <c r="DO19" s="596"/>
      <c r="DP19" s="597"/>
      <c r="DQ19" s="604" t="s">
        <v>221</v>
      </c>
      <c r="DR19" s="596"/>
      <c r="DS19" s="596"/>
      <c r="DT19" s="596"/>
      <c r="DU19" s="596"/>
      <c r="DV19" s="596"/>
      <c r="DW19" s="596"/>
      <c r="DX19" s="596"/>
      <c r="DY19" s="596"/>
      <c r="DZ19" s="596"/>
      <c r="EA19" s="596"/>
      <c r="EB19" s="596"/>
      <c r="EC19" s="605"/>
    </row>
    <row r="20" spans="2:133" ht="11.25" customHeight="1" x14ac:dyDescent="0.15">
      <c r="B20" s="592" t="s">
        <v>256</v>
      </c>
      <c r="C20" s="593"/>
      <c r="D20" s="593"/>
      <c r="E20" s="593"/>
      <c r="F20" s="593"/>
      <c r="G20" s="593"/>
      <c r="H20" s="593"/>
      <c r="I20" s="593"/>
      <c r="J20" s="593"/>
      <c r="K20" s="593"/>
      <c r="L20" s="593"/>
      <c r="M20" s="593"/>
      <c r="N20" s="593"/>
      <c r="O20" s="593"/>
      <c r="P20" s="593"/>
      <c r="Q20" s="594"/>
      <c r="R20" s="595">
        <v>5114152</v>
      </c>
      <c r="S20" s="596"/>
      <c r="T20" s="596"/>
      <c r="U20" s="596"/>
      <c r="V20" s="596"/>
      <c r="W20" s="596"/>
      <c r="X20" s="596"/>
      <c r="Y20" s="597"/>
      <c r="Z20" s="598">
        <v>33.1</v>
      </c>
      <c r="AA20" s="598"/>
      <c r="AB20" s="598"/>
      <c r="AC20" s="598"/>
      <c r="AD20" s="599">
        <v>4216286</v>
      </c>
      <c r="AE20" s="599"/>
      <c r="AF20" s="599"/>
      <c r="AG20" s="599"/>
      <c r="AH20" s="599"/>
      <c r="AI20" s="599"/>
      <c r="AJ20" s="599"/>
      <c r="AK20" s="599"/>
      <c r="AL20" s="600">
        <v>99.7</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1566</v>
      </c>
      <c r="BH20" s="596"/>
      <c r="BI20" s="596"/>
      <c r="BJ20" s="596"/>
      <c r="BK20" s="596"/>
      <c r="BL20" s="596"/>
      <c r="BM20" s="596"/>
      <c r="BN20" s="597"/>
      <c r="BO20" s="598">
        <v>0.1</v>
      </c>
      <c r="BP20" s="598"/>
      <c r="BQ20" s="598"/>
      <c r="BR20" s="598"/>
      <c r="BS20" s="604" t="s">
        <v>221</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14397349</v>
      </c>
      <c r="CS20" s="596"/>
      <c r="CT20" s="596"/>
      <c r="CU20" s="596"/>
      <c r="CV20" s="596"/>
      <c r="CW20" s="596"/>
      <c r="CX20" s="596"/>
      <c r="CY20" s="597"/>
      <c r="CZ20" s="598">
        <v>100</v>
      </c>
      <c r="DA20" s="598"/>
      <c r="DB20" s="598"/>
      <c r="DC20" s="598"/>
      <c r="DD20" s="604">
        <v>1108412</v>
      </c>
      <c r="DE20" s="596"/>
      <c r="DF20" s="596"/>
      <c r="DG20" s="596"/>
      <c r="DH20" s="596"/>
      <c r="DI20" s="596"/>
      <c r="DJ20" s="596"/>
      <c r="DK20" s="596"/>
      <c r="DL20" s="596"/>
      <c r="DM20" s="596"/>
      <c r="DN20" s="596"/>
      <c r="DO20" s="596"/>
      <c r="DP20" s="597"/>
      <c r="DQ20" s="604">
        <v>6531961</v>
      </c>
      <c r="DR20" s="596"/>
      <c r="DS20" s="596"/>
      <c r="DT20" s="596"/>
      <c r="DU20" s="596"/>
      <c r="DV20" s="596"/>
      <c r="DW20" s="596"/>
      <c r="DX20" s="596"/>
      <c r="DY20" s="596"/>
      <c r="DZ20" s="596"/>
      <c r="EA20" s="596"/>
      <c r="EB20" s="596"/>
      <c r="EC20" s="605"/>
    </row>
    <row r="21" spans="2:133" ht="11.25" customHeight="1" x14ac:dyDescent="0.15">
      <c r="B21" s="592" t="s">
        <v>259</v>
      </c>
      <c r="C21" s="593"/>
      <c r="D21" s="593"/>
      <c r="E21" s="593"/>
      <c r="F21" s="593"/>
      <c r="G21" s="593"/>
      <c r="H21" s="593"/>
      <c r="I21" s="593"/>
      <c r="J21" s="593"/>
      <c r="K21" s="593"/>
      <c r="L21" s="593"/>
      <c r="M21" s="593"/>
      <c r="N21" s="593"/>
      <c r="O21" s="593"/>
      <c r="P21" s="593"/>
      <c r="Q21" s="594"/>
      <c r="R21" s="595">
        <v>1217</v>
      </c>
      <c r="S21" s="596"/>
      <c r="T21" s="596"/>
      <c r="U21" s="596"/>
      <c r="V21" s="596"/>
      <c r="W21" s="596"/>
      <c r="X21" s="596"/>
      <c r="Y21" s="597"/>
      <c r="Z21" s="598">
        <v>0</v>
      </c>
      <c r="AA21" s="598"/>
      <c r="AB21" s="598"/>
      <c r="AC21" s="598"/>
      <c r="AD21" s="599">
        <v>1217</v>
      </c>
      <c r="AE21" s="599"/>
      <c r="AF21" s="599"/>
      <c r="AG21" s="599"/>
      <c r="AH21" s="599"/>
      <c r="AI21" s="599"/>
      <c r="AJ21" s="599"/>
      <c r="AK21" s="599"/>
      <c r="AL21" s="600">
        <v>0</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v>1566</v>
      </c>
      <c r="BH21" s="596"/>
      <c r="BI21" s="596"/>
      <c r="BJ21" s="596"/>
      <c r="BK21" s="596"/>
      <c r="BL21" s="596"/>
      <c r="BM21" s="596"/>
      <c r="BN21" s="597"/>
      <c r="BO21" s="598">
        <v>0.1</v>
      </c>
      <c r="BP21" s="598"/>
      <c r="BQ21" s="598"/>
      <c r="BR21" s="598"/>
      <c r="BS21" s="604" t="s">
        <v>221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261</v>
      </c>
      <c r="C22" s="593"/>
      <c r="D22" s="593"/>
      <c r="E22" s="593"/>
      <c r="F22" s="593"/>
      <c r="G22" s="593"/>
      <c r="H22" s="593"/>
      <c r="I22" s="593"/>
      <c r="J22" s="593"/>
      <c r="K22" s="593"/>
      <c r="L22" s="593"/>
      <c r="M22" s="593"/>
      <c r="N22" s="593"/>
      <c r="O22" s="593"/>
      <c r="P22" s="593"/>
      <c r="Q22" s="594"/>
      <c r="R22" s="595">
        <v>80495</v>
      </c>
      <c r="S22" s="596"/>
      <c r="T22" s="596"/>
      <c r="U22" s="596"/>
      <c r="V22" s="596"/>
      <c r="W22" s="596"/>
      <c r="X22" s="596"/>
      <c r="Y22" s="597"/>
      <c r="Z22" s="598">
        <v>0.5</v>
      </c>
      <c r="AA22" s="598"/>
      <c r="AB22" s="598"/>
      <c r="AC22" s="598"/>
      <c r="AD22" s="599">
        <v>6793</v>
      </c>
      <c r="AE22" s="599"/>
      <c r="AF22" s="599"/>
      <c r="AG22" s="599"/>
      <c r="AH22" s="599"/>
      <c r="AI22" s="599"/>
      <c r="AJ22" s="599"/>
      <c r="AK22" s="599"/>
      <c r="AL22" s="600">
        <v>0.2</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221</v>
      </c>
      <c r="BH22" s="596"/>
      <c r="BI22" s="596"/>
      <c r="BJ22" s="596"/>
      <c r="BK22" s="596"/>
      <c r="BL22" s="596"/>
      <c r="BM22" s="596"/>
      <c r="BN22" s="597"/>
      <c r="BO22" s="598" t="s">
        <v>221</v>
      </c>
      <c r="BP22" s="598"/>
      <c r="BQ22" s="598"/>
      <c r="BR22" s="598"/>
      <c r="BS22" s="604" t="s">
        <v>221</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264</v>
      </c>
      <c r="C23" s="593"/>
      <c r="D23" s="593"/>
      <c r="E23" s="593"/>
      <c r="F23" s="593"/>
      <c r="G23" s="593"/>
      <c r="H23" s="593"/>
      <c r="I23" s="593"/>
      <c r="J23" s="593"/>
      <c r="K23" s="593"/>
      <c r="L23" s="593"/>
      <c r="M23" s="593"/>
      <c r="N23" s="593"/>
      <c r="O23" s="593"/>
      <c r="P23" s="593"/>
      <c r="Q23" s="594"/>
      <c r="R23" s="595">
        <v>100110</v>
      </c>
      <c r="S23" s="596"/>
      <c r="T23" s="596"/>
      <c r="U23" s="596"/>
      <c r="V23" s="596"/>
      <c r="W23" s="596"/>
      <c r="X23" s="596"/>
      <c r="Y23" s="597"/>
      <c r="Z23" s="598">
        <v>0.6</v>
      </c>
      <c r="AA23" s="598"/>
      <c r="AB23" s="598"/>
      <c r="AC23" s="598"/>
      <c r="AD23" s="599">
        <v>3366</v>
      </c>
      <c r="AE23" s="599"/>
      <c r="AF23" s="599"/>
      <c r="AG23" s="599"/>
      <c r="AH23" s="599"/>
      <c r="AI23" s="599"/>
      <c r="AJ23" s="599"/>
      <c r="AK23" s="599"/>
      <c r="AL23" s="600">
        <v>0.1</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221</v>
      </c>
      <c r="BH23" s="596"/>
      <c r="BI23" s="596"/>
      <c r="BJ23" s="596"/>
      <c r="BK23" s="596"/>
      <c r="BL23" s="596"/>
      <c r="BM23" s="596"/>
      <c r="BN23" s="597"/>
      <c r="BO23" s="598" t="s">
        <v>221</v>
      </c>
      <c r="BP23" s="598"/>
      <c r="BQ23" s="598"/>
      <c r="BR23" s="598"/>
      <c r="BS23" s="604" t="s">
        <v>221</v>
      </c>
      <c r="BT23" s="596"/>
      <c r="BU23" s="596"/>
      <c r="BV23" s="596"/>
      <c r="BW23" s="596"/>
      <c r="BX23" s="596"/>
      <c r="BY23" s="596"/>
      <c r="BZ23" s="596"/>
      <c r="CA23" s="596"/>
      <c r="CB23" s="605"/>
      <c r="CD23" s="577" t="s">
        <v>203</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x14ac:dyDescent="0.15">
      <c r="B24" s="592" t="s">
        <v>271</v>
      </c>
      <c r="C24" s="593"/>
      <c r="D24" s="593"/>
      <c r="E24" s="593"/>
      <c r="F24" s="593"/>
      <c r="G24" s="593"/>
      <c r="H24" s="593"/>
      <c r="I24" s="593"/>
      <c r="J24" s="593"/>
      <c r="K24" s="593"/>
      <c r="L24" s="593"/>
      <c r="M24" s="593"/>
      <c r="N24" s="593"/>
      <c r="O24" s="593"/>
      <c r="P24" s="593"/>
      <c r="Q24" s="594"/>
      <c r="R24" s="595">
        <v>14152</v>
      </c>
      <c r="S24" s="596"/>
      <c r="T24" s="596"/>
      <c r="U24" s="596"/>
      <c r="V24" s="596"/>
      <c r="W24" s="596"/>
      <c r="X24" s="596"/>
      <c r="Y24" s="597"/>
      <c r="Z24" s="598">
        <v>0.1</v>
      </c>
      <c r="AA24" s="598"/>
      <c r="AB24" s="598"/>
      <c r="AC24" s="598"/>
      <c r="AD24" s="599">
        <v>300</v>
      </c>
      <c r="AE24" s="599"/>
      <c r="AF24" s="599"/>
      <c r="AG24" s="599"/>
      <c r="AH24" s="599"/>
      <c r="AI24" s="599"/>
      <c r="AJ24" s="599"/>
      <c r="AK24" s="599"/>
      <c r="AL24" s="600">
        <v>0</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221</v>
      </c>
      <c r="BH24" s="596"/>
      <c r="BI24" s="596"/>
      <c r="BJ24" s="596"/>
      <c r="BK24" s="596"/>
      <c r="BL24" s="596"/>
      <c r="BM24" s="596"/>
      <c r="BN24" s="597"/>
      <c r="BO24" s="598" t="s">
        <v>221</v>
      </c>
      <c r="BP24" s="598"/>
      <c r="BQ24" s="598"/>
      <c r="BR24" s="598"/>
      <c r="BS24" s="604" t="s">
        <v>221</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4105223</v>
      </c>
      <c r="CS24" s="585"/>
      <c r="CT24" s="585"/>
      <c r="CU24" s="585"/>
      <c r="CV24" s="585"/>
      <c r="CW24" s="585"/>
      <c r="CX24" s="585"/>
      <c r="CY24" s="586"/>
      <c r="CZ24" s="622">
        <v>28.5</v>
      </c>
      <c r="DA24" s="623"/>
      <c r="DB24" s="623"/>
      <c r="DC24" s="624"/>
      <c r="DD24" s="621">
        <v>2432311</v>
      </c>
      <c r="DE24" s="585"/>
      <c r="DF24" s="585"/>
      <c r="DG24" s="585"/>
      <c r="DH24" s="585"/>
      <c r="DI24" s="585"/>
      <c r="DJ24" s="585"/>
      <c r="DK24" s="586"/>
      <c r="DL24" s="621">
        <v>2153882</v>
      </c>
      <c r="DM24" s="585"/>
      <c r="DN24" s="585"/>
      <c r="DO24" s="585"/>
      <c r="DP24" s="585"/>
      <c r="DQ24" s="585"/>
      <c r="DR24" s="585"/>
      <c r="DS24" s="585"/>
      <c r="DT24" s="585"/>
      <c r="DU24" s="585"/>
      <c r="DV24" s="586"/>
      <c r="DW24" s="589">
        <v>48.4</v>
      </c>
      <c r="DX24" s="590"/>
      <c r="DY24" s="590"/>
      <c r="DZ24" s="590"/>
      <c r="EA24" s="590"/>
      <c r="EB24" s="590"/>
      <c r="EC24" s="591"/>
    </row>
    <row r="25" spans="2:133" ht="11.25" customHeight="1" x14ac:dyDescent="0.15">
      <c r="B25" s="592" t="s">
        <v>274</v>
      </c>
      <c r="C25" s="593"/>
      <c r="D25" s="593"/>
      <c r="E25" s="593"/>
      <c r="F25" s="593"/>
      <c r="G25" s="593"/>
      <c r="H25" s="593"/>
      <c r="I25" s="593"/>
      <c r="J25" s="593"/>
      <c r="K25" s="593"/>
      <c r="L25" s="593"/>
      <c r="M25" s="593"/>
      <c r="N25" s="593"/>
      <c r="O25" s="593"/>
      <c r="P25" s="593"/>
      <c r="Q25" s="594"/>
      <c r="R25" s="595">
        <v>3075000</v>
      </c>
      <c r="S25" s="596"/>
      <c r="T25" s="596"/>
      <c r="U25" s="596"/>
      <c r="V25" s="596"/>
      <c r="W25" s="596"/>
      <c r="X25" s="596"/>
      <c r="Y25" s="597"/>
      <c r="Z25" s="598">
        <v>19.899999999999999</v>
      </c>
      <c r="AA25" s="598"/>
      <c r="AB25" s="598"/>
      <c r="AC25" s="598"/>
      <c r="AD25" s="599" t="s">
        <v>221</v>
      </c>
      <c r="AE25" s="599"/>
      <c r="AF25" s="599"/>
      <c r="AG25" s="599"/>
      <c r="AH25" s="599"/>
      <c r="AI25" s="599"/>
      <c r="AJ25" s="599"/>
      <c r="AK25" s="599"/>
      <c r="AL25" s="600" t="s">
        <v>221</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221</v>
      </c>
      <c r="BH25" s="596"/>
      <c r="BI25" s="596"/>
      <c r="BJ25" s="596"/>
      <c r="BK25" s="596"/>
      <c r="BL25" s="596"/>
      <c r="BM25" s="596"/>
      <c r="BN25" s="597"/>
      <c r="BO25" s="598" t="s">
        <v>221</v>
      </c>
      <c r="BP25" s="598"/>
      <c r="BQ25" s="598"/>
      <c r="BR25" s="598"/>
      <c r="BS25" s="604" t="s">
        <v>221</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1540684</v>
      </c>
      <c r="CS25" s="627"/>
      <c r="CT25" s="627"/>
      <c r="CU25" s="627"/>
      <c r="CV25" s="627"/>
      <c r="CW25" s="627"/>
      <c r="CX25" s="627"/>
      <c r="CY25" s="628"/>
      <c r="CZ25" s="629">
        <v>10.7</v>
      </c>
      <c r="DA25" s="630"/>
      <c r="DB25" s="630"/>
      <c r="DC25" s="631"/>
      <c r="DD25" s="604">
        <v>1354864</v>
      </c>
      <c r="DE25" s="627"/>
      <c r="DF25" s="627"/>
      <c r="DG25" s="627"/>
      <c r="DH25" s="627"/>
      <c r="DI25" s="627"/>
      <c r="DJ25" s="627"/>
      <c r="DK25" s="628"/>
      <c r="DL25" s="604">
        <v>1165781</v>
      </c>
      <c r="DM25" s="627"/>
      <c r="DN25" s="627"/>
      <c r="DO25" s="627"/>
      <c r="DP25" s="627"/>
      <c r="DQ25" s="627"/>
      <c r="DR25" s="627"/>
      <c r="DS25" s="627"/>
      <c r="DT25" s="627"/>
      <c r="DU25" s="627"/>
      <c r="DV25" s="628"/>
      <c r="DW25" s="600">
        <v>26.2</v>
      </c>
      <c r="DX25" s="625"/>
      <c r="DY25" s="625"/>
      <c r="DZ25" s="625"/>
      <c r="EA25" s="625"/>
      <c r="EB25" s="625"/>
      <c r="EC25" s="626"/>
    </row>
    <row r="26" spans="2:133" ht="11.25" customHeight="1" x14ac:dyDescent="0.15">
      <c r="B26" s="632" t="s">
        <v>277</v>
      </c>
      <c r="C26" s="633"/>
      <c r="D26" s="633"/>
      <c r="E26" s="633"/>
      <c r="F26" s="633"/>
      <c r="G26" s="633"/>
      <c r="H26" s="633"/>
      <c r="I26" s="633"/>
      <c r="J26" s="633"/>
      <c r="K26" s="633"/>
      <c r="L26" s="633"/>
      <c r="M26" s="633"/>
      <c r="N26" s="633"/>
      <c r="O26" s="633"/>
      <c r="P26" s="633"/>
      <c r="Q26" s="634"/>
      <c r="R26" s="595" t="s">
        <v>221</v>
      </c>
      <c r="S26" s="596"/>
      <c r="T26" s="596"/>
      <c r="U26" s="596"/>
      <c r="V26" s="596"/>
      <c r="W26" s="596"/>
      <c r="X26" s="596"/>
      <c r="Y26" s="597"/>
      <c r="Z26" s="598" t="s">
        <v>221</v>
      </c>
      <c r="AA26" s="598"/>
      <c r="AB26" s="598"/>
      <c r="AC26" s="598"/>
      <c r="AD26" s="599" t="s">
        <v>221</v>
      </c>
      <c r="AE26" s="599"/>
      <c r="AF26" s="599"/>
      <c r="AG26" s="599"/>
      <c r="AH26" s="599"/>
      <c r="AI26" s="599"/>
      <c r="AJ26" s="599"/>
      <c r="AK26" s="599"/>
      <c r="AL26" s="600" t="s">
        <v>221</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221</v>
      </c>
      <c r="BH26" s="596"/>
      <c r="BI26" s="596"/>
      <c r="BJ26" s="596"/>
      <c r="BK26" s="596"/>
      <c r="BL26" s="596"/>
      <c r="BM26" s="596"/>
      <c r="BN26" s="597"/>
      <c r="BO26" s="598" t="s">
        <v>221</v>
      </c>
      <c r="BP26" s="598"/>
      <c r="BQ26" s="598"/>
      <c r="BR26" s="598"/>
      <c r="BS26" s="604" t="s">
        <v>221</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970278</v>
      </c>
      <c r="CS26" s="596"/>
      <c r="CT26" s="596"/>
      <c r="CU26" s="596"/>
      <c r="CV26" s="596"/>
      <c r="CW26" s="596"/>
      <c r="CX26" s="596"/>
      <c r="CY26" s="597"/>
      <c r="CZ26" s="629">
        <v>6.7</v>
      </c>
      <c r="DA26" s="630"/>
      <c r="DB26" s="630"/>
      <c r="DC26" s="631"/>
      <c r="DD26" s="604">
        <v>813176</v>
      </c>
      <c r="DE26" s="596"/>
      <c r="DF26" s="596"/>
      <c r="DG26" s="596"/>
      <c r="DH26" s="596"/>
      <c r="DI26" s="596"/>
      <c r="DJ26" s="596"/>
      <c r="DK26" s="597"/>
      <c r="DL26" s="604" t="s">
        <v>209</v>
      </c>
      <c r="DM26" s="596"/>
      <c r="DN26" s="596"/>
      <c r="DO26" s="596"/>
      <c r="DP26" s="596"/>
      <c r="DQ26" s="596"/>
      <c r="DR26" s="596"/>
      <c r="DS26" s="596"/>
      <c r="DT26" s="596"/>
      <c r="DU26" s="596"/>
      <c r="DV26" s="597"/>
      <c r="DW26" s="600" t="s">
        <v>209</v>
      </c>
      <c r="DX26" s="625"/>
      <c r="DY26" s="625"/>
      <c r="DZ26" s="625"/>
      <c r="EA26" s="625"/>
      <c r="EB26" s="625"/>
      <c r="EC26" s="626"/>
    </row>
    <row r="27" spans="2:133" ht="11.25" customHeight="1" x14ac:dyDescent="0.15">
      <c r="B27" s="592" t="s">
        <v>280</v>
      </c>
      <c r="C27" s="593"/>
      <c r="D27" s="593"/>
      <c r="E27" s="593"/>
      <c r="F27" s="593"/>
      <c r="G27" s="593"/>
      <c r="H27" s="593"/>
      <c r="I27" s="593"/>
      <c r="J27" s="593"/>
      <c r="K27" s="593"/>
      <c r="L27" s="593"/>
      <c r="M27" s="593"/>
      <c r="N27" s="593"/>
      <c r="O27" s="593"/>
      <c r="P27" s="593"/>
      <c r="Q27" s="594"/>
      <c r="R27" s="595">
        <v>1744009</v>
      </c>
      <c r="S27" s="596"/>
      <c r="T27" s="596"/>
      <c r="U27" s="596"/>
      <c r="V27" s="596"/>
      <c r="W27" s="596"/>
      <c r="X27" s="596"/>
      <c r="Y27" s="597"/>
      <c r="Z27" s="598">
        <v>11.3</v>
      </c>
      <c r="AA27" s="598"/>
      <c r="AB27" s="598"/>
      <c r="AC27" s="598"/>
      <c r="AD27" s="599" t="s">
        <v>221</v>
      </c>
      <c r="AE27" s="599"/>
      <c r="AF27" s="599"/>
      <c r="AG27" s="599"/>
      <c r="AH27" s="599"/>
      <c r="AI27" s="599"/>
      <c r="AJ27" s="599"/>
      <c r="AK27" s="599"/>
      <c r="AL27" s="600" t="s">
        <v>221</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1355445</v>
      </c>
      <c r="BH27" s="596"/>
      <c r="BI27" s="596"/>
      <c r="BJ27" s="596"/>
      <c r="BK27" s="596"/>
      <c r="BL27" s="596"/>
      <c r="BM27" s="596"/>
      <c r="BN27" s="597"/>
      <c r="BO27" s="598">
        <v>100</v>
      </c>
      <c r="BP27" s="598"/>
      <c r="BQ27" s="598"/>
      <c r="BR27" s="598"/>
      <c r="BS27" s="604" t="s">
        <v>221</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1963983</v>
      </c>
      <c r="CS27" s="627"/>
      <c r="CT27" s="627"/>
      <c r="CU27" s="627"/>
      <c r="CV27" s="627"/>
      <c r="CW27" s="627"/>
      <c r="CX27" s="627"/>
      <c r="CY27" s="628"/>
      <c r="CZ27" s="629">
        <v>13.6</v>
      </c>
      <c r="DA27" s="630"/>
      <c r="DB27" s="630"/>
      <c r="DC27" s="631"/>
      <c r="DD27" s="604">
        <v>498942</v>
      </c>
      <c r="DE27" s="627"/>
      <c r="DF27" s="627"/>
      <c r="DG27" s="627"/>
      <c r="DH27" s="627"/>
      <c r="DI27" s="627"/>
      <c r="DJ27" s="627"/>
      <c r="DK27" s="628"/>
      <c r="DL27" s="604">
        <v>409596</v>
      </c>
      <c r="DM27" s="627"/>
      <c r="DN27" s="627"/>
      <c r="DO27" s="627"/>
      <c r="DP27" s="627"/>
      <c r="DQ27" s="627"/>
      <c r="DR27" s="627"/>
      <c r="DS27" s="627"/>
      <c r="DT27" s="627"/>
      <c r="DU27" s="627"/>
      <c r="DV27" s="628"/>
      <c r="DW27" s="600">
        <v>9.1999999999999993</v>
      </c>
      <c r="DX27" s="625"/>
      <c r="DY27" s="625"/>
      <c r="DZ27" s="625"/>
      <c r="EA27" s="625"/>
      <c r="EB27" s="625"/>
      <c r="EC27" s="626"/>
    </row>
    <row r="28" spans="2:133" ht="11.25" customHeight="1" x14ac:dyDescent="0.15">
      <c r="B28" s="592" t="s">
        <v>283</v>
      </c>
      <c r="C28" s="593"/>
      <c r="D28" s="593"/>
      <c r="E28" s="593"/>
      <c r="F28" s="593"/>
      <c r="G28" s="593"/>
      <c r="H28" s="593"/>
      <c r="I28" s="593"/>
      <c r="J28" s="593"/>
      <c r="K28" s="593"/>
      <c r="L28" s="593"/>
      <c r="M28" s="593"/>
      <c r="N28" s="593"/>
      <c r="O28" s="593"/>
      <c r="P28" s="593"/>
      <c r="Q28" s="594"/>
      <c r="R28" s="595">
        <v>54948</v>
      </c>
      <c r="S28" s="596"/>
      <c r="T28" s="596"/>
      <c r="U28" s="596"/>
      <c r="V28" s="596"/>
      <c r="W28" s="596"/>
      <c r="X28" s="596"/>
      <c r="Y28" s="597"/>
      <c r="Z28" s="598">
        <v>0.4</v>
      </c>
      <c r="AA28" s="598"/>
      <c r="AB28" s="598"/>
      <c r="AC28" s="598"/>
      <c r="AD28" s="599" t="s">
        <v>221</v>
      </c>
      <c r="AE28" s="599"/>
      <c r="AF28" s="599"/>
      <c r="AG28" s="599"/>
      <c r="AH28" s="599"/>
      <c r="AI28" s="599"/>
      <c r="AJ28" s="599"/>
      <c r="AK28" s="599"/>
      <c r="AL28" s="600" t="s">
        <v>221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600556</v>
      </c>
      <c r="CS28" s="596"/>
      <c r="CT28" s="596"/>
      <c r="CU28" s="596"/>
      <c r="CV28" s="596"/>
      <c r="CW28" s="596"/>
      <c r="CX28" s="596"/>
      <c r="CY28" s="597"/>
      <c r="CZ28" s="629">
        <v>4.2</v>
      </c>
      <c r="DA28" s="630"/>
      <c r="DB28" s="630"/>
      <c r="DC28" s="631"/>
      <c r="DD28" s="604">
        <v>578505</v>
      </c>
      <c r="DE28" s="596"/>
      <c r="DF28" s="596"/>
      <c r="DG28" s="596"/>
      <c r="DH28" s="596"/>
      <c r="DI28" s="596"/>
      <c r="DJ28" s="596"/>
      <c r="DK28" s="597"/>
      <c r="DL28" s="604">
        <v>578505</v>
      </c>
      <c r="DM28" s="596"/>
      <c r="DN28" s="596"/>
      <c r="DO28" s="596"/>
      <c r="DP28" s="596"/>
      <c r="DQ28" s="596"/>
      <c r="DR28" s="596"/>
      <c r="DS28" s="596"/>
      <c r="DT28" s="596"/>
      <c r="DU28" s="596"/>
      <c r="DV28" s="597"/>
      <c r="DW28" s="600">
        <v>13</v>
      </c>
      <c r="DX28" s="625"/>
      <c r="DY28" s="625"/>
      <c r="DZ28" s="625"/>
      <c r="EA28" s="625"/>
      <c r="EB28" s="625"/>
      <c r="EC28" s="626"/>
    </row>
    <row r="29" spans="2:133" ht="11.25" customHeight="1" x14ac:dyDescent="0.15">
      <c r="B29" s="592" t="s">
        <v>285</v>
      </c>
      <c r="C29" s="593"/>
      <c r="D29" s="593"/>
      <c r="E29" s="593"/>
      <c r="F29" s="593"/>
      <c r="G29" s="593"/>
      <c r="H29" s="593"/>
      <c r="I29" s="593"/>
      <c r="J29" s="593"/>
      <c r="K29" s="593"/>
      <c r="L29" s="593"/>
      <c r="M29" s="593"/>
      <c r="N29" s="593"/>
      <c r="O29" s="593"/>
      <c r="P29" s="593"/>
      <c r="Q29" s="594"/>
      <c r="R29" s="595">
        <v>123252</v>
      </c>
      <c r="S29" s="596"/>
      <c r="T29" s="596"/>
      <c r="U29" s="596"/>
      <c r="V29" s="596"/>
      <c r="W29" s="596"/>
      <c r="X29" s="596"/>
      <c r="Y29" s="597"/>
      <c r="Z29" s="598">
        <v>0.8</v>
      </c>
      <c r="AA29" s="598"/>
      <c r="AB29" s="598"/>
      <c r="AC29" s="598"/>
      <c r="AD29" s="599" t="s">
        <v>221</v>
      </c>
      <c r="AE29" s="599"/>
      <c r="AF29" s="599"/>
      <c r="AG29" s="599"/>
      <c r="AH29" s="599"/>
      <c r="AI29" s="599"/>
      <c r="AJ29" s="599"/>
      <c r="AK29" s="599"/>
      <c r="AL29" s="600" t="s">
        <v>221</v>
      </c>
      <c r="AM29" s="601"/>
      <c r="AN29" s="601"/>
      <c r="AO29" s="602"/>
      <c r="AP29" s="574" t="s">
        <v>203</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58</v>
      </c>
      <c r="CG29" s="610"/>
      <c r="CH29" s="610"/>
      <c r="CI29" s="610"/>
      <c r="CJ29" s="610"/>
      <c r="CK29" s="610"/>
      <c r="CL29" s="610"/>
      <c r="CM29" s="610"/>
      <c r="CN29" s="610"/>
      <c r="CO29" s="610"/>
      <c r="CP29" s="610"/>
      <c r="CQ29" s="611"/>
      <c r="CR29" s="595">
        <v>600256</v>
      </c>
      <c r="CS29" s="627"/>
      <c r="CT29" s="627"/>
      <c r="CU29" s="627"/>
      <c r="CV29" s="627"/>
      <c r="CW29" s="627"/>
      <c r="CX29" s="627"/>
      <c r="CY29" s="628"/>
      <c r="CZ29" s="629">
        <v>4.2</v>
      </c>
      <c r="DA29" s="630"/>
      <c r="DB29" s="630"/>
      <c r="DC29" s="631"/>
      <c r="DD29" s="604">
        <v>578205</v>
      </c>
      <c r="DE29" s="627"/>
      <c r="DF29" s="627"/>
      <c r="DG29" s="627"/>
      <c r="DH29" s="627"/>
      <c r="DI29" s="627"/>
      <c r="DJ29" s="627"/>
      <c r="DK29" s="628"/>
      <c r="DL29" s="604">
        <v>578205</v>
      </c>
      <c r="DM29" s="627"/>
      <c r="DN29" s="627"/>
      <c r="DO29" s="627"/>
      <c r="DP29" s="627"/>
      <c r="DQ29" s="627"/>
      <c r="DR29" s="627"/>
      <c r="DS29" s="627"/>
      <c r="DT29" s="627"/>
      <c r="DU29" s="627"/>
      <c r="DV29" s="628"/>
      <c r="DW29" s="600">
        <v>13</v>
      </c>
      <c r="DX29" s="625"/>
      <c r="DY29" s="625"/>
      <c r="DZ29" s="625"/>
      <c r="EA29" s="625"/>
      <c r="EB29" s="625"/>
      <c r="EC29" s="626"/>
    </row>
    <row r="30" spans="2:133" ht="11.25" customHeight="1" x14ac:dyDescent="0.15">
      <c r="B30" s="592" t="s">
        <v>289</v>
      </c>
      <c r="C30" s="593"/>
      <c r="D30" s="593"/>
      <c r="E30" s="593"/>
      <c r="F30" s="593"/>
      <c r="G30" s="593"/>
      <c r="H30" s="593"/>
      <c r="I30" s="593"/>
      <c r="J30" s="593"/>
      <c r="K30" s="593"/>
      <c r="L30" s="593"/>
      <c r="M30" s="593"/>
      <c r="N30" s="593"/>
      <c r="O30" s="593"/>
      <c r="P30" s="593"/>
      <c r="Q30" s="594"/>
      <c r="R30" s="595">
        <v>1403516</v>
      </c>
      <c r="S30" s="596"/>
      <c r="T30" s="596"/>
      <c r="U30" s="596"/>
      <c r="V30" s="596"/>
      <c r="W30" s="596"/>
      <c r="X30" s="596"/>
      <c r="Y30" s="597"/>
      <c r="Z30" s="598">
        <v>9.1</v>
      </c>
      <c r="AA30" s="598"/>
      <c r="AB30" s="598"/>
      <c r="AC30" s="598"/>
      <c r="AD30" s="599" t="s">
        <v>221</v>
      </c>
      <c r="AE30" s="599"/>
      <c r="AF30" s="599"/>
      <c r="AG30" s="599"/>
      <c r="AH30" s="599"/>
      <c r="AI30" s="599"/>
      <c r="AJ30" s="599"/>
      <c r="AK30" s="599"/>
      <c r="AL30" s="600" t="s">
        <v>221</v>
      </c>
      <c r="AM30" s="601"/>
      <c r="AN30" s="601"/>
      <c r="AO30" s="602"/>
      <c r="AP30" s="641" t="s">
        <v>290</v>
      </c>
      <c r="AQ30" s="642"/>
      <c r="AR30" s="642"/>
      <c r="AS30" s="642"/>
      <c r="AT30" s="647" t="s">
        <v>291</v>
      </c>
      <c r="AU30" s="184"/>
      <c r="AV30" s="184"/>
      <c r="AW30" s="184"/>
      <c r="AX30" s="581" t="s">
        <v>169</v>
      </c>
      <c r="AY30" s="582"/>
      <c r="AZ30" s="582"/>
      <c r="BA30" s="582"/>
      <c r="BB30" s="582"/>
      <c r="BC30" s="582"/>
      <c r="BD30" s="582"/>
      <c r="BE30" s="582"/>
      <c r="BF30" s="583"/>
      <c r="BG30" s="653">
        <v>99</v>
      </c>
      <c r="BH30" s="654"/>
      <c r="BI30" s="654"/>
      <c r="BJ30" s="654"/>
      <c r="BK30" s="654"/>
      <c r="BL30" s="654"/>
      <c r="BM30" s="590">
        <v>95.6</v>
      </c>
      <c r="BN30" s="654"/>
      <c r="BO30" s="654"/>
      <c r="BP30" s="654"/>
      <c r="BQ30" s="655"/>
      <c r="BR30" s="653">
        <v>98.8</v>
      </c>
      <c r="BS30" s="654"/>
      <c r="BT30" s="654"/>
      <c r="BU30" s="654"/>
      <c r="BV30" s="654"/>
      <c r="BW30" s="654"/>
      <c r="BX30" s="590">
        <v>95.5</v>
      </c>
      <c r="BY30" s="654"/>
      <c r="BZ30" s="654"/>
      <c r="CA30" s="654"/>
      <c r="CB30" s="655"/>
      <c r="CD30" s="658"/>
      <c r="CE30" s="659"/>
      <c r="CF30" s="609" t="s">
        <v>292</v>
      </c>
      <c r="CG30" s="610"/>
      <c r="CH30" s="610"/>
      <c r="CI30" s="610"/>
      <c r="CJ30" s="610"/>
      <c r="CK30" s="610"/>
      <c r="CL30" s="610"/>
      <c r="CM30" s="610"/>
      <c r="CN30" s="610"/>
      <c r="CO30" s="610"/>
      <c r="CP30" s="610"/>
      <c r="CQ30" s="611"/>
      <c r="CR30" s="595">
        <v>514163</v>
      </c>
      <c r="CS30" s="596"/>
      <c r="CT30" s="596"/>
      <c r="CU30" s="596"/>
      <c r="CV30" s="596"/>
      <c r="CW30" s="596"/>
      <c r="CX30" s="596"/>
      <c r="CY30" s="597"/>
      <c r="CZ30" s="629">
        <v>3.6</v>
      </c>
      <c r="DA30" s="630"/>
      <c r="DB30" s="630"/>
      <c r="DC30" s="631"/>
      <c r="DD30" s="604">
        <v>494035</v>
      </c>
      <c r="DE30" s="596"/>
      <c r="DF30" s="596"/>
      <c r="DG30" s="596"/>
      <c r="DH30" s="596"/>
      <c r="DI30" s="596"/>
      <c r="DJ30" s="596"/>
      <c r="DK30" s="597"/>
      <c r="DL30" s="604">
        <v>494035</v>
      </c>
      <c r="DM30" s="596"/>
      <c r="DN30" s="596"/>
      <c r="DO30" s="596"/>
      <c r="DP30" s="596"/>
      <c r="DQ30" s="596"/>
      <c r="DR30" s="596"/>
      <c r="DS30" s="596"/>
      <c r="DT30" s="596"/>
      <c r="DU30" s="596"/>
      <c r="DV30" s="597"/>
      <c r="DW30" s="600">
        <v>11.1</v>
      </c>
      <c r="DX30" s="625"/>
      <c r="DY30" s="625"/>
      <c r="DZ30" s="625"/>
      <c r="EA30" s="625"/>
      <c r="EB30" s="625"/>
      <c r="EC30" s="626"/>
    </row>
    <row r="31" spans="2:133" ht="11.25" customHeight="1" x14ac:dyDescent="0.15">
      <c r="B31" s="592" t="s">
        <v>293</v>
      </c>
      <c r="C31" s="593"/>
      <c r="D31" s="593"/>
      <c r="E31" s="593"/>
      <c r="F31" s="593"/>
      <c r="G31" s="593"/>
      <c r="H31" s="593"/>
      <c r="I31" s="593"/>
      <c r="J31" s="593"/>
      <c r="K31" s="593"/>
      <c r="L31" s="593"/>
      <c r="M31" s="593"/>
      <c r="N31" s="593"/>
      <c r="O31" s="593"/>
      <c r="P31" s="593"/>
      <c r="Q31" s="594"/>
      <c r="R31" s="595">
        <v>429168</v>
      </c>
      <c r="S31" s="596"/>
      <c r="T31" s="596"/>
      <c r="U31" s="596"/>
      <c r="V31" s="596"/>
      <c r="W31" s="596"/>
      <c r="X31" s="596"/>
      <c r="Y31" s="597"/>
      <c r="Z31" s="598">
        <v>2.8</v>
      </c>
      <c r="AA31" s="598"/>
      <c r="AB31" s="598"/>
      <c r="AC31" s="598"/>
      <c r="AD31" s="599" t="s">
        <v>221</v>
      </c>
      <c r="AE31" s="599"/>
      <c r="AF31" s="599"/>
      <c r="AG31" s="599"/>
      <c r="AH31" s="599"/>
      <c r="AI31" s="599"/>
      <c r="AJ31" s="599"/>
      <c r="AK31" s="599"/>
      <c r="AL31" s="600" t="s">
        <v>221</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100.2</v>
      </c>
      <c r="BH31" s="627"/>
      <c r="BI31" s="627"/>
      <c r="BJ31" s="627"/>
      <c r="BK31" s="627"/>
      <c r="BL31" s="627"/>
      <c r="BM31" s="601">
        <v>96.9</v>
      </c>
      <c r="BN31" s="651"/>
      <c r="BO31" s="651"/>
      <c r="BP31" s="651"/>
      <c r="BQ31" s="652"/>
      <c r="BR31" s="650">
        <v>98.9</v>
      </c>
      <c r="BS31" s="627"/>
      <c r="BT31" s="627"/>
      <c r="BU31" s="627"/>
      <c r="BV31" s="627"/>
      <c r="BW31" s="627"/>
      <c r="BX31" s="601">
        <v>95.9</v>
      </c>
      <c r="BY31" s="651"/>
      <c r="BZ31" s="651"/>
      <c r="CA31" s="651"/>
      <c r="CB31" s="652"/>
      <c r="CD31" s="658"/>
      <c r="CE31" s="659"/>
      <c r="CF31" s="609" t="s">
        <v>296</v>
      </c>
      <c r="CG31" s="610"/>
      <c r="CH31" s="610"/>
      <c r="CI31" s="610"/>
      <c r="CJ31" s="610"/>
      <c r="CK31" s="610"/>
      <c r="CL31" s="610"/>
      <c r="CM31" s="610"/>
      <c r="CN31" s="610"/>
      <c r="CO31" s="610"/>
      <c r="CP31" s="610"/>
      <c r="CQ31" s="611"/>
      <c r="CR31" s="595">
        <v>86093</v>
      </c>
      <c r="CS31" s="627"/>
      <c r="CT31" s="627"/>
      <c r="CU31" s="627"/>
      <c r="CV31" s="627"/>
      <c r="CW31" s="627"/>
      <c r="CX31" s="627"/>
      <c r="CY31" s="628"/>
      <c r="CZ31" s="629">
        <v>0.6</v>
      </c>
      <c r="DA31" s="630"/>
      <c r="DB31" s="630"/>
      <c r="DC31" s="631"/>
      <c r="DD31" s="604">
        <v>84170</v>
      </c>
      <c r="DE31" s="627"/>
      <c r="DF31" s="627"/>
      <c r="DG31" s="627"/>
      <c r="DH31" s="627"/>
      <c r="DI31" s="627"/>
      <c r="DJ31" s="627"/>
      <c r="DK31" s="628"/>
      <c r="DL31" s="604">
        <v>84170</v>
      </c>
      <c r="DM31" s="627"/>
      <c r="DN31" s="627"/>
      <c r="DO31" s="627"/>
      <c r="DP31" s="627"/>
      <c r="DQ31" s="627"/>
      <c r="DR31" s="627"/>
      <c r="DS31" s="627"/>
      <c r="DT31" s="627"/>
      <c r="DU31" s="627"/>
      <c r="DV31" s="628"/>
      <c r="DW31" s="600">
        <v>1.9</v>
      </c>
      <c r="DX31" s="625"/>
      <c r="DY31" s="625"/>
      <c r="DZ31" s="625"/>
      <c r="EA31" s="625"/>
      <c r="EB31" s="625"/>
      <c r="EC31" s="626"/>
    </row>
    <row r="32" spans="2:133" ht="11.25" customHeight="1" x14ac:dyDescent="0.15">
      <c r="B32" s="592" t="s">
        <v>297</v>
      </c>
      <c r="C32" s="593"/>
      <c r="D32" s="593"/>
      <c r="E32" s="593"/>
      <c r="F32" s="593"/>
      <c r="G32" s="593"/>
      <c r="H32" s="593"/>
      <c r="I32" s="593"/>
      <c r="J32" s="593"/>
      <c r="K32" s="593"/>
      <c r="L32" s="593"/>
      <c r="M32" s="593"/>
      <c r="N32" s="593"/>
      <c r="O32" s="593"/>
      <c r="P32" s="593"/>
      <c r="Q32" s="594"/>
      <c r="R32" s="595">
        <v>49443</v>
      </c>
      <c r="S32" s="596"/>
      <c r="T32" s="596"/>
      <c r="U32" s="596"/>
      <c r="V32" s="596"/>
      <c r="W32" s="596"/>
      <c r="X32" s="596"/>
      <c r="Y32" s="597"/>
      <c r="Z32" s="598">
        <v>0.3</v>
      </c>
      <c r="AA32" s="598"/>
      <c r="AB32" s="598"/>
      <c r="AC32" s="598"/>
      <c r="AD32" s="599">
        <v>2030</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98.2</v>
      </c>
      <c r="BH32" s="663"/>
      <c r="BI32" s="663"/>
      <c r="BJ32" s="663"/>
      <c r="BK32" s="663"/>
      <c r="BL32" s="663"/>
      <c r="BM32" s="664">
        <v>94.1</v>
      </c>
      <c r="BN32" s="663"/>
      <c r="BO32" s="663"/>
      <c r="BP32" s="663"/>
      <c r="BQ32" s="665"/>
      <c r="BR32" s="662">
        <v>98.6</v>
      </c>
      <c r="BS32" s="663"/>
      <c r="BT32" s="663"/>
      <c r="BU32" s="663"/>
      <c r="BV32" s="663"/>
      <c r="BW32" s="663"/>
      <c r="BX32" s="664">
        <v>94.7</v>
      </c>
      <c r="BY32" s="663"/>
      <c r="BZ32" s="663"/>
      <c r="CA32" s="663"/>
      <c r="CB32" s="665"/>
      <c r="CD32" s="660"/>
      <c r="CE32" s="661"/>
      <c r="CF32" s="609" t="s">
        <v>299</v>
      </c>
      <c r="CG32" s="610"/>
      <c r="CH32" s="610"/>
      <c r="CI32" s="610"/>
      <c r="CJ32" s="610"/>
      <c r="CK32" s="610"/>
      <c r="CL32" s="610"/>
      <c r="CM32" s="610"/>
      <c r="CN32" s="610"/>
      <c r="CO32" s="610"/>
      <c r="CP32" s="610"/>
      <c r="CQ32" s="611"/>
      <c r="CR32" s="595">
        <v>300</v>
      </c>
      <c r="CS32" s="596"/>
      <c r="CT32" s="596"/>
      <c r="CU32" s="596"/>
      <c r="CV32" s="596"/>
      <c r="CW32" s="596"/>
      <c r="CX32" s="596"/>
      <c r="CY32" s="597"/>
      <c r="CZ32" s="629">
        <v>0</v>
      </c>
      <c r="DA32" s="630"/>
      <c r="DB32" s="630"/>
      <c r="DC32" s="631"/>
      <c r="DD32" s="604">
        <v>300</v>
      </c>
      <c r="DE32" s="596"/>
      <c r="DF32" s="596"/>
      <c r="DG32" s="596"/>
      <c r="DH32" s="596"/>
      <c r="DI32" s="596"/>
      <c r="DJ32" s="596"/>
      <c r="DK32" s="597"/>
      <c r="DL32" s="604">
        <v>300</v>
      </c>
      <c r="DM32" s="596"/>
      <c r="DN32" s="596"/>
      <c r="DO32" s="596"/>
      <c r="DP32" s="596"/>
      <c r="DQ32" s="596"/>
      <c r="DR32" s="596"/>
      <c r="DS32" s="596"/>
      <c r="DT32" s="596"/>
      <c r="DU32" s="596"/>
      <c r="DV32" s="597"/>
      <c r="DW32" s="600">
        <v>0</v>
      </c>
      <c r="DX32" s="625"/>
      <c r="DY32" s="625"/>
      <c r="DZ32" s="625"/>
      <c r="EA32" s="625"/>
      <c r="EB32" s="625"/>
      <c r="EC32" s="626"/>
    </row>
    <row r="33" spans="2:133" ht="11.25" customHeight="1" x14ac:dyDescent="0.15">
      <c r="B33" s="592" t="s">
        <v>300</v>
      </c>
      <c r="C33" s="593"/>
      <c r="D33" s="593"/>
      <c r="E33" s="593"/>
      <c r="F33" s="593"/>
      <c r="G33" s="593"/>
      <c r="H33" s="593"/>
      <c r="I33" s="593"/>
      <c r="J33" s="593"/>
      <c r="K33" s="593"/>
      <c r="L33" s="593"/>
      <c r="M33" s="593"/>
      <c r="N33" s="593"/>
      <c r="O33" s="593"/>
      <c r="P33" s="593"/>
      <c r="Q33" s="594"/>
      <c r="R33" s="595">
        <v>3275172</v>
      </c>
      <c r="S33" s="596"/>
      <c r="T33" s="596"/>
      <c r="U33" s="596"/>
      <c r="V33" s="596"/>
      <c r="W33" s="596"/>
      <c r="X33" s="596"/>
      <c r="Y33" s="597"/>
      <c r="Z33" s="598">
        <v>21.2</v>
      </c>
      <c r="AA33" s="598"/>
      <c r="AB33" s="598"/>
      <c r="AC33" s="598"/>
      <c r="AD33" s="599" t="s">
        <v>221</v>
      </c>
      <c r="AE33" s="599"/>
      <c r="AF33" s="599"/>
      <c r="AG33" s="599"/>
      <c r="AH33" s="599"/>
      <c r="AI33" s="599"/>
      <c r="AJ33" s="599"/>
      <c r="AK33" s="599"/>
      <c r="AL33" s="600" t="s">
        <v>221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7554940</v>
      </c>
      <c r="CS33" s="627"/>
      <c r="CT33" s="627"/>
      <c r="CU33" s="627"/>
      <c r="CV33" s="627"/>
      <c r="CW33" s="627"/>
      <c r="CX33" s="627"/>
      <c r="CY33" s="628"/>
      <c r="CZ33" s="629">
        <v>52.5</v>
      </c>
      <c r="DA33" s="630"/>
      <c r="DB33" s="630"/>
      <c r="DC33" s="631"/>
      <c r="DD33" s="604">
        <v>3424633</v>
      </c>
      <c r="DE33" s="627"/>
      <c r="DF33" s="627"/>
      <c r="DG33" s="627"/>
      <c r="DH33" s="627"/>
      <c r="DI33" s="627"/>
      <c r="DJ33" s="627"/>
      <c r="DK33" s="628"/>
      <c r="DL33" s="604">
        <v>1876218</v>
      </c>
      <c r="DM33" s="627"/>
      <c r="DN33" s="627"/>
      <c r="DO33" s="627"/>
      <c r="DP33" s="627"/>
      <c r="DQ33" s="627"/>
      <c r="DR33" s="627"/>
      <c r="DS33" s="627"/>
      <c r="DT33" s="627"/>
      <c r="DU33" s="627"/>
      <c r="DV33" s="628"/>
      <c r="DW33" s="600">
        <v>42.2</v>
      </c>
      <c r="DX33" s="625"/>
      <c r="DY33" s="625"/>
      <c r="DZ33" s="625"/>
      <c r="EA33" s="625"/>
      <c r="EB33" s="625"/>
      <c r="EC33" s="626"/>
    </row>
    <row r="34" spans="2:133" ht="11.25" customHeight="1" x14ac:dyDescent="0.15">
      <c r="B34" s="592" t="s">
        <v>302</v>
      </c>
      <c r="C34" s="593"/>
      <c r="D34" s="593"/>
      <c r="E34" s="593"/>
      <c r="F34" s="593"/>
      <c r="G34" s="593"/>
      <c r="H34" s="593"/>
      <c r="I34" s="593"/>
      <c r="J34" s="593"/>
      <c r="K34" s="593"/>
      <c r="L34" s="593"/>
      <c r="M34" s="593"/>
      <c r="N34" s="593"/>
      <c r="O34" s="593"/>
      <c r="P34" s="593"/>
      <c r="Q34" s="594"/>
      <c r="R34" s="595" t="s">
        <v>221</v>
      </c>
      <c r="S34" s="596"/>
      <c r="T34" s="596"/>
      <c r="U34" s="596"/>
      <c r="V34" s="596"/>
      <c r="W34" s="596"/>
      <c r="X34" s="596"/>
      <c r="Y34" s="597"/>
      <c r="Z34" s="598" t="s">
        <v>221</v>
      </c>
      <c r="AA34" s="598"/>
      <c r="AB34" s="598"/>
      <c r="AC34" s="598"/>
      <c r="AD34" s="599" t="s">
        <v>221</v>
      </c>
      <c r="AE34" s="599"/>
      <c r="AF34" s="599"/>
      <c r="AG34" s="599"/>
      <c r="AH34" s="599"/>
      <c r="AI34" s="599"/>
      <c r="AJ34" s="599"/>
      <c r="AK34" s="599"/>
      <c r="AL34" s="600" t="s">
        <v>221</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4143832</v>
      </c>
      <c r="CS34" s="596"/>
      <c r="CT34" s="596"/>
      <c r="CU34" s="596"/>
      <c r="CV34" s="596"/>
      <c r="CW34" s="596"/>
      <c r="CX34" s="596"/>
      <c r="CY34" s="597"/>
      <c r="CZ34" s="629">
        <v>28.8</v>
      </c>
      <c r="DA34" s="630"/>
      <c r="DB34" s="630"/>
      <c r="DC34" s="631"/>
      <c r="DD34" s="604">
        <v>721855</v>
      </c>
      <c r="DE34" s="596"/>
      <c r="DF34" s="596"/>
      <c r="DG34" s="596"/>
      <c r="DH34" s="596"/>
      <c r="DI34" s="596"/>
      <c r="DJ34" s="596"/>
      <c r="DK34" s="597"/>
      <c r="DL34" s="604">
        <v>511248</v>
      </c>
      <c r="DM34" s="596"/>
      <c r="DN34" s="596"/>
      <c r="DO34" s="596"/>
      <c r="DP34" s="596"/>
      <c r="DQ34" s="596"/>
      <c r="DR34" s="596"/>
      <c r="DS34" s="596"/>
      <c r="DT34" s="596"/>
      <c r="DU34" s="596"/>
      <c r="DV34" s="597"/>
      <c r="DW34" s="600">
        <v>11.5</v>
      </c>
      <c r="DX34" s="625"/>
      <c r="DY34" s="625"/>
      <c r="DZ34" s="625"/>
      <c r="EA34" s="625"/>
      <c r="EB34" s="625"/>
      <c r="EC34" s="626"/>
    </row>
    <row r="35" spans="2:133" ht="11.25" customHeight="1" x14ac:dyDescent="0.15">
      <c r="B35" s="592" t="s">
        <v>306</v>
      </c>
      <c r="C35" s="593"/>
      <c r="D35" s="593"/>
      <c r="E35" s="593"/>
      <c r="F35" s="593"/>
      <c r="G35" s="593"/>
      <c r="H35" s="593"/>
      <c r="I35" s="593"/>
      <c r="J35" s="593"/>
      <c r="K35" s="593"/>
      <c r="L35" s="593"/>
      <c r="M35" s="593"/>
      <c r="N35" s="593"/>
      <c r="O35" s="593"/>
      <c r="P35" s="593"/>
      <c r="Q35" s="594"/>
      <c r="R35" s="595">
        <v>220072</v>
      </c>
      <c r="S35" s="596"/>
      <c r="T35" s="596"/>
      <c r="U35" s="596"/>
      <c r="V35" s="596"/>
      <c r="W35" s="596"/>
      <c r="X35" s="596"/>
      <c r="Y35" s="597"/>
      <c r="Z35" s="598">
        <v>1.4</v>
      </c>
      <c r="AA35" s="598"/>
      <c r="AB35" s="598"/>
      <c r="AC35" s="598"/>
      <c r="AD35" s="599" t="s">
        <v>221</v>
      </c>
      <c r="AE35" s="599"/>
      <c r="AF35" s="599"/>
      <c r="AG35" s="599"/>
      <c r="AH35" s="599"/>
      <c r="AI35" s="599"/>
      <c r="AJ35" s="599"/>
      <c r="AK35" s="599"/>
      <c r="AL35" s="600" t="s">
        <v>221</v>
      </c>
      <c r="AM35" s="601"/>
      <c r="AN35" s="601"/>
      <c r="AO35" s="602"/>
      <c r="AP35" s="188"/>
      <c r="AQ35" s="606" t="s">
        <v>307</v>
      </c>
      <c r="AR35" s="607"/>
      <c r="AS35" s="607"/>
      <c r="AT35" s="607"/>
      <c r="AU35" s="607"/>
      <c r="AV35" s="607"/>
      <c r="AW35" s="607"/>
      <c r="AX35" s="607"/>
      <c r="AY35" s="608"/>
      <c r="AZ35" s="584">
        <v>1318066</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125792</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21021</v>
      </c>
      <c r="CS35" s="627"/>
      <c r="CT35" s="627"/>
      <c r="CU35" s="627"/>
      <c r="CV35" s="627"/>
      <c r="CW35" s="627"/>
      <c r="CX35" s="627"/>
      <c r="CY35" s="628"/>
      <c r="CZ35" s="629">
        <v>0.1</v>
      </c>
      <c r="DA35" s="630"/>
      <c r="DB35" s="630"/>
      <c r="DC35" s="631"/>
      <c r="DD35" s="604">
        <v>17842</v>
      </c>
      <c r="DE35" s="627"/>
      <c r="DF35" s="627"/>
      <c r="DG35" s="627"/>
      <c r="DH35" s="627"/>
      <c r="DI35" s="627"/>
      <c r="DJ35" s="627"/>
      <c r="DK35" s="628"/>
      <c r="DL35" s="604">
        <v>5059</v>
      </c>
      <c r="DM35" s="627"/>
      <c r="DN35" s="627"/>
      <c r="DO35" s="627"/>
      <c r="DP35" s="627"/>
      <c r="DQ35" s="627"/>
      <c r="DR35" s="627"/>
      <c r="DS35" s="627"/>
      <c r="DT35" s="627"/>
      <c r="DU35" s="627"/>
      <c r="DV35" s="628"/>
      <c r="DW35" s="600">
        <v>0.1</v>
      </c>
      <c r="DX35" s="625"/>
      <c r="DY35" s="625"/>
      <c r="DZ35" s="625"/>
      <c r="EA35" s="625"/>
      <c r="EB35" s="625"/>
      <c r="EC35" s="626"/>
    </row>
    <row r="36" spans="2:133" ht="11.25" customHeight="1" x14ac:dyDescent="0.15">
      <c r="B36" s="638" t="s">
        <v>310</v>
      </c>
      <c r="C36" s="639"/>
      <c r="D36" s="639"/>
      <c r="E36" s="639"/>
      <c r="F36" s="639"/>
      <c r="G36" s="639"/>
      <c r="H36" s="639"/>
      <c r="I36" s="639"/>
      <c r="J36" s="639"/>
      <c r="K36" s="639"/>
      <c r="L36" s="639"/>
      <c r="M36" s="639"/>
      <c r="N36" s="639"/>
      <c r="O36" s="639"/>
      <c r="P36" s="639"/>
      <c r="Q36" s="640"/>
      <c r="R36" s="667">
        <v>15464634</v>
      </c>
      <c r="S36" s="668"/>
      <c r="T36" s="668"/>
      <c r="U36" s="668"/>
      <c r="V36" s="668"/>
      <c r="W36" s="668"/>
      <c r="X36" s="668"/>
      <c r="Y36" s="669"/>
      <c r="Z36" s="670">
        <v>100</v>
      </c>
      <c r="AA36" s="670"/>
      <c r="AB36" s="670"/>
      <c r="AC36" s="670"/>
      <c r="AD36" s="671">
        <v>4229992</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249997</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111326</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1166473</v>
      </c>
      <c r="CS36" s="596"/>
      <c r="CT36" s="596"/>
      <c r="CU36" s="596"/>
      <c r="CV36" s="596"/>
      <c r="CW36" s="596"/>
      <c r="CX36" s="596"/>
      <c r="CY36" s="597"/>
      <c r="CZ36" s="629">
        <v>8.1</v>
      </c>
      <c r="DA36" s="630"/>
      <c r="DB36" s="630"/>
      <c r="DC36" s="631"/>
      <c r="DD36" s="604">
        <v>698326</v>
      </c>
      <c r="DE36" s="596"/>
      <c r="DF36" s="596"/>
      <c r="DG36" s="596"/>
      <c r="DH36" s="596"/>
      <c r="DI36" s="596"/>
      <c r="DJ36" s="596"/>
      <c r="DK36" s="597"/>
      <c r="DL36" s="604">
        <v>528730</v>
      </c>
      <c r="DM36" s="596"/>
      <c r="DN36" s="596"/>
      <c r="DO36" s="596"/>
      <c r="DP36" s="596"/>
      <c r="DQ36" s="596"/>
      <c r="DR36" s="596"/>
      <c r="DS36" s="596"/>
      <c r="DT36" s="596"/>
      <c r="DU36" s="596"/>
      <c r="DV36" s="597"/>
      <c r="DW36" s="600">
        <v>11.9</v>
      </c>
      <c r="DX36" s="625"/>
      <c r="DY36" s="625"/>
      <c r="DZ36" s="625"/>
      <c r="EA36" s="625"/>
      <c r="EB36" s="625"/>
      <c r="EC36" s="626"/>
    </row>
    <row r="37" spans="2:133" ht="11.25" customHeight="1" x14ac:dyDescent="0.15">
      <c r="AQ37" s="674" t="s">
        <v>314</v>
      </c>
      <c r="AR37" s="675"/>
      <c r="AS37" s="675"/>
      <c r="AT37" s="675"/>
      <c r="AU37" s="675"/>
      <c r="AV37" s="675"/>
      <c r="AW37" s="675"/>
      <c r="AX37" s="675"/>
      <c r="AY37" s="676"/>
      <c r="AZ37" s="595">
        <v>135639</v>
      </c>
      <c r="BA37" s="596"/>
      <c r="BB37" s="596"/>
      <c r="BC37" s="596"/>
      <c r="BD37" s="627"/>
      <c r="BE37" s="627"/>
      <c r="BF37" s="652"/>
      <c r="BG37" s="609" t="s">
        <v>315</v>
      </c>
      <c r="BH37" s="610"/>
      <c r="BI37" s="610"/>
      <c r="BJ37" s="610"/>
      <c r="BK37" s="610"/>
      <c r="BL37" s="610"/>
      <c r="BM37" s="610"/>
      <c r="BN37" s="610"/>
      <c r="BO37" s="610"/>
      <c r="BP37" s="610"/>
      <c r="BQ37" s="610"/>
      <c r="BR37" s="610"/>
      <c r="BS37" s="610"/>
      <c r="BT37" s="610"/>
      <c r="BU37" s="611"/>
      <c r="BV37" s="595">
        <v>2804</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456093</v>
      </c>
      <c r="CS37" s="627"/>
      <c r="CT37" s="627"/>
      <c r="CU37" s="627"/>
      <c r="CV37" s="627"/>
      <c r="CW37" s="627"/>
      <c r="CX37" s="627"/>
      <c r="CY37" s="628"/>
      <c r="CZ37" s="629">
        <v>3.2</v>
      </c>
      <c r="DA37" s="630"/>
      <c r="DB37" s="630"/>
      <c r="DC37" s="631"/>
      <c r="DD37" s="604">
        <v>443693</v>
      </c>
      <c r="DE37" s="627"/>
      <c r="DF37" s="627"/>
      <c r="DG37" s="627"/>
      <c r="DH37" s="627"/>
      <c r="DI37" s="627"/>
      <c r="DJ37" s="627"/>
      <c r="DK37" s="628"/>
      <c r="DL37" s="604">
        <v>402531</v>
      </c>
      <c r="DM37" s="627"/>
      <c r="DN37" s="627"/>
      <c r="DO37" s="627"/>
      <c r="DP37" s="627"/>
      <c r="DQ37" s="627"/>
      <c r="DR37" s="627"/>
      <c r="DS37" s="627"/>
      <c r="DT37" s="627"/>
      <c r="DU37" s="627"/>
      <c r="DV37" s="628"/>
      <c r="DW37" s="600">
        <v>9</v>
      </c>
      <c r="DX37" s="625"/>
      <c r="DY37" s="625"/>
      <c r="DZ37" s="625"/>
      <c r="EA37" s="625"/>
      <c r="EB37" s="625"/>
      <c r="EC37" s="626"/>
    </row>
    <row r="38" spans="2:133" ht="11.25" customHeight="1" x14ac:dyDescent="0.15">
      <c r="AQ38" s="674" t="s">
        <v>317</v>
      </c>
      <c r="AR38" s="675"/>
      <c r="AS38" s="675"/>
      <c r="AT38" s="675"/>
      <c r="AU38" s="675"/>
      <c r="AV38" s="675"/>
      <c r="AW38" s="675"/>
      <c r="AX38" s="675"/>
      <c r="AY38" s="676"/>
      <c r="AZ38" s="595">
        <v>40504</v>
      </c>
      <c r="BA38" s="596"/>
      <c r="BB38" s="596"/>
      <c r="BC38" s="596"/>
      <c r="BD38" s="627"/>
      <c r="BE38" s="627"/>
      <c r="BF38" s="652"/>
      <c r="BG38" s="609" t="s">
        <v>318</v>
      </c>
      <c r="BH38" s="610"/>
      <c r="BI38" s="610"/>
      <c r="BJ38" s="610"/>
      <c r="BK38" s="610"/>
      <c r="BL38" s="610"/>
      <c r="BM38" s="610"/>
      <c r="BN38" s="610"/>
      <c r="BO38" s="610"/>
      <c r="BP38" s="610"/>
      <c r="BQ38" s="610"/>
      <c r="BR38" s="610"/>
      <c r="BS38" s="610"/>
      <c r="BT38" s="610"/>
      <c r="BU38" s="611"/>
      <c r="BV38" s="595">
        <v>4907</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1277562</v>
      </c>
      <c r="CS38" s="596"/>
      <c r="CT38" s="596"/>
      <c r="CU38" s="596"/>
      <c r="CV38" s="596"/>
      <c r="CW38" s="596"/>
      <c r="CX38" s="596"/>
      <c r="CY38" s="597"/>
      <c r="CZ38" s="629">
        <v>8.9</v>
      </c>
      <c r="DA38" s="630"/>
      <c r="DB38" s="630"/>
      <c r="DC38" s="631"/>
      <c r="DD38" s="604">
        <v>1125422</v>
      </c>
      <c r="DE38" s="596"/>
      <c r="DF38" s="596"/>
      <c r="DG38" s="596"/>
      <c r="DH38" s="596"/>
      <c r="DI38" s="596"/>
      <c r="DJ38" s="596"/>
      <c r="DK38" s="597"/>
      <c r="DL38" s="604">
        <v>831181</v>
      </c>
      <c r="DM38" s="596"/>
      <c r="DN38" s="596"/>
      <c r="DO38" s="596"/>
      <c r="DP38" s="596"/>
      <c r="DQ38" s="596"/>
      <c r="DR38" s="596"/>
      <c r="DS38" s="596"/>
      <c r="DT38" s="596"/>
      <c r="DU38" s="596"/>
      <c r="DV38" s="597"/>
      <c r="DW38" s="600">
        <v>18.7</v>
      </c>
      <c r="DX38" s="625"/>
      <c r="DY38" s="625"/>
      <c r="DZ38" s="625"/>
      <c r="EA38" s="625"/>
      <c r="EB38" s="625"/>
      <c r="EC38" s="626"/>
    </row>
    <row r="39" spans="2:133" ht="11.25" customHeight="1" x14ac:dyDescent="0.15">
      <c r="AQ39" s="674" t="s">
        <v>320</v>
      </c>
      <c r="AR39" s="675"/>
      <c r="AS39" s="675"/>
      <c r="AT39" s="675"/>
      <c r="AU39" s="675"/>
      <c r="AV39" s="675"/>
      <c r="AW39" s="675"/>
      <c r="AX39" s="675"/>
      <c r="AY39" s="676"/>
      <c r="AZ39" s="595" t="s">
        <v>321</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64</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906652</v>
      </c>
      <c r="CS39" s="627"/>
      <c r="CT39" s="627"/>
      <c r="CU39" s="627"/>
      <c r="CV39" s="627"/>
      <c r="CW39" s="627"/>
      <c r="CX39" s="627"/>
      <c r="CY39" s="628"/>
      <c r="CZ39" s="629">
        <v>6.3</v>
      </c>
      <c r="DA39" s="630"/>
      <c r="DB39" s="630"/>
      <c r="DC39" s="631"/>
      <c r="DD39" s="604">
        <v>861188</v>
      </c>
      <c r="DE39" s="627"/>
      <c r="DF39" s="627"/>
      <c r="DG39" s="627"/>
      <c r="DH39" s="627"/>
      <c r="DI39" s="627"/>
      <c r="DJ39" s="627"/>
      <c r="DK39" s="628"/>
      <c r="DL39" s="604" t="s">
        <v>321</v>
      </c>
      <c r="DM39" s="627"/>
      <c r="DN39" s="627"/>
      <c r="DO39" s="627"/>
      <c r="DP39" s="627"/>
      <c r="DQ39" s="627"/>
      <c r="DR39" s="627"/>
      <c r="DS39" s="627"/>
      <c r="DT39" s="627"/>
      <c r="DU39" s="627"/>
      <c r="DV39" s="628"/>
      <c r="DW39" s="600" t="s">
        <v>321</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267297</v>
      </c>
      <c r="BA40" s="596"/>
      <c r="BB40" s="596"/>
      <c r="BC40" s="596"/>
      <c r="BD40" s="627"/>
      <c r="BE40" s="627"/>
      <c r="BF40" s="652"/>
      <c r="BG40" s="680"/>
      <c r="BH40" s="681"/>
      <c r="BI40" s="681"/>
      <c r="BJ40" s="681"/>
      <c r="BK40" s="681"/>
      <c r="BL40" s="189"/>
      <c r="BM40" s="610" t="s">
        <v>326</v>
      </c>
      <c r="BN40" s="610"/>
      <c r="BO40" s="610"/>
      <c r="BP40" s="610"/>
      <c r="BQ40" s="610"/>
      <c r="BR40" s="610"/>
      <c r="BS40" s="610"/>
      <c r="BT40" s="610"/>
      <c r="BU40" s="611"/>
      <c r="BV40" s="595">
        <v>174</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v>39400</v>
      </c>
      <c r="CS40" s="596"/>
      <c r="CT40" s="596"/>
      <c r="CU40" s="596"/>
      <c r="CV40" s="596"/>
      <c r="CW40" s="596"/>
      <c r="CX40" s="596"/>
      <c r="CY40" s="597"/>
      <c r="CZ40" s="629">
        <v>0.3</v>
      </c>
      <c r="DA40" s="630"/>
      <c r="DB40" s="630"/>
      <c r="DC40" s="631"/>
      <c r="DD40" s="604" t="s">
        <v>321</v>
      </c>
      <c r="DE40" s="596"/>
      <c r="DF40" s="596"/>
      <c r="DG40" s="596"/>
      <c r="DH40" s="596"/>
      <c r="DI40" s="596"/>
      <c r="DJ40" s="596"/>
      <c r="DK40" s="597"/>
      <c r="DL40" s="604" t="s">
        <v>321</v>
      </c>
      <c r="DM40" s="596"/>
      <c r="DN40" s="596"/>
      <c r="DO40" s="596"/>
      <c r="DP40" s="596"/>
      <c r="DQ40" s="596"/>
      <c r="DR40" s="596"/>
      <c r="DS40" s="596"/>
      <c r="DT40" s="596"/>
      <c r="DU40" s="596"/>
      <c r="DV40" s="597"/>
      <c r="DW40" s="600" t="s">
        <v>321</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328</v>
      </c>
      <c r="AR41" s="616"/>
      <c r="AS41" s="616"/>
      <c r="AT41" s="616"/>
      <c r="AU41" s="616"/>
      <c r="AV41" s="616"/>
      <c r="AW41" s="616"/>
      <c r="AX41" s="616"/>
      <c r="AY41" s="617"/>
      <c r="AZ41" s="667">
        <v>624629</v>
      </c>
      <c r="BA41" s="668"/>
      <c r="BB41" s="668"/>
      <c r="BC41" s="668"/>
      <c r="BD41" s="663"/>
      <c r="BE41" s="663"/>
      <c r="BF41" s="665"/>
      <c r="BG41" s="682"/>
      <c r="BH41" s="683"/>
      <c r="BI41" s="683"/>
      <c r="BJ41" s="683"/>
      <c r="BK41" s="683"/>
      <c r="BL41" s="191"/>
      <c r="BM41" s="616" t="s">
        <v>329</v>
      </c>
      <c r="BN41" s="616"/>
      <c r="BO41" s="616"/>
      <c r="BP41" s="616"/>
      <c r="BQ41" s="616"/>
      <c r="BR41" s="616"/>
      <c r="BS41" s="616"/>
      <c r="BT41" s="616"/>
      <c r="BU41" s="617"/>
      <c r="BV41" s="667">
        <v>370</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27"/>
      <c r="CT41" s="627"/>
      <c r="CU41" s="627"/>
      <c r="CV41" s="627"/>
      <c r="CW41" s="627"/>
      <c r="CX41" s="627"/>
      <c r="CY41" s="628"/>
      <c r="CZ41" s="629" t="s">
        <v>331</v>
      </c>
      <c r="DA41" s="630"/>
      <c r="DB41" s="630"/>
      <c r="DC41" s="631"/>
      <c r="DD41" s="604" t="s">
        <v>331</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2737186</v>
      </c>
      <c r="CS42" s="596"/>
      <c r="CT42" s="596"/>
      <c r="CU42" s="596"/>
      <c r="CV42" s="596"/>
      <c r="CW42" s="596"/>
      <c r="CX42" s="596"/>
      <c r="CY42" s="597"/>
      <c r="CZ42" s="629">
        <v>19</v>
      </c>
      <c r="DA42" s="678"/>
      <c r="DB42" s="678"/>
      <c r="DC42" s="679"/>
      <c r="DD42" s="604">
        <v>675017</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123322</v>
      </c>
      <c r="CS43" s="627"/>
      <c r="CT43" s="627"/>
      <c r="CU43" s="627"/>
      <c r="CV43" s="627"/>
      <c r="CW43" s="627"/>
      <c r="CX43" s="627"/>
      <c r="CY43" s="628"/>
      <c r="CZ43" s="629">
        <v>0.9</v>
      </c>
      <c r="DA43" s="630"/>
      <c r="DB43" s="630"/>
      <c r="DC43" s="631"/>
      <c r="DD43" s="604">
        <v>123322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336</v>
      </c>
      <c r="CD44" s="701" t="s">
        <v>288</v>
      </c>
      <c r="CE44" s="702"/>
      <c r="CF44" s="592" t="s">
        <v>337</v>
      </c>
      <c r="CG44" s="593"/>
      <c r="CH44" s="593"/>
      <c r="CI44" s="593"/>
      <c r="CJ44" s="593"/>
      <c r="CK44" s="593"/>
      <c r="CL44" s="593"/>
      <c r="CM44" s="593"/>
      <c r="CN44" s="593"/>
      <c r="CO44" s="593"/>
      <c r="CP44" s="593"/>
      <c r="CQ44" s="594"/>
      <c r="CR44" s="595">
        <v>1108412</v>
      </c>
      <c r="CS44" s="596"/>
      <c r="CT44" s="596"/>
      <c r="CU44" s="596"/>
      <c r="CV44" s="596"/>
      <c r="CW44" s="596"/>
      <c r="CX44" s="596"/>
      <c r="CY44" s="597"/>
      <c r="CZ44" s="629">
        <v>7.7</v>
      </c>
      <c r="DA44" s="678"/>
      <c r="DB44" s="678"/>
      <c r="DC44" s="679"/>
      <c r="DD44" s="604">
        <v>234162</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338</v>
      </c>
      <c r="CG45" s="593"/>
      <c r="CH45" s="593"/>
      <c r="CI45" s="593"/>
      <c r="CJ45" s="593"/>
      <c r="CK45" s="593"/>
      <c r="CL45" s="593"/>
      <c r="CM45" s="593"/>
      <c r="CN45" s="593"/>
      <c r="CO45" s="593"/>
      <c r="CP45" s="593"/>
      <c r="CQ45" s="594"/>
      <c r="CR45" s="595">
        <v>555028</v>
      </c>
      <c r="CS45" s="627"/>
      <c r="CT45" s="627"/>
      <c r="CU45" s="627"/>
      <c r="CV45" s="627"/>
      <c r="CW45" s="627"/>
      <c r="CX45" s="627"/>
      <c r="CY45" s="628"/>
      <c r="CZ45" s="629">
        <v>3.9</v>
      </c>
      <c r="DA45" s="630"/>
      <c r="DB45" s="630"/>
      <c r="DC45" s="631"/>
      <c r="DD45" s="604">
        <v>69490</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339</v>
      </c>
      <c r="CG46" s="593"/>
      <c r="CH46" s="593"/>
      <c r="CI46" s="593"/>
      <c r="CJ46" s="593"/>
      <c r="CK46" s="593"/>
      <c r="CL46" s="593"/>
      <c r="CM46" s="593"/>
      <c r="CN46" s="593"/>
      <c r="CO46" s="593"/>
      <c r="CP46" s="593"/>
      <c r="CQ46" s="594"/>
      <c r="CR46" s="595">
        <v>543248</v>
      </c>
      <c r="CS46" s="596"/>
      <c r="CT46" s="596"/>
      <c r="CU46" s="596"/>
      <c r="CV46" s="596"/>
      <c r="CW46" s="596"/>
      <c r="CX46" s="596"/>
      <c r="CY46" s="597"/>
      <c r="CZ46" s="629">
        <v>3.8</v>
      </c>
      <c r="DA46" s="678"/>
      <c r="DB46" s="678"/>
      <c r="DC46" s="679"/>
      <c r="DD46" s="604">
        <v>163736</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340</v>
      </c>
      <c r="CG47" s="593"/>
      <c r="CH47" s="593"/>
      <c r="CI47" s="593"/>
      <c r="CJ47" s="593"/>
      <c r="CK47" s="593"/>
      <c r="CL47" s="593"/>
      <c r="CM47" s="593"/>
      <c r="CN47" s="593"/>
      <c r="CO47" s="593"/>
      <c r="CP47" s="593"/>
      <c r="CQ47" s="594"/>
      <c r="CR47" s="595">
        <v>1628774</v>
      </c>
      <c r="CS47" s="627"/>
      <c r="CT47" s="627"/>
      <c r="CU47" s="627"/>
      <c r="CV47" s="627"/>
      <c r="CW47" s="627"/>
      <c r="CX47" s="627"/>
      <c r="CY47" s="628"/>
      <c r="CZ47" s="629">
        <v>11.3</v>
      </c>
      <c r="DA47" s="630"/>
      <c r="DB47" s="630"/>
      <c r="DC47" s="631"/>
      <c r="DD47" s="604">
        <v>440855</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341</v>
      </c>
      <c r="CG48" s="593"/>
      <c r="CH48" s="593"/>
      <c r="CI48" s="593"/>
      <c r="CJ48" s="593"/>
      <c r="CK48" s="593"/>
      <c r="CL48" s="593"/>
      <c r="CM48" s="593"/>
      <c r="CN48" s="593"/>
      <c r="CO48" s="593"/>
      <c r="CP48" s="593"/>
      <c r="CQ48" s="594"/>
      <c r="CR48" s="595" t="s">
        <v>221</v>
      </c>
      <c r="CS48" s="596"/>
      <c r="CT48" s="596"/>
      <c r="CU48" s="596"/>
      <c r="CV48" s="596"/>
      <c r="CW48" s="596"/>
      <c r="CX48" s="596"/>
      <c r="CY48" s="597"/>
      <c r="CZ48" s="629" t="s">
        <v>221</v>
      </c>
      <c r="DA48" s="678"/>
      <c r="DB48" s="678"/>
      <c r="DC48" s="679"/>
      <c r="DD48" s="604" t="s">
        <v>221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342</v>
      </c>
      <c r="CE49" s="639"/>
      <c r="CF49" s="639"/>
      <c r="CG49" s="639"/>
      <c r="CH49" s="639"/>
      <c r="CI49" s="639"/>
      <c r="CJ49" s="639"/>
      <c r="CK49" s="639"/>
      <c r="CL49" s="639"/>
      <c r="CM49" s="639"/>
      <c r="CN49" s="639"/>
      <c r="CO49" s="639"/>
      <c r="CP49" s="639"/>
      <c r="CQ49" s="640"/>
      <c r="CR49" s="667">
        <v>14397349</v>
      </c>
      <c r="CS49" s="663"/>
      <c r="CT49" s="663"/>
      <c r="CU49" s="663"/>
      <c r="CV49" s="663"/>
      <c r="CW49" s="663"/>
      <c r="CX49" s="663"/>
      <c r="CY49" s="690"/>
      <c r="CZ49" s="691">
        <v>100</v>
      </c>
      <c r="DA49" s="692"/>
      <c r="DB49" s="692"/>
      <c r="DC49" s="693"/>
      <c r="DD49" s="694">
        <v>6531961</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365</v>
      </c>
      <c r="C7" s="722"/>
      <c r="D7" s="722"/>
      <c r="E7" s="722"/>
      <c r="F7" s="722"/>
      <c r="G7" s="722"/>
      <c r="H7" s="722"/>
      <c r="I7" s="722"/>
      <c r="J7" s="722"/>
      <c r="K7" s="722"/>
      <c r="L7" s="722"/>
      <c r="M7" s="722"/>
      <c r="N7" s="722"/>
      <c r="O7" s="722"/>
      <c r="P7" s="723"/>
      <c r="Q7" s="724">
        <v>15395</v>
      </c>
      <c r="R7" s="725"/>
      <c r="S7" s="725"/>
      <c r="T7" s="725"/>
      <c r="U7" s="725"/>
      <c r="V7" s="725">
        <v>14330</v>
      </c>
      <c r="W7" s="725"/>
      <c r="X7" s="725"/>
      <c r="Y7" s="725"/>
      <c r="Z7" s="725"/>
      <c r="AA7" s="725">
        <v>1065</v>
      </c>
      <c r="AB7" s="725"/>
      <c r="AC7" s="725"/>
      <c r="AD7" s="725"/>
      <c r="AE7" s="726"/>
      <c r="AF7" s="727">
        <v>429</v>
      </c>
      <c r="AG7" s="728"/>
      <c r="AH7" s="728"/>
      <c r="AI7" s="728"/>
      <c r="AJ7" s="729"/>
      <c r="AK7" s="764">
        <v>1355</v>
      </c>
      <c r="AL7" s="765"/>
      <c r="AM7" s="765"/>
      <c r="AN7" s="765"/>
      <c r="AO7" s="765"/>
      <c r="AP7" s="765">
        <v>10299</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c r="BT7" s="769"/>
      <c r="BU7" s="769"/>
      <c r="BV7" s="769"/>
      <c r="BW7" s="769"/>
      <c r="BX7" s="769"/>
      <c r="BY7" s="769"/>
      <c r="BZ7" s="769"/>
      <c r="CA7" s="769"/>
      <c r="CB7" s="769"/>
      <c r="CC7" s="769"/>
      <c r="CD7" s="769"/>
      <c r="CE7" s="769"/>
      <c r="CF7" s="769"/>
      <c r="CG7" s="77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x14ac:dyDescent="0.15">
      <c r="A8" s="214">
        <v>2</v>
      </c>
      <c r="B8" s="745" t="s">
        <v>366</v>
      </c>
      <c r="C8" s="746"/>
      <c r="D8" s="746"/>
      <c r="E8" s="746"/>
      <c r="F8" s="746"/>
      <c r="G8" s="746"/>
      <c r="H8" s="746"/>
      <c r="I8" s="746"/>
      <c r="J8" s="746"/>
      <c r="K8" s="746"/>
      <c r="L8" s="746"/>
      <c r="M8" s="746"/>
      <c r="N8" s="746"/>
      <c r="O8" s="746"/>
      <c r="P8" s="747"/>
      <c r="Q8" s="748">
        <v>69</v>
      </c>
      <c r="R8" s="749"/>
      <c r="S8" s="749"/>
      <c r="T8" s="749"/>
      <c r="U8" s="749"/>
      <c r="V8" s="749">
        <v>67</v>
      </c>
      <c r="W8" s="749"/>
      <c r="X8" s="749"/>
      <c r="Y8" s="749"/>
      <c r="Z8" s="749"/>
      <c r="AA8" s="749">
        <v>2</v>
      </c>
      <c r="AB8" s="749"/>
      <c r="AC8" s="749"/>
      <c r="AD8" s="749"/>
      <c r="AE8" s="750"/>
      <c r="AF8" s="751">
        <v>2</v>
      </c>
      <c r="AG8" s="752"/>
      <c r="AH8" s="752"/>
      <c r="AI8" s="752"/>
      <c r="AJ8" s="753"/>
      <c r="AK8" s="754" t="s">
        <v>535</v>
      </c>
      <c r="AL8" s="755"/>
      <c r="AM8" s="755"/>
      <c r="AN8" s="755"/>
      <c r="AO8" s="755"/>
      <c r="AP8" s="755" t="s">
        <v>535</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367</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368</v>
      </c>
      <c r="B23" s="780" t="s">
        <v>369</v>
      </c>
      <c r="C23" s="781"/>
      <c r="D23" s="781"/>
      <c r="E23" s="781"/>
      <c r="F23" s="781"/>
      <c r="G23" s="781"/>
      <c r="H23" s="781"/>
      <c r="I23" s="781"/>
      <c r="J23" s="781"/>
      <c r="K23" s="781"/>
      <c r="L23" s="781"/>
      <c r="M23" s="781"/>
      <c r="N23" s="781"/>
      <c r="O23" s="781"/>
      <c r="P23" s="782"/>
      <c r="Q23" s="783">
        <v>15464</v>
      </c>
      <c r="R23" s="784"/>
      <c r="S23" s="784"/>
      <c r="T23" s="784"/>
      <c r="U23" s="784"/>
      <c r="V23" s="784">
        <v>14397</v>
      </c>
      <c r="W23" s="784"/>
      <c r="X23" s="784"/>
      <c r="Y23" s="784"/>
      <c r="Z23" s="784"/>
      <c r="AA23" s="784">
        <v>1067</v>
      </c>
      <c r="AB23" s="784"/>
      <c r="AC23" s="784"/>
      <c r="AD23" s="784"/>
      <c r="AE23" s="785"/>
      <c r="AF23" s="786">
        <v>431</v>
      </c>
      <c r="AG23" s="784"/>
      <c r="AH23" s="784"/>
      <c r="AI23" s="784"/>
      <c r="AJ23" s="787"/>
      <c r="AK23" s="788"/>
      <c r="AL23" s="789"/>
      <c r="AM23" s="789"/>
      <c r="AN23" s="789"/>
      <c r="AO23" s="789"/>
      <c r="AP23" s="784">
        <v>10299</v>
      </c>
      <c r="AQ23" s="784"/>
      <c r="AR23" s="784"/>
      <c r="AS23" s="784"/>
      <c r="AT23" s="784"/>
      <c r="AU23" s="790"/>
      <c r="AV23" s="790"/>
      <c r="AW23" s="790"/>
      <c r="AX23" s="790"/>
      <c r="AY23" s="791"/>
      <c r="AZ23" s="799" t="s">
        <v>221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370</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348</v>
      </c>
      <c r="B26" s="731"/>
      <c r="C26" s="731"/>
      <c r="D26" s="731"/>
      <c r="E26" s="731"/>
      <c r="F26" s="731"/>
      <c r="G26" s="731"/>
      <c r="H26" s="731"/>
      <c r="I26" s="731"/>
      <c r="J26" s="731"/>
      <c r="K26" s="731"/>
      <c r="L26" s="731"/>
      <c r="M26" s="731"/>
      <c r="N26" s="731"/>
      <c r="O26" s="731"/>
      <c r="P26" s="732"/>
      <c r="Q26" s="707" t="s">
        <v>372</v>
      </c>
      <c r="R26" s="708"/>
      <c r="S26" s="708"/>
      <c r="T26" s="708"/>
      <c r="U26" s="709"/>
      <c r="V26" s="707" t="s">
        <v>373</v>
      </c>
      <c r="W26" s="708"/>
      <c r="X26" s="708"/>
      <c r="Y26" s="708"/>
      <c r="Z26" s="709"/>
      <c r="AA26" s="707" t="s">
        <v>374</v>
      </c>
      <c r="AB26" s="708"/>
      <c r="AC26" s="708"/>
      <c r="AD26" s="708"/>
      <c r="AE26" s="708"/>
      <c r="AF26" s="802" t="s">
        <v>375</v>
      </c>
      <c r="AG26" s="803"/>
      <c r="AH26" s="803"/>
      <c r="AI26" s="803"/>
      <c r="AJ26" s="804"/>
      <c r="AK26" s="708" t="s">
        <v>376</v>
      </c>
      <c r="AL26" s="708"/>
      <c r="AM26" s="708"/>
      <c r="AN26" s="708"/>
      <c r="AO26" s="709"/>
      <c r="AP26" s="707" t="s">
        <v>377</v>
      </c>
      <c r="AQ26" s="708"/>
      <c r="AR26" s="708"/>
      <c r="AS26" s="708"/>
      <c r="AT26" s="709"/>
      <c r="AU26" s="707" t="s">
        <v>378</v>
      </c>
      <c r="AV26" s="708"/>
      <c r="AW26" s="708"/>
      <c r="AX26" s="708"/>
      <c r="AY26" s="709"/>
      <c r="AZ26" s="707" t="s">
        <v>379</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380</v>
      </c>
      <c r="C28" s="722"/>
      <c r="D28" s="722"/>
      <c r="E28" s="722"/>
      <c r="F28" s="722"/>
      <c r="G28" s="722"/>
      <c r="H28" s="722"/>
      <c r="I28" s="722"/>
      <c r="J28" s="722"/>
      <c r="K28" s="722"/>
      <c r="L28" s="722"/>
      <c r="M28" s="722"/>
      <c r="N28" s="722"/>
      <c r="O28" s="722"/>
      <c r="P28" s="723"/>
      <c r="Q28" s="812">
        <v>3032</v>
      </c>
      <c r="R28" s="813"/>
      <c r="S28" s="813"/>
      <c r="T28" s="813"/>
      <c r="U28" s="813"/>
      <c r="V28" s="813">
        <v>2907</v>
      </c>
      <c r="W28" s="813"/>
      <c r="X28" s="813"/>
      <c r="Y28" s="813"/>
      <c r="Z28" s="813"/>
      <c r="AA28" s="813">
        <v>126</v>
      </c>
      <c r="AB28" s="813"/>
      <c r="AC28" s="813"/>
      <c r="AD28" s="813"/>
      <c r="AE28" s="814"/>
      <c r="AF28" s="815">
        <v>126</v>
      </c>
      <c r="AG28" s="813"/>
      <c r="AH28" s="813"/>
      <c r="AI28" s="813"/>
      <c r="AJ28" s="816"/>
      <c r="AK28" s="817">
        <v>267</v>
      </c>
      <c r="AL28" s="808"/>
      <c r="AM28" s="808"/>
      <c r="AN28" s="808"/>
      <c r="AO28" s="808"/>
      <c r="AP28" s="808" t="s">
        <v>536</v>
      </c>
      <c r="AQ28" s="808"/>
      <c r="AR28" s="808"/>
      <c r="AS28" s="808"/>
      <c r="AT28" s="808"/>
      <c r="AU28" s="808" t="s">
        <v>535</v>
      </c>
      <c r="AV28" s="808"/>
      <c r="AW28" s="808"/>
      <c r="AX28" s="808"/>
      <c r="AY28" s="808"/>
      <c r="AZ28" s="809" t="s">
        <v>535</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381</v>
      </c>
      <c r="C29" s="746"/>
      <c r="D29" s="746"/>
      <c r="E29" s="746"/>
      <c r="F29" s="746"/>
      <c r="G29" s="746"/>
      <c r="H29" s="746"/>
      <c r="I29" s="746"/>
      <c r="J29" s="746"/>
      <c r="K29" s="746"/>
      <c r="L29" s="746"/>
      <c r="M29" s="746"/>
      <c r="N29" s="746"/>
      <c r="O29" s="746"/>
      <c r="P29" s="747"/>
      <c r="Q29" s="748">
        <v>1850</v>
      </c>
      <c r="R29" s="749"/>
      <c r="S29" s="749"/>
      <c r="T29" s="749"/>
      <c r="U29" s="749"/>
      <c r="V29" s="749">
        <v>1751</v>
      </c>
      <c r="W29" s="749"/>
      <c r="X29" s="749"/>
      <c r="Y29" s="749"/>
      <c r="Z29" s="749"/>
      <c r="AA29" s="749">
        <v>99</v>
      </c>
      <c r="AB29" s="749"/>
      <c r="AC29" s="749"/>
      <c r="AD29" s="749"/>
      <c r="AE29" s="750"/>
      <c r="AF29" s="751">
        <v>99</v>
      </c>
      <c r="AG29" s="752"/>
      <c r="AH29" s="752"/>
      <c r="AI29" s="752"/>
      <c r="AJ29" s="753"/>
      <c r="AK29" s="820">
        <v>290</v>
      </c>
      <c r="AL29" s="821"/>
      <c r="AM29" s="821"/>
      <c r="AN29" s="821"/>
      <c r="AO29" s="821"/>
      <c r="AP29" s="821" t="s">
        <v>535</v>
      </c>
      <c r="AQ29" s="821"/>
      <c r="AR29" s="821"/>
      <c r="AS29" s="821"/>
      <c r="AT29" s="821"/>
      <c r="AU29" s="821" t="s">
        <v>535</v>
      </c>
      <c r="AV29" s="821"/>
      <c r="AW29" s="821"/>
      <c r="AX29" s="821"/>
      <c r="AY29" s="821"/>
      <c r="AZ29" s="822" t="s">
        <v>537</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382</v>
      </c>
      <c r="C30" s="746"/>
      <c r="D30" s="746"/>
      <c r="E30" s="746"/>
      <c r="F30" s="746"/>
      <c r="G30" s="746"/>
      <c r="H30" s="746"/>
      <c r="I30" s="746"/>
      <c r="J30" s="746"/>
      <c r="K30" s="746"/>
      <c r="L30" s="746"/>
      <c r="M30" s="746"/>
      <c r="N30" s="746"/>
      <c r="O30" s="746"/>
      <c r="P30" s="747"/>
      <c r="Q30" s="748">
        <v>178</v>
      </c>
      <c r="R30" s="749"/>
      <c r="S30" s="749"/>
      <c r="T30" s="749"/>
      <c r="U30" s="749"/>
      <c r="V30" s="749">
        <v>171</v>
      </c>
      <c r="W30" s="749"/>
      <c r="X30" s="749"/>
      <c r="Y30" s="749"/>
      <c r="Z30" s="749"/>
      <c r="AA30" s="749">
        <v>7</v>
      </c>
      <c r="AB30" s="749"/>
      <c r="AC30" s="749"/>
      <c r="AD30" s="749"/>
      <c r="AE30" s="750"/>
      <c r="AF30" s="751">
        <v>7</v>
      </c>
      <c r="AG30" s="752"/>
      <c r="AH30" s="752"/>
      <c r="AI30" s="752"/>
      <c r="AJ30" s="753"/>
      <c r="AK30" s="820">
        <v>79</v>
      </c>
      <c r="AL30" s="821"/>
      <c r="AM30" s="821"/>
      <c r="AN30" s="821"/>
      <c r="AO30" s="821"/>
      <c r="AP30" s="821" t="s">
        <v>535</v>
      </c>
      <c r="AQ30" s="821"/>
      <c r="AR30" s="821"/>
      <c r="AS30" s="821"/>
      <c r="AT30" s="821"/>
      <c r="AU30" s="821" t="s">
        <v>535</v>
      </c>
      <c r="AV30" s="821"/>
      <c r="AW30" s="821"/>
      <c r="AX30" s="821"/>
      <c r="AY30" s="821"/>
      <c r="AZ30" s="822" t="s">
        <v>535</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383</v>
      </c>
      <c r="C31" s="746"/>
      <c r="D31" s="746"/>
      <c r="E31" s="746"/>
      <c r="F31" s="746"/>
      <c r="G31" s="746"/>
      <c r="H31" s="746"/>
      <c r="I31" s="746"/>
      <c r="J31" s="746"/>
      <c r="K31" s="746"/>
      <c r="L31" s="746"/>
      <c r="M31" s="746"/>
      <c r="N31" s="746"/>
      <c r="O31" s="746"/>
      <c r="P31" s="747"/>
      <c r="Q31" s="748">
        <v>3231</v>
      </c>
      <c r="R31" s="749"/>
      <c r="S31" s="749"/>
      <c r="T31" s="749"/>
      <c r="U31" s="749"/>
      <c r="V31" s="749">
        <v>2991</v>
      </c>
      <c r="W31" s="749"/>
      <c r="X31" s="749"/>
      <c r="Y31" s="749"/>
      <c r="Z31" s="749"/>
      <c r="AA31" s="749">
        <v>240</v>
      </c>
      <c r="AB31" s="749"/>
      <c r="AC31" s="749"/>
      <c r="AD31" s="749"/>
      <c r="AE31" s="750"/>
      <c r="AF31" s="751">
        <v>498</v>
      </c>
      <c r="AG31" s="752"/>
      <c r="AH31" s="752"/>
      <c r="AI31" s="752"/>
      <c r="AJ31" s="753"/>
      <c r="AK31" s="820">
        <v>41</v>
      </c>
      <c r="AL31" s="821"/>
      <c r="AM31" s="821"/>
      <c r="AN31" s="821"/>
      <c r="AO31" s="821"/>
      <c r="AP31" s="821">
        <v>1747</v>
      </c>
      <c r="AQ31" s="821"/>
      <c r="AR31" s="821"/>
      <c r="AS31" s="821"/>
      <c r="AT31" s="821"/>
      <c r="AU31" s="821">
        <v>323</v>
      </c>
      <c r="AV31" s="821"/>
      <c r="AW31" s="821"/>
      <c r="AX31" s="821"/>
      <c r="AY31" s="821"/>
      <c r="AZ31" s="822" t="s">
        <v>535</v>
      </c>
      <c r="BA31" s="822"/>
      <c r="BB31" s="822"/>
      <c r="BC31" s="822"/>
      <c r="BD31" s="822"/>
      <c r="BE31" s="818" t="s">
        <v>384</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385</v>
      </c>
      <c r="C32" s="746"/>
      <c r="D32" s="746"/>
      <c r="E32" s="746"/>
      <c r="F32" s="746"/>
      <c r="G32" s="746"/>
      <c r="H32" s="746"/>
      <c r="I32" s="746"/>
      <c r="J32" s="746"/>
      <c r="K32" s="746"/>
      <c r="L32" s="746"/>
      <c r="M32" s="746"/>
      <c r="N32" s="746"/>
      <c r="O32" s="746"/>
      <c r="P32" s="747"/>
      <c r="Q32" s="748">
        <v>456</v>
      </c>
      <c r="R32" s="749"/>
      <c r="S32" s="749"/>
      <c r="T32" s="749"/>
      <c r="U32" s="749"/>
      <c r="V32" s="749">
        <v>443</v>
      </c>
      <c r="W32" s="749"/>
      <c r="X32" s="749"/>
      <c r="Y32" s="749"/>
      <c r="Z32" s="749"/>
      <c r="AA32" s="749">
        <v>13</v>
      </c>
      <c r="AB32" s="749"/>
      <c r="AC32" s="749"/>
      <c r="AD32" s="749"/>
      <c r="AE32" s="750"/>
      <c r="AF32" s="751">
        <v>13</v>
      </c>
      <c r="AG32" s="752"/>
      <c r="AH32" s="752"/>
      <c r="AI32" s="752"/>
      <c r="AJ32" s="753"/>
      <c r="AK32" s="820">
        <v>250</v>
      </c>
      <c r="AL32" s="821"/>
      <c r="AM32" s="821"/>
      <c r="AN32" s="821"/>
      <c r="AO32" s="821"/>
      <c r="AP32" s="821">
        <v>2986</v>
      </c>
      <c r="AQ32" s="821"/>
      <c r="AR32" s="821"/>
      <c r="AS32" s="821"/>
      <c r="AT32" s="821"/>
      <c r="AU32" s="821">
        <v>2386</v>
      </c>
      <c r="AV32" s="821"/>
      <c r="AW32" s="821"/>
      <c r="AX32" s="821"/>
      <c r="AY32" s="821"/>
      <c r="AZ32" s="822" t="s">
        <v>535</v>
      </c>
      <c r="BA32" s="822"/>
      <c r="BB32" s="822"/>
      <c r="BC32" s="822"/>
      <c r="BD32" s="822"/>
      <c r="BE32" s="818" t="s">
        <v>386</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387</v>
      </c>
      <c r="C33" s="746"/>
      <c r="D33" s="746"/>
      <c r="E33" s="746"/>
      <c r="F33" s="746"/>
      <c r="G33" s="746"/>
      <c r="H33" s="746"/>
      <c r="I33" s="746"/>
      <c r="J33" s="746"/>
      <c r="K33" s="746"/>
      <c r="L33" s="746"/>
      <c r="M33" s="746"/>
      <c r="N33" s="746"/>
      <c r="O33" s="746"/>
      <c r="P33" s="747"/>
      <c r="Q33" s="748">
        <v>138</v>
      </c>
      <c r="R33" s="749"/>
      <c r="S33" s="749"/>
      <c r="T33" s="749"/>
      <c r="U33" s="749"/>
      <c r="V33" s="749">
        <v>13</v>
      </c>
      <c r="W33" s="749"/>
      <c r="X33" s="749"/>
      <c r="Y33" s="749"/>
      <c r="Z33" s="749"/>
      <c r="AA33" s="749">
        <v>125</v>
      </c>
      <c r="AB33" s="749"/>
      <c r="AC33" s="749"/>
      <c r="AD33" s="749"/>
      <c r="AE33" s="750"/>
      <c r="AF33" s="751">
        <v>125</v>
      </c>
      <c r="AG33" s="752"/>
      <c r="AH33" s="752"/>
      <c r="AI33" s="752"/>
      <c r="AJ33" s="753"/>
      <c r="AK33" s="820">
        <v>136</v>
      </c>
      <c r="AL33" s="821"/>
      <c r="AM33" s="821"/>
      <c r="AN33" s="821"/>
      <c r="AO33" s="821"/>
      <c r="AP33" s="821" t="s">
        <v>538</v>
      </c>
      <c r="AQ33" s="821"/>
      <c r="AR33" s="821"/>
      <c r="AS33" s="821"/>
      <c r="AT33" s="821"/>
      <c r="AU33" s="821" t="s">
        <v>535</v>
      </c>
      <c r="AV33" s="821"/>
      <c r="AW33" s="821"/>
      <c r="AX33" s="821"/>
      <c r="AY33" s="821"/>
      <c r="AZ33" s="822" t="s">
        <v>535</v>
      </c>
      <c r="BA33" s="822"/>
      <c r="BB33" s="822"/>
      <c r="BC33" s="822"/>
      <c r="BD33" s="822"/>
      <c r="BE33" s="818" t="s">
        <v>386</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388</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368</v>
      </c>
      <c r="B63" s="780" t="s">
        <v>389</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868</v>
      </c>
      <c r="AG63" s="832"/>
      <c r="AH63" s="832"/>
      <c r="AI63" s="832"/>
      <c r="AJ63" s="833"/>
      <c r="AK63" s="834"/>
      <c r="AL63" s="829"/>
      <c r="AM63" s="829"/>
      <c r="AN63" s="829"/>
      <c r="AO63" s="829"/>
      <c r="AP63" s="832">
        <v>4733</v>
      </c>
      <c r="AQ63" s="832"/>
      <c r="AR63" s="832"/>
      <c r="AS63" s="832"/>
      <c r="AT63" s="832"/>
      <c r="AU63" s="832">
        <v>2709</v>
      </c>
      <c r="AV63" s="832"/>
      <c r="AW63" s="832"/>
      <c r="AX63" s="832"/>
      <c r="AY63" s="832"/>
      <c r="AZ63" s="836"/>
      <c r="BA63" s="836"/>
      <c r="BB63" s="836"/>
      <c r="BC63" s="836"/>
      <c r="BD63" s="836"/>
      <c r="BE63" s="837"/>
      <c r="BF63" s="837"/>
      <c r="BG63" s="837"/>
      <c r="BH63" s="837"/>
      <c r="BI63" s="838"/>
      <c r="BJ63" s="839" t="s">
        <v>221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391</v>
      </c>
      <c r="B66" s="731"/>
      <c r="C66" s="731"/>
      <c r="D66" s="731"/>
      <c r="E66" s="731"/>
      <c r="F66" s="731"/>
      <c r="G66" s="731"/>
      <c r="H66" s="731"/>
      <c r="I66" s="731"/>
      <c r="J66" s="731"/>
      <c r="K66" s="731"/>
      <c r="L66" s="731"/>
      <c r="M66" s="731"/>
      <c r="N66" s="731"/>
      <c r="O66" s="731"/>
      <c r="P66" s="732"/>
      <c r="Q66" s="707" t="s">
        <v>372</v>
      </c>
      <c r="R66" s="708"/>
      <c r="S66" s="708"/>
      <c r="T66" s="708"/>
      <c r="U66" s="709"/>
      <c r="V66" s="707" t="s">
        <v>373</v>
      </c>
      <c r="W66" s="708"/>
      <c r="X66" s="708"/>
      <c r="Y66" s="708"/>
      <c r="Z66" s="709"/>
      <c r="AA66" s="707" t="s">
        <v>374</v>
      </c>
      <c r="AB66" s="708"/>
      <c r="AC66" s="708"/>
      <c r="AD66" s="708"/>
      <c r="AE66" s="709"/>
      <c r="AF66" s="842" t="s">
        <v>375</v>
      </c>
      <c r="AG66" s="803"/>
      <c r="AH66" s="803"/>
      <c r="AI66" s="803"/>
      <c r="AJ66" s="843"/>
      <c r="AK66" s="707" t="s">
        <v>376</v>
      </c>
      <c r="AL66" s="731"/>
      <c r="AM66" s="731"/>
      <c r="AN66" s="731"/>
      <c r="AO66" s="732"/>
      <c r="AP66" s="707" t="s">
        <v>377</v>
      </c>
      <c r="AQ66" s="708"/>
      <c r="AR66" s="708"/>
      <c r="AS66" s="708"/>
      <c r="AT66" s="709"/>
      <c r="AU66" s="707" t="s">
        <v>392</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539</v>
      </c>
      <c r="C68" s="860"/>
      <c r="D68" s="860"/>
      <c r="E68" s="860"/>
      <c r="F68" s="860"/>
      <c r="G68" s="860"/>
      <c r="H68" s="860"/>
      <c r="I68" s="860"/>
      <c r="J68" s="860"/>
      <c r="K68" s="860"/>
      <c r="L68" s="860"/>
      <c r="M68" s="860"/>
      <c r="N68" s="860"/>
      <c r="O68" s="860"/>
      <c r="P68" s="861"/>
      <c r="Q68" s="862">
        <v>11014</v>
      </c>
      <c r="R68" s="856"/>
      <c r="S68" s="856"/>
      <c r="T68" s="856"/>
      <c r="U68" s="856"/>
      <c r="V68" s="856">
        <v>9060</v>
      </c>
      <c r="W68" s="856"/>
      <c r="X68" s="856"/>
      <c r="Y68" s="856"/>
      <c r="Z68" s="856"/>
      <c r="AA68" s="856">
        <v>1954</v>
      </c>
      <c r="AB68" s="856"/>
      <c r="AC68" s="856"/>
      <c r="AD68" s="856"/>
      <c r="AE68" s="856"/>
      <c r="AF68" s="856">
        <v>1954</v>
      </c>
      <c r="AG68" s="856"/>
      <c r="AH68" s="856"/>
      <c r="AI68" s="856"/>
      <c r="AJ68" s="856"/>
      <c r="AK68" s="856">
        <v>639</v>
      </c>
      <c r="AL68" s="856"/>
      <c r="AM68" s="856"/>
      <c r="AN68" s="856"/>
      <c r="AO68" s="856"/>
      <c r="AP68" s="856" t="s">
        <v>546</v>
      </c>
      <c r="AQ68" s="856"/>
      <c r="AR68" s="856"/>
      <c r="AS68" s="856"/>
      <c r="AT68" s="856"/>
      <c r="AU68" s="856" t="s">
        <v>547</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540</v>
      </c>
      <c r="C69" s="864"/>
      <c r="D69" s="864"/>
      <c r="E69" s="864"/>
      <c r="F69" s="864"/>
      <c r="G69" s="864"/>
      <c r="H69" s="864"/>
      <c r="I69" s="864"/>
      <c r="J69" s="864"/>
      <c r="K69" s="864"/>
      <c r="L69" s="864"/>
      <c r="M69" s="864"/>
      <c r="N69" s="864"/>
      <c r="O69" s="864"/>
      <c r="P69" s="865"/>
      <c r="Q69" s="866">
        <v>190</v>
      </c>
      <c r="R69" s="821"/>
      <c r="S69" s="821"/>
      <c r="T69" s="821"/>
      <c r="U69" s="821"/>
      <c r="V69" s="821">
        <v>173</v>
      </c>
      <c r="W69" s="821"/>
      <c r="X69" s="821"/>
      <c r="Y69" s="821"/>
      <c r="Z69" s="821"/>
      <c r="AA69" s="821">
        <v>17</v>
      </c>
      <c r="AB69" s="821"/>
      <c r="AC69" s="821"/>
      <c r="AD69" s="821"/>
      <c r="AE69" s="821"/>
      <c r="AF69" s="821">
        <v>17</v>
      </c>
      <c r="AG69" s="821"/>
      <c r="AH69" s="821"/>
      <c r="AI69" s="821"/>
      <c r="AJ69" s="821"/>
      <c r="AK69" s="821">
        <v>20</v>
      </c>
      <c r="AL69" s="821"/>
      <c r="AM69" s="821"/>
      <c r="AN69" s="821"/>
      <c r="AO69" s="821"/>
      <c r="AP69" s="821" t="s">
        <v>547</v>
      </c>
      <c r="AQ69" s="821"/>
      <c r="AR69" s="821"/>
      <c r="AS69" s="821"/>
      <c r="AT69" s="821"/>
      <c r="AU69" s="821" t="s">
        <v>547</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541</v>
      </c>
      <c r="C70" s="864"/>
      <c r="D70" s="864"/>
      <c r="E70" s="864"/>
      <c r="F70" s="864"/>
      <c r="G70" s="864"/>
      <c r="H70" s="864"/>
      <c r="I70" s="864"/>
      <c r="J70" s="864"/>
      <c r="K70" s="864"/>
      <c r="L70" s="864"/>
      <c r="M70" s="864"/>
      <c r="N70" s="864"/>
      <c r="O70" s="864"/>
      <c r="P70" s="865"/>
      <c r="Q70" s="866">
        <v>882</v>
      </c>
      <c r="R70" s="821"/>
      <c r="S70" s="821"/>
      <c r="T70" s="821"/>
      <c r="U70" s="821"/>
      <c r="V70" s="821">
        <v>773</v>
      </c>
      <c r="W70" s="821"/>
      <c r="X70" s="821"/>
      <c r="Y70" s="821"/>
      <c r="Z70" s="821"/>
      <c r="AA70" s="821">
        <v>109</v>
      </c>
      <c r="AB70" s="821"/>
      <c r="AC70" s="821"/>
      <c r="AD70" s="821"/>
      <c r="AE70" s="821"/>
      <c r="AF70" s="821">
        <v>109</v>
      </c>
      <c r="AG70" s="821"/>
      <c r="AH70" s="821"/>
      <c r="AI70" s="821"/>
      <c r="AJ70" s="821"/>
      <c r="AK70" s="821">
        <v>60</v>
      </c>
      <c r="AL70" s="821"/>
      <c r="AM70" s="821"/>
      <c r="AN70" s="821"/>
      <c r="AO70" s="821"/>
      <c r="AP70" s="821">
        <v>90</v>
      </c>
      <c r="AQ70" s="821"/>
      <c r="AR70" s="821"/>
      <c r="AS70" s="821"/>
      <c r="AT70" s="821"/>
      <c r="AU70" s="821">
        <v>3</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542</v>
      </c>
      <c r="C71" s="864"/>
      <c r="D71" s="864"/>
      <c r="E71" s="864"/>
      <c r="F71" s="864"/>
      <c r="G71" s="864"/>
      <c r="H71" s="864"/>
      <c r="I71" s="864"/>
      <c r="J71" s="864"/>
      <c r="K71" s="864"/>
      <c r="L71" s="864"/>
      <c r="M71" s="864"/>
      <c r="N71" s="864"/>
      <c r="O71" s="864"/>
      <c r="P71" s="865"/>
      <c r="Q71" s="866">
        <v>900</v>
      </c>
      <c r="R71" s="821"/>
      <c r="S71" s="821"/>
      <c r="T71" s="821"/>
      <c r="U71" s="821"/>
      <c r="V71" s="821">
        <v>867</v>
      </c>
      <c r="W71" s="821"/>
      <c r="X71" s="821"/>
      <c r="Y71" s="821"/>
      <c r="Z71" s="821"/>
      <c r="AA71" s="821">
        <v>33</v>
      </c>
      <c r="AB71" s="821"/>
      <c r="AC71" s="821"/>
      <c r="AD71" s="821"/>
      <c r="AE71" s="821"/>
      <c r="AF71" s="821">
        <v>33</v>
      </c>
      <c r="AG71" s="821"/>
      <c r="AH71" s="821"/>
      <c r="AI71" s="821"/>
      <c r="AJ71" s="821"/>
      <c r="AK71" s="821">
        <v>78</v>
      </c>
      <c r="AL71" s="821"/>
      <c r="AM71" s="821"/>
      <c r="AN71" s="821"/>
      <c r="AO71" s="821"/>
      <c r="AP71" s="821">
        <v>1233</v>
      </c>
      <c r="AQ71" s="821"/>
      <c r="AR71" s="821"/>
      <c r="AS71" s="821"/>
      <c r="AT71" s="821"/>
      <c r="AU71" s="821">
        <v>776</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543</v>
      </c>
      <c r="C72" s="864"/>
      <c r="D72" s="864"/>
      <c r="E72" s="864"/>
      <c r="F72" s="864"/>
      <c r="G72" s="864"/>
      <c r="H72" s="864"/>
      <c r="I72" s="864"/>
      <c r="J72" s="864"/>
      <c r="K72" s="864"/>
      <c r="L72" s="864"/>
      <c r="M72" s="864"/>
      <c r="N72" s="864"/>
      <c r="O72" s="864"/>
      <c r="P72" s="865"/>
      <c r="Q72" s="866">
        <v>67</v>
      </c>
      <c r="R72" s="821"/>
      <c r="S72" s="821"/>
      <c r="T72" s="821"/>
      <c r="U72" s="821"/>
      <c r="V72" s="821">
        <v>62</v>
      </c>
      <c r="W72" s="821"/>
      <c r="X72" s="821"/>
      <c r="Y72" s="821"/>
      <c r="Z72" s="821"/>
      <c r="AA72" s="821">
        <v>5</v>
      </c>
      <c r="AB72" s="821"/>
      <c r="AC72" s="821"/>
      <c r="AD72" s="821"/>
      <c r="AE72" s="821"/>
      <c r="AF72" s="821">
        <v>5</v>
      </c>
      <c r="AG72" s="821"/>
      <c r="AH72" s="821"/>
      <c r="AI72" s="821"/>
      <c r="AJ72" s="821"/>
      <c r="AK72" s="821" t="s">
        <v>547</v>
      </c>
      <c r="AL72" s="821"/>
      <c r="AM72" s="821"/>
      <c r="AN72" s="821"/>
      <c r="AO72" s="821"/>
      <c r="AP72" s="821" t="s">
        <v>547</v>
      </c>
      <c r="AQ72" s="821"/>
      <c r="AR72" s="821"/>
      <c r="AS72" s="821"/>
      <c r="AT72" s="821"/>
      <c r="AU72" s="821" t="s">
        <v>547</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544</v>
      </c>
      <c r="C73" s="864"/>
      <c r="D73" s="864"/>
      <c r="E73" s="864"/>
      <c r="F73" s="864"/>
      <c r="G73" s="864"/>
      <c r="H73" s="864"/>
      <c r="I73" s="864"/>
      <c r="J73" s="864"/>
      <c r="K73" s="864"/>
      <c r="L73" s="864"/>
      <c r="M73" s="864"/>
      <c r="N73" s="864"/>
      <c r="O73" s="864"/>
      <c r="P73" s="865"/>
      <c r="Q73" s="866">
        <v>270</v>
      </c>
      <c r="R73" s="821"/>
      <c r="S73" s="821"/>
      <c r="T73" s="821"/>
      <c r="U73" s="821"/>
      <c r="V73" s="821">
        <v>262</v>
      </c>
      <c r="W73" s="821"/>
      <c r="X73" s="821"/>
      <c r="Y73" s="821"/>
      <c r="Z73" s="821"/>
      <c r="AA73" s="821">
        <v>8</v>
      </c>
      <c r="AB73" s="821"/>
      <c r="AC73" s="821"/>
      <c r="AD73" s="821"/>
      <c r="AE73" s="821"/>
      <c r="AF73" s="821">
        <v>8</v>
      </c>
      <c r="AG73" s="821"/>
      <c r="AH73" s="821"/>
      <c r="AI73" s="821"/>
      <c r="AJ73" s="821"/>
      <c r="AK73" s="821" t="s">
        <v>547</v>
      </c>
      <c r="AL73" s="821"/>
      <c r="AM73" s="821"/>
      <c r="AN73" s="821"/>
      <c r="AO73" s="821"/>
      <c r="AP73" s="821" t="s">
        <v>547</v>
      </c>
      <c r="AQ73" s="821"/>
      <c r="AR73" s="821"/>
      <c r="AS73" s="821"/>
      <c r="AT73" s="821"/>
      <c r="AU73" s="821" t="s">
        <v>547</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545</v>
      </c>
      <c r="C74" s="864"/>
      <c r="D74" s="864"/>
      <c r="E74" s="864"/>
      <c r="F74" s="864"/>
      <c r="G74" s="864"/>
      <c r="H74" s="864"/>
      <c r="I74" s="864"/>
      <c r="J74" s="864"/>
      <c r="K74" s="864"/>
      <c r="L74" s="864"/>
      <c r="M74" s="864"/>
      <c r="N74" s="864"/>
      <c r="O74" s="864"/>
      <c r="P74" s="865"/>
      <c r="Q74" s="866">
        <v>287515</v>
      </c>
      <c r="R74" s="821"/>
      <c r="S74" s="821"/>
      <c r="T74" s="821"/>
      <c r="U74" s="821"/>
      <c r="V74" s="821">
        <v>274140</v>
      </c>
      <c r="W74" s="821"/>
      <c r="X74" s="821"/>
      <c r="Y74" s="821"/>
      <c r="Z74" s="821"/>
      <c r="AA74" s="821">
        <v>13375</v>
      </c>
      <c r="AB74" s="821"/>
      <c r="AC74" s="821"/>
      <c r="AD74" s="821"/>
      <c r="AE74" s="821"/>
      <c r="AF74" s="821">
        <v>13375</v>
      </c>
      <c r="AG74" s="821"/>
      <c r="AH74" s="821"/>
      <c r="AI74" s="821"/>
      <c r="AJ74" s="821"/>
      <c r="AK74" s="821" t="s">
        <v>547</v>
      </c>
      <c r="AL74" s="821"/>
      <c r="AM74" s="821"/>
      <c r="AN74" s="821"/>
      <c r="AO74" s="821"/>
      <c r="AP74" s="821" t="s">
        <v>547</v>
      </c>
      <c r="AQ74" s="821"/>
      <c r="AR74" s="821"/>
      <c r="AS74" s="821"/>
      <c r="AT74" s="821"/>
      <c r="AU74" s="821" t="s">
        <v>547</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368</v>
      </c>
      <c r="B88" s="780" t="s">
        <v>393</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15501</v>
      </c>
      <c r="AG88" s="832"/>
      <c r="AH88" s="832"/>
      <c r="AI88" s="832"/>
      <c r="AJ88" s="832"/>
      <c r="AK88" s="829"/>
      <c r="AL88" s="829"/>
      <c r="AM88" s="829"/>
      <c r="AN88" s="829"/>
      <c r="AO88" s="829"/>
      <c r="AP88" s="832">
        <v>1323</v>
      </c>
      <c r="AQ88" s="832"/>
      <c r="AR88" s="832"/>
      <c r="AS88" s="832"/>
      <c r="AT88" s="832"/>
      <c r="AU88" s="832">
        <v>779</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780" t="s">
        <v>394</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t="s">
        <v>547</v>
      </c>
      <c r="CS102" s="840"/>
      <c r="CT102" s="840"/>
      <c r="CU102" s="840"/>
      <c r="CV102" s="883"/>
      <c r="CW102" s="882" t="s">
        <v>547</v>
      </c>
      <c r="CX102" s="840"/>
      <c r="CY102" s="840"/>
      <c r="CZ102" s="840"/>
      <c r="DA102" s="883"/>
      <c r="DB102" s="882" t="s">
        <v>547</v>
      </c>
      <c r="DC102" s="840"/>
      <c r="DD102" s="840"/>
      <c r="DE102" s="840"/>
      <c r="DF102" s="883"/>
      <c r="DG102" s="882" t="s">
        <v>547</v>
      </c>
      <c r="DH102" s="840"/>
      <c r="DI102" s="840"/>
      <c r="DJ102" s="840"/>
      <c r="DK102" s="883"/>
      <c r="DL102" s="882" t="s">
        <v>547</v>
      </c>
      <c r="DM102" s="840"/>
      <c r="DN102" s="840"/>
      <c r="DO102" s="840"/>
      <c r="DP102" s="883"/>
      <c r="DQ102" s="882" t="s">
        <v>547</v>
      </c>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395</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396</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399</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400</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401</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402</v>
      </c>
      <c r="AB109" s="885"/>
      <c r="AC109" s="885"/>
      <c r="AD109" s="885"/>
      <c r="AE109" s="886"/>
      <c r="AF109" s="884" t="s">
        <v>287</v>
      </c>
      <c r="AG109" s="885"/>
      <c r="AH109" s="885"/>
      <c r="AI109" s="885"/>
      <c r="AJ109" s="886"/>
      <c r="AK109" s="884" t="s">
        <v>286</v>
      </c>
      <c r="AL109" s="885"/>
      <c r="AM109" s="885"/>
      <c r="AN109" s="885"/>
      <c r="AO109" s="886"/>
      <c r="AP109" s="884" t="s">
        <v>403</v>
      </c>
      <c r="AQ109" s="885"/>
      <c r="AR109" s="885"/>
      <c r="AS109" s="885"/>
      <c r="AT109" s="887"/>
      <c r="AU109" s="904" t="s">
        <v>401</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402</v>
      </c>
      <c r="BR109" s="885"/>
      <c r="BS109" s="885"/>
      <c r="BT109" s="885"/>
      <c r="BU109" s="886"/>
      <c r="BV109" s="884" t="s">
        <v>287</v>
      </c>
      <c r="BW109" s="885"/>
      <c r="BX109" s="885"/>
      <c r="BY109" s="885"/>
      <c r="BZ109" s="886"/>
      <c r="CA109" s="884" t="s">
        <v>286</v>
      </c>
      <c r="CB109" s="885"/>
      <c r="CC109" s="885"/>
      <c r="CD109" s="885"/>
      <c r="CE109" s="886"/>
      <c r="CF109" s="905" t="s">
        <v>403</v>
      </c>
      <c r="CG109" s="905"/>
      <c r="CH109" s="905"/>
      <c r="CI109" s="905"/>
      <c r="CJ109" s="905"/>
      <c r="CK109" s="884" t="s">
        <v>404</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402</v>
      </c>
      <c r="DH109" s="885"/>
      <c r="DI109" s="885"/>
      <c r="DJ109" s="885"/>
      <c r="DK109" s="886"/>
      <c r="DL109" s="884" t="s">
        <v>287</v>
      </c>
      <c r="DM109" s="885"/>
      <c r="DN109" s="885"/>
      <c r="DO109" s="885"/>
      <c r="DP109" s="886"/>
      <c r="DQ109" s="884" t="s">
        <v>286</v>
      </c>
      <c r="DR109" s="885"/>
      <c r="DS109" s="885"/>
      <c r="DT109" s="885"/>
      <c r="DU109" s="886"/>
      <c r="DV109" s="884" t="s">
        <v>403</v>
      </c>
      <c r="DW109" s="885"/>
      <c r="DX109" s="885"/>
      <c r="DY109" s="885"/>
      <c r="DZ109" s="887"/>
    </row>
    <row r="110" spans="1:131" s="199" customFormat="1" ht="26.25" customHeight="1" x14ac:dyDescent="0.15">
      <c r="A110" s="888" t="s">
        <v>405</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612303</v>
      </c>
      <c r="AB110" s="892"/>
      <c r="AC110" s="892"/>
      <c r="AD110" s="892"/>
      <c r="AE110" s="893"/>
      <c r="AF110" s="894">
        <v>576944</v>
      </c>
      <c r="AG110" s="892"/>
      <c r="AH110" s="892"/>
      <c r="AI110" s="892"/>
      <c r="AJ110" s="893"/>
      <c r="AK110" s="894">
        <v>600256</v>
      </c>
      <c r="AL110" s="892"/>
      <c r="AM110" s="892"/>
      <c r="AN110" s="892"/>
      <c r="AO110" s="893"/>
      <c r="AP110" s="895">
        <v>15.1</v>
      </c>
      <c r="AQ110" s="896"/>
      <c r="AR110" s="896"/>
      <c r="AS110" s="896"/>
      <c r="AT110" s="897"/>
      <c r="AU110" s="898" t="s">
        <v>61</v>
      </c>
      <c r="AV110" s="899"/>
      <c r="AW110" s="899"/>
      <c r="AX110" s="899"/>
      <c r="AY110" s="899"/>
      <c r="AZ110" s="940" t="s">
        <v>406</v>
      </c>
      <c r="BA110" s="889"/>
      <c r="BB110" s="889"/>
      <c r="BC110" s="889"/>
      <c r="BD110" s="889"/>
      <c r="BE110" s="889"/>
      <c r="BF110" s="889"/>
      <c r="BG110" s="889"/>
      <c r="BH110" s="889"/>
      <c r="BI110" s="889"/>
      <c r="BJ110" s="889"/>
      <c r="BK110" s="889"/>
      <c r="BL110" s="889"/>
      <c r="BM110" s="889"/>
      <c r="BN110" s="889"/>
      <c r="BO110" s="889"/>
      <c r="BP110" s="890"/>
      <c r="BQ110" s="926">
        <v>7632216</v>
      </c>
      <c r="BR110" s="927"/>
      <c r="BS110" s="927"/>
      <c r="BT110" s="927"/>
      <c r="BU110" s="927"/>
      <c r="BV110" s="927">
        <v>7537955</v>
      </c>
      <c r="BW110" s="927"/>
      <c r="BX110" s="927"/>
      <c r="BY110" s="927"/>
      <c r="BZ110" s="927"/>
      <c r="CA110" s="927">
        <v>10298964</v>
      </c>
      <c r="CB110" s="927"/>
      <c r="CC110" s="927"/>
      <c r="CD110" s="927"/>
      <c r="CE110" s="927"/>
      <c r="CF110" s="941">
        <v>259.3</v>
      </c>
      <c r="CG110" s="942"/>
      <c r="CH110" s="942"/>
      <c r="CI110" s="942"/>
      <c r="CJ110" s="942"/>
      <c r="CK110" s="943" t="s">
        <v>407</v>
      </c>
      <c r="CL110" s="944"/>
      <c r="CM110" s="923" t="s">
        <v>408</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221</v>
      </c>
      <c r="DH110" s="927"/>
      <c r="DI110" s="927"/>
      <c r="DJ110" s="927"/>
      <c r="DK110" s="927"/>
      <c r="DL110" s="927" t="s">
        <v>221</v>
      </c>
      <c r="DM110" s="927"/>
      <c r="DN110" s="927"/>
      <c r="DO110" s="927"/>
      <c r="DP110" s="927"/>
      <c r="DQ110" s="927" t="s">
        <v>221</v>
      </c>
      <c r="DR110" s="927"/>
      <c r="DS110" s="927"/>
      <c r="DT110" s="927"/>
      <c r="DU110" s="927"/>
      <c r="DV110" s="928" t="s">
        <v>221</v>
      </c>
      <c r="DW110" s="928"/>
      <c r="DX110" s="928"/>
      <c r="DY110" s="928"/>
      <c r="DZ110" s="929"/>
    </row>
    <row r="111" spans="1:131" s="199" customFormat="1" ht="26.25" customHeight="1" x14ac:dyDescent="0.15">
      <c r="A111" s="930" t="s">
        <v>409</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221</v>
      </c>
      <c r="AB111" s="934"/>
      <c r="AC111" s="934"/>
      <c r="AD111" s="934"/>
      <c r="AE111" s="935"/>
      <c r="AF111" s="936" t="s">
        <v>221</v>
      </c>
      <c r="AG111" s="934"/>
      <c r="AH111" s="934"/>
      <c r="AI111" s="934"/>
      <c r="AJ111" s="935"/>
      <c r="AK111" s="936" t="s">
        <v>221</v>
      </c>
      <c r="AL111" s="934"/>
      <c r="AM111" s="934"/>
      <c r="AN111" s="934"/>
      <c r="AO111" s="935"/>
      <c r="AP111" s="937" t="s">
        <v>221</v>
      </c>
      <c r="AQ111" s="938"/>
      <c r="AR111" s="938"/>
      <c r="AS111" s="938"/>
      <c r="AT111" s="939"/>
      <c r="AU111" s="900"/>
      <c r="AV111" s="901"/>
      <c r="AW111" s="901"/>
      <c r="AX111" s="901"/>
      <c r="AY111" s="901"/>
      <c r="AZ111" s="949" t="s">
        <v>410</v>
      </c>
      <c r="BA111" s="950"/>
      <c r="BB111" s="950"/>
      <c r="BC111" s="950"/>
      <c r="BD111" s="950"/>
      <c r="BE111" s="950"/>
      <c r="BF111" s="950"/>
      <c r="BG111" s="950"/>
      <c r="BH111" s="950"/>
      <c r="BI111" s="950"/>
      <c r="BJ111" s="950"/>
      <c r="BK111" s="950"/>
      <c r="BL111" s="950"/>
      <c r="BM111" s="950"/>
      <c r="BN111" s="950"/>
      <c r="BO111" s="950"/>
      <c r="BP111" s="951"/>
      <c r="BQ111" s="919" t="s">
        <v>221</v>
      </c>
      <c r="BR111" s="920"/>
      <c r="BS111" s="920"/>
      <c r="BT111" s="920"/>
      <c r="BU111" s="920"/>
      <c r="BV111" s="920" t="s">
        <v>221</v>
      </c>
      <c r="BW111" s="920"/>
      <c r="BX111" s="920"/>
      <c r="BY111" s="920"/>
      <c r="BZ111" s="920"/>
      <c r="CA111" s="920" t="s">
        <v>221</v>
      </c>
      <c r="CB111" s="920"/>
      <c r="CC111" s="920"/>
      <c r="CD111" s="920"/>
      <c r="CE111" s="920"/>
      <c r="CF111" s="914" t="s">
        <v>221</v>
      </c>
      <c r="CG111" s="915"/>
      <c r="CH111" s="915"/>
      <c r="CI111" s="915"/>
      <c r="CJ111" s="915"/>
      <c r="CK111" s="945"/>
      <c r="CL111" s="946"/>
      <c r="CM111" s="916" t="s">
        <v>411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221</v>
      </c>
      <c r="DH111" s="920"/>
      <c r="DI111" s="920"/>
      <c r="DJ111" s="920"/>
      <c r="DK111" s="920"/>
      <c r="DL111" s="920" t="s">
        <v>221</v>
      </c>
      <c r="DM111" s="920"/>
      <c r="DN111" s="920"/>
      <c r="DO111" s="920"/>
      <c r="DP111" s="920"/>
      <c r="DQ111" s="920" t="s">
        <v>221</v>
      </c>
      <c r="DR111" s="920"/>
      <c r="DS111" s="920"/>
      <c r="DT111" s="920"/>
      <c r="DU111" s="920"/>
      <c r="DV111" s="921" t="s">
        <v>221</v>
      </c>
      <c r="DW111" s="921"/>
      <c r="DX111" s="921"/>
      <c r="DY111" s="921"/>
      <c r="DZ111" s="922"/>
    </row>
    <row r="112" spans="1:131" s="199" customFormat="1" ht="26.25" customHeight="1" x14ac:dyDescent="0.15">
      <c r="A112" s="952" t="s">
        <v>412</v>
      </c>
      <c r="B112" s="953"/>
      <c r="C112" s="950" t="s">
        <v>413</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221</v>
      </c>
      <c r="AB112" s="959"/>
      <c r="AC112" s="959"/>
      <c r="AD112" s="959"/>
      <c r="AE112" s="960"/>
      <c r="AF112" s="961" t="s">
        <v>221</v>
      </c>
      <c r="AG112" s="959"/>
      <c r="AH112" s="959"/>
      <c r="AI112" s="959"/>
      <c r="AJ112" s="960"/>
      <c r="AK112" s="961" t="s">
        <v>221</v>
      </c>
      <c r="AL112" s="959"/>
      <c r="AM112" s="959"/>
      <c r="AN112" s="959"/>
      <c r="AO112" s="960"/>
      <c r="AP112" s="962" t="s">
        <v>221</v>
      </c>
      <c r="AQ112" s="963"/>
      <c r="AR112" s="963"/>
      <c r="AS112" s="963"/>
      <c r="AT112" s="964"/>
      <c r="AU112" s="900"/>
      <c r="AV112" s="901"/>
      <c r="AW112" s="901"/>
      <c r="AX112" s="901"/>
      <c r="AY112" s="901"/>
      <c r="AZ112" s="949" t="s">
        <v>414</v>
      </c>
      <c r="BA112" s="950"/>
      <c r="BB112" s="950"/>
      <c r="BC112" s="950"/>
      <c r="BD112" s="950"/>
      <c r="BE112" s="950"/>
      <c r="BF112" s="950"/>
      <c r="BG112" s="950"/>
      <c r="BH112" s="950"/>
      <c r="BI112" s="950"/>
      <c r="BJ112" s="950"/>
      <c r="BK112" s="950"/>
      <c r="BL112" s="950"/>
      <c r="BM112" s="950"/>
      <c r="BN112" s="950"/>
      <c r="BO112" s="950"/>
      <c r="BP112" s="951"/>
      <c r="BQ112" s="919">
        <v>2936200</v>
      </c>
      <c r="BR112" s="920"/>
      <c r="BS112" s="920"/>
      <c r="BT112" s="920"/>
      <c r="BU112" s="920"/>
      <c r="BV112" s="920">
        <v>2875542</v>
      </c>
      <c r="BW112" s="920"/>
      <c r="BX112" s="920"/>
      <c r="BY112" s="920"/>
      <c r="BZ112" s="920"/>
      <c r="CA112" s="920">
        <v>2709175</v>
      </c>
      <c r="CB112" s="920"/>
      <c r="CC112" s="920"/>
      <c r="CD112" s="920"/>
      <c r="CE112" s="920"/>
      <c r="CF112" s="914">
        <v>68.2</v>
      </c>
      <c r="CG112" s="915"/>
      <c r="CH112" s="915"/>
      <c r="CI112" s="915"/>
      <c r="CJ112" s="915"/>
      <c r="CK112" s="945"/>
      <c r="CL112" s="946"/>
      <c r="CM112" s="916" t="s">
        <v>415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221</v>
      </c>
      <c r="DH112" s="920"/>
      <c r="DI112" s="920"/>
      <c r="DJ112" s="920"/>
      <c r="DK112" s="920"/>
      <c r="DL112" s="920" t="s">
        <v>221</v>
      </c>
      <c r="DM112" s="920"/>
      <c r="DN112" s="920"/>
      <c r="DO112" s="920"/>
      <c r="DP112" s="920"/>
      <c r="DQ112" s="920" t="s">
        <v>221</v>
      </c>
      <c r="DR112" s="920"/>
      <c r="DS112" s="920"/>
      <c r="DT112" s="920"/>
      <c r="DU112" s="920"/>
      <c r="DV112" s="921" t="s">
        <v>221</v>
      </c>
      <c r="DW112" s="921"/>
      <c r="DX112" s="921"/>
      <c r="DY112" s="921"/>
      <c r="DZ112" s="922"/>
    </row>
    <row r="113" spans="1:130" s="199" customFormat="1" ht="26.25" customHeight="1" x14ac:dyDescent="0.15">
      <c r="A113" s="954"/>
      <c r="B113" s="955"/>
      <c r="C113" s="950" t="s">
        <v>416</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183953</v>
      </c>
      <c r="AB113" s="934"/>
      <c r="AC113" s="934"/>
      <c r="AD113" s="934"/>
      <c r="AE113" s="935"/>
      <c r="AF113" s="936">
        <v>223244</v>
      </c>
      <c r="AG113" s="934"/>
      <c r="AH113" s="934"/>
      <c r="AI113" s="934"/>
      <c r="AJ113" s="935"/>
      <c r="AK113" s="936">
        <v>215570</v>
      </c>
      <c r="AL113" s="934"/>
      <c r="AM113" s="934"/>
      <c r="AN113" s="934"/>
      <c r="AO113" s="935"/>
      <c r="AP113" s="937">
        <v>5.4</v>
      </c>
      <c r="AQ113" s="938"/>
      <c r="AR113" s="938"/>
      <c r="AS113" s="938"/>
      <c r="AT113" s="939"/>
      <c r="AU113" s="900"/>
      <c r="AV113" s="901"/>
      <c r="AW113" s="901"/>
      <c r="AX113" s="901"/>
      <c r="AY113" s="901"/>
      <c r="AZ113" s="949" t="s">
        <v>417</v>
      </c>
      <c r="BA113" s="950"/>
      <c r="BB113" s="950"/>
      <c r="BC113" s="950"/>
      <c r="BD113" s="950"/>
      <c r="BE113" s="950"/>
      <c r="BF113" s="950"/>
      <c r="BG113" s="950"/>
      <c r="BH113" s="950"/>
      <c r="BI113" s="950"/>
      <c r="BJ113" s="950"/>
      <c r="BK113" s="950"/>
      <c r="BL113" s="950"/>
      <c r="BM113" s="950"/>
      <c r="BN113" s="950"/>
      <c r="BO113" s="950"/>
      <c r="BP113" s="951"/>
      <c r="BQ113" s="919">
        <v>836534</v>
      </c>
      <c r="BR113" s="920"/>
      <c r="BS113" s="920"/>
      <c r="BT113" s="920"/>
      <c r="BU113" s="920"/>
      <c r="BV113" s="920">
        <v>811837</v>
      </c>
      <c r="BW113" s="920"/>
      <c r="BX113" s="920"/>
      <c r="BY113" s="920"/>
      <c r="BZ113" s="920"/>
      <c r="CA113" s="920">
        <v>779066</v>
      </c>
      <c r="CB113" s="920"/>
      <c r="CC113" s="920"/>
      <c r="CD113" s="920"/>
      <c r="CE113" s="920"/>
      <c r="CF113" s="914">
        <v>19.600000000000001</v>
      </c>
      <c r="CG113" s="915"/>
      <c r="CH113" s="915"/>
      <c r="CI113" s="915"/>
      <c r="CJ113" s="915"/>
      <c r="CK113" s="945"/>
      <c r="CL113" s="946"/>
      <c r="CM113" s="916" t="s">
        <v>418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221</v>
      </c>
      <c r="DH113" s="959"/>
      <c r="DI113" s="959"/>
      <c r="DJ113" s="959"/>
      <c r="DK113" s="960"/>
      <c r="DL113" s="961" t="s">
        <v>221</v>
      </c>
      <c r="DM113" s="959"/>
      <c r="DN113" s="959"/>
      <c r="DO113" s="959"/>
      <c r="DP113" s="960"/>
      <c r="DQ113" s="961" t="s">
        <v>221</v>
      </c>
      <c r="DR113" s="959"/>
      <c r="DS113" s="959"/>
      <c r="DT113" s="959"/>
      <c r="DU113" s="960"/>
      <c r="DV113" s="962" t="s">
        <v>221</v>
      </c>
      <c r="DW113" s="963"/>
      <c r="DX113" s="963"/>
      <c r="DY113" s="963"/>
      <c r="DZ113" s="964"/>
    </row>
    <row r="114" spans="1:130" s="199" customFormat="1" ht="26.25" customHeight="1" x14ac:dyDescent="0.15">
      <c r="A114" s="954"/>
      <c r="B114" s="955"/>
      <c r="C114" s="950" t="s">
        <v>419</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340</v>
      </c>
      <c r="AB114" s="959"/>
      <c r="AC114" s="959"/>
      <c r="AD114" s="959"/>
      <c r="AE114" s="960"/>
      <c r="AF114" s="961">
        <v>28024</v>
      </c>
      <c r="AG114" s="959"/>
      <c r="AH114" s="959"/>
      <c r="AI114" s="959"/>
      <c r="AJ114" s="960"/>
      <c r="AK114" s="961">
        <v>9200</v>
      </c>
      <c r="AL114" s="959"/>
      <c r="AM114" s="959"/>
      <c r="AN114" s="959"/>
      <c r="AO114" s="960"/>
      <c r="AP114" s="962">
        <v>0.2</v>
      </c>
      <c r="AQ114" s="963"/>
      <c r="AR114" s="963"/>
      <c r="AS114" s="963"/>
      <c r="AT114" s="964"/>
      <c r="AU114" s="900"/>
      <c r="AV114" s="901"/>
      <c r="AW114" s="901"/>
      <c r="AX114" s="901"/>
      <c r="AY114" s="901"/>
      <c r="AZ114" s="949" t="s">
        <v>420</v>
      </c>
      <c r="BA114" s="950"/>
      <c r="BB114" s="950"/>
      <c r="BC114" s="950"/>
      <c r="BD114" s="950"/>
      <c r="BE114" s="950"/>
      <c r="BF114" s="950"/>
      <c r="BG114" s="950"/>
      <c r="BH114" s="950"/>
      <c r="BI114" s="950"/>
      <c r="BJ114" s="950"/>
      <c r="BK114" s="950"/>
      <c r="BL114" s="950"/>
      <c r="BM114" s="950"/>
      <c r="BN114" s="950"/>
      <c r="BO114" s="950"/>
      <c r="BP114" s="951"/>
      <c r="BQ114" s="919">
        <v>1424055</v>
      </c>
      <c r="BR114" s="920"/>
      <c r="BS114" s="920"/>
      <c r="BT114" s="920"/>
      <c r="BU114" s="920"/>
      <c r="BV114" s="920">
        <v>1348429</v>
      </c>
      <c r="BW114" s="920"/>
      <c r="BX114" s="920"/>
      <c r="BY114" s="920"/>
      <c r="BZ114" s="920"/>
      <c r="CA114" s="920">
        <v>1156770</v>
      </c>
      <c r="CB114" s="920"/>
      <c r="CC114" s="920"/>
      <c r="CD114" s="920"/>
      <c r="CE114" s="920"/>
      <c r="CF114" s="914">
        <v>29.1</v>
      </c>
      <c r="CG114" s="915"/>
      <c r="CH114" s="915"/>
      <c r="CI114" s="915"/>
      <c r="CJ114" s="915"/>
      <c r="CK114" s="945"/>
      <c r="CL114" s="946"/>
      <c r="CM114" s="916" t="s">
        <v>421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221</v>
      </c>
      <c r="DH114" s="959"/>
      <c r="DI114" s="959"/>
      <c r="DJ114" s="959"/>
      <c r="DK114" s="960"/>
      <c r="DL114" s="961" t="s">
        <v>221</v>
      </c>
      <c r="DM114" s="959"/>
      <c r="DN114" s="959"/>
      <c r="DO114" s="959"/>
      <c r="DP114" s="960"/>
      <c r="DQ114" s="961" t="s">
        <v>221</v>
      </c>
      <c r="DR114" s="959"/>
      <c r="DS114" s="959"/>
      <c r="DT114" s="959"/>
      <c r="DU114" s="960"/>
      <c r="DV114" s="962" t="s">
        <v>221</v>
      </c>
      <c r="DW114" s="963"/>
      <c r="DX114" s="963"/>
      <c r="DY114" s="963"/>
      <c r="DZ114" s="964"/>
    </row>
    <row r="115" spans="1:130" s="199" customFormat="1" ht="26.25" customHeight="1" x14ac:dyDescent="0.15">
      <c r="A115" s="954"/>
      <c r="B115" s="955"/>
      <c r="C115" s="950" t="s">
        <v>422</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330</v>
      </c>
      <c r="AB115" s="934"/>
      <c r="AC115" s="934"/>
      <c r="AD115" s="934"/>
      <c r="AE115" s="935"/>
      <c r="AF115" s="936">
        <v>250</v>
      </c>
      <c r="AG115" s="934"/>
      <c r="AH115" s="934"/>
      <c r="AI115" s="934"/>
      <c r="AJ115" s="935"/>
      <c r="AK115" s="936">
        <v>200</v>
      </c>
      <c r="AL115" s="934"/>
      <c r="AM115" s="934"/>
      <c r="AN115" s="934"/>
      <c r="AO115" s="935"/>
      <c r="AP115" s="937">
        <v>0</v>
      </c>
      <c r="AQ115" s="938"/>
      <c r="AR115" s="938"/>
      <c r="AS115" s="938"/>
      <c r="AT115" s="939"/>
      <c r="AU115" s="900"/>
      <c r="AV115" s="901"/>
      <c r="AW115" s="901"/>
      <c r="AX115" s="901"/>
      <c r="AY115" s="901"/>
      <c r="AZ115" s="949" t="s">
        <v>423</v>
      </c>
      <c r="BA115" s="950"/>
      <c r="BB115" s="950"/>
      <c r="BC115" s="950"/>
      <c r="BD115" s="950"/>
      <c r="BE115" s="950"/>
      <c r="BF115" s="950"/>
      <c r="BG115" s="950"/>
      <c r="BH115" s="950"/>
      <c r="BI115" s="950"/>
      <c r="BJ115" s="950"/>
      <c r="BK115" s="950"/>
      <c r="BL115" s="950"/>
      <c r="BM115" s="950"/>
      <c r="BN115" s="950"/>
      <c r="BO115" s="950"/>
      <c r="BP115" s="951"/>
      <c r="BQ115" s="919" t="s">
        <v>221</v>
      </c>
      <c r="BR115" s="920"/>
      <c r="BS115" s="920"/>
      <c r="BT115" s="920"/>
      <c r="BU115" s="920"/>
      <c r="BV115" s="920" t="s">
        <v>221</v>
      </c>
      <c r="BW115" s="920"/>
      <c r="BX115" s="920"/>
      <c r="BY115" s="920"/>
      <c r="BZ115" s="920"/>
      <c r="CA115" s="920" t="s">
        <v>221</v>
      </c>
      <c r="CB115" s="920"/>
      <c r="CC115" s="920"/>
      <c r="CD115" s="920"/>
      <c r="CE115" s="920"/>
      <c r="CF115" s="914" t="s">
        <v>221</v>
      </c>
      <c r="CG115" s="915"/>
      <c r="CH115" s="915"/>
      <c r="CI115" s="915"/>
      <c r="CJ115" s="915"/>
      <c r="CK115" s="945"/>
      <c r="CL115" s="946"/>
      <c r="CM115" s="949" t="s">
        <v>424</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221</v>
      </c>
      <c r="DH115" s="959"/>
      <c r="DI115" s="959"/>
      <c r="DJ115" s="959"/>
      <c r="DK115" s="960"/>
      <c r="DL115" s="961" t="s">
        <v>221</v>
      </c>
      <c r="DM115" s="959"/>
      <c r="DN115" s="959"/>
      <c r="DO115" s="959"/>
      <c r="DP115" s="960"/>
      <c r="DQ115" s="961" t="s">
        <v>221</v>
      </c>
      <c r="DR115" s="959"/>
      <c r="DS115" s="959"/>
      <c r="DT115" s="959"/>
      <c r="DU115" s="960"/>
      <c r="DV115" s="962" t="s">
        <v>221</v>
      </c>
      <c r="DW115" s="963"/>
      <c r="DX115" s="963"/>
      <c r="DY115" s="963"/>
      <c r="DZ115" s="964"/>
    </row>
    <row r="116" spans="1:130" s="199" customFormat="1" ht="26.25" customHeight="1" x14ac:dyDescent="0.15">
      <c r="A116" s="956"/>
      <c r="B116" s="957"/>
      <c r="C116" s="965" t="s">
        <v>425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221</v>
      </c>
      <c r="AB116" s="959"/>
      <c r="AC116" s="959"/>
      <c r="AD116" s="959"/>
      <c r="AE116" s="960"/>
      <c r="AF116" s="961" t="s">
        <v>221</v>
      </c>
      <c r="AG116" s="959"/>
      <c r="AH116" s="959"/>
      <c r="AI116" s="959"/>
      <c r="AJ116" s="960"/>
      <c r="AK116" s="961">
        <v>300</v>
      </c>
      <c r="AL116" s="959"/>
      <c r="AM116" s="959"/>
      <c r="AN116" s="959"/>
      <c r="AO116" s="960"/>
      <c r="AP116" s="962">
        <v>0</v>
      </c>
      <c r="AQ116" s="963"/>
      <c r="AR116" s="963"/>
      <c r="AS116" s="963"/>
      <c r="AT116" s="964"/>
      <c r="AU116" s="900"/>
      <c r="AV116" s="901"/>
      <c r="AW116" s="901"/>
      <c r="AX116" s="901"/>
      <c r="AY116" s="901"/>
      <c r="AZ116" s="967" t="s">
        <v>426</v>
      </c>
      <c r="BA116" s="968"/>
      <c r="BB116" s="968"/>
      <c r="BC116" s="968"/>
      <c r="BD116" s="968"/>
      <c r="BE116" s="968"/>
      <c r="BF116" s="968"/>
      <c r="BG116" s="968"/>
      <c r="BH116" s="968"/>
      <c r="BI116" s="968"/>
      <c r="BJ116" s="968"/>
      <c r="BK116" s="968"/>
      <c r="BL116" s="968"/>
      <c r="BM116" s="968"/>
      <c r="BN116" s="968"/>
      <c r="BO116" s="968"/>
      <c r="BP116" s="969"/>
      <c r="BQ116" s="919" t="s">
        <v>221</v>
      </c>
      <c r="BR116" s="920"/>
      <c r="BS116" s="920"/>
      <c r="BT116" s="920"/>
      <c r="BU116" s="920"/>
      <c r="BV116" s="920" t="s">
        <v>221</v>
      </c>
      <c r="BW116" s="920"/>
      <c r="BX116" s="920"/>
      <c r="BY116" s="920"/>
      <c r="BZ116" s="920"/>
      <c r="CA116" s="920" t="s">
        <v>221</v>
      </c>
      <c r="CB116" s="920"/>
      <c r="CC116" s="920"/>
      <c r="CD116" s="920"/>
      <c r="CE116" s="920"/>
      <c r="CF116" s="914" t="s">
        <v>221</v>
      </c>
      <c r="CG116" s="915"/>
      <c r="CH116" s="915"/>
      <c r="CI116" s="915"/>
      <c r="CJ116" s="915"/>
      <c r="CK116" s="945"/>
      <c r="CL116" s="946"/>
      <c r="CM116" s="916" t="s">
        <v>427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221</v>
      </c>
      <c r="DH116" s="959"/>
      <c r="DI116" s="959"/>
      <c r="DJ116" s="959"/>
      <c r="DK116" s="960"/>
      <c r="DL116" s="961" t="s">
        <v>221</v>
      </c>
      <c r="DM116" s="959"/>
      <c r="DN116" s="959"/>
      <c r="DO116" s="959"/>
      <c r="DP116" s="960"/>
      <c r="DQ116" s="961" t="s">
        <v>221</v>
      </c>
      <c r="DR116" s="959"/>
      <c r="DS116" s="959"/>
      <c r="DT116" s="959"/>
      <c r="DU116" s="960"/>
      <c r="DV116" s="962" t="s">
        <v>221</v>
      </c>
      <c r="DW116" s="963"/>
      <c r="DX116" s="963"/>
      <c r="DY116" s="963"/>
      <c r="DZ116" s="964"/>
    </row>
    <row r="117" spans="1:130" s="199" customFormat="1" ht="26.25" customHeight="1" x14ac:dyDescent="0.15">
      <c r="A117" s="904" t="s">
        <v>169</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428</v>
      </c>
      <c r="Z117" s="886"/>
      <c r="AA117" s="976">
        <v>796926</v>
      </c>
      <c r="AB117" s="977"/>
      <c r="AC117" s="977"/>
      <c r="AD117" s="977"/>
      <c r="AE117" s="978"/>
      <c r="AF117" s="979">
        <v>828462</v>
      </c>
      <c r="AG117" s="977"/>
      <c r="AH117" s="977"/>
      <c r="AI117" s="977"/>
      <c r="AJ117" s="978"/>
      <c r="AK117" s="979">
        <v>825526</v>
      </c>
      <c r="AL117" s="977"/>
      <c r="AM117" s="977"/>
      <c r="AN117" s="977"/>
      <c r="AO117" s="978"/>
      <c r="AP117" s="980"/>
      <c r="AQ117" s="981"/>
      <c r="AR117" s="981"/>
      <c r="AS117" s="981"/>
      <c r="AT117" s="982"/>
      <c r="AU117" s="900"/>
      <c r="AV117" s="901"/>
      <c r="AW117" s="901"/>
      <c r="AX117" s="901"/>
      <c r="AY117" s="901"/>
      <c r="AZ117" s="967" t="s">
        <v>429</v>
      </c>
      <c r="BA117" s="968"/>
      <c r="BB117" s="968"/>
      <c r="BC117" s="968"/>
      <c r="BD117" s="968"/>
      <c r="BE117" s="968"/>
      <c r="BF117" s="968"/>
      <c r="BG117" s="968"/>
      <c r="BH117" s="968"/>
      <c r="BI117" s="968"/>
      <c r="BJ117" s="968"/>
      <c r="BK117" s="968"/>
      <c r="BL117" s="968"/>
      <c r="BM117" s="968"/>
      <c r="BN117" s="968"/>
      <c r="BO117" s="968"/>
      <c r="BP117" s="969"/>
      <c r="BQ117" s="919" t="s">
        <v>221</v>
      </c>
      <c r="BR117" s="920"/>
      <c r="BS117" s="920"/>
      <c r="BT117" s="920"/>
      <c r="BU117" s="920"/>
      <c r="BV117" s="920" t="s">
        <v>221</v>
      </c>
      <c r="BW117" s="920"/>
      <c r="BX117" s="920"/>
      <c r="BY117" s="920"/>
      <c r="BZ117" s="920"/>
      <c r="CA117" s="920" t="s">
        <v>221</v>
      </c>
      <c r="CB117" s="920"/>
      <c r="CC117" s="920"/>
      <c r="CD117" s="920"/>
      <c r="CE117" s="920"/>
      <c r="CF117" s="914" t="s">
        <v>221</v>
      </c>
      <c r="CG117" s="915"/>
      <c r="CH117" s="915"/>
      <c r="CI117" s="915"/>
      <c r="CJ117" s="915"/>
      <c r="CK117" s="945"/>
      <c r="CL117" s="946"/>
      <c r="CM117" s="916" t="s">
        <v>430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221</v>
      </c>
      <c r="DH117" s="959"/>
      <c r="DI117" s="959"/>
      <c r="DJ117" s="959"/>
      <c r="DK117" s="960"/>
      <c r="DL117" s="961" t="s">
        <v>221</v>
      </c>
      <c r="DM117" s="959"/>
      <c r="DN117" s="959"/>
      <c r="DO117" s="959"/>
      <c r="DP117" s="960"/>
      <c r="DQ117" s="961" t="s">
        <v>221</v>
      </c>
      <c r="DR117" s="959"/>
      <c r="DS117" s="959"/>
      <c r="DT117" s="959"/>
      <c r="DU117" s="960"/>
      <c r="DV117" s="962" t="s">
        <v>221</v>
      </c>
      <c r="DW117" s="963"/>
      <c r="DX117" s="963"/>
      <c r="DY117" s="963"/>
      <c r="DZ117" s="964"/>
    </row>
    <row r="118" spans="1:130" s="199" customFormat="1" ht="26.25" customHeight="1" x14ac:dyDescent="0.15">
      <c r="A118" s="904" t="s">
        <v>404</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402</v>
      </c>
      <c r="AB118" s="885"/>
      <c r="AC118" s="885"/>
      <c r="AD118" s="885"/>
      <c r="AE118" s="886"/>
      <c r="AF118" s="884" t="s">
        <v>287</v>
      </c>
      <c r="AG118" s="885"/>
      <c r="AH118" s="885"/>
      <c r="AI118" s="885"/>
      <c r="AJ118" s="886"/>
      <c r="AK118" s="884" t="s">
        <v>286</v>
      </c>
      <c r="AL118" s="885"/>
      <c r="AM118" s="885"/>
      <c r="AN118" s="885"/>
      <c r="AO118" s="886"/>
      <c r="AP118" s="971" t="s">
        <v>403</v>
      </c>
      <c r="AQ118" s="972"/>
      <c r="AR118" s="972"/>
      <c r="AS118" s="972"/>
      <c r="AT118" s="973"/>
      <c r="AU118" s="900"/>
      <c r="AV118" s="901"/>
      <c r="AW118" s="901"/>
      <c r="AX118" s="901"/>
      <c r="AY118" s="901"/>
      <c r="AZ118" s="974" t="s">
        <v>431</v>
      </c>
      <c r="BA118" s="965"/>
      <c r="BB118" s="965"/>
      <c r="BC118" s="965"/>
      <c r="BD118" s="965"/>
      <c r="BE118" s="965"/>
      <c r="BF118" s="965"/>
      <c r="BG118" s="965"/>
      <c r="BH118" s="965"/>
      <c r="BI118" s="965"/>
      <c r="BJ118" s="965"/>
      <c r="BK118" s="965"/>
      <c r="BL118" s="965"/>
      <c r="BM118" s="965"/>
      <c r="BN118" s="965"/>
      <c r="BO118" s="965"/>
      <c r="BP118" s="966"/>
      <c r="BQ118" s="997" t="s">
        <v>221</v>
      </c>
      <c r="BR118" s="998"/>
      <c r="BS118" s="998"/>
      <c r="BT118" s="998"/>
      <c r="BU118" s="998"/>
      <c r="BV118" s="998" t="s">
        <v>221</v>
      </c>
      <c r="BW118" s="998"/>
      <c r="BX118" s="998"/>
      <c r="BY118" s="998"/>
      <c r="BZ118" s="998"/>
      <c r="CA118" s="998" t="s">
        <v>221</v>
      </c>
      <c r="CB118" s="998"/>
      <c r="CC118" s="998"/>
      <c r="CD118" s="998"/>
      <c r="CE118" s="998"/>
      <c r="CF118" s="914" t="s">
        <v>221</v>
      </c>
      <c r="CG118" s="915"/>
      <c r="CH118" s="915"/>
      <c r="CI118" s="915"/>
      <c r="CJ118" s="915"/>
      <c r="CK118" s="945"/>
      <c r="CL118" s="946"/>
      <c r="CM118" s="916" t="s">
        <v>432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221</v>
      </c>
      <c r="DH118" s="959"/>
      <c r="DI118" s="959"/>
      <c r="DJ118" s="959"/>
      <c r="DK118" s="960"/>
      <c r="DL118" s="961" t="s">
        <v>221</v>
      </c>
      <c r="DM118" s="959"/>
      <c r="DN118" s="959"/>
      <c r="DO118" s="959"/>
      <c r="DP118" s="960"/>
      <c r="DQ118" s="961" t="s">
        <v>221</v>
      </c>
      <c r="DR118" s="959"/>
      <c r="DS118" s="959"/>
      <c r="DT118" s="959"/>
      <c r="DU118" s="960"/>
      <c r="DV118" s="962" t="s">
        <v>221</v>
      </c>
      <c r="DW118" s="963"/>
      <c r="DX118" s="963"/>
      <c r="DY118" s="963"/>
      <c r="DZ118" s="964"/>
    </row>
    <row r="119" spans="1:130" s="199" customFormat="1" ht="26.25" customHeight="1" x14ac:dyDescent="0.15">
      <c r="A119" s="1058" t="s">
        <v>407</v>
      </c>
      <c r="B119" s="944"/>
      <c r="C119" s="923" t="s">
        <v>408</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221</v>
      </c>
      <c r="AB119" s="892"/>
      <c r="AC119" s="892"/>
      <c r="AD119" s="892"/>
      <c r="AE119" s="893"/>
      <c r="AF119" s="894" t="s">
        <v>221</v>
      </c>
      <c r="AG119" s="892"/>
      <c r="AH119" s="892"/>
      <c r="AI119" s="892"/>
      <c r="AJ119" s="893"/>
      <c r="AK119" s="894" t="s">
        <v>221</v>
      </c>
      <c r="AL119" s="892"/>
      <c r="AM119" s="892"/>
      <c r="AN119" s="892"/>
      <c r="AO119" s="893"/>
      <c r="AP119" s="895" t="s">
        <v>221</v>
      </c>
      <c r="AQ119" s="896"/>
      <c r="AR119" s="896"/>
      <c r="AS119" s="896"/>
      <c r="AT119" s="897"/>
      <c r="AU119" s="902"/>
      <c r="AV119" s="903"/>
      <c r="AW119" s="903"/>
      <c r="AX119" s="903"/>
      <c r="AY119" s="903"/>
      <c r="AZ119" s="230" t="s">
        <v>169</v>
      </c>
      <c r="BA119" s="230"/>
      <c r="BB119" s="230"/>
      <c r="BC119" s="230"/>
      <c r="BD119" s="230"/>
      <c r="BE119" s="230"/>
      <c r="BF119" s="230"/>
      <c r="BG119" s="230"/>
      <c r="BH119" s="230"/>
      <c r="BI119" s="230"/>
      <c r="BJ119" s="230"/>
      <c r="BK119" s="230"/>
      <c r="BL119" s="230"/>
      <c r="BM119" s="230"/>
      <c r="BN119" s="230"/>
      <c r="BO119" s="975" t="s">
        <v>433</v>
      </c>
      <c r="BP119" s="1006"/>
      <c r="BQ119" s="997">
        <v>12829005</v>
      </c>
      <c r="BR119" s="998"/>
      <c r="BS119" s="998"/>
      <c r="BT119" s="998"/>
      <c r="BU119" s="998"/>
      <c r="BV119" s="998">
        <v>12573763</v>
      </c>
      <c r="BW119" s="998"/>
      <c r="BX119" s="998"/>
      <c r="BY119" s="998"/>
      <c r="BZ119" s="998"/>
      <c r="CA119" s="998">
        <v>14943975</v>
      </c>
      <c r="CB119" s="998"/>
      <c r="CC119" s="998"/>
      <c r="CD119" s="998"/>
      <c r="CE119" s="998"/>
      <c r="CF119" s="999"/>
      <c r="CG119" s="1000"/>
      <c r="CH119" s="1000"/>
      <c r="CI119" s="1000"/>
      <c r="CJ119" s="1001"/>
      <c r="CK119" s="947"/>
      <c r="CL119" s="948"/>
      <c r="CM119" s="1002" t="s">
        <v>434</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221</v>
      </c>
      <c r="DH119" s="984"/>
      <c r="DI119" s="984"/>
      <c r="DJ119" s="984"/>
      <c r="DK119" s="985"/>
      <c r="DL119" s="983" t="s">
        <v>221</v>
      </c>
      <c r="DM119" s="984"/>
      <c r="DN119" s="984"/>
      <c r="DO119" s="984"/>
      <c r="DP119" s="985"/>
      <c r="DQ119" s="983" t="s">
        <v>221</v>
      </c>
      <c r="DR119" s="984"/>
      <c r="DS119" s="984"/>
      <c r="DT119" s="984"/>
      <c r="DU119" s="985"/>
      <c r="DV119" s="986" t="s">
        <v>221</v>
      </c>
      <c r="DW119" s="987"/>
      <c r="DX119" s="987"/>
      <c r="DY119" s="987"/>
      <c r="DZ119" s="988"/>
    </row>
    <row r="120" spans="1:130" s="199" customFormat="1" ht="26.25" customHeight="1" x14ac:dyDescent="0.15">
      <c r="A120" s="1059"/>
      <c r="B120" s="946"/>
      <c r="C120" s="916" t="s">
        <v>411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221</v>
      </c>
      <c r="AB120" s="959"/>
      <c r="AC120" s="959"/>
      <c r="AD120" s="959"/>
      <c r="AE120" s="960"/>
      <c r="AF120" s="961" t="s">
        <v>221</v>
      </c>
      <c r="AG120" s="959"/>
      <c r="AH120" s="959"/>
      <c r="AI120" s="959"/>
      <c r="AJ120" s="960"/>
      <c r="AK120" s="961" t="s">
        <v>221</v>
      </c>
      <c r="AL120" s="959"/>
      <c r="AM120" s="959"/>
      <c r="AN120" s="959"/>
      <c r="AO120" s="960"/>
      <c r="AP120" s="962" t="s">
        <v>221</v>
      </c>
      <c r="AQ120" s="963"/>
      <c r="AR120" s="963"/>
      <c r="AS120" s="963"/>
      <c r="AT120" s="964"/>
      <c r="AU120" s="989" t="s">
        <v>435</v>
      </c>
      <c r="AV120" s="990"/>
      <c r="AW120" s="990"/>
      <c r="AX120" s="990"/>
      <c r="AY120" s="991"/>
      <c r="AZ120" s="940" t="s">
        <v>436</v>
      </c>
      <c r="BA120" s="889"/>
      <c r="BB120" s="889"/>
      <c r="BC120" s="889"/>
      <c r="BD120" s="889"/>
      <c r="BE120" s="889"/>
      <c r="BF120" s="889"/>
      <c r="BG120" s="889"/>
      <c r="BH120" s="889"/>
      <c r="BI120" s="889"/>
      <c r="BJ120" s="889"/>
      <c r="BK120" s="889"/>
      <c r="BL120" s="889"/>
      <c r="BM120" s="889"/>
      <c r="BN120" s="889"/>
      <c r="BO120" s="889"/>
      <c r="BP120" s="890"/>
      <c r="BQ120" s="926">
        <v>1593595</v>
      </c>
      <c r="BR120" s="927"/>
      <c r="BS120" s="927"/>
      <c r="BT120" s="927"/>
      <c r="BU120" s="927"/>
      <c r="BV120" s="927">
        <v>1670650</v>
      </c>
      <c r="BW120" s="927"/>
      <c r="BX120" s="927"/>
      <c r="BY120" s="927"/>
      <c r="BZ120" s="927"/>
      <c r="CA120" s="927">
        <v>1225004</v>
      </c>
      <c r="CB120" s="927"/>
      <c r="CC120" s="927"/>
      <c r="CD120" s="927"/>
      <c r="CE120" s="927"/>
      <c r="CF120" s="941">
        <v>30.8</v>
      </c>
      <c r="CG120" s="942"/>
      <c r="CH120" s="942"/>
      <c r="CI120" s="942"/>
      <c r="CJ120" s="942"/>
      <c r="CK120" s="1007" t="s">
        <v>437</v>
      </c>
      <c r="CL120" s="1008"/>
      <c r="CM120" s="1008"/>
      <c r="CN120" s="1008"/>
      <c r="CO120" s="1009"/>
      <c r="CP120" s="1015" t="s">
        <v>385</v>
      </c>
      <c r="CQ120" s="1016"/>
      <c r="CR120" s="1016"/>
      <c r="CS120" s="1016"/>
      <c r="CT120" s="1016"/>
      <c r="CU120" s="1016"/>
      <c r="CV120" s="1016"/>
      <c r="CW120" s="1016"/>
      <c r="CX120" s="1016"/>
      <c r="CY120" s="1016"/>
      <c r="CZ120" s="1016"/>
      <c r="DA120" s="1016"/>
      <c r="DB120" s="1016"/>
      <c r="DC120" s="1016"/>
      <c r="DD120" s="1016"/>
      <c r="DE120" s="1016"/>
      <c r="DF120" s="1017"/>
      <c r="DG120" s="926">
        <v>2570646</v>
      </c>
      <c r="DH120" s="927"/>
      <c r="DI120" s="927"/>
      <c r="DJ120" s="927"/>
      <c r="DK120" s="927"/>
      <c r="DL120" s="927">
        <v>2530905</v>
      </c>
      <c r="DM120" s="927"/>
      <c r="DN120" s="927"/>
      <c r="DO120" s="927"/>
      <c r="DP120" s="927"/>
      <c r="DQ120" s="927">
        <v>2385960</v>
      </c>
      <c r="DR120" s="927"/>
      <c r="DS120" s="927"/>
      <c r="DT120" s="927"/>
      <c r="DU120" s="927"/>
      <c r="DV120" s="928">
        <v>60.1</v>
      </c>
      <c r="DW120" s="928"/>
      <c r="DX120" s="928"/>
      <c r="DY120" s="928"/>
      <c r="DZ120" s="929"/>
    </row>
    <row r="121" spans="1:130" s="199" customFormat="1" ht="26.25" customHeight="1" x14ac:dyDescent="0.15">
      <c r="A121" s="1059"/>
      <c r="B121" s="946"/>
      <c r="C121" s="967" t="s">
        <v>438</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221</v>
      </c>
      <c r="AB121" s="959"/>
      <c r="AC121" s="959"/>
      <c r="AD121" s="959"/>
      <c r="AE121" s="960"/>
      <c r="AF121" s="961" t="s">
        <v>221</v>
      </c>
      <c r="AG121" s="959"/>
      <c r="AH121" s="959"/>
      <c r="AI121" s="959"/>
      <c r="AJ121" s="960"/>
      <c r="AK121" s="961" t="s">
        <v>221</v>
      </c>
      <c r="AL121" s="959"/>
      <c r="AM121" s="959"/>
      <c r="AN121" s="959"/>
      <c r="AO121" s="960"/>
      <c r="AP121" s="962" t="s">
        <v>221</v>
      </c>
      <c r="AQ121" s="963"/>
      <c r="AR121" s="963"/>
      <c r="AS121" s="963"/>
      <c r="AT121" s="964"/>
      <c r="AU121" s="992"/>
      <c r="AV121" s="993"/>
      <c r="AW121" s="993"/>
      <c r="AX121" s="993"/>
      <c r="AY121" s="994"/>
      <c r="AZ121" s="949" t="s">
        <v>439</v>
      </c>
      <c r="BA121" s="950"/>
      <c r="BB121" s="950"/>
      <c r="BC121" s="950"/>
      <c r="BD121" s="950"/>
      <c r="BE121" s="950"/>
      <c r="BF121" s="950"/>
      <c r="BG121" s="950"/>
      <c r="BH121" s="950"/>
      <c r="BI121" s="950"/>
      <c r="BJ121" s="950"/>
      <c r="BK121" s="950"/>
      <c r="BL121" s="950"/>
      <c r="BM121" s="950"/>
      <c r="BN121" s="950"/>
      <c r="BO121" s="950"/>
      <c r="BP121" s="951"/>
      <c r="BQ121" s="919">
        <v>119636</v>
      </c>
      <c r="BR121" s="920"/>
      <c r="BS121" s="920"/>
      <c r="BT121" s="920"/>
      <c r="BU121" s="920"/>
      <c r="BV121" s="920">
        <v>106716</v>
      </c>
      <c r="BW121" s="920"/>
      <c r="BX121" s="920"/>
      <c r="BY121" s="920"/>
      <c r="BZ121" s="920"/>
      <c r="CA121" s="920">
        <v>86588</v>
      </c>
      <c r="CB121" s="920"/>
      <c r="CC121" s="920"/>
      <c r="CD121" s="920"/>
      <c r="CE121" s="920"/>
      <c r="CF121" s="914">
        <v>2.2000000000000002</v>
      </c>
      <c r="CG121" s="915"/>
      <c r="CH121" s="915"/>
      <c r="CI121" s="915"/>
      <c r="CJ121" s="915"/>
      <c r="CK121" s="1010"/>
      <c r="CL121" s="1011"/>
      <c r="CM121" s="1011"/>
      <c r="CN121" s="1011"/>
      <c r="CO121" s="1012"/>
      <c r="CP121" s="1020" t="s">
        <v>383</v>
      </c>
      <c r="CQ121" s="1021"/>
      <c r="CR121" s="1021"/>
      <c r="CS121" s="1021"/>
      <c r="CT121" s="1021"/>
      <c r="CU121" s="1021"/>
      <c r="CV121" s="1021"/>
      <c r="CW121" s="1021"/>
      <c r="CX121" s="1021"/>
      <c r="CY121" s="1021"/>
      <c r="CZ121" s="1021"/>
      <c r="DA121" s="1021"/>
      <c r="DB121" s="1021"/>
      <c r="DC121" s="1021"/>
      <c r="DD121" s="1021"/>
      <c r="DE121" s="1021"/>
      <c r="DF121" s="1022"/>
      <c r="DG121" s="919">
        <v>365554</v>
      </c>
      <c r="DH121" s="920"/>
      <c r="DI121" s="920"/>
      <c r="DJ121" s="920"/>
      <c r="DK121" s="920"/>
      <c r="DL121" s="920">
        <v>344637</v>
      </c>
      <c r="DM121" s="920"/>
      <c r="DN121" s="920"/>
      <c r="DO121" s="920"/>
      <c r="DP121" s="920"/>
      <c r="DQ121" s="920">
        <v>323215</v>
      </c>
      <c r="DR121" s="920"/>
      <c r="DS121" s="920"/>
      <c r="DT121" s="920"/>
      <c r="DU121" s="920"/>
      <c r="DV121" s="921">
        <v>8.1</v>
      </c>
      <c r="DW121" s="921"/>
      <c r="DX121" s="921"/>
      <c r="DY121" s="921"/>
      <c r="DZ121" s="922"/>
    </row>
    <row r="122" spans="1:130" s="199" customFormat="1" ht="26.25" customHeight="1" x14ac:dyDescent="0.15">
      <c r="A122" s="1059"/>
      <c r="B122" s="946"/>
      <c r="C122" s="916" t="s">
        <v>421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221</v>
      </c>
      <c r="AB122" s="959"/>
      <c r="AC122" s="959"/>
      <c r="AD122" s="959"/>
      <c r="AE122" s="960"/>
      <c r="AF122" s="961" t="s">
        <v>221</v>
      </c>
      <c r="AG122" s="959"/>
      <c r="AH122" s="959"/>
      <c r="AI122" s="959"/>
      <c r="AJ122" s="960"/>
      <c r="AK122" s="961" t="s">
        <v>221</v>
      </c>
      <c r="AL122" s="959"/>
      <c r="AM122" s="959"/>
      <c r="AN122" s="959"/>
      <c r="AO122" s="960"/>
      <c r="AP122" s="962" t="s">
        <v>221</v>
      </c>
      <c r="AQ122" s="963"/>
      <c r="AR122" s="963"/>
      <c r="AS122" s="963"/>
      <c r="AT122" s="964"/>
      <c r="AU122" s="992"/>
      <c r="AV122" s="993"/>
      <c r="AW122" s="993"/>
      <c r="AX122" s="993"/>
      <c r="AY122" s="994"/>
      <c r="AZ122" s="974" t="s">
        <v>440</v>
      </c>
      <c r="BA122" s="965"/>
      <c r="BB122" s="965"/>
      <c r="BC122" s="965"/>
      <c r="BD122" s="965"/>
      <c r="BE122" s="965"/>
      <c r="BF122" s="965"/>
      <c r="BG122" s="965"/>
      <c r="BH122" s="965"/>
      <c r="BI122" s="965"/>
      <c r="BJ122" s="965"/>
      <c r="BK122" s="965"/>
      <c r="BL122" s="965"/>
      <c r="BM122" s="965"/>
      <c r="BN122" s="965"/>
      <c r="BO122" s="965"/>
      <c r="BP122" s="966"/>
      <c r="BQ122" s="997">
        <v>7296946</v>
      </c>
      <c r="BR122" s="998"/>
      <c r="BS122" s="998"/>
      <c r="BT122" s="998"/>
      <c r="BU122" s="998"/>
      <c r="BV122" s="998">
        <v>7087096</v>
      </c>
      <c r="BW122" s="998"/>
      <c r="BX122" s="998"/>
      <c r="BY122" s="998"/>
      <c r="BZ122" s="998"/>
      <c r="CA122" s="998">
        <v>9346246</v>
      </c>
      <c r="CB122" s="998"/>
      <c r="CC122" s="998"/>
      <c r="CD122" s="998"/>
      <c r="CE122" s="998"/>
      <c r="CF122" s="1018">
        <v>235.3</v>
      </c>
      <c r="CG122" s="1019"/>
      <c r="CH122" s="1019"/>
      <c r="CI122" s="1019"/>
      <c r="CJ122" s="1019"/>
      <c r="CK122" s="1010"/>
      <c r="CL122" s="1011"/>
      <c r="CM122" s="1011"/>
      <c r="CN122" s="1011"/>
      <c r="CO122" s="1012"/>
      <c r="CP122" s="1020" t="s">
        <v>381</v>
      </c>
      <c r="CQ122" s="1021"/>
      <c r="CR122" s="1021"/>
      <c r="CS122" s="1021"/>
      <c r="CT122" s="1021"/>
      <c r="CU122" s="1021"/>
      <c r="CV122" s="1021"/>
      <c r="CW122" s="1021"/>
      <c r="CX122" s="1021"/>
      <c r="CY122" s="1021"/>
      <c r="CZ122" s="1021"/>
      <c r="DA122" s="1021"/>
      <c r="DB122" s="1021"/>
      <c r="DC122" s="1021"/>
      <c r="DD122" s="1021"/>
      <c r="DE122" s="1021"/>
      <c r="DF122" s="1022"/>
      <c r="DG122" s="919" t="s">
        <v>221</v>
      </c>
      <c r="DH122" s="920"/>
      <c r="DI122" s="920"/>
      <c r="DJ122" s="920"/>
      <c r="DK122" s="920"/>
      <c r="DL122" s="920" t="s">
        <v>221</v>
      </c>
      <c r="DM122" s="920"/>
      <c r="DN122" s="920"/>
      <c r="DO122" s="920"/>
      <c r="DP122" s="920"/>
      <c r="DQ122" s="920" t="s">
        <v>221</v>
      </c>
      <c r="DR122" s="920"/>
      <c r="DS122" s="920"/>
      <c r="DT122" s="920"/>
      <c r="DU122" s="920"/>
      <c r="DV122" s="921" t="s">
        <v>221</v>
      </c>
      <c r="DW122" s="921"/>
      <c r="DX122" s="921"/>
      <c r="DY122" s="921"/>
      <c r="DZ122" s="922"/>
    </row>
    <row r="123" spans="1:130" s="199" customFormat="1" ht="26.25" customHeight="1" x14ac:dyDescent="0.15">
      <c r="A123" s="1059"/>
      <c r="B123" s="946"/>
      <c r="C123" s="916" t="s">
        <v>427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221</v>
      </c>
      <c r="AB123" s="959"/>
      <c r="AC123" s="959"/>
      <c r="AD123" s="959"/>
      <c r="AE123" s="960"/>
      <c r="AF123" s="961" t="s">
        <v>221</v>
      </c>
      <c r="AG123" s="959"/>
      <c r="AH123" s="959"/>
      <c r="AI123" s="959"/>
      <c r="AJ123" s="960"/>
      <c r="AK123" s="961" t="s">
        <v>221</v>
      </c>
      <c r="AL123" s="959"/>
      <c r="AM123" s="959"/>
      <c r="AN123" s="959"/>
      <c r="AO123" s="960"/>
      <c r="AP123" s="962" t="s">
        <v>221</v>
      </c>
      <c r="AQ123" s="963"/>
      <c r="AR123" s="963"/>
      <c r="AS123" s="963"/>
      <c r="AT123" s="964"/>
      <c r="AU123" s="995"/>
      <c r="AV123" s="996"/>
      <c r="AW123" s="996"/>
      <c r="AX123" s="996"/>
      <c r="AY123" s="996"/>
      <c r="AZ123" s="230" t="s">
        <v>169</v>
      </c>
      <c r="BA123" s="230"/>
      <c r="BB123" s="230"/>
      <c r="BC123" s="230"/>
      <c r="BD123" s="230"/>
      <c r="BE123" s="230"/>
      <c r="BF123" s="230"/>
      <c r="BG123" s="230"/>
      <c r="BH123" s="230"/>
      <c r="BI123" s="230"/>
      <c r="BJ123" s="230"/>
      <c r="BK123" s="230"/>
      <c r="BL123" s="230"/>
      <c r="BM123" s="230"/>
      <c r="BN123" s="230"/>
      <c r="BO123" s="975" t="s">
        <v>441</v>
      </c>
      <c r="BP123" s="1006"/>
      <c r="BQ123" s="1065">
        <v>9010177</v>
      </c>
      <c r="BR123" s="1066"/>
      <c r="BS123" s="1066"/>
      <c r="BT123" s="1066"/>
      <c r="BU123" s="1066"/>
      <c r="BV123" s="1066">
        <v>8864462</v>
      </c>
      <c r="BW123" s="1066"/>
      <c r="BX123" s="1066"/>
      <c r="BY123" s="1066"/>
      <c r="BZ123" s="1066"/>
      <c r="CA123" s="1066">
        <v>10657838</v>
      </c>
      <c r="CB123" s="1066"/>
      <c r="CC123" s="1066"/>
      <c r="CD123" s="1066"/>
      <c r="CE123" s="1066"/>
      <c r="CF123" s="999"/>
      <c r="CG123" s="1000"/>
      <c r="CH123" s="1000"/>
      <c r="CI123" s="1000"/>
      <c r="CJ123" s="1001"/>
      <c r="CK123" s="1010"/>
      <c r="CL123" s="1011"/>
      <c r="CM123" s="1011"/>
      <c r="CN123" s="1011"/>
      <c r="CO123" s="1012"/>
      <c r="CP123" s="1020" t="s">
        <v>382</v>
      </c>
      <c r="CQ123" s="1021"/>
      <c r="CR123" s="1021"/>
      <c r="CS123" s="1021"/>
      <c r="CT123" s="1021"/>
      <c r="CU123" s="1021"/>
      <c r="CV123" s="1021"/>
      <c r="CW123" s="1021"/>
      <c r="CX123" s="1021"/>
      <c r="CY123" s="1021"/>
      <c r="CZ123" s="1021"/>
      <c r="DA123" s="1021"/>
      <c r="DB123" s="1021"/>
      <c r="DC123" s="1021"/>
      <c r="DD123" s="1021"/>
      <c r="DE123" s="1021"/>
      <c r="DF123" s="1022"/>
      <c r="DG123" s="958" t="s">
        <v>221</v>
      </c>
      <c r="DH123" s="959"/>
      <c r="DI123" s="959"/>
      <c r="DJ123" s="959"/>
      <c r="DK123" s="960"/>
      <c r="DL123" s="961" t="s">
        <v>221</v>
      </c>
      <c r="DM123" s="959"/>
      <c r="DN123" s="959"/>
      <c r="DO123" s="959"/>
      <c r="DP123" s="960"/>
      <c r="DQ123" s="961" t="s">
        <v>221</v>
      </c>
      <c r="DR123" s="959"/>
      <c r="DS123" s="959"/>
      <c r="DT123" s="959"/>
      <c r="DU123" s="960"/>
      <c r="DV123" s="962" t="s">
        <v>221</v>
      </c>
      <c r="DW123" s="963"/>
      <c r="DX123" s="963"/>
      <c r="DY123" s="963"/>
      <c r="DZ123" s="964"/>
    </row>
    <row r="124" spans="1:130" s="199" customFormat="1" ht="26.25" customHeight="1" thickBot="1" x14ac:dyDescent="0.2">
      <c r="A124" s="1059"/>
      <c r="B124" s="946"/>
      <c r="C124" s="916" t="s">
        <v>430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221</v>
      </c>
      <c r="AB124" s="959"/>
      <c r="AC124" s="959"/>
      <c r="AD124" s="959"/>
      <c r="AE124" s="960"/>
      <c r="AF124" s="961" t="s">
        <v>221</v>
      </c>
      <c r="AG124" s="959"/>
      <c r="AH124" s="959"/>
      <c r="AI124" s="959"/>
      <c r="AJ124" s="960"/>
      <c r="AK124" s="961" t="s">
        <v>221</v>
      </c>
      <c r="AL124" s="959"/>
      <c r="AM124" s="959"/>
      <c r="AN124" s="959"/>
      <c r="AO124" s="960"/>
      <c r="AP124" s="962" t="s">
        <v>221</v>
      </c>
      <c r="AQ124" s="963"/>
      <c r="AR124" s="963"/>
      <c r="AS124" s="963"/>
      <c r="AT124" s="964"/>
      <c r="AU124" s="1061" t="s">
        <v>442</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101.2</v>
      </c>
      <c r="BR124" s="1028"/>
      <c r="BS124" s="1028"/>
      <c r="BT124" s="1028"/>
      <c r="BU124" s="1028"/>
      <c r="BV124" s="1028">
        <v>93.9</v>
      </c>
      <c r="BW124" s="1028"/>
      <c r="BX124" s="1028"/>
      <c r="BY124" s="1028"/>
      <c r="BZ124" s="1028"/>
      <c r="CA124" s="1028">
        <v>107.9</v>
      </c>
      <c r="CB124" s="1028"/>
      <c r="CC124" s="1028"/>
      <c r="CD124" s="1028"/>
      <c r="CE124" s="1028"/>
      <c r="CF124" s="1029"/>
      <c r="CG124" s="1030"/>
      <c r="CH124" s="1030"/>
      <c r="CI124" s="1030"/>
      <c r="CJ124" s="1031"/>
      <c r="CK124" s="1013"/>
      <c r="CL124" s="1013"/>
      <c r="CM124" s="1013"/>
      <c r="CN124" s="1013"/>
      <c r="CO124" s="1014"/>
      <c r="CP124" s="1020" t="s">
        <v>443</v>
      </c>
      <c r="CQ124" s="1021"/>
      <c r="CR124" s="1021"/>
      <c r="CS124" s="1021"/>
      <c r="CT124" s="1021"/>
      <c r="CU124" s="1021"/>
      <c r="CV124" s="1021"/>
      <c r="CW124" s="1021"/>
      <c r="CX124" s="1021"/>
      <c r="CY124" s="1021"/>
      <c r="CZ124" s="1021"/>
      <c r="DA124" s="1021"/>
      <c r="DB124" s="1021"/>
      <c r="DC124" s="1021"/>
      <c r="DD124" s="1021"/>
      <c r="DE124" s="1021"/>
      <c r="DF124" s="1022"/>
      <c r="DG124" s="1005" t="s">
        <v>221</v>
      </c>
      <c r="DH124" s="984"/>
      <c r="DI124" s="984"/>
      <c r="DJ124" s="984"/>
      <c r="DK124" s="985"/>
      <c r="DL124" s="983" t="s">
        <v>221</v>
      </c>
      <c r="DM124" s="984"/>
      <c r="DN124" s="984"/>
      <c r="DO124" s="984"/>
      <c r="DP124" s="985"/>
      <c r="DQ124" s="983" t="s">
        <v>221</v>
      </c>
      <c r="DR124" s="984"/>
      <c r="DS124" s="984"/>
      <c r="DT124" s="984"/>
      <c r="DU124" s="985"/>
      <c r="DV124" s="986" t="s">
        <v>221</v>
      </c>
      <c r="DW124" s="987"/>
      <c r="DX124" s="987"/>
      <c r="DY124" s="987"/>
      <c r="DZ124" s="988"/>
    </row>
    <row r="125" spans="1:130" s="199" customFormat="1" ht="26.25" customHeight="1" x14ac:dyDescent="0.15">
      <c r="A125" s="1059"/>
      <c r="B125" s="946"/>
      <c r="C125" s="916" t="s">
        <v>432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221</v>
      </c>
      <c r="AB125" s="959"/>
      <c r="AC125" s="959"/>
      <c r="AD125" s="959"/>
      <c r="AE125" s="960"/>
      <c r="AF125" s="961" t="s">
        <v>221</v>
      </c>
      <c r="AG125" s="959"/>
      <c r="AH125" s="959"/>
      <c r="AI125" s="959"/>
      <c r="AJ125" s="960"/>
      <c r="AK125" s="961" t="s">
        <v>221</v>
      </c>
      <c r="AL125" s="959"/>
      <c r="AM125" s="959"/>
      <c r="AN125" s="959"/>
      <c r="AO125" s="960"/>
      <c r="AP125" s="962" t="s">
        <v>221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444</v>
      </c>
      <c r="CL125" s="1008"/>
      <c r="CM125" s="1008"/>
      <c r="CN125" s="1008"/>
      <c r="CO125" s="1009"/>
      <c r="CP125" s="940" t="s">
        <v>445</v>
      </c>
      <c r="CQ125" s="889"/>
      <c r="CR125" s="889"/>
      <c r="CS125" s="889"/>
      <c r="CT125" s="889"/>
      <c r="CU125" s="889"/>
      <c r="CV125" s="889"/>
      <c r="CW125" s="889"/>
      <c r="CX125" s="889"/>
      <c r="CY125" s="889"/>
      <c r="CZ125" s="889"/>
      <c r="DA125" s="889"/>
      <c r="DB125" s="889"/>
      <c r="DC125" s="889"/>
      <c r="DD125" s="889"/>
      <c r="DE125" s="889"/>
      <c r="DF125" s="890"/>
      <c r="DG125" s="926" t="s">
        <v>221</v>
      </c>
      <c r="DH125" s="927"/>
      <c r="DI125" s="927"/>
      <c r="DJ125" s="927"/>
      <c r="DK125" s="927"/>
      <c r="DL125" s="927" t="s">
        <v>221</v>
      </c>
      <c r="DM125" s="927"/>
      <c r="DN125" s="927"/>
      <c r="DO125" s="927"/>
      <c r="DP125" s="927"/>
      <c r="DQ125" s="927" t="s">
        <v>221</v>
      </c>
      <c r="DR125" s="927"/>
      <c r="DS125" s="927"/>
      <c r="DT125" s="927"/>
      <c r="DU125" s="927"/>
      <c r="DV125" s="928" t="s">
        <v>221</v>
      </c>
      <c r="DW125" s="928"/>
      <c r="DX125" s="928"/>
      <c r="DY125" s="928"/>
      <c r="DZ125" s="929"/>
    </row>
    <row r="126" spans="1:130" s="199" customFormat="1" ht="26.25" customHeight="1" thickBot="1" x14ac:dyDescent="0.2">
      <c r="A126" s="1059"/>
      <c r="B126" s="946"/>
      <c r="C126" s="916" t="s">
        <v>434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221</v>
      </c>
      <c r="AB126" s="959"/>
      <c r="AC126" s="959"/>
      <c r="AD126" s="959"/>
      <c r="AE126" s="960"/>
      <c r="AF126" s="961" t="s">
        <v>221</v>
      </c>
      <c r="AG126" s="959"/>
      <c r="AH126" s="959"/>
      <c r="AI126" s="959"/>
      <c r="AJ126" s="960"/>
      <c r="AK126" s="961" t="s">
        <v>221</v>
      </c>
      <c r="AL126" s="959"/>
      <c r="AM126" s="959"/>
      <c r="AN126" s="959"/>
      <c r="AO126" s="960"/>
      <c r="AP126" s="962" t="s">
        <v>221</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446</v>
      </c>
      <c r="CQ126" s="950"/>
      <c r="CR126" s="950"/>
      <c r="CS126" s="950"/>
      <c r="CT126" s="950"/>
      <c r="CU126" s="950"/>
      <c r="CV126" s="950"/>
      <c r="CW126" s="950"/>
      <c r="CX126" s="950"/>
      <c r="CY126" s="950"/>
      <c r="CZ126" s="950"/>
      <c r="DA126" s="950"/>
      <c r="DB126" s="950"/>
      <c r="DC126" s="950"/>
      <c r="DD126" s="950"/>
      <c r="DE126" s="950"/>
      <c r="DF126" s="951"/>
      <c r="DG126" s="919" t="s">
        <v>221</v>
      </c>
      <c r="DH126" s="920"/>
      <c r="DI126" s="920"/>
      <c r="DJ126" s="920"/>
      <c r="DK126" s="920"/>
      <c r="DL126" s="920" t="s">
        <v>221</v>
      </c>
      <c r="DM126" s="920"/>
      <c r="DN126" s="920"/>
      <c r="DO126" s="920"/>
      <c r="DP126" s="920"/>
      <c r="DQ126" s="920" t="s">
        <v>221</v>
      </c>
      <c r="DR126" s="920"/>
      <c r="DS126" s="920"/>
      <c r="DT126" s="920"/>
      <c r="DU126" s="920"/>
      <c r="DV126" s="921" t="s">
        <v>221</v>
      </c>
      <c r="DW126" s="921"/>
      <c r="DX126" s="921"/>
      <c r="DY126" s="921"/>
      <c r="DZ126" s="922"/>
    </row>
    <row r="127" spans="1:130" s="199" customFormat="1" ht="26.25" customHeight="1" x14ac:dyDescent="0.15">
      <c r="A127" s="1060"/>
      <c r="B127" s="948"/>
      <c r="C127" s="1002" t="s">
        <v>447</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330</v>
      </c>
      <c r="AB127" s="959"/>
      <c r="AC127" s="959"/>
      <c r="AD127" s="959"/>
      <c r="AE127" s="960"/>
      <c r="AF127" s="961">
        <v>250</v>
      </c>
      <c r="AG127" s="959"/>
      <c r="AH127" s="959"/>
      <c r="AI127" s="959"/>
      <c r="AJ127" s="960"/>
      <c r="AK127" s="961">
        <v>200</v>
      </c>
      <c r="AL127" s="959"/>
      <c r="AM127" s="959"/>
      <c r="AN127" s="959"/>
      <c r="AO127" s="960"/>
      <c r="AP127" s="962">
        <v>0</v>
      </c>
      <c r="AQ127" s="963"/>
      <c r="AR127" s="963"/>
      <c r="AS127" s="963"/>
      <c r="AT127" s="964"/>
      <c r="AU127" s="235"/>
      <c r="AV127" s="235"/>
      <c r="AW127" s="235"/>
      <c r="AX127" s="1032" t="s">
        <v>448</v>
      </c>
      <c r="AY127" s="1033"/>
      <c r="AZ127" s="1033"/>
      <c r="BA127" s="1033"/>
      <c r="BB127" s="1033"/>
      <c r="BC127" s="1033"/>
      <c r="BD127" s="1033"/>
      <c r="BE127" s="1034"/>
      <c r="BF127" s="1035" t="s">
        <v>449</v>
      </c>
      <c r="BG127" s="1033"/>
      <c r="BH127" s="1033"/>
      <c r="BI127" s="1033"/>
      <c r="BJ127" s="1033"/>
      <c r="BK127" s="1033"/>
      <c r="BL127" s="1034"/>
      <c r="BM127" s="1035" t="s">
        <v>450</v>
      </c>
      <c r="BN127" s="1033"/>
      <c r="BO127" s="1033"/>
      <c r="BP127" s="1033"/>
      <c r="BQ127" s="1033"/>
      <c r="BR127" s="1033"/>
      <c r="BS127" s="1034"/>
      <c r="BT127" s="1035" t="s">
        <v>451</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452</v>
      </c>
      <c r="CQ127" s="950"/>
      <c r="CR127" s="950"/>
      <c r="CS127" s="950"/>
      <c r="CT127" s="950"/>
      <c r="CU127" s="950"/>
      <c r="CV127" s="950"/>
      <c r="CW127" s="950"/>
      <c r="CX127" s="950"/>
      <c r="CY127" s="950"/>
      <c r="CZ127" s="950"/>
      <c r="DA127" s="950"/>
      <c r="DB127" s="950"/>
      <c r="DC127" s="950"/>
      <c r="DD127" s="950"/>
      <c r="DE127" s="950"/>
      <c r="DF127" s="951"/>
      <c r="DG127" s="919" t="s">
        <v>221</v>
      </c>
      <c r="DH127" s="920"/>
      <c r="DI127" s="920"/>
      <c r="DJ127" s="920"/>
      <c r="DK127" s="920"/>
      <c r="DL127" s="920" t="s">
        <v>221</v>
      </c>
      <c r="DM127" s="920"/>
      <c r="DN127" s="920"/>
      <c r="DO127" s="920"/>
      <c r="DP127" s="920"/>
      <c r="DQ127" s="920" t="s">
        <v>221</v>
      </c>
      <c r="DR127" s="920"/>
      <c r="DS127" s="920"/>
      <c r="DT127" s="920"/>
      <c r="DU127" s="920"/>
      <c r="DV127" s="921" t="s">
        <v>221</v>
      </c>
      <c r="DW127" s="921"/>
      <c r="DX127" s="921"/>
      <c r="DY127" s="921"/>
      <c r="DZ127" s="922"/>
    </row>
    <row r="128" spans="1:130" s="199" customFormat="1" ht="26.25" customHeight="1" thickBot="1" x14ac:dyDescent="0.2">
      <c r="A128" s="1043" t="s">
        <v>453</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454</v>
      </c>
      <c r="X128" s="1045"/>
      <c r="Y128" s="1045"/>
      <c r="Z128" s="1046"/>
      <c r="AA128" s="1047">
        <v>14709</v>
      </c>
      <c r="AB128" s="1048"/>
      <c r="AC128" s="1048"/>
      <c r="AD128" s="1048"/>
      <c r="AE128" s="1049"/>
      <c r="AF128" s="1050">
        <v>15340</v>
      </c>
      <c r="AG128" s="1048"/>
      <c r="AH128" s="1048"/>
      <c r="AI128" s="1048"/>
      <c r="AJ128" s="1049"/>
      <c r="AK128" s="1050">
        <v>22051</v>
      </c>
      <c r="AL128" s="1048"/>
      <c r="AM128" s="1048"/>
      <c r="AN128" s="1048"/>
      <c r="AO128" s="1049"/>
      <c r="AP128" s="1051"/>
      <c r="AQ128" s="1052"/>
      <c r="AR128" s="1052"/>
      <c r="AS128" s="1052"/>
      <c r="AT128" s="1053"/>
      <c r="AU128" s="235"/>
      <c r="AV128" s="235"/>
      <c r="AW128" s="235"/>
      <c r="AX128" s="888" t="s">
        <v>455</v>
      </c>
      <c r="AY128" s="889"/>
      <c r="AZ128" s="889"/>
      <c r="BA128" s="889"/>
      <c r="BB128" s="889"/>
      <c r="BC128" s="889"/>
      <c r="BD128" s="889"/>
      <c r="BE128" s="890"/>
      <c r="BF128" s="1054" t="s">
        <v>221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456</v>
      </c>
      <c r="CQ128" s="1037"/>
      <c r="CR128" s="1037"/>
      <c r="CS128" s="1037"/>
      <c r="CT128" s="1037"/>
      <c r="CU128" s="1037"/>
      <c r="CV128" s="1037"/>
      <c r="CW128" s="1037"/>
      <c r="CX128" s="1037"/>
      <c r="CY128" s="1037"/>
      <c r="CZ128" s="1037"/>
      <c r="DA128" s="1037"/>
      <c r="DB128" s="1037"/>
      <c r="DC128" s="1037"/>
      <c r="DD128" s="1037"/>
      <c r="DE128" s="1037"/>
      <c r="DF128" s="1038"/>
      <c r="DG128" s="1039" t="s">
        <v>221</v>
      </c>
      <c r="DH128" s="1040"/>
      <c r="DI128" s="1040"/>
      <c r="DJ128" s="1040"/>
      <c r="DK128" s="1040"/>
      <c r="DL128" s="1040" t="s">
        <v>221</v>
      </c>
      <c r="DM128" s="1040"/>
      <c r="DN128" s="1040"/>
      <c r="DO128" s="1040"/>
      <c r="DP128" s="1040"/>
      <c r="DQ128" s="1040" t="s">
        <v>221</v>
      </c>
      <c r="DR128" s="1040"/>
      <c r="DS128" s="1040"/>
      <c r="DT128" s="1040"/>
      <c r="DU128" s="1040"/>
      <c r="DV128" s="1041" t="s">
        <v>221</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457</v>
      </c>
      <c r="X129" s="1074"/>
      <c r="Y129" s="1074"/>
      <c r="Z129" s="1075"/>
      <c r="AA129" s="958">
        <v>4319411</v>
      </c>
      <c r="AB129" s="959"/>
      <c r="AC129" s="959"/>
      <c r="AD129" s="959"/>
      <c r="AE129" s="960"/>
      <c r="AF129" s="961">
        <v>4513205</v>
      </c>
      <c r="AG129" s="959"/>
      <c r="AH129" s="959"/>
      <c r="AI129" s="959"/>
      <c r="AJ129" s="960"/>
      <c r="AK129" s="961">
        <v>4564673</v>
      </c>
      <c r="AL129" s="959"/>
      <c r="AM129" s="959"/>
      <c r="AN129" s="959"/>
      <c r="AO129" s="960"/>
      <c r="AP129" s="1076"/>
      <c r="AQ129" s="1077"/>
      <c r="AR129" s="1077"/>
      <c r="AS129" s="1077"/>
      <c r="AT129" s="1078"/>
      <c r="AU129" s="237"/>
      <c r="AV129" s="237"/>
      <c r="AW129" s="237"/>
      <c r="AX129" s="1067" t="s">
        <v>458</v>
      </c>
      <c r="AY129" s="950"/>
      <c r="AZ129" s="950"/>
      <c r="BA129" s="950"/>
      <c r="BB129" s="950"/>
      <c r="BC129" s="950"/>
      <c r="BD129" s="950"/>
      <c r="BE129" s="951"/>
      <c r="BF129" s="1068" t="s">
        <v>221</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459</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460</v>
      </c>
      <c r="X130" s="1074"/>
      <c r="Y130" s="1074"/>
      <c r="Z130" s="1075"/>
      <c r="AA130" s="958">
        <v>546950</v>
      </c>
      <c r="AB130" s="959"/>
      <c r="AC130" s="959"/>
      <c r="AD130" s="959"/>
      <c r="AE130" s="960"/>
      <c r="AF130" s="961">
        <v>566927</v>
      </c>
      <c r="AG130" s="959"/>
      <c r="AH130" s="959"/>
      <c r="AI130" s="959"/>
      <c r="AJ130" s="960"/>
      <c r="AK130" s="961">
        <v>593430</v>
      </c>
      <c r="AL130" s="959"/>
      <c r="AM130" s="959"/>
      <c r="AN130" s="959"/>
      <c r="AO130" s="960"/>
      <c r="AP130" s="1076"/>
      <c r="AQ130" s="1077"/>
      <c r="AR130" s="1077"/>
      <c r="AS130" s="1077"/>
      <c r="AT130" s="1078"/>
      <c r="AU130" s="237"/>
      <c r="AV130" s="237"/>
      <c r="AW130" s="237"/>
      <c r="AX130" s="1067" t="s">
        <v>461</v>
      </c>
      <c r="AY130" s="950"/>
      <c r="AZ130" s="950"/>
      <c r="BA130" s="950"/>
      <c r="BB130" s="950"/>
      <c r="BC130" s="950"/>
      <c r="BD130" s="950"/>
      <c r="BE130" s="951"/>
      <c r="BF130" s="1104">
        <v>5.9</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462</v>
      </c>
      <c r="X131" s="1112"/>
      <c r="Y131" s="1112"/>
      <c r="Z131" s="1113"/>
      <c r="AA131" s="1005">
        <v>3772461</v>
      </c>
      <c r="AB131" s="984"/>
      <c r="AC131" s="984"/>
      <c r="AD131" s="984"/>
      <c r="AE131" s="985"/>
      <c r="AF131" s="983">
        <v>3946278</v>
      </c>
      <c r="AG131" s="984"/>
      <c r="AH131" s="984"/>
      <c r="AI131" s="984"/>
      <c r="AJ131" s="985"/>
      <c r="AK131" s="983">
        <v>3971243</v>
      </c>
      <c r="AL131" s="984"/>
      <c r="AM131" s="984"/>
      <c r="AN131" s="984"/>
      <c r="AO131" s="985"/>
      <c r="AP131" s="1114"/>
      <c r="AQ131" s="1115"/>
      <c r="AR131" s="1115"/>
      <c r="AS131" s="1115"/>
      <c r="AT131" s="1116"/>
      <c r="AU131" s="237"/>
      <c r="AV131" s="237"/>
      <c r="AW131" s="237"/>
      <c r="AX131" s="1086" t="s">
        <v>463</v>
      </c>
      <c r="AY131" s="1037"/>
      <c r="AZ131" s="1037"/>
      <c r="BA131" s="1037"/>
      <c r="BB131" s="1037"/>
      <c r="BC131" s="1037"/>
      <c r="BD131" s="1037"/>
      <c r="BE131" s="1038"/>
      <c r="BF131" s="1087">
        <v>107.9</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464</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465</v>
      </c>
      <c r="W132" s="1097"/>
      <c r="X132" s="1097"/>
      <c r="Y132" s="1097"/>
      <c r="Z132" s="1098"/>
      <c r="AA132" s="1099">
        <v>6.2364329280000002</v>
      </c>
      <c r="AB132" s="1100"/>
      <c r="AC132" s="1100"/>
      <c r="AD132" s="1100"/>
      <c r="AE132" s="1101"/>
      <c r="AF132" s="1102">
        <v>6.2386633680000001</v>
      </c>
      <c r="AG132" s="1100"/>
      <c r="AH132" s="1100"/>
      <c r="AI132" s="1100"/>
      <c r="AJ132" s="1101"/>
      <c r="AK132" s="1102">
        <v>5.2891500220000003</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466</v>
      </c>
      <c r="W133" s="1080"/>
      <c r="X133" s="1080"/>
      <c r="Y133" s="1080"/>
      <c r="Z133" s="1081"/>
      <c r="AA133" s="1082">
        <v>7.5</v>
      </c>
      <c r="AB133" s="1083"/>
      <c r="AC133" s="1083"/>
      <c r="AD133" s="1083"/>
      <c r="AE133" s="1084"/>
      <c r="AF133" s="1082">
        <v>6.5</v>
      </c>
      <c r="AG133" s="1083"/>
      <c r="AH133" s="1083"/>
      <c r="AI133" s="1083"/>
      <c r="AJ133" s="1084"/>
      <c r="AK133" s="1082">
        <v>5.9</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20" t="s">
        <v>469</v>
      </c>
      <c r="L7" s="256"/>
      <c r="M7" s="257" t="s">
        <v>470</v>
      </c>
      <c r="N7" s="258"/>
    </row>
    <row r="8" spans="1:16" x14ac:dyDescent="0.15">
      <c r="A8" s="250"/>
      <c r="B8" s="246"/>
      <c r="C8" s="246"/>
      <c r="D8" s="246"/>
      <c r="E8" s="246"/>
      <c r="F8" s="246"/>
      <c r="G8" s="259"/>
      <c r="H8" s="260"/>
      <c r="I8" s="260"/>
      <c r="J8" s="261"/>
      <c r="K8" s="1121"/>
      <c r="L8" s="262" t="s">
        <v>471</v>
      </c>
      <c r="M8" s="263" t="s">
        <v>472</v>
      </c>
      <c r="N8" s="264" t="s">
        <v>473</v>
      </c>
    </row>
    <row r="9" spans="1:16" x14ac:dyDescent="0.15">
      <c r="A9" s="250"/>
      <c r="B9" s="246"/>
      <c r="C9" s="246"/>
      <c r="D9" s="246"/>
      <c r="E9" s="246"/>
      <c r="F9" s="246"/>
      <c r="G9" s="1122" t="s">
        <v>474</v>
      </c>
      <c r="H9" s="1123"/>
      <c r="I9" s="1123"/>
      <c r="J9" s="1124"/>
      <c r="K9" s="265">
        <v>1540684</v>
      </c>
      <c r="L9" s="266">
        <v>88954</v>
      </c>
      <c r="M9" s="267">
        <v>79561</v>
      </c>
      <c r="N9" s="268">
        <v>11.8</v>
      </c>
    </row>
    <row r="10" spans="1:16" x14ac:dyDescent="0.15">
      <c r="A10" s="250"/>
      <c r="B10" s="246"/>
      <c r="C10" s="246"/>
      <c r="D10" s="246"/>
      <c r="E10" s="246"/>
      <c r="F10" s="246"/>
      <c r="G10" s="1122" t="s">
        <v>475</v>
      </c>
      <c r="H10" s="1123"/>
      <c r="I10" s="1123"/>
      <c r="J10" s="1124"/>
      <c r="K10" s="269">
        <v>30026</v>
      </c>
      <c r="L10" s="270">
        <v>1734</v>
      </c>
      <c r="M10" s="271">
        <v>7948</v>
      </c>
      <c r="N10" s="272">
        <v>-78.2</v>
      </c>
    </row>
    <row r="11" spans="1:16" ht="13.5" customHeight="1" x14ac:dyDescent="0.15">
      <c r="A11" s="250"/>
      <c r="B11" s="246"/>
      <c r="C11" s="246"/>
      <c r="D11" s="246"/>
      <c r="E11" s="246"/>
      <c r="F11" s="246"/>
      <c r="G11" s="1122" t="s">
        <v>476</v>
      </c>
      <c r="H11" s="1123"/>
      <c r="I11" s="1123"/>
      <c r="J11" s="1124"/>
      <c r="K11" s="269">
        <v>228930</v>
      </c>
      <c r="L11" s="270">
        <v>13218</v>
      </c>
      <c r="M11" s="271">
        <v>11971</v>
      </c>
      <c r="N11" s="272">
        <v>10.4</v>
      </c>
    </row>
    <row r="12" spans="1:16" ht="13.5" customHeight="1" x14ac:dyDescent="0.15">
      <c r="A12" s="250"/>
      <c r="B12" s="246"/>
      <c r="C12" s="246"/>
      <c r="D12" s="246"/>
      <c r="E12" s="246"/>
      <c r="F12" s="246"/>
      <c r="G12" s="1122" t="s">
        <v>477</v>
      </c>
      <c r="H12" s="1123"/>
      <c r="I12" s="1123"/>
      <c r="J12" s="1124"/>
      <c r="K12" s="269" t="s">
        <v>478</v>
      </c>
      <c r="L12" s="270" t="s">
        <v>478</v>
      </c>
      <c r="M12" s="271">
        <v>484</v>
      </c>
      <c r="N12" s="272" t="s">
        <v>478</v>
      </c>
    </row>
    <row r="13" spans="1:16" ht="13.5" customHeight="1" x14ac:dyDescent="0.15">
      <c r="A13" s="250"/>
      <c r="B13" s="246"/>
      <c r="C13" s="246"/>
      <c r="D13" s="246"/>
      <c r="E13" s="246"/>
      <c r="F13" s="246"/>
      <c r="G13" s="1122" t="s">
        <v>479</v>
      </c>
      <c r="H13" s="1123"/>
      <c r="I13" s="1123"/>
      <c r="J13" s="1124"/>
      <c r="K13" s="269" t="s">
        <v>478</v>
      </c>
      <c r="L13" s="270" t="s">
        <v>478</v>
      </c>
      <c r="M13" s="271">
        <v>5</v>
      </c>
      <c r="N13" s="272" t="s">
        <v>478</v>
      </c>
    </row>
    <row r="14" spans="1:16" ht="13.5" customHeight="1" x14ac:dyDescent="0.15">
      <c r="A14" s="250"/>
      <c r="B14" s="246"/>
      <c r="C14" s="246"/>
      <c r="D14" s="246"/>
      <c r="E14" s="246"/>
      <c r="F14" s="246"/>
      <c r="G14" s="1122" t="s">
        <v>480</v>
      </c>
      <c r="H14" s="1123"/>
      <c r="I14" s="1123"/>
      <c r="J14" s="1124"/>
      <c r="K14" s="269">
        <v>61578</v>
      </c>
      <c r="L14" s="270">
        <v>3555</v>
      </c>
      <c r="M14" s="271">
        <v>3782</v>
      </c>
      <c r="N14" s="272">
        <v>-6</v>
      </c>
    </row>
    <row r="15" spans="1:16" ht="13.5" customHeight="1" x14ac:dyDescent="0.15">
      <c r="A15" s="250"/>
      <c r="B15" s="246"/>
      <c r="C15" s="246"/>
      <c r="D15" s="246"/>
      <c r="E15" s="246"/>
      <c r="F15" s="246"/>
      <c r="G15" s="1122" t="s">
        <v>481</v>
      </c>
      <c r="H15" s="1123"/>
      <c r="I15" s="1123"/>
      <c r="J15" s="1124"/>
      <c r="K15" s="269">
        <v>123322</v>
      </c>
      <c r="L15" s="270">
        <v>7120</v>
      </c>
      <c r="M15" s="271">
        <v>1791</v>
      </c>
      <c r="N15" s="272">
        <v>297.5</v>
      </c>
    </row>
    <row r="16" spans="1:16" x14ac:dyDescent="0.15">
      <c r="A16" s="250"/>
      <c r="B16" s="246"/>
      <c r="C16" s="246"/>
      <c r="D16" s="246"/>
      <c r="E16" s="246"/>
      <c r="F16" s="246"/>
      <c r="G16" s="1125" t="s">
        <v>482</v>
      </c>
      <c r="H16" s="1126"/>
      <c r="I16" s="1126"/>
      <c r="J16" s="1127"/>
      <c r="K16" s="270">
        <v>-135156</v>
      </c>
      <c r="L16" s="270">
        <v>-7803</v>
      </c>
      <c r="M16" s="271">
        <v>-8307</v>
      </c>
      <c r="N16" s="272">
        <v>-6.1</v>
      </c>
    </row>
    <row r="17" spans="1:16" x14ac:dyDescent="0.15">
      <c r="A17" s="250"/>
      <c r="B17" s="246"/>
      <c r="C17" s="246"/>
      <c r="D17" s="246"/>
      <c r="E17" s="246"/>
      <c r="F17" s="246"/>
      <c r="G17" s="1125" t="s">
        <v>169</v>
      </c>
      <c r="H17" s="1126"/>
      <c r="I17" s="1126"/>
      <c r="J17" s="1127"/>
      <c r="K17" s="270">
        <v>1849384</v>
      </c>
      <c r="L17" s="270">
        <v>106777</v>
      </c>
      <c r="M17" s="271">
        <v>97236</v>
      </c>
      <c r="N17" s="272">
        <v>9.8000000000000007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17" t="s">
        <v>487</v>
      </c>
      <c r="H21" s="1118"/>
      <c r="I21" s="1118"/>
      <c r="J21" s="1119"/>
      <c r="K21" s="282">
        <v>9.3000000000000007</v>
      </c>
      <c r="L21" s="283">
        <v>9.07</v>
      </c>
      <c r="M21" s="284">
        <v>0.23</v>
      </c>
      <c r="N21" s="251"/>
      <c r="O21" s="285"/>
      <c r="P21" s="281"/>
    </row>
    <row r="22" spans="1:16" s="286" customFormat="1" x14ac:dyDescent="0.15">
      <c r="A22" s="281"/>
      <c r="B22" s="251"/>
      <c r="C22" s="251"/>
      <c r="D22" s="251"/>
      <c r="E22" s="251"/>
      <c r="F22" s="251"/>
      <c r="G22" s="1117" t="s">
        <v>488</v>
      </c>
      <c r="H22" s="1118"/>
      <c r="I22" s="1118"/>
      <c r="J22" s="1119"/>
      <c r="K22" s="287">
        <v>96.2</v>
      </c>
      <c r="L22" s="288">
        <v>97.2</v>
      </c>
      <c r="M22" s="289">
        <v>-1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20" t="s">
        <v>469</v>
      </c>
      <c r="L30" s="256"/>
      <c r="M30" s="257" t="s">
        <v>470</v>
      </c>
      <c r="N30" s="258"/>
    </row>
    <row r="31" spans="1:16" x14ac:dyDescent="0.15">
      <c r="A31" s="250"/>
      <c r="B31" s="246"/>
      <c r="C31" s="246"/>
      <c r="D31" s="246"/>
      <c r="E31" s="246"/>
      <c r="F31" s="246"/>
      <c r="G31" s="259"/>
      <c r="H31" s="260"/>
      <c r="I31" s="260"/>
      <c r="J31" s="261"/>
      <c r="K31" s="1121"/>
      <c r="L31" s="262" t="s">
        <v>471</v>
      </c>
      <c r="M31" s="263" t="s">
        <v>472</v>
      </c>
      <c r="N31" s="264" t="s">
        <v>473</v>
      </c>
    </row>
    <row r="32" spans="1:16" ht="27" customHeight="1" x14ac:dyDescent="0.15">
      <c r="A32" s="250"/>
      <c r="B32" s="246"/>
      <c r="C32" s="246"/>
      <c r="D32" s="246"/>
      <c r="E32" s="246"/>
      <c r="F32" s="246"/>
      <c r="G32" s="1133" t="s">
        <v>492</v>
      </c>
      <c r="H32" s="1134"/>
      <c r="I32" s="1134"/>
      <c r="J32" s="1135"/>
      <c r="K32" s="296">
        <v>600256</v>
      </c>
      <c r="L32" s="296">
        <v>34657</v>
      </c>
      <c r="M32" s="297">
        <v>47831</v>
      </c>
      <c r="N32" s="298">
        <v>-27.5</v>
      </c>
    </row>
    <row r="33" spans="1:16" ht="13.5" customHeight="1" x14ac:dyDescent="0.15">
      <c r="A33" s="250"/>
      <c r="B33" s="246"/>
      <c r="C33" s="246"/>
      <c r="D33" s="246"/>
      <c r="E33" s="246"/>
      <c r="F33" s="246"/>
      <c r="G33" s="1133" t="s">
        <v>493</v>
      </c>
      <c r="H33" s="1134"/>
      <c r="I33" s="1134"/>
      <c r="J33" s="1135"/>
      <c r="K33" s="296" t="s">
        <v>478</v>
      </c>
      <c r="L33" s="296" t="s">
        <v>478</v>
      </c>
      <c r="M33" s="297" t="s">
        <v>478</v>
      </c>
      <c r="N33" s="298" t="s">
        <v>478</v>
      </c>
    </row>
    <row r="34" spans="1:16" ht="27" customHeight="1" x14ac:dyDescent="0.15">
      <c r="A34" s="250"/>
      <c r="B34" s="246"/>
      <c r="C34" s="246"/>
      <c r="D34" s="246"/>
      <c r="E34" s="246"/>
      <c r="F34" s="246"/>
      <c r="G34" s="1133" t="s">
        <v>494</v>
      </c>
      <c r="H34" s="1134"/>
      <c r="I34" s="1134"/>
      <c r="J34" s="1135"/>
      <c r="K34" s="296" t="s">
        <v>478</v>
      </c>
      <c r="L34" s="296" t="s">
        <v>478</v>
      </c>
      <c r="M34" s="297">
        <v>13</v>
      </c>
      <c r="N34" s="298" t="s">
        <v>478</v>
      </c>
    </row>
    <row r="35" spans="1:16" ht="27" customHeight="1" x14ac:dyDescent="0.15">
      <c r="A35" s="250"/>
      <c r="B35" s="246"/>
      <c r="C35" s="246"/>
      <c r="D35" s="246"/>
      <c r="E35" s="246"/>
      <c r="F35" s="246"/>
      <c r="G35" s="1133" t="s">
        <v>495</v>
      </c>
      <c r="H35" s="1134"/>
      <c r="I35" s="1134"/>
      <c r="J35" s="1135"/>
      <c r="K35" s="296">
        <v>215570</v>
      </c>
      <c r="L35" s="296">
        <v>12446</v>
      </c>
      <c r="M35" s="297">
        <v>14490</v>
      </c>
      <c r="N35" s="298">
        <v>-14.1</v>
      </c>
    </row>
    <row r="36" spans="1:16" ht="27" customHeight="1" x14ac:dyDescent="0.15">
      <c r="A36" s="250"/>
      <c r="B36" s="246"/>
      <c r="C36" s="246"/>
      <c r="D36" s="246"/>
      <c r="E36" s="246"/>
      <c r="F36" s="246"/>
      <c r="G36" s="1133" t="s">
        <v>496</v>
      </c>
      <c r="H36" s="1134"/>
      <c r="I36" s="1134"/>
      <c r="J36" s="1135"/>
      <c r="K36" s="296">
        <v>9200</v>
      </c>
      <c r="L36" s="296">
        <v>531</v>
      </c>
      <c r="M36" s="297">
        <v>3677</v>
      </c>
      <c r="N36" s="298">
        <v>-85.6</v>
      </c>
    </row>
    <row r="37" spans="1:16" ht="13.5" customHeight="1" x14ac:dyDescent="0.15">
      <c r="A37" s="250"/>
      <c r="B37" s="246"/>
      <c r="C37" s="246"/>
      <c r="D37" s="246"/>
      <c r="E37" s="246"/>
      <c r="F37" s="246"/>
      <c r="G37" s="1133" t="s">
        <v>497</v>
      </c>
      <c r="H37" s="1134"/>
      <c r="I37" s="1134"/>
      <c r="J37" s="1135"/>
      <c r="K37" s="296">
        <v>200</v>
      </c>
      <c r="L37" s="296">
        <v>12</v>
      </c>
      <c r="M37" s="297">
        <v>1018</v>
      </c>
      <c r="N37" s="298">
        <v>-98.8</v>
      </c>
    </row>
    <row r="38" spans="1:16" ht="27" customHeight="1" x14ac:dyDescent="0.15">
      <c r="A38" s="250"/>
      <c r="B38" s="246"/>
      <c r="C38" s="246"/>
      <c r="D38" s="246"/>
      <c r="E38" s="246"/>
      <c r="F38" s="246"/>
      <c r="G38" s="1136" t="s">
        <v>498</v>
      </c>
      <c r="H38" s="1137"/>
      <c r="I38" s="1137"/>
      <c r="J38" s="1138"/>
      <c r="K38" s="299">
        <v>300</v>
      </c>
      <c r="L38" s="299">
        <v>17</v>
      </c>
      <c r="M38" s="300">
        <v>7</v>
      </c>
      <c r="N38" s="301">
        <v>142.9</v>
      </c>
      <c r="O38" s="295"/>
    </row>
    <row r="39" spans="1:16" x14ac:dyDescent="0.15">
      <c r="A39" s="250"/>
      <c r="B39" s="246"/>
      <c r="C39" s="246"/>
      <c r="D39" s="246"/>
      <c r="E39" s="246"/>
      <c r="F39" s="246"/>
      <c r="G39" s="1136" t="s">
        <v>499</v>
      </c>
      <c r="H39" s="1137"/>
      <c r="I39" s="1137"/>
      <c r="J39" s="1138"/>
      <c r="K39" s="302">
        <v>-22051</v>
      </c>
      <c r="L39" s="302">
        <v>-1273</v>
      </c>
      <c r="M39" s="303">
        <v>-3521</v>
      </c>
      <c r="N39" s="304">
        <v>-63.8</v>
      </c>
      <c r="O39" s="295"/>
    </row>
    <row r="40" spans="1:16" ht="27" customHeight="1" x14ac:dyDescent="0.15">
      <c r="A40" s="250"/>
      <c r="B40" s="246"/>
      <c r="C40" s="246"/>
      <c r="D40" s="246"/>
      <c r="E40" s="246"/>
      <c r="F40" s="246"/>
      <c r="G40" s="1133" t="s">
        <v>500</v>
      </c>
      <c r="H40" s="1134"/>
      <c r="I40" s="1134"/>
      <c r="J40" s="1135"/>
      <c r="K40" s="302">
        <v>-593430</v>
      </c>
      <c r="L40" s="302">
        <v>-34263</v>
      </c>
      <c r="M40" s="303">
        <v>-43531</v>
      </c>
      <c r="N40" s="304">
        <v>-21.3</v>
      </c>
      <c r="O40" s="295"/>
    </row>
    <row r="41" spans="1:16" x14ac:dyDescent="0.15">
      <c r="A41" s="250"/>
      <c r="B41" s="246"/>
      <c r="C41" s="246"/>
      <c r="D41" s="246"/>
      <c r="E41" s="246"/>
      <c r="F41" s="246"/>
      <c r="G41" s="1139" t="s">
        <v>281</v>
      </c>
      <c r="H41" s="1140"/>
      <c r="I41" s="1140"/>
      <c r="J41" s="1141"/>
      <c r="K41" s="296">
        <v>210045</v>
      </c>
      <c r="L41" s="302">
        <v>12127</v>
      </c>
      <c r="M41" s="303">
        <v>19983</v>
      </c>
      <c r="N41" s="304">
        <v>-39.299999999999997</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28" t="s">
        <v>469</v>
      </c>
      <c r="J49" s="1130" t="s">
        <v>504</v>
      </c>
      <c r="K49" s="1131"/>
      <c r="L49" s="1131"/>
      <c r="M49" s="1131"/>
      <c r="N49" s="1132"/>
    </row>
    <row r="50" spans="1:14" x14ac:dyDescent="0.15">
      <c r="A50" s="250"/>
      <c r="B50" s="246"/>
      <c r="C50" s="246"/>
      <c r="D50" s="246"/>
      <c r="E50" s="246"/>
      <c r="F50" s="246"/>
      <c r="G50" s="314"/>
      <c r="H50" s="315"/>
      <c r="I50" s="1129"/>
      <c r="J50" s="316" t="s">
        <v>505</v>
      </c>
      <c r="K50" s="317" t="s">
        <v>506</v>
      </c>
      <c r="L50" s="318" t="s">
        <v>507</v>
      </c>
      <c r="M50" s="319" t="s">
        <v>508</v>
      </c>
      <c r="N50" s="320" t="s">
        <v>509</v>
      </c>
    </row>
    <row r="51" spans="1:14" x14ac:dyDescent="0.15">
      <c r="A51" s="250"/>
      <c r="B51" s="246"/>
      <c r="C51" s="246"/>
      <c r="D51" s="246"/>
      <c r="E51" s="246"/>
      <c r="F51" s="246"/>
      <c r="G51" s="312" t="s">
        <v>510</v>
      </c>
      <c r="H51" s="313"/>
      <c r="I51" s="321">
        <v>840767</v>
      </c>
      <c r="J51" s="322">
        <v>46868</v>
      </c>
      <c r="K51" s="323">
        <v>-19.2</v>
      </c>
      <c r="L51" s="324">
        <v>69806</v>
      </c>
      <c r="M51" s="325">
        <v>13.4</v>
      </c>
      <c r="N51" s="326">
        <v>-32.6</v>
      </c>
    </row>
    <row r="52" spans="1:14" x14ac:dyDescent="0.15">
      <c r="A52" s="250"/>
      <c r="B52" s="246"/>
      <c r="C52" s="246"/>
      <c r="D52" s="246"/>
      <c r="E52" s="246"/>
      <c r="F52" s="246"/>
      <c r="G52" s="327"/>
      <c r="H52" s="328" t="s">
        <v>511</v>
      </c>
      <c r="I52" s="329">
        <v>249965</v>
      </c>
      <c r="J52" s="330">
        <v>13934</v>
      </c>
      <c r="K52" s="331">
        <v>-8.6</v>
      </c>
      <c r="L52" s="332">
        <v>32823</v>
      </c>
      <c r="M52" s="333">
        <v>1</v>
      </c>
      <c r="N52" s="334">
        <v>-9.6</v>
      </c>
    </row>
    <row r="53" spans="1:14" x14ac:dyDescent="0.15">
      <c r="A53" s="250"/>
      <c r="B53" s="246"/>
      <c r="C53" s="246"/>
      <c r="D53" s="246"/>
      <c r="E53" s="246"/>
      <c r="F53" s="246"/>
      <c r="G53" s="312" t="s">
        <v>512</v>
      </c>
      <c r="H53" s="313"/>
      <c r="I53" s="321">
        <v>2943254</v>
      </c>
      <c r="J53" s="322">
        <v>164538</v>
      </c>
      <c r="K53" s="323">
        <v>251.1</v>
      </c>
      <c r="L53" s="324">
        <v>74444</v>
      </c>
      <c r="M53" s="325">
        <v>6.6</v>
      </c>
      <c r="N53" s="326">
        <v>244.5</v>
      </c>
    </row>
    <row r="54" spans="1:14" x14ac:dyDescent="0.15">
      <c r="A54" s="250"/>
      <c r="B54" s="246"/>
      <c r="C54" s="246"/>
      <c r="D54" s="246"/>
      <c r="E54" s="246"/>
      <c r="F54" s="246"/>
      <c r="G54" s="327"/>
      <c r="H54" s="328" t="s">
        <v>511</v>
      </c>
      <c r="I54" s="329">
        <v>689581</v>
      </c>
      <c r="J54" s="330">
        <v>38550</v>
      </c>
      <c r="K54" s="331">
        <v>176.7</v>
      </c>
      <c r="L54" s="332">
        <v>34175</v>
      </c>
      <c r="M54" s="333">
        <v>4.0999999999999996</v>
      </c>
      <c r="N54" s="334">
        <v>172.6</v>
      </c>
    </row>
    <row r="55" spans="1:14" x14ac:dyDescent="0.15">
      <c r="A55" s="250"/>
      <c r="B55" s="246"/>
      <c r="C55" s="246"/>
      <c r="D55" s="246"/>
      <c r="E55" s="246"/>
      <c r="F55" s="246"/>
      <c r="G55" s="312" t="s">
        <v>513</v>
      </c>
      <c r="H55" s="313"/>
      <c r="I55" s="321">
        <v>946119</v>
      </c>
      <c r="J55" s="322">
        <v>53159</v>
      </c>
      <c r="K55" s="323">
        <v>-67.7</v>
      </c>
      <c r="L55" s="324">
        <v>85205</v>
      </c>
      <c r="M55" s="325">
        <v>14.5</v>
      </c>
      <c r="N55" s="326">
        <v>-82.2</v>
      </c>
    </row>
    <row r="56" spans="1:14" x14ac:dyDescent="0.15">
      <c r="A56" s="250"/>
      <c r="B56" s="246"/>
      <c r="C56" s="246"/>
      <c r="D56" s="246"/>
      <c r="E56" s="246"/>
      <c r="F56" s="246"/>
      <c r="G56" s="327"/>
      <c r="H56" s="328" t="s">
        <v>511</v>
      </c>
      <c r="I56" s="329">
        <v>428852</v>
      </c>
      <c r="J56" s="330">
        <v>24096</v>
      </c>
      <c r="K56" s="331">
        <v>-37.5</v>
      </c>
      <c r="L56" s="332">
        <v>38847</v>
      </c>
      <c r="M56" s="333">
        <v>13.7</v>
      </c>
      <c r="N56" s="334">
        <v>-51.2</v>
      </c>
    </row>
    <row r="57" spans="1:14" x14ac:dyDescent="0.15">
      <c r="A57" s="250"/>
      <c r="B57" s="246"/>
      <c r="C57" s="246"/>
      <c r="D57" s="246"/>
      <c r="E57" s="246"/>
      <c r="F57" s="246"/>
      <c r="G57" s="312" t="s">
        <v>514</v>
      </c>
      <c r="H57" s="313"/>
      <c r="I57" s="321">
        <v>314011</v>
      </c>
      <c r="J57" s="322">
        <v>17722</v>
      </c>
      <c r="K57" s="323">
        <v>-66.7</v>
      </c>
      <c r="L57" s="324">
        <v>69469</v>
      </c>
      <c r="M57" s="325">
        <v>-18.5</v>
      </c>
      <c r="N57" s="326">
        <v>-48.2</v>
      </c>
    </row>
    <row r="58" spans="1:14" x14ac:dyDescent="0.15">
      <c r="A58" s="250"/>
      <c r="B58" s="246"/>
      <c r="C58" s="246"/>
      <c r="D58" s="246"/>
      <c r="E58" s="246"/>
      <c r="F58" s="246"/>
      <c r="G58" s="327"/>
      <c r="H58" s="328" t="s">
        <v>511</v>
      </c>
      <c r="I58" s="329">
        <v>116493</v>
      </c>
      <c r="J58" s="330">
        <v>6574</v>
      </c>
      <c r="K58" s="331">
        <v>-72.7</v>
      </c>
      <c r="L58" s="332">
        <v>38215</v>
      </c>
      <c r="M58" s="333">
        <v>-1.6</v>
      </c>
      <c r="N58" s="334">
        <v>-71.099999999999994</v>
      </c>
    </row>
    <row r="59" spans="1:14" x14ac:dyDescent="0.15">
      <c r="A59" s="250"/>
      <c r="B59" s="246"/>
      <c r="C59" s="246"/>
      <c r="D59" s="246"/>
      <c r="E59" s="246"/>
      <c r="F59" s="246"/>
      <c r="G59" s="312" t="s">
        <v>515</v>
      </c>
      <c r="H59" s="313"/>
      <c r="I59" s="321">
        <v>1108412</v>
      </c>
      <c r="J59" s="322">
        <v>63996</v>
      </c>
      <c r="K59" s="323">
        <v>261.10000000000002</v>
      </c>
      <c r="L59" s="324">
        <v>67293</v>
      </c>
      <c r="M59" s="325">
        <v>-3.1</v>
      </c>
      <c r="N59" s="326">
        <v>264.2</v>
      </c>
    </row>
    <row r="60" spans="1:14" x14ac:dyDescent="0.15">
      <c r="A60" s="250"/>
      <c r="B60" s="246"/>
      <c r="C60" s="246"/>
      <c r="D60" s="246"/>
      <c r="E60" s="246"/>
      <c r="F60" s="246"/>
      <c r="G60" s="327"/>
      <c r="H60" s="328" t="s">
        <v>511</v>
      </c>
      <c r="I60" s="335">
        <v>543248</v>
      </c>
      <c r="J60" s="330">
        <v>31365</v>
      </c>
      <c r="K60" s="331">
        <v>377.1</v>
      </c>
      <c r="L60" s="332">
        <v>35076</v>
      </c>
      <c r="M60" s="333">
        <v>-8.1999999999999993</v>
      </c>
      <c r="N60" s="334">
        <v>385.3</v>
      </c>
    </row>
    <row r="61" spans="1:14" x14ac:dyDescent="0.15">
      <c r="A61" s="250"/>
      <c r="B61" s="246"/>
      <c r="C61" s="246"/>
      <c r="D61" s="246"/>
      <c r="E61" s="246"/>
      <c r="F61" s="246"/>
      <c r="G61" s="312" t="s">
        <v>516</v>
      </c>
      <c r="H61" s="336"/>
      <c r="I61" s="337">
        <v>1230513</v>
      </c>
      <c r="J61" s="338">
        <v>69257</v>
      </c>
      <c r="K61" s="339">
        <v>71.7</v>
      </c>
      <c r="L61" s="340">
        <v>73243</v>
      </c>
      <c r="M61" s="341">
        <v>2.6</v>
      </c>
      <c r="N61" s="326">
        <v>69.099999999999994</v>
      </c>
    </row>
    <row r="62" spans="1:14" x14ac:dyDescent="0.15">
      <c r="A62" s="250"/>
      <c r="B62" s="246"/>
      <c r="C62" s="246"/>
      <c r="D62" s="246"/>
      <c r="E62" s="246"/>
      <c r="F62" s="246"/>
      <c r="G62" s="327"/>
      <c r="H62" s="328" t="s">
        <v>511</v>
      </c>
      <c r="I62" s="329">
        <v>405628</v>
      </c>
      <c r="J62" s="330">
        <v>22904</v>
      </c>
      <c r="K62" s="331">
        <v>87</v>
      </c>
      <c r="L62" s="332">
        <v>35827</v>
      </c>
      <c r="M62" s="333">
        <v>1.8</v>
      </c>
      <c r="N62" s="334">
        <v>85.2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42" t="s">
        <v>3</v>
      </c>
      <c r="D47" s="1142"/>
      <c r="E47" s="1143"/>
      <c r="F47" s="11">
        <v>32.11</v>
      </c>
      <c r="G47" s="12">
        <v>31.44</v>
      </c>
      <c r="H47" s="12">
        <v>27.85</v>
      </c>
      <c r="I47" s="12">
        <v>28.05</v>
      </c>
      <c r="J47" s="13">
        <v>18.899999999999999</v>
      </c>
    </row>
    <row r="48" spans="2:10" ht="57.75" customHeight="1" x14ac:dyDescent="0.15">
      <c r="B48" s="14"/>
      <c r="C48" s="1144" t="s">
        <v>4</v>
      </c>
      <c r="D48" s="1144"/>
      <c r="E48" s="1145"/>
      <c r="F48" s="15">
        <v>4.92</v>
      </c>
      <c r="G48" s="16">
        <v>6.25</v>
      </c>
      <c r="H48" s="16">
        <v>8.11</v>
      </c>
      <c r="I48" s="16">
        <v>9</v>
      </c>
      <c r="J48" s="17">
        <v>9.4499999999999993</v>
      </c>
    </row>
    <row r="49" spans="2:10" ht="57.75" customHeight="1" thickBot="1" x14ac:dyDescent="0.2">
      <c r="B49" s="18"/>
      <c r="C49" s="1146" t="s">
        <v>5</v>
      </c>
      <c r="D49" s="1146"/>
      <c r="E49" s="1147"/>
      <c r="F49" s="19">
        <v>0.22</v>
      </c>
      <c r="G49" s="20">
        <v>1.48</v>
      </c>
      <c r="H49" s="20" t="s">
        <v>523</v>
      </c>
      <c r="I49" s="20">
        <v>2.64</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2018-03-15T13:08:18Z</cp:lastPrinted>
  <dcterms:created xsi:type="dcterms:W3CDTF">2018-01-24T06:31:24Z</dcterms:created>
  <dcterms:modified xsi:type="dcterms:W3CDTF">2018-11-04T23:56:55Z</dcterms:modified>
  <cp:category/>
</cp:coreProperties>
</file>