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00.230\01_総務課\財政係\財政\財政状況資料集\財政状況一覧（H28決算）\"/>
    </mc:Choice>
  </mc:AlternateContent>
  <bookViews>
    <workbookView xWindow="0" yWindow="0" windowWidth="19200" windowHeight="112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3" r:id="rId13"/>
    <sheet name="施設類型別ストック情報分析表①" sheetId="24" r:id="rId14"/>
    <sheet name="施設類型別ストック情報分析表②" sheetId="25" r:id="rId15"/>
    <sheet name="データシート" sheetId="8" state="hidden" r:id="rId16"/>
  </sheets>
  <externalReferences>
    <externalReference r:id="rId17"/>
  </externalReferences>
  <calcPr calcId="152511" concurrentManualCount="2"/>
</workbook>
</file>

<file path=xl/calcChain.xml><?xml version="1.0" encoding="utf-8"?>
<calcChain xmlns="http://schemas.openxmlformats.org/spreadsheetml/2006/main">
  <c r="BG38" i="9" l="1"/>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AM38" i="9"/>
  <c r="U38" i="9"/>
  <c r="C38" i="9"/>
  <c r="CO37" i="9"/>
  <c r="AM37" i="9"/>
  <c r="U37" i="9"/>
  <c r="C37" i="9"/>
  <c r="AM36" i="9"/>
  <c r="AM35"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l="1"/>
  <c r="BE35" i="9" s="1"/>
  <c r="BE36" i="9" s="1"/>
  <c r="BE37" i="9" s="1"/>
  <c r="BE38" i="9" s="1"/>
  <c r="BW34" i="9"/>
  <c r="BW35" i="9" s="1"/>
  <c r="BW36" i="9" s="1"/>
  <c r="BW37" i="9" s="1"/>
  <c r="BW38" i="9" s="1"/>
  <c r="BW39" i="9" s="1"/>
  <c r="BW40" i="9" s="1"/>
  <c r="BW41" i="9" s="1"/>
  <c r="CO34" i="9" l="1"/>
  <c r="CO35" i="9" s="1"/>
  <c r="CO36" i="9" s="1"/>
</calcChain>
</file>

<file path=xl/sharedStrings.xml><?xml version="1.0" encoding="utf-8"?>
<sst xmlns="http://schemas.openxmlformats.org/spreadsheetml/2006/main" count="1095" uniqueCount="573">
  <si>
    <t>標準財政規模比（％）</t>
    <phoneticPr fontId="6"/>
  </si>
  <si>
    <t>区分</t>
    <rPh sb="0" eb="2">
      <t>クブン</t>
    </rPh>
    <phoneticPr fontId="6"/>
  </si>
  <si>
    <t>年度</t>
    <rPh sb="0" eb="2">
      <t>ネンド</t>
    </rPh>
    <phoneticPr fontId="6"/>
  </si>
  <si>
    <t>財政調整基金残高</t>
    <rPh sb="0" eb="2">
      <t>ザイセイ</t>
    </rPh>
    <rPh sb="2" eb="4">
      <t>チョウセイ</t>
    </rPh>
    <rPh sb="4" eb="6">
      <t>キキン</t>
    </rPh>
    <rPh sb="6" eb="8">
      <t>ザンダカ</t>
    </rPh>
    <phoneticPr fontId="6"/>
  </si>
  <si>
    <t>実質収支額</t>
    <rPh sb="0" eb="2">
      <t>ジッシツ</t>
    </rPh>
    <rPh sb="2" eb="4">
      <t>シュウシ</t>
    </rPh>
    <rPh sb="4" eb="5">
      <t>ガク</t>
    </rPh>
    <phoneticPr fontId="6"/>
  </si>
  <si>
    <t>実質単年度収支</t>
    <rPh sb="0" eb="2">
      <t>ジッシツ</t>
    </rPh>
    <rPh sb="2" eb="5">
      <t>タンネンド</t>
    </rPh>
    <rPh sb="5" eb="7">
      <t>シュウシ</t>
    </rPh>
    <phoneticPr fontId="6"/>
  </si>
  <si>
    <t>標準財政規模比（％）</t>
    <phoneticPr fontId="6"/>
  </si>
  <si>
    <t>会計</t>
    <rPh sb="0" eb="2">
      <t>カイケイ</t>
    </rPh>
    <phoneticPr fontId="6"/>
  </si>
  <si>
    <t>※平成29年度中に市町村合併した団体で、合併前の団体ごとの決算に基づく連結実質赤字比率を算出していない団体については、グラフを表記しない。</t>
    <phoneticPr fontId="6"/>
  </si>
  <si>
    <t>（百万円）</t>
    <rPh sb="1" eb="2">
      <t>ヒャク</t>
    </rPh>
    <rPh sb="2" eb="4">
      <t>マンエン</t>
    </rPh>
    <phoneticPr fontId="6"/>
  </si>
  <si>
    <t>分子の構造</t>
    <rPh sb="0" eb="2">
      <t>ブンシ</t>
    </rPh>
    <rPh sb="3" eb="5">
      <t>コウゾウ</t>
    </rPh>
    <phoneticPr fontId="6"/>
  </si>
  <si>
    <t>元利償還金等(A)</t>
    <phoneticPr fontId="6"/>
  </si>
  <si>
    <t>元利償還金</t>
  </si>
  <si>
    <t>減債基金積立不足算定額</t>
    <phoneticPr fontId="6"/>
  </si>
  <si>
    <t>満期一括償還地方債に係る年度割相当額</t>
    <phoneticPr fontId="6"/>
  </si>
  <si>
    <t>公営企業債の元利償還金に対する繰入金</t>
  </si>
  <si>
    <t>組合等が起こした地方債の元利償還金に対する負担金等</t>
  </si>
  <si>
    <t>債務負担行為に基づく支出額</t>
  </si>
  <si>
    <t>一時借入金の利子</t>
    <phoneticPr fontId="6"/>
  </si>
  <si>
    <t>算入公債費等(B)</t>
    <phoneticPr fontId="6"/>
  </si>
  <si>
    <t>算入公債費等</t>
    <phoneticPr fontId="6"/>
  </si>
  <si>
    <t>(A)－(B)</t>
    <phoneticPr fontId="6"/>
  </si>
  <si>
    <t>実質公債費比率の分子</t>
    <phoneticPr fontId="6"/>
  </si>
  <si>
    <t>※平成29年度中に市町村合併した団体で、合併前の団体ごとの決算に基づく実質公債費比率を算出していない団体については、グラフを表記しない。</t>
    <phoneticPr fontId="6"/>
  </si>
  <si>
    <t>将来負担額(A)</t>
    <phoneticPr fontId="6"/>
  </si>
  <si>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</si>
  <si>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</si>
  <si>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</si>
  <si>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</si>
  <si>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</si>
  <si>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</si>
  <si>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6"/>
  </si>
  <si>
    <t>連結実質赤字額</t>
  </si>
  <si>
    <t>組合等連結実質赤字額負担見込額</t>
  </si>
  <si>
    <t>充当可能財源等(B)</t>
    <phoneticPr fontId="6"/>
  </si>
  <si>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</si>
  <si>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</si>
  <si>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</si>
  <si>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</si>
  <si>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6"/>
  </si>
  <si>
    <t>当該団体(円)</t>
  </si>
  <si>
    <t>実質収支比率等に係る経年分析</t>
  </si>
  <si>
    <t>実質収支額</t>
    <phoneticPr fontId="9"/>
  </si>
  <si>
    <t>財政調整基金残高</t>
    <phoneticPr fontId="6"/>
  </si>
  <si>
    <t>実質単年度収支</t>
    <rPh sb="0" eb="2">
      <t>ジッシツ</t>
    </rPh>
    <rPh sb="2" eb="5">
      <t>タンネンド</t>
    </rPh>
    <rPh sb="5" eb="7">
      <t>シュウシ</t>
    </rPh>
    <phoneticPr fontId="9"/>
  </si>
  <si>
    <t>連結実質赤字比率に係る赤字・黒字の構成分析</t>
  </si>
  <si>
    <t>赤字額</t>
    <rPh sb="0" eb="2">
      <t>アカジ</t>
    </rPh>
    <rPh sb="2" eb="3">
      <t>ガク</t>
    </rPh>
    <phoneticPr fontId="9"/>
  </si>
  <si>
    <t>黒字額</t>
    <rPh sb="0" eb="2">
      <t>クロジ</t>
    </rPh>
    <rPh sb="2" eb="3">
      <t>ガク</t>
    </rPh>
    <phoneticPr fontId="9"/>
  </si>
  <si>
    <t>実質公債費比率（分子）の構造</t>
  </si>
  <si>
    <t>元利償還金等</t>
    <rPh sb="0" eb="2">
      <t>ガンリ</t>
    </rPh>
    <rPh sb="2" eb="5">
      <t>ショウカンキン</t>
    </rPh>
    <rPh sb="5" eb="6">
      <t>トウ</t>
    </rPh>
    <phoneticPr fontId="6"/>
  </si>
  <si>
    <t>算入公債費等</t>
    <rPh sb="0" eb="2">
      <t>サンニュウ</t>
    </rPh>
    <rPh sb="2" eb="6">
      <t>コウサイヒトウ</t>
    </rPh>
    <phoneticPr fontId="6"/>
  </si>
  <si>
    <t>算入公債費等</t>
    <rPh sb="0" eb="2">
      <t>サンニュウ</t>
    </rPh>
    <rPh sb="2" eb="6">
      <t>コウサイヒトウ</t>
    </rPh>
    <phoneticPr fontId="9"/>
  </si>
  <si>
    <t>一時借入金の利子</t>
    <phoneticPr fontId="6"/>
  </si>
  <si>
    <t>債務負担行為に基づく支出額</t>
    <phoneticPr fontId="6"/>
  </si>
  <si>
    <t>組合等が起こした地方債の元利償還金に対する負担金等</t>
    <phoneticPr fontId="6"/>
  </si>
  <si>
    <t>公営企業債の元利償還金に対する繰入金</t>
    <phoneticPr fontId="6"/>
  </si>
  <si>
    <t>満期一括償還地方債に係る年度割相当額</t>
    <phoneticPr fontId="6"/>
  </si>
  <si>
    <t>減債基金積立不足算定額</t>
    <phoneticPr fontId="6"/>
  </si>
  <si>
    <t>元利償還金</t>
    <phoneticPr fontId="6"/>
  </si>
  <si>
    <t>実質公債費比率の分子</t>
  </si>
  <si>
    <t>将来負担比率（分子）の構造</t>
  </si>
  <si>
    <t>将来負担額</t>
    <rPh sb="0" eb="2">
      <t>ショウライ</t>
    </rPh>
    <rPh sb="2" eb="4">
      <t>フタン</t>
    </rPh>
    <rPh sb="4" eb="5">
      <t>ガク</t>
    </rPh>
    <phoneticPr fontId="6"/>
  </si>
  <si>
    <t>充当可能財源等</t>
    <rPh sb="0" eb="2">
      <t>ジュウトウ</t>
    </rPh>
    <rPh sb="2" eb="4">
      <t>カノウ</t>
    </rPh>
    <rPh sb="4" eb="6">
      <t>ザイゲン</t>
    </rPh>
    <rPh sb="6" eb="7">
      <t>トウ</t>
    </rPh>
    <phoneticPr fontId="6"/>
  </si>
  <si>
    <t>将来負担比率の分子</t>
    <phoneticPr fontId="6"/>
  </si>
  <si>
    <t>平成28年度　財政状況資料集</t>
    <phoneticPr fontId="6"/>
  </si>
  <si>
    <t>総括表（市町村）</t>
    <rPh sb="0" eb="2">
      <t>ソウカツ</t>
    </rPh>
    <rPh sb="2" eb="3">
      <t>ヒョウ</t>
    </rPh>
    <rPh sb="4" eb="7">
      <t>シチョウソン</t>
    </rPh>
    <phoneticPr fontId="6"/>
  </si>
  <si>
    <t>都道府県名</t>
    <phoneticPr fontId="6"/>
  </si>
  <si>
    <t>熊本県</t>
    <phoneticPr fontId="6"/>
  </si>
  <si>
    <t>市町村類型</t>
    <phoneticPr fontId="6"/>
  </si>
  <si>
    <t>Ⅱ－２</t>
    <phoneticPr fontId="6"/>
  </si>
  <si>
    <t>指定団体等の指定状況</t>
    <phoneticPr fontId="6"/>
  </si>
  <si>
    <t>平成28年度(千円)</t>
    <rPh sb="0" eb="2">
      <t>ヘイセイ</t>
    </rPh>
    <rPh sb="4" eb="6">
      <t>ネンド</t>
    </rPh>
    <rPh sb="7" eb="9">
      <t>センエン</t>
    </rPh>
    <phoneticPr fontId="6"/>
  </si>
  <si>
    <t>平成27年度(千円)</t>
    <rPh sb="0" eb="2">
      <t>ヘイセイ</t>
    </rPh>
    <rPh sb="4" eb="6">
      <t>ネンド</t>
    </rPh>
    <phoneticPr fontId="6"/>
  </si>
  <si>
    <t>平成28年度(千円･％)</t>
    <rPh sb="0" eb="2">
      <t>ヘイセイ</t>
    </rPh>
    <rPh sb="4" eb="6">
      <t>ネンド</t>
    </rPh>
    <rPh sb="7" eb="9">
      <t>センエン</t>
    </rPh>
    <phoneticPr fontId="6"/>
  </si>
  <si>
    <t>平成27年度(千円･％)</t>
    <rPh sb="0" eb="2">
      <t>ヘイセイ</t>
    </rPh>
    <rPh sb="4" eb="6">
      <t>ネンド</t>
    </rPh>
    <rPh sb="7" eb="9">
      <t>センエン</t>
    </rPh>
    <phoneticPr fontId="6"/>
  </si>
  <si>
    <t>歳入総額</t>
    <phoneticPr fontId="19"/>
  </si>
  <si>
    <t>実質収支比率</t>
    <rPh sb="0" eb="2">
      <t>ジッシツ</t>
    </rPh>
    <rPh sb="2" eb="4">
      <t>シュウシ</t>
    </rPh>
    <rPh sb="4" eb="6">
      <t>ヒリツ</t>
    </rPh>
    <phoneticPr fontId="6"/>
  </si>
  <si>
    <t>財政健全化等</t>
    <rPh sb="0" eb="2">
      <t>ザイセイ</t>
    </rPh>
    <rPh sb="2" eb="5">
      <t>ケンゼンカ</t>
    </rPh>
    <rPh sb="5" eb="6">
      <t>トウ</t>
    </rPh>
    <phoneticPr fontId="6"/>
  </si>
  <si>
    <t>×</t>
    <phoneticPr fontId="6"/>
  </si>
  <si>
    <t>歳出総額</t>
    <phoneticPr fontId="19"/>
  </si>
  <si>
    <t>経常収支比率</t>
    <rPh sb="0" eb="2">
      <t>ケイジョウ</t>
    </rPh>
    <rPh sb="2" eb="4">
      <t>シュウシ</t>
    </rPh>
    <rPh sb="4" eb="6">
      <t>ヒリツ</t>
    </rPh>
    <phoneticPr fontId="6"/>
  </si>
  <si>
    <t>市町村名</t>
    <rPh sb="0" eb="3">
      <t>シチョウソン</t>
    </rPh>
    <rPh sb="3" eb="4">
      <t>メイ</t>
    </rPh>
    <phoneticPr fontId="6"/>
  </si>
  <si>
    <t>小国町</t>
    <phoneticPr fontId="6"/>
  </si>
  <si>
    <t>地方交付税種地</t>
    <rPh sb="0" eb="2">
      <t>チホウ</t>
    </rPh>
    <rPh sb="2" eb="5">
      <t>コウフゼイ</t>
    </rPh>
    <rPh sb="5" eb="6">
      <t>シュ</t>
    </rPh>
    <rPh sb="6" eb="7">
      <t>チ</t>
    </rPh>
    <phoneticPr fontId="6"/>
  </si>
  <si>
    <t>2-1</t>
    <phoneticPr fontId="6"/>
  </si>
  <si>
    <t>財源超過</t>
    <rPh sb="0" eb="2">
      <t>ザイゲン</t>
    </rPh>
    <rPh sb="2" eb="4">
      <t>チョウカ</t>
    </rPh>
    <phoneticPr fontId="6"/>
  </si>
  <si>
    <t>歳入歳出差引</t>
    <phoneticPr fontId="19"/>
  </si>
  <si>
    <t>　　(※1)</t>
    <phoneticPr fontId="6"/>
  </si>
  <si>
    <t>首都</t>
    <rPh sb="0" eb="2">
      <t>シュト</t>
    </rPh>
    <phoneticPr fontId="6"/>
  </si>
  <si>
    <t>×</t>
    <phoneticPr fontId="6"/>
  </si>
  <si>
    <t>翌年度に繰越すべき財源</t>
    <phoneticPr fontId="6"/>
  </si>
  <si>
    <t>標準財政規模</t>
    <rPh sb="0" eb="2">
      <t>ヒョウジュン</t>
    </rPh>
    <rPh sb="2" eb="4">
      <t>ザイセイ</t>
    </rPh>
    <rPh sb="4" eb="6">
      <t>キボ</t>
    </rPh>
    <phoneticPr fontId="6"/>
  </si>
  <si>
    <t>近畿</t>
    <rPh sb="0" eb="2">
      <t>キンキ</t>
    </rPh>
    <phoneticPr fontId="6"/>
  </si>
  <si>
    <t>×</t>
    <phoneticPr fontId="6"/>
  </si>
  <si>
    <t>実質収支</t>
    <phoneticPr fontId="19"/>
  </si>
  <si>
    <t>財政力指数</t>
    <rPh sb="0" eb="3">
      <t>ザイセイリョク</t>
    </rPh>
    <rPh sb="3" eb="5">
      <t>シスウ</t>
    </rPh>
    <phoneticPr fontId="6"/>
  </si>
  <si>
    <t>人口</t>
    <rPh sb="0" eb="2">
      <t>ジンコウ</t>
    </rPh>
    <phoneticPr fontId="6"/>
  </si>
  <si>
    <t>27年国調(人)</t>
    <rPh sb="2" eb="3">
      <t>ネン</t>
    </rPh>
    <rPh sb="3" eb="4">
      <t>コク</t>
    </rPh>
    <rPh sb="4" eb="5">
      <t>チョウ</t>
    </rPh>
    <phoneticPr fontId="6"/>
  </si>
  <si>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6"/>
  </si>
  <si>
    <t>中部</t>
    <rPh sb="0" eb="2">
      <t>チュウブ</t>
    </rPh>
    <phoneticPr fontId="6"/>
  </si>
  <si>
    <t>単年度収支</t>
    <phoneticPr fontId="19"/>
  </si>
  <si>
    <t>公債費負担比率</t>
    <rPh sb="0" eb="3">
      <t>コウサイヒ</t>
    </rPh>
    <rPh sb="3" eb="5">
      <t>フタン</t>
    </rPh>
    <rPh sb="5" eb="7">
      <t>ヒリツ</t>
    </rPh>
    <phoneticPr fontId="6"/>
  </si>
  <si>
    <t>22年国調(人)</t>
    <rPh sb="2" eb="3">
      <t>ネン</t>
    </rPh>
    <rPh sb="3" eb="4">
      <t>コク</t>
    </rPh>
    <rPh sb="4" eb="5">
      <t>チョウ</t>
    </rPh>
    <phoneticPr fontId="6"/>
  </si>
  <si>
    <t>過疎</t>
    <rPh sb="0" eb="2">
      <t>カソ</t>
    </rPh>
    <phoneticPr fontId="6"/>
  </si>
  <si>
    <t>○</t>
    <phoneticPr fontId="6"/>
  </si>
  <si>
    <t>積立金</t>
    <phoneticPr fontId="19"/>
  </si>
  <si>
    <t>健全化判断比率</t>
    <phoneticPr fontId="6"/>
  </si>
  <si>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6"/>
  </si>
  <si>
    <t>-8.8</t>
    <phoneticPr fontId="6"/>
  </si>
  <si>
    <t>山振</t>
    <rPh sb="0" eb="1">
      <t>ヤマ</t>
    </rPh>
    <rPh sb="1" eb="2">
      <t>フ</t>
    </rPh>
    <phoneticPr fontId="6"/>
  </si>
  <si>
    <t>○</t>
    <phoneticPr fontId="6"/>
  </si>
  <si>
    <t>繰上償還金</t>
    <phoneticPr fontId="19"/>
  </si>
  <si>
    <t>-</t>
    <phoneticPr fontId="6"/>
  </si>
  <si>
    <t>　実質赤字比率</t>
    <rPh sb="1" eb="3">
      <t>ジッシツ</t>
    </rPh>
    <rPh sb="3" eb="5">
      <t>アカジ</t>
    </rPh>
    <rPh sb="5" eb="7">
      <t>ヒリツ</t>
    </rPh>
    <phoneticPr fontId="6"/>
  </si>
  <si>
    <t>住民基本台帳人口
 (※7)</t>
    <rPh sb="0" eb="2">
      <t>ジュウミン</t>
    </rPh>
    <rPh sb="2" eb="4">
      <t>キホン</t>
    </rPh>
    <rPh sb="4" eb="6">
      <t>ダイチョウ</t>
    </rPh>
    <rPh sb="6" eb="8">
      <t>ジンコウ</t>
    </rPh>
    <phoneticPr fontId="6"/>
  </si>
  <si>
    <t>29.01.01(人)</t>
    <phoneticPr fontId="6"/>
  </si>
  <si>
    <r>
      <t>2</t>
    </r>
    <r>
      <rPr>
        <sz val="9"/>
        <color indexed="8"/>
        <rFont val="ＭＳ ゴシック"/>
        <family val="3"/>
        <charset val="128"/>
      </rPr>
      <t>7年国調</t>
    </r>
    <rPh sb="2" eb="3">
      <t>ネン</t>
    </rPh>
    <rPh sb="3" eb="4">
      <t>コク</t>
    </rPh>
    <rPh sb="4" eb="5">
      <t>チョウ</t>
    </rPh>
    <phoneticPr fontId="6"/>
  </si>
  <si>
    <r>
      <t>2</t>
    </r>
    <r>
      <rPr>
        <sz val="9"/>
        <color indexed="8"/>
        <rFont val="ＭＳ ゴシック"/>
        <family val="3"/>
        <charset val="128"/>
      </rPr>
      <t>2年国調</t>
    </r>
    <rPh sb="2" eb="3">
      <t>ネン</t>
    </rPh>
    <rPh sb="3" eb="4">
      <t>コク</t>
    </rPh>
    <rPh sb="4" eb="5">
      <t>チョウ</t>
    </rPh>
    <phoneticPr fontId="6"/>
  </si>
  <si>
    <t>低開発</t>
    <rPh sb="0" eb="1">
      <t>テイ</t>
    </rPh>
    <rPh sb="1" eb="3">
      <t>カイハツ</t>
    </rPh>
    <phoneticPr fontId="6"/>
  </si>
  <si>
    <t>×</t>
    <phoneticPr fontId="6"/>
  </si>
  <si>
    <t>積立金取崩し額</t>
    <phoneticPr fontId="19"/>
  </si>
  <si>
    <t>　連結実質赤字比率</t>
    <rPh sb="1" eb="3">
      <t>レンケツ</t>
    </rPh>
    <rPh sb="3" eb="5">
      <t>ジッシツ</t>
    </rPh>
    <rPh sb="5" eb="7">
      <t>アカジ</t>
    </rPh>
    <rPh sb="7" eb="9">
      <t>ヒリツ</t>
    </rPh>
    <phoneticPr fontId="6"/>
  </si>
  <si>
    <t>-</t>
    <phoneticPr fontId="6"/>
  </si>
  <si>
    <t>うち日本人(人)</t>
    <phoneticPr fontId="6"/>
  </si>
  <si>
    <t>第1次</t>
    <rPh sb="0" eb="1">
      <t>ダイ</t>
    </rPh>
    <rPh sb="2" eb="3">
      <t>ジ</t>
    </rPh>
    <phoneticPr fontId="6"/>
  </si>
  <si>
    <t>指数表選定</t>
    <rPh sb="0" eb="2">
      <t>シスウ</t>
    </rPh>
    <rPh sb="2" eb="3">
      <t>ヒョウ</t>
    </rPh>
    <rPh sb="3" eb="5">
      <t>センテイ</t>
    </rPh>
    <phoneticPr fontId="6"/>
  </si>
  <si>
    <t>○</t>
    <phoneticPr fontId="6"/>
  </si>
  <si>
    <t>実質単年度収支</t>
    <phoneticPr fontId="19"/>
  </si>
  <si>
    <t>　実質公債費比率</t>
    <rPh sb="1" eb="3">
      <t>ジッシツ</t>
    </rPh>
    <rPh sb="3" eb="6">
      <t>コウサイヒ</t>
    </rPh>
    <rPh sb="6" eb="8">
      <t>ヒリツ</t>
    </rPh>
    <phoneticPr fontId="6"/>
  </si>
  <si>
    <t>28.01.01(人)</t>
    <phoneticPr fontId="6"/>
  </si>
  <si>
    <t>　将来負担比率</t>
    <rPh sb="1" eb="3">
      <t>ショウライ</t>
    </rPh>
    <rPh sb="3" eb="5">
      <t>フタン</t>
    </rPh>
    <rPh sb="5" eb="7">
      <t>ヒリツ</t>
    </rPh>
    <phoneticPr fontId="6"/>
  </si>
  <si>
    <t>第2次</t>
    <rPh sb="0" eb="1">
      <t>ダイ</t>
    </rPh>
    <rPh sb="2" eb="3">
      <t>ジ</t>
    </rPh>
    <phoneticPr fontId="6"/>
  </si>
  <si>
    <t>基準財政収入額</t>
    <phoneticPr fontId="19"/>
  </si>
  <si>
    <r>
      <t>資金不足比率 (※</t>
    </r>
    <r>
      <rPr>
        <sz val="9"/>
        <color indexed="8"/>
        <rFont val="ＭＳ ゴシック"/>
        <family val="3"/>
        <charset val="128"/>
      </rPr>
      <t>4</t>
    </r>
    <r>
      <rPr>
        <sz val="9"/>
        <color indexed="8"/>
        <rFont val="ＭＳ ゴシック"/>
        <family val="3"/>
        <charset val="128"/>
      </rPr>
      <t>)</t>
    </r>
    <phoneticPr fontId="6"/>
  </si>
  <si>
    <t>増減率  (％)</t>
    <rPh sb="0" eb="2">
      <t>ゾウゲン</t>
    </rPh>
    <rPh sb="2" eb="3">
      <t>リツ</t>
    </rPh>
    <phoneticPr fontId="6"/>
  </si>
  <si>
    <t>-1.6</t>
    <phoneticPr fontId="6"/>
  </si>
  <si>
    <t>基準財政需要額</t>
    <phoneticPr fontId="19"/>
  </si>
  <si>
    <t>うち日本人(％)</t>
    <phoneticPr fontId="6"/>
  </si>
  <si>
    <t>第3次</t>
    <rPh sb="0" eb="1">
      <t>ダイ</t>
    </rPh>
    <rPh sb="2" eb="3">
      <t>ジ</t>
    </rPh>
    <phoneticPr fontId="6"/>
  </si>
  <si>
    <t>標準税収入額等</t>
    <phoneticPr fontId="19"/>
  </si>
  <si>
    <t>面積 (k㎡)</t>
    <rPh sb="0" eb="2">
      <t>メンセキ</t>
    </rPh>
    <phoneticPr fontId="6"/>
  </si>
  <si>
    <t>経常経費充当一般財源等</t>
    <rPh sb="0" eb="2">
      <t>ケイジョウ</t>
    </rPh>
    <rPh sb="2" eb="4">
      <t>ケイヒ</t>
    </rPh>
    <rPh sb="4" eb="6">
      <t>ジュウトウ</t>
    </rPh>
    <rPh sb="6" eb="8">
      <t>イッパン</t>
    </rPh>
    <rPh sb="8" eb="10">
      <t>ザイゲン</t>
    </rPh>
    <rPh sb="10" eb="11">
      <t>トウ</t>
    </rPh>
    <phoneticPr fontId="19"/>
  </si>
  <si>
    <t>人口密度 (人/k㎡)</t>
    <rPh sb="0" eb="2">
      <t>ジンコウ</t>
    </rPh>
    <rPh sb="2" eb="4">
      <t>ミツド</t>
    </rPh>
    <phoneticPr fontId="6"/>
  </si>
  <si>
    <t>歳入一般財源等</t>
    <rPh sb="0" eb="2">
      <t>サイニュウ</t>
    </rPh>
    <rPh sb="2" eb="4">
      <t>イッパン</t>
    </rPh>
    <rPh sb="4" eb="6">
      <t>ザイゲン</t>
    </rPh>
    <rPh sb="6" eb="7">
      <t>トウ</t>
    </rPh>
    <phoneticPr fontId="19"/>
  </si>
  <si>
    <t>世帯数 (世帯)</t>
    <rPh sb="0" eb="3">
      <t>セタイスウ</t>
    </rPh>
    <phoneticPr fontId="6"/>
  </si>
  <si>
    <t>職員の状況</t>
    <rPh sb="0" eb="2">
      <t>ショクイン</t>
    </rPh>
    <rPh sb="3" eb="5">
      <t>ジョウキョウ</t>
    </rPh>
    <phoneticPr fontId="6"/>
  </si>
  <si>
    <t>特別職等</t>
    <rPh sb="0" eb="2">
      <t>トクベツ</t>
    </rPh>
    <rPh sb="2" eb="3">
      <t>ショク</t>
    </rPh>
    <rPh sb="3" eb="4">
      <t>トウ</t>
    </rPh>
    <phoneticPr fontId="6"/>
  </si>
  <si>
    <t>定数</t>
    <rPh sb="0" eb="2">
      <t>テイスウ</t>
    </rPh>
    <phoneticPr fontId="6"/>
  </si>
  <si>
    <t>1人あたり平均
給料月額(百円)</t>
    <rPh sb="1" eb="2">
      <t>リ</t>
    </rPh>
    <rPh sb="5" eb="7">
      <t>ヘイキン</t>
    </rPh>
    <rPh sb="8" eb="10">
      <t>キュウリョウ</t>
    </rPh>
    <rPh sb="10" eb="11">
      <t>ツキ</t>
    </rPh>
    <rPh sb="11" eb="12">
      <t>ガク</t>
    </rPh>
    <rPh sb="13" eb="15">
      <t>ヒャクエン</t>
    </rPh>
    <phoneticPr fontId="6"/>
  </si>
  <si>
    <t>一般職員等(※6)</t>
    <rPh sb="0" eb="2">
      <t>イッパン</t>
    </rPh>
    <rPh sb="2" eb="4">
      <t>ショクイン</t>
    </rPh>
    <rPh sb="4" eb="5">
      <t>トウ</t>
    </rPh>
    <phoneticPr fontId="6"/>
  </si>
  <si>
    <t>職員数
(人)</t>
    <rPh sb="0" eb="3">
      <t>ショクインスウ</t>
    </rPh>
    <phoneticPr fontId="6"/>
  </si>
  <si>
    <t>給料月額
(百円)</t>
    <rPh sb="0" eb="2">
      <t>キュウリョウ</t>
    </rPh>
    <rPh sb="2" eb="3">
      <t>ツキ</t>
    </rPh>
    <rPh sb="3" eb="4">
      <t>ガク</t>
    </rPh>
    <rPh sb="6" eb="8">
      <t>ヒャクエン</t>
    </rPh>
    <phoneticPr fontId="6"/>
  </si>
  <si>
    <t>地方債現在高</t>
  </si>
  <si>
    <t>市区町村長</t>
    <rPh sb="0" eb="2">
      <t>シク</t>
    </rPh>
    <rPh sb="2" eb="4">
      <t>チョウソン</t>
    </rPh>
    <rPh sb="4" eb="5">
      <t>チョウ</t>
    </rPh>
    <phoneticPr fontId="6"/>
  </si>
  <si>
    <t>一般職員</t>
    <rPh sb="0" eb="2">
      <t>イッパン</t>
    </rPh>
    <rPh sb="2" eb="4">
      <t>ショクイン</t>
    </rPh>
    <phoneticPr fontId="6"/>
  </si>
  <si>
    <t>　うち公的資金</t>
    <rPh sb="3" eb="5">
      <t>コウテキ</t>
    </rPh>
    <phoneticPr fontId="6"/>
  </si>
  <si>
    <t>副市区町村長</t>
    <rPh sb="0" eb="1">
      <t>フク</t>
    </rPh>
    <rPh sb="1" eb="3">
      <t>シク</t>
    </rPh>
    <rPh sb="3" eb="5">
      <t>チョウソン</t>
    </rPh>
    <rPh sb="5" eb="6">
      <t>チョウ</t>
    </rPh>
    <phoneticPr fontId="6"/>
  </si>
  <si>
    <t>　うち消防職員</t>
    <rPh sb="3" eb="5">
      <t>ショウボウ</t>
    </rPh>
    <rPh sb="5" eb="7">
      <t>ショクイン</t>
    </rPh>
    <phoneticPr fontId="6"/>
  </si>
  <si>
    <t>債務負担行為額（支出予定額）</t>
    <rPh sb="0" eb="2">
      <t>サイム</t>
    </rPh>
    <rPh sb="2" eb="4">
      <t>フタン</t>
    </rPh>
    <rPh sb="4" eb="6">
      <t>コウイ</t>
    </rPh>
    <rPh sb="6" eb="7">
      <t>ガク</t>
    </rPh>
    <rPh sb="8" eb="10">
      <t>シシュツ</t>
    </rPh>
    <rPh sb="10" eb="12">
      <t>ヨテイ</t>
    </rPh>
    <rPh sb="12" eb="13">
      <t>ガク</t>
    </rPh>
    <phoneticPr fontId="6"/>
  </si>
  <si>
    <t>教育長</t>
    <phoneticPr fontId="6"/>
  </si>
  <si>
    <t>　うち技能労務職員</t>
    <rPh sb="3" eb="5">
      <t>ギノウ</t>
    </rPh>
    <rPh sb="5" eb="7">
      <t>ロウム</t>
    </rPh>
    <rPh sb="7" eb="9">
      <t>ショクイン</t>
    </rPh>
    <phoneticPr fontId="6"/>
  </si>
  <si>
    <t>*</t>
    <phoneticPr fontId="6"/>
  </si>
  <si>
    <t>収益事業収入</t>
  </si>
  <si>
    <t>議会議長</t>
    <rPh sb="0" eb="2">
      <t>ギカイ</t>
    </rPh>
    <rPh sb="2" eb="4">
      <t>ギチョウ</t>
    </rPh>
    <phoneticPr fontId="6"/>
  </si>
  <si>
    <t>教育公務員</t>
    <rPh sb="0" eb="2">
      <t>キョウイク</t>
    </rPh>
    <rPh sb="2" eb="5">
      <t>コウムイン</t>
    </rPh>
    <phoneticPr fontId="6"/>
  </si>
  <si>
    <t>土地開発基金現在高</t>
    <rPh sb="0" eb="2">
      <t>トチ</t>
    </rPh>
    <rPh sb="2" eb="4">
      <t>カイハツ</t>
    </rPh>
    <rPh sb="4" eb="6">
      <t>キキン</t>
    </rPh>
    <rPh sb="6" eb="8">
      <t>ゲンザイ</t>
    </rPh>
    <rPh sb="8" eb="9">
      <t>タカ</t>
    </rPh>
    <phoneticPr fontId="19"/>
  </si>
  <si>
    <t>議会副議長</t>
    <rPh sb="0" eb="2">
      <t>ギカイ</t>
    </rPh>
    <rPh sb="2" eb="3">
      <t>フク</t>
    </rPh>
    <rPh sb="3" eb="5">
      <t>ギチョウ</t>
    </rPh>
    <phoneticPr fontId="6"/>
  </si>
  <si>
    <t>臨時職員</t>
    <rPh sb="0" eb="2">
      <t>リンジ</t>
    </rPh>
    <rPh sb="2" eb="4">
      <t>ショクイン</t>
    </rPh>
    <phoneticPr fontId="6"/>
  </si>
  <si>
    <t>積立金
現在高</t>
    <rPh sb="4" eb="7">
      <t>ゲンザイダカ</t>
    </rPh>
    <phoneticPr fontId="19"/>
  </si>
  <si>
    <t>財政調整基金</t>
    <rPh sb="0" eb="2">
      <t>ザイセイ</t>
    </rPh>
    <rPh sb="2" eb="4">
      <t>チョウセイ</t>
    </rPh>
    <rPh sb="4" eb="6">
      <t>キキン</t>
    </rPh>
    <phoneticPr fontId="6"/>
  </si>
  <si>
    <t>議会議員</t>
    <rPh sb="0" eb="2">
      <t>ギカイ</t>
    </rPh>
    <rPh sb="2" eb="4">
      <t>ギイン</t>
    </rPh>
    <phoneticPr fontId="6"/>
  </si>
  <si>
    <t>合計</t>
    <rPh sb="0" eb="2">
      <t>ゴウケイ</t>
    </rPh>
    <phoneticPr fontId="6"/>
  </si>
  <si>
    <t>減債基金</t>
    <rPh sb="0" eb="1">
      <t>ゲン</t>
    </rPh>
    <rPh sb="1" eb="2">
      <t>サイ</t>
    </rPh>
    <rPh sb="2" eb="4">
      <t>キキン</t>
    </rPh>
    <phoneticPr fontId="6"/>
  </si>
  <si>
    <t>ラスパイレス指数</t>
    <rPh sb="6" eb="8">
      <t>シスウ</t>
    </rPh>
    <phoneticPr fontId="6"/>
  </si>
  <si>
    <t>その他特定目的基金</t>
    <rPh sb="2" eb="3">
      <t>タ</t>
    </rPh>
    <rPh sb="3" eb="5">
      <t>トクテイ</t>
    </rPh>
    <rPh sb="5" eb="7">
      <t>モクテキ</t>
    </rPh>
    <rPh sb="7" eb="9">
      <t>キキン</t>
    </rPh>
    <phoneticPr fontId="6"/>
  </si>
  <si>
    <t>一般会計等の一覧</t>
    <phoneticPr fontId="6"/>
  </si>
  <si>
    <t>事業会計の一覧</t>
    <rPh sb="0" eb="2">
      <t>ジギョウ</t>
    </rPh>
    <rPh sb="2" eb="4">
      <t>カイケイ</t>
    </rPh>
    <phoneticPr fontId="6"/>
  </si>
  <si>
    <t>公営企業（法適）の一覧</t>
    <rPh sb="0" eb="2">
      <t>コウエイ</t>
    </rPh>
    <rPh sb="2" eb="4">
      <t>キギョウ</t>
    </rPh>
    <phoneticPr fontId="6"/>
  </si>
  <si>
    <t>公営企業（法非適）の一覧</t>
    <rPh sb="0" eb="2">
      <t>コウエイ</t>
    </rPh>
    <rPh sb="2" eb="4">
      <t>キギョウ</t>
    </rPh>
    <rPh sb="6" eb="7">
      <t>ヒ</t>
    </rPh>
    <phoneticPr fontId="6"/>
  </si>
  <si>
    <t>関係する一部事務組合等一覧</t>
    <rPh sb="0" eb="2">
      <t>カンケイ</t>
    </rPh>
    <rPh sb="4" eb="6">
      <t>イチブ</t>
    </rPh>
    <rPh sb="6" eb="8">
      <t>ジム</t>
    </rPh>
    <rPh sb="8" eb="10">
      <t>クミアイ</t>
    </rPh>
    <rPh sb="10" eb="11">
      <t>トウ</t>
    </rPh>
    <rPh sb="11" eb="13">
      <t>イチラン</t>
    </rPh>
    <phoneticPr fontId="6"/>
  </si>
  <si>
    <t>地方公社・第三セクター等一覧</t>
    <rPh sb="0" eb="2">
      <t>チホウ</t>
    </rPh>
    <rPh sb="2" eb="4">
      <t>コウシャ</t>
    </rPh>
    <rPh sb="5" eb="6">
      <t>ダイ</t>
    </rPh>
    <rPh sb="6" eb="7">
      <t>３</t>
    </rPh>
    <rPh sb="11" eb="12">
      <t>トウ</t>
    </rPh>
    <rPh sb="12" eb="14">
      <t>イチラン</t>
    </rPh>
    <phoneticPr fontId="6"/>
  </si>
  <si>
    <t>項番</t>
    <phoneticPr fontId="6"/>
  </si>
  <si>
    <t>会計名</t>
    <phoneticPr fontId="6"/>
  </si>
  <si>
    <t>項番</t>
    <rPh sb="0" eb="2">
      <t>コウバン</t>
    </rPh>
    <phoneticPr fontId="6"/>
  </si>
  <si>
    <t>会計名</t>
    <rPh sb="0" eb="2">
      <t>カイケイ</t>
    </rPh>
    <rPh sb="2" eb="3">
      <t>メイ</t>
    </rPh>
    <phoneticPr fontId="6"/>
  </si>
  <si>
    <t>組合等名</t>
    <phoneticPr fontId="6"/>
  </si>
  <si>
    <t>団体名</t>
    <rPh sb="0" eb="2">
      <t>ダンタイ</t>
    </rPh>
    <phoneticPr fontId="6"/>
  </si>
  <si>
    <r>
      <t>(※</t>
    </r>
    <r>
      <rPr>
        <sz val="9"/>
        <color indexed="8"/>
        <rFont val="ＭＳ ゴシック"/>
        <family val="3"/>
        <charset val="128"/>
      </rPr>
      <t>3</t>
    </r>
    <r>
      <rPr>
        <sz val="9"/>
        <color indexed="8"/>
        <rFont val="ＭＳ ゴシック"/>
        <family val="3"/>
        <charset val="128"/>
      </rPr>
      <t>)</t>
    </r>
    <phoneticPr fontId="6"/>
  </si>
  <si>
    <t>（注釈）</t>
    <rPh sb="1" eb="3">
      <t>チュウシャク</t>
    </rPh>
    <phoneticPr fontId="6"/>
  </si>
  <si>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6"/>
  </si>
  <si>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2"/>
  </si>
  <si>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6"/>
  </si>
  <si>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6"/>
  </si>
  <si>
    <t>※5：産業構造の比率は、分母を就業人口総数とし、分類不能の産業を除いて算出。</t>
    <phoneticPr fontId="6"/>
  </si>
  <si>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6"/>
  </si>
  <si>
    <t>※7：住民基本台帳人口については、住民基本台帳関係年報の調査基準日変更に伴い、平成25年度以降、調査年度の1月1日現在の住民基本台帳に登載されている人口を記載。</t>
    <phoneticPr fontId="6"/>
  </si>
  <si>
    <t>平成28年度</t>
    <phoneticPr fontId="19"/>
  </si>
  <si>
    <t>熊本県小国町</t>
    <phoneticPr fontId="19"/>
  </si>
  <si>
    <t>(1) 普通会計の状況（市町村）</t>
    <rPh sb="4" eb="6">
      <t>フツウ</t>
    </rPh>
    <rPh sb="6" eb="8">
      <t>カイケイ</t>
    </rPh>
    <rPh sb="9" eb="11">
      <t>ジョウキョウ</t>
    </rPh>
    <rPh sb="12" eb="15">
      <t>シチョウソン</t>
    </rPh>
    <phoneticPr fontId="6"/>
  </si>
  <si>
    <t>歳入の状況（単位 千円・％）</t>
    <rPh sb="0" eb="2">
      <t>サイニュウ</t>
    </rPh>
    <rPh sb="3" eb="5">
      <t>ジョウキョウ</t>
    </rPh>
    <rPh sb="6" eb="8">
      <t>タンイ</t>
    </rPh>
    <rPh sb="9" eb="11">
      <t>センエン</t>
    </rPh>
    <phoneticPr fontId="6"/>
  </si>
  <si>
    <t>地方税の状況（単位 千円・％）</t>
    <rPh sb="0" eb="2">
      <t>チホウ</t>
    </rPh>
    <rPh sb="2" eb="3">
      <t>ゼイ</t>
    </rPh>
    <rPh sb="4" eb="6">
      <t>ジョウキョウ</t>
    </rPh>
    <rPh sb="7" eb="9">
      <t>タンイ</t>
    </rPh>
    <rPh sb="10" eb="12">
      <t>センエン</t>
    </rPh>
    <phoneticPr fontId="6"/>
  </si>
  <si>
    <t>歳出の状況（単位 千円・％）</t>
    <phoneticPr fontId="6"/>
  </si>
  <si>
    <t>決算額</t>
    <rPh sb="0" eb="2">
      <t>ケッサン</t>
    </rPh>
    <rPh sb="2" eb="3">
      <t>ガク</t>
    </rPh>
    <phoneticPr fontId="6"/>
  </si>
  <si>
    <t>構成比</t>
    <rPh sb="0" eb="3">
      <t>コウセイヒ</t>
    </rPh>
    <phoneticPr fontId="6"/>
  </si>
  <si>
    <t>経常一般財源等</t>
    <rPh sb="0" eb="2">
      <t>ケイジョウ</t>
    </rPh>
    <rPh sb="2" eb="4">
      <t>イッパン</t>
    </rPh>
    <rPh sb="4" eb="7">
      <t>ザイゲントウ</t>
    </rPh>
    <phoneticPr fontId="6"/>
  </si>
  <si>
    <t>区分</t>
  </si>
  <si>
    <t>収入済額</t>
    <rPh sb="0" eb="2">
      <t>シュウニュウ</t>
    </rPh>
    <rPh sb="2" eb="3">
      <t>スミ</t>
    </rPh>
    <rPh sb="3" eb="4">
      <t>ガク</t>
    </rPh>
    <phoneticPr fontId="6"/>
  </si>
  <si>
    <t>超過課税分</t>
    <rPh sb="0" eb="2">
      <t>チョウカ</t>
    </rPh>
    <rPh sb="2" eb="4">
      <t>カゼイ</t>
    </rPh>
    <rPh sb="4" eb="5">
      <t>ブン</t>
    </rPh>
    <phoneticPr fontId="6"/>
  </si>
  <si>
    <t>目的別歳出の状況（単位 千円・％）</t>
    <phoneticPr fontId="6"/>
  </si>
  <si>
    <t>地方税</t>
  </si>
  <si>
    <t>普通税</t>
    <rPh sb="0" eb="2">
      <t>フツウ</t>
    </rPh>
    <rPh sb="2" eb="3">
      <t>ゼイ</t>
    </rPh>
    <phoneticPr fontId="14"/>
  </si>
  <si>
    <t>-</t>
    <phoneticPr fontId="19"/>
  </si>
  <si>
    <t>決算額 (A)</t>
    <rPh sb="0" eb="2">
      <t>ケッサン</t>
    </rPh>
    <rPh sb="2" eb="3">
      <t>ガク</t>
    </rPh>
    <phoneticPr fontId="6"/>
  </si>
  <si>
    <t>(A)のうち普通建設事業費</t>
    <rPh sb="6" eb="8">
      <t>フツウ</t>
    </rPh>
    <rPh sb="8" eb="10">
      <t>ケンセツ</t>
    </rPh>
    <rPh sb="10" eb="13">
      <t>ジギョウヒ</t>
    </rPh>
    <phoneticPr fontId="6"/>
  </si>
  <si>
    <t>(A)のうち充当一般財源等</t>
    <rPh sb="6" eb="8">
      <t>ジュウトウ</t>
    </rPh>
    <rPh sb="8" eb="10">
      <t>イッパン</t>
    </rPh>
    <rPh sb="10" eb="12">
      <t>ザイゲン</t>
    </rPh>
    <rPh sb="12" eb="13">
      <t>ナド</t>
    </rPh>
    <phoneticPr fontId="6"/>
  </si>
  <si>
    <t>地方譲与税</t>
    <phoneticPr fontId="6"/>
  </si>
  <si>
    <t>　法定普通税</t>
    <phoneticPr fontId="6"/>
  </si>
  <si>
    <t>議会費</t>
  </si>
  <si>
    <t>利子割交付金</t>
  </si>
  <si>
    <t>　　市町村民税</t>
    <phoneticPr fontId="6"/>
  </si>
  <si>
    <t>総務費</t>
  </si>
  <si>
    <t>配当割交付金</t>
    <rPh sb="0" eb="2">
      <t>ハイトウ</t>
    </rPh>
    <rPh sb="2" eb="3">
      <t>ワリ</t>
    </rPh>
    <rPh sb="3" eb="6">
      <t>コウフキン</t>
    </rPh>
    <phoneticPr fontId="14"/>
  </si>
  <si>
    <t>　　　個人均等割</t>
    <phoneticPr fontId="6"/>
  </si>
  <si>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</si>
  <si>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</si>
  <si>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6"/>
  </si>
  <si>
    <t>衛生費</t>
  </si>
  <si>
    <t>地方消費税交付金</t>
  </si>
  <si>
    <t>　　　法人均等割</t>
    <phoneticPr fontId="6"/>
  </si>
  <si>
    <t>労働費</t>
  </si>
  <si>
    <t>ゴルフ場利用税交付金</t>
  </si>
  <si>
    <t>　　　法人税割</t>
    <phoneticPr fontId="6"/>
  </si>
  <si>
    <t>農林水産業費</t>
  </si>
  <si>
    <t>特別地方消費税交付金</t>
  </si>
  <si>
    <t>　　固定資産税</t>
    <phoneticPr fontId="6"/>
  </si>
  <si>
    <t>商工費</t>
  </si>
  <si>
    <t>自動車取得税交付金</t>
  </si>
  <si>
    <t>　　　うち純固定資産税</t>
    <phoneticPr fontId="6"/>
  </si>
  <si>
    <t>土木費</t>
  </si>
  <si>
    <t>軽油引取税交付金</t>
  </si>
  <si>
    <t>　　軽自動車税</t>
    <phoneticPr fontId="6"/>
  </si>
  <si>
    <t>消防費</t>
  </si>
  <si>
    <t>地方特例交付金</t>
    <phoneticPr fontId="9"/>
  </si>
  <si>
    <t>　　市町村たばこ税</t>
    <phoneticPr fontId="6"/>
  </si>
  <si>
    <t>教育費</t>
  </si>
  <si>
    <t>地方交付税</t>
  </si>
  <si>
    <t>　　鉱産税</t>
    <phoneticPr fontId="6"/>
  </si>
  <si>
    <t>災害復旧費</t>
  </si>
  <si>
    <t>　普通交付税</t>
    <phoneticPr fontId="6"/>
  </si>
  <si>
    <t>　　特別土地保有税</t>
    <phoneticPr fontId="6"/>
  </si>
  <si>
    <t>公債費</t>
  </si>
  <si>
    <t>　特別交付税</t>
    <phoneticPr fontId="6"/>
  </si>
  <si>
    <t>　法定外普通税</t>
    <phoneticPr fontId="6"/>
  </si>
  <si>
    <t>諸支出金</t>
    <rPh sb="3" eb="4">
      <t>キン</t>
    </rPh>
    <phoneticPr fontId="19"/>
  </si>
  <si>
    <t>　震災復興特別交付税</t>
    <phoneticPr fontId="19"/>
  </si>
  <si>
    <t>目的税</t>
  </si>
  <si>
    <t>前年度繰上充用金</t>
    <phoneticPr fontId="6"/>
  </si>
  <si>
    <t>(一般財源計)</t>
    <phoneticPr fontId="6"/>
  </si>
  <si>
    <t>　法定目的税</t>
    <phoneticPr fontId="6"/>
  </si>
  <si>
    <t>歳出合計</t>
  </si>
  <si>
    <t>交通安全対策特別交付金</t>
    <phoneticPr fontId="6"/>
  </si>
  <si>
    <t>　　入湯税</t>
    <phoneticPr fontId="6"/>
  </si>
  <si>
    <t>分担金・負担金</t>
  </si>
  <si>
    <t>　　事業所税</t>
    <phoneticPr fontId="6"/>
  </si>
  <si>
    <t>性質別歳出の状況（単位 千円・％）</t>
    <rPh sb="0" eb="2">
      <t>セイシツ</t>
    </rPh>
    <phoneticPr fontId="6"/>
  </si>
  <si>
    <t>使用料</t>
  </si>
  <si>
    <t>　　都市計画税</t>
    <phoneticPr fontId="6"/>
  </si>
  <si>
    <t>決算額</t>
  </si>
  <si>
    <t>構成比</t>
    <phoneticPr fontId="6"/>
  </si>
  <si>
    <t>充当一般財源等</t>
    <phoneticPr fontId="6"/>
  </si>
  <si>
    <t>経常経費充当一般財源等</t>
  </si>
  <si>
    <t>経常収支比率</t>
    <rPh sb="0" eb="2">
      <t>ケイジョウ</t>
    </rPh>
    <rPh sb="2" eb="4">
      <t>シュウシ</t>
    </rPh>
    <rPh sb="4" eb="6">
      <t>ヒリツ</t>
    </rPh>
    <phoneticPr fontId="15"/>
  </si>
  <si>
    <t>手数料</t>
  </si>
  <si>
    <t>　　水利地益税等</t>
    <phoneticPr fontId="6"/>
  </si>
  <si>
    <t>義務的経費計</t>
    <rPh sb="0" eb="3">
      <t>ギムテキ</t>
    </rPh>
    <rPh sb="3" eb="5">
      <t>ケイヒ</t>
    </rPh>
    <rPh sb="5" eb="6">
      <t>ケイ</t>
    </rPh>
    <phoneticPr fontId="6"/>
  </si>
  <si>
    <t>国庫支出金</t>
  </si>
  <si>
    <t>　法定外目的税</t>
    <phoneticPr fontId="6"/>
  </si>
  <si>
    <t>　人件費</t>
    <phoneticPr fontId="6"/>
  </si>
  <si>
    <t>国有提供交付金(特別区財調交付金)</t>
  </si>
  <si>
    <t>旧法による税</t>
  </si>
  <si>
    <t>　　うち職員給</t>
    <rPh sb="4" eb="6">
      <t>ショクイン</t>
    </rPh>
    <rPh sb="6" eb="7">
      <t>キュウ</t>
    </rPh>
    <phoneticPr fontId="6"/>
  </si>
  <si>
    <t>都道府県支出金</t>
  </si>
  <si>
    <t>合計</t>
  </si>
  <si>
    <t>　扶助費</t>
    <phoneticPr fontId="6"/>
  </si>
  <si>
    <t>財産収入</t>
  </si>
  <si>
    <t>　公債費</t>
    <phoneticPr fontId="6"/>
  </si>
  <si>
    <t>寄附金</t>
  </si>
  <si>
    <t>平成28年度</t>
    <rPh sb="0" eb="2">
      <t>ヘイセイ</t>
    </rPh>
    <rPh sb="4" eb="6">
      <t>ネンド</t>
    </rPh>
    <phoneticPr fontId="6"/>
  </si>
  <si>
    <t>平成27年度</t>
    <rPh sb="0" eb="2">
      <t>ヘイセイ</t>
    </rPh>
    <rPh sb="4" eb="6">
      <t>ネンド</t>
    </rPh>
    <phoneticPr fontId="6"/>
  </si>
  <si>
    <t>内訳</t>
    <rPh sb="0" eb="2">
      <t>ウチワケ</t>
    </rPh>
    <phoneticPr fontId="6"/>
  </si>
  <si>
    <t>繰入金</t>
  </si>
  <si>
    <t>徴収率
(％)</t>
    <rPh sb="0" eb="2">
      <t>チョウシュウ</t>
    </rPh>
    <rPh sb="2" eb="3">
      <t>リツ</t>
    </rPh>
    <phoneticPr fontId="6"/>
  </si>
  <si>
    <t>現年</t>
    <rPh sb="0" eb="1">
      <t>ゲン</t>
    </rPh>
    <rPh sb="1" eb="2">
      <t>ネン</t>
    </rPh>
    <phoneticPr fontId="6"/>
  </si>
  <si>
    <t>　うち元金</t>
    <phoneticPr fontId="19"/>
  </si>
  <si>
    <t>繰越金</t>
  </si>
  <si>
    <t>・計</t>
    <phoneticPr fontId="6"/>
  </si>
  <si>
    <t>市町村民税</t>
    <rPh sb="0" eb="3">
      <t>シチョウソン</t>
    </rPh>
    <rPh sb="3" eb="4">
      <t>ミン</t>
    </rPh>
    <rPh sb="4" eb="5">
      <t>ゼイ</t>
    </rPh>
    <phoneticPr fontId="6"/>
  </si>
  <si>
    <t>　うち利子</t>
    <phoneticPr fontId="19"/>
  </si>
  <si>
    <t>諸収入</t>
  </si>
  <si>
    <t>純固定資産税</t>
    <rPh sb="0" eb="1">
      <t>ジュン</t>
    </rPh>
    <rPh sb="1" eb="3">
      <t>コテイ</t>
    </rPh>
    <rPh sb="3" eb="6">
      <t>シサンゼイ</t>
    </rPh>
    <phoneticPr fontId="6"/>
  </si>
  <si>
    <t>一時借入金利子</t>
    <phoneticPr fontId="6"/>
  </si>
  <si>
    <t>地方債</t>
  </si>
  <si>
    <t>その他の経費</t>
    <rPh sb="2" eb="3">
      <t>タ</t>
    </rPh>
    <rPh sb="4" eb="6">
      <t>ケイヒ</t>
    </rPh>
    <phoneticPr fontId="6"/>
  </si>
  <si>
    <t>　うち減収補塡債(特例分)</t>
    <rPh sb="4" eb="5">
      <t>シュウ</t>
    </rPh>
    <rPh sb="9" eb="10">
      <t>トク</t>
    </rPh>
    <rPh sb="10" eb="11">
      <t>レイ</t>
    </rPh>
    <rPh sb="11" eb="12">
      <t>ブン</t>
    </rPh>
    <phoneticPr fontId="9"/>
  </si>
  <si>
    <t>公営事業等への繰出</t>
    <rPh sb="0" eb="2">
      <t>コウエイ</t>
    </rPh>
    <rPh sb="2" eb="4">
      <t>ジギョウ</t>
    </rPh>
    <rPh sb="4" eb="5">
      <t>トウ</t>
    </rPh>
    <rPh sb="7" eb="9">
      <t>クリダ</t>
    </rPh>
    <phoneticPr fontId="6"/>
  </si>
  <si>
    <t>国民健康保険事業会計の状況</t>
    <rPh sb="0" eb="2">
      <t>コクミン</t>
    </rPh>
    <rPh sb="2" eb="4">
      <t>ケンコウ</t>
    </rPh>
    <rPh sb="4" eb="6">
      <t>ホケン</t>
    </rPh>
    <rPh sb="6" eb="8">
      <t>ジギョウ</t>
    </rPh>
    <rPh sb="8" eb="10">
      <t>カイケイ</t>
    </rPh>
    <rPh sb="11" eb="13">
      <t>ジョウキョウ</t>
    </rPh>
    <phoneticPr fontId="6"/>
  </si>
  <si>
    <t>　物件費</t>
    <phoneticPr fontId="6"/>
  </si>
  <si>
    <t>　うち臨時財政対策債</t>
    <phoneticPr fontId="6"/>
  </si>
  <si>
    <t>合計</t>
    <phoneticPr fontId="6"/>
  </si>
  <si>
    <t>実質収支</t>
    <rPh sb="0" eb="2">
      <t>ジッシツ</t>
    </rPh>
    <rPh sb="2" eb="4">
      <t>シュウシ</t>
    </rPh>
    <phoneticPr fontId="6"/>
  </si>
  <si>
    <t>　維持補修費</t>
    <phoneticPr fontId="6"/>
  </si>
  <si>
    <t>歳入合計</t>
    <phoneticPr fontId="6"/>
  </si>
  <si>
    <t>病院</t>
    <phoneticPr fontId="19"/>
  </si>
  <si>
    <t>再差引収支</t>
    <rPh sb="0" eb="1">
      <t>サイ</t>
    </rPh>
    <rPh sb="1" eb="3">
      <t>サシヒキ</t>
    </rPh>
    <rPh sb="3" eb="5">
      <t>シュウシ</t>
    </rPh>
    <phoneticPr fontId="6"/>
  </si>
  <si>
    <t>　補助費等</t>
    <rPh sb="1" eb="3">
      <t>ホジョ</t>
    </rPh>
    <rPh sb="3" eb="4">
      <t>ヒ</t>
    </rPh>
    <rPh sb="4" eb="5">
      <t>トウ</t>
    </rPh>
    <phoneticPr fontId="6"/>
  </si>
  <si>
    <t>下水道</t>
    <phoneticPr fontId="19"/>
  </si>
  <si>
    <t>加入世帯数(世帯)</t>
  </si>
  <si>
    <t>　　うち一部事務組合負担金</t>
    <phoneticPr fontId="6"/>
  </si>
  <si>
    <t>上水道</t>
    <phoneticPr fontId="6"/>
  </si>
  <si>
    <t>被保険者数(人)</t>
  </si>
  <si>
    <t>　繰出金</t>
    <phoneticPr fontId="6"/>
  </si>
  <si>
    <t>工業用水道</t>
    <phoneticPr fontId="6"/>
  </si>
  <si>
    <t>-</t>
    <phoneticPr fontId="6"/>
  </si>
  <si>
    <t>被保険者
1人当り</t>
    <phoneticPr fontId="6"/>
  </si>
  <si>
    <t>保険税(料)収入額</t>
    <phoneticPr fontId="6"/>
  </si>
  <si>
    <t>　積立金</t>
    <phoneticPr fontId="6"/>
  </si>
  <si>
    <t>国民健康保険</t>
    <phoneticPr fontId="6"/>
  </si>
  <si>
    <t>国庫支出金</t>
    <phoneticPr fontId="6"/>
  </si>
  <si>
    <t>　投資・出資金・貸付金</t>
    <phoneticPr fontId="6"/>
  </si>
  <si>
    <t>その他</t>
    <phoneticPr fontId="6"/>
  </si>
  <si>
    <t>保険給付費</t>
    <phoneticPr fontId="6"/>
  </si>
  <si>
    <t>　前年度繰上充用金</t>
    <phoneticPr fontId="6"/>
  </si>
  <si>
    <t>-</t>
    <phoneticPr fontId="19"/>
  </si>
  <si>
    <t>(注釈)</t>
    <rPh sb="1" eb="2">
      <t>チュウ</t>
    </rPh>
    <rPh sb="2" eb="3">
      <t>シャク</t>
    </rPh>
    <phoneticPr fontId="6"/>
  </si>
  <si>
    <t>投資的経費計</t>
    <rPh sb="5" eb="6">
      <t>ケイ</t>
    </rPh>
    <phoneticPr fontId="6"/>
  </si>
  <si>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6"/>
  </si>
  <si>
    <t>　　うち人件費</t>
    <phoneticPr fontId="6"/>
  </si>
  <si>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6"/>
  </si>
  <si>
    <t>普通建設事業費</t>
    <phoneticPr fontId="6"/>
  </si>
  <si>
    <t>　うち補助</t>
    <phoneticPr fontId="6"/>
  </si>
  <si>
    <t>　うち単独</t>
    <phoneticPr fontId="6"/>
  </si>
  <si>
    <t>災害復旧事業費</t>
    <phoneticPr fontId="6"/>
  </si>
  <si>
    <t>失業対策事業費</t>
    <phoneticPr fontId="6"/>
  </si>
  <si>
    <t>歳出合計</t>
    <phoneticPr fontId="6"/>
  </si>
  <si>
    <t>(2)各会計、関係団体の財政状況及び健全化判断比率（市町村）</t>
    <rPh sb="26" eb="29">
      <t>シチョウソン</t>
    </rPh>
    <phoneticPr fontId="6"/>
  </si>
  <si>
    <t>平成28年度</t>
  </si>
  <si>
    <t>熊本県小国町</t>
  </si>
  <si>
    <t>一般会計等の財政状況（単位：百万円）</t>
    <rPh sb="0" eb="2">
      <t>イッパン</t>
    </rPh>
    <rPh sb="2" eb="4">
      <t>カイケイ</t>
    </rPh>
    <rPh sb="4" eb="5">
      <t>トウ</t>
    </rPh>
    <rPh sb="6" eb="8">
      <t>ザイセイ</t>
    </rPh>
    <rPh sb="8" eb="10">
      <t>ジョウキョウ</t>
    </rPh>
    <phoneticPr fontId="24"/>
  </si>
  <si>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4"/>
  </si>
  <si>
    <t>会計名</t>
    <rPh sb="0" eb="2">
      <t>カイケイ</t>
    </rPh>
    <rPh sb="2" eb="3">
      <t>メイ</t>
    </rPh>
    <phoneticPr fontId="24"/>
  </si>
  <si>
    <t>歳入</t>
    <rPh sb="0" eb="2">
      <t>サイニュウ</t>
    </rPh>
    <phoneticPr fontId="24"/>
  </si>
  <si>
    <t>歳出</t>
    <phoneticPr fontId="24"/>
  </si>
  <si>
    <t>形式収支</t>
    <phoneticPr fontId="24"/>
  </si>
  <si>
    <t>実質収支</t>
    <phoneticPr fontId="24"/>
  </si>
  <si>
    <t>他会計等
からの
繰入金</t>
    <rPh sb="9" eb="11">
      <t>クリイレ</t>
    </rPh>
    <rPh sb="11" eb="12">
      <t>キン</t>
    </rPh>
    <phoneticPr fontId="24"/>
  </si>
  <si>
    <t>地方債
現在高</t>
    <phoneticPr fontId="6"/>
  </si>
  <si>
    <t>備考</t>
    <rPh sb="0" eb="2">
      <t>ビコウ</t>
    </rPh>
    <phoneticPr fontId="6"/>
  </si>
  <si>
    <t>地方公社・第三セクター等名</t>
    <rPh sb="12" eb="13">
      <t>メイ</t>
    </rPh>
    <phoneticPr fontId="6"/>
  </si>
  <si>
    <t>経常損益</t>
    <phoneticPr fontId="6"/>
  </si>
  <si>
    <t>純資産又は
正味財産</t>
    <phoneticPr fontId="6"/>
  </si>
  <si>
    <t>当該団体
からの
出資金</t>
    <phoneticPr fontId="6"/>
  </si>
  <si>
    <t>当該団体
からの
補助金</t>
    <phoneticPr fontId="6"/>
  </si>
  <si>
    <t>当該団体
からの
貸付金</t>
    <phoneticPr fontId="6"/>
  </si>
  <si>
    <t>当該団体からの債務保証に係る債務残高</t>
    <rPh sb="9" eb="11">
      <t>ホショウ</t>
    </rPh>
    <phoneticPr fontId="6"/>
  </si>
  <si>
    <t>当該団体からの損失補償に係る債務残高</t>
    <phoneticPr fontId="6"/>
  </si>
  <si>
    <t>一般会計等
負担見込額</t>
    <phoneticPr fontId="6"/>
  </si>
  <si>
    <t>一般会計</t>
    <phoneticPr fontId="6"/>
  </si>
  <si>
    <t>地方改善施設住宅新築資金等貸付金特別会計</t>
    <phoneticPr fontId="6"/>
  </si>
  <si>
    <t>坂本善三美術館特別会計</t>
    <phoneticPr fontId="6"/>
  </si>
  <si>
    <t>実質赤字額</t>
    <rPh sb="0" eb="2">
      <t>ジッシツ</t>
    </rPh>
    <rPh sb="2" eb="5">
      <t>アカジガク</t>
    </rPh>
    <phoneticPr fontId="6"/>
  </si>
  <si>
    <t>計</t>
    <rPh sb="0" eb="1">
      <t>ケイ</t>
    </rPh>
    <phoneticPr fontId="6"/>
  </si>
  <si>
    <t>一般会計等（純計）</t>
    <rPh sb="0" eb="2">
      <t>イッパン</t>
    </rPh>
    <rPh sb="2" eb="4">
      <t>カイケイ</t>
    </rPh>
    <rPh sb="4" eb="5">
      <t>トウ</t>
    </rPh>
    <rPh sb="6" eb="8">
      <t>ジュンケイ</t>
    </rPh>
    <phoneticPr fontId="6"/>
  </si>
  <si>
    <t>　※一般会計等（純計）は、各会計の相互間の繰入・繰出等の重複を控除したものであり、各会計の合計と一致しない場合がある。</t>
    <phoneticPr fontId="6"/>
  </si>
  <si>
    <t>公営企業会計等の財政状況（単位：百万円）</t>
    <rPh sb="0" eb="2">
      <t>コウエイ</t>
    </rPh>
    <rPh sb="2" eb="4">
      <t>キギョウ</t>
    </rPh>
    <rPh sb="4" eb="6">
      <t>カイケイ</t>
    </rPh>
    <rPh sb="6" eb="7">
      <t>トウ</t>
    </rPh>
    <rPh sb="8" eb="10">
      <t>ザイセイ</t>
    </rPh>
    <rPh sb="10" eb="12">
      <t>ジョウキョウ</t>
    </rPh>
    <phoneticPr fontId="6"/>
  </si>
  <si>
    <t>総収益
（歳入）</t>
    <phoneticPr fontId="6"/>
  </si>
  <si>
    <t>総費用
（歳出）</t>
    <phoneticPr fontId="6"/>
  </si>
  <si>
    <t>純損益
（形式収支）</t>
    <phoneticPr fontId="6"/>
  </si>
  <si>
    <t>資金剰余額
/不足額
（実質収支）</t>
    <phoneticPr fontId="6"/>
  </si>
  <si>
    <t>他会計等
からの
繰入金</t>
    <phoneticPr fontId="6"/>
  </si>
  <si>
    <t>企業債
（地方債）
現在高</t>
    <phoneticPr fontId="6"/>
  </si>
  <si>
    <t>左のうち
一般会計等
繰入見込額</t>
    <phoneticPr fontId="6"/>
  </si>
  <si>
    <t>資金不足
比率</t>
    <rPh sb="0" eb="2">
      <t>シキン</t>
    </rPh>
    <rPh sb="2" eb="4">
      <t>フソク</t>
    </rPh>
    <rPh sb="5" eb="7">
      <t>ヒリツ</t>
    </rPh>
    <phoneticPr fontId="6"/>
  </si>
  <si>
    <t>国民健康保険事業</t>
    <phoneticPr fontId="6"/>
  </si>
  <si>
    <t>介護保険事業</t>
    <phoneticPr fontId="6"/>
  </si>
  <si>
    <t>後期高齢者医療事業</t>
    <phoneticPr fontId="6"/>
  </si>
  <si>
    <t>上水道事業</t>
    <phoneticPr fontId="6"/>
  </si>
  <si>
    <t>法適用企業</t>
    <phoneticPr fontId="6"/>
  </si>
  <si>
    <t>下水道事業（農業集落排水事業）</t>
    <phoneticPr fontId="6"/>
  </si>
  <si>
    <t>法非適用企業</t>
    <phoneticPr fontId="6"/>
  </si>
  <si>
    <t>下水道事業（個別排水処理事業）</t>
    <phoneticPr fontId="6"/>
  </si>
  <si>
    <t>下水道事業（小規模集合排水処理事業）</t>
    <phoneticPr fontId="6"/>
  </si>
  <si>
    <t>下水道事業（特定地域生活排水処理事業）</t>
    <phoneticPr fontId="6"/>
  </si>
  <si>
    <t>簡易水道事業</t>
    <phoneticPr fontId="6"/>
  </si>
  <si>
    <t>連結実質赤字額</t>
    <rPh sb="0" eb="2">
      <t>レンケツ</t>
    </rPh>
    <rPh sb="2" eb="4">
      <t>ジッシツ</t>
    </rPh>
    <rPh sb="4" eb="7">
      <t>アカジガク</t>
    </rPh>
    <phoneticPr fontId="6"/>
  </si>
  <si>
    <t>公営企業会計等</t>
    <rPh sb="0" eb="2">
      <t>コウエイ</t>
    </rPh>
    <rPh sb="2" eb="4">
      <t>キギョウ</t>
    </rPh>
    <rPh sb="4" eb="6">
      <t>カイケイ</t>
    </rPh>
    <rPh sb="6" eb="7">
      <t>トウ</t>
    </rPh>
    <phoneticPr fontId="6"/>
  </si>
  <si>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6"/>
  </si>
  <si>
    <t>一部事務組合等名</t>
    <rPh sb="0" eb="2">
      <t>イチブ</t>
    </rPh>
    <rPh sb="2" eb="4">
      <t>ジム</t>
    </rPh>
    <rPh sb="4" eb="6">
      <t>クミアイ</t>
    </rPh>
    <rPh sb="6" eb="7">
      <t>トウ</t>
    </rPh>
    <rPh sb="7" eb="8">
      <t>メイ</t>
    </rPh>
    <phoneticPr fontId="24"/>
  </si>
  <si>
    <t>左のうち
一般会計等
負担見込額</t>
    <phoneticPr fontId="6"/>
  </si>
  <si>
    <t>一部事務組合等</t>
    <rPh sb="0" eb="2">
      <t>イチブ</t>
    </rPh>
    <rPh sb="2" eb="4">
      <t>ジム</t>
    </rPh>
    <rPh sb="4" eb="6">
      <t>クミアイ</t>
    </rPh>
    <rPh sb="6" eb="7">
      <t>トウ</t>
    </rPh>
    <phoneticPr fontId="6"/>
  </si>
  <si>
    <t>地方公社・第三セクター等</t>
    <rPh sb="0" eb="4">
      <t>チホウコウシャ</t>
    </rPh>
    <rPh sb="5" eb="6">
      <t>ダイ</t>
    </rPh>
    <rPh sb="6" eb="7">
      <t>サン</t>
    </rPh>
    <rPh sb="11" eb="12">
      <t>ナド</t>
    </rPh>
    <phoneticPr fontId="6"/>
  </si>
  <si>
    <t>　※地方公共団体が①25%以上出資している法人又は②財政支援を行っている法人を記載している。</t>
    <phoneticPr fontId="6"/>
  </si>
  <si>
    <t>　※地方公共団体財政健全化法に基づき将来負担比率の算定対象となっている法人については、○印を付与している。</t>
    <phoneticPr fontId="6"/>
  </si>
  <si>
    <t>公債費負担の状況</t>
    <rPh sb="0" eb="3">
      <t>コウサイヒ</t>
    </rPh>
    <rPh sb="3" eb="5">
      <t>フタン</t>
    </rPh>
    <rPh sb="6" eb="8">
      <t>ジョウキョウ</t>
    </rPh>
    <phoneticPr fontId="6"/>
  </si>
  <si>
    <t>将来負担の状況</t>
    <phoneticPr fontId="6"/>
  </si>
  <si>
    <t>実質公債費比率　　（千円・％）</t>
    <rPh sb="0" eb="2">
      <t>ジッシツ</t>
    </rPh>
    <rPh sb="2" eb="4">
      <t>コウサイ</t>
    </rPh>
    <rPh sb="4" eb="5">
      <t>ヒ</t>
    </rPh>
    <rPh sb="5" eb="7">
      <t>ヒリツ</t>
    </rPh>
    <rPh sb="10" eb="12">
      <t>センエン</t>
    </rPh>
    <phoneticPr fontId="6"/>
  </si>
  <si>
    <t>将来負担比率　　（千円・％）</t>
    <rPh sb="0" eb="2">
      <t>ショウライ</t>
    </rPh>
    <rPh sb="2" eb="4">
      <t>フタン</t>
    </rPh>
    <phoneticPr fontId="6"/>
  </si>
  <si>
    <t>区分</t>
    <rPh sb="0" eb="1">
      <t>ク</t>
    </rPh>
    <rPh sb="1" eb="2">
      <t>ブン</t>
    </rPh>
    <phoneticPr fontId="24"/>
  </si>
  <si>
    <t>平成26年度</t>
    <rPh sb="0" eb="2">
      <t>ヘイセイ</t>
    </rPh>
    <rPh sb="4" eb="6">
      <t>ネンド</t>
    </rPh>
    <phoneticPr fontId="6"/>
  </si>
  <si>
    <t>分母比</t>
    <rPh sb="0" eb="2">
      <t>ブンボ</t>
    </rPh>
    <rPh sb="2" eb="3">
      <t>ヒ</t>
    </rPh>
    <phoneticPr fontId="6"/>
  </si>
  <si>
    <t>内訳</t>
    <rPh sb="0" eb="2">
      <t>ウチワケ</t>
    </rPh>
    <phoneticPr fontId="24"/>
  </si>
  <si>
    <t>元利償還金</t>
    <rPh sb="0" eb="2">
      <t>ガンリ</t>
    </rPh>
    <rPh sb="2" eb="5">
      <t>ショウカンキン</t>
    </rPh>
    <phoneticPr fontId="24"/>
  </si>
  <si>
    <t xml:space="preserve">一般会計等に係る地方債の現在高 </t>
    <rPh sb="0" eb="2">
      <t>イッパン</t>
    </rPh>
    <rPh sb="2" eb="4">
      <t>カイケイ</t>
    </rPh>
    <rPh sb="4" eb="5">
      <t>トウ</t>
    </rPh>
    <rPh sb="6" eb="7">
      <t>カカ</t>
    </rPh>
    <rPh sb="8" eb="11">
      <t>チホウサイ</t>
    </rPh>
    <rPh sb="12" eb="15">
      <t>ゲンザイダカ</t>
    </rPh>
    <phoneticPr fontId="24"/>
  </si>
  <si>
    <t>債務負担行為</t>
    <rPh sb="0" eb="2">
      <t>サイム</t>
    </rPh>
    <rPh sb="2" eb="4">
      <t>フタン</t>
    </rPh>
    <rPh sb="4" eb="6">
      <t>コウイ</t>
    </rPh>
    <phoneticPr fontId="6"/>
  </si>
  <si>
    <t>PFI事業に係るもの</t>
    <rPh sb="3" eb="5">
      <t>ジギョウ</t>
    </rPh>
    <rPh sb="6" eb="7">
      <t>カカ</t>
    </rPh>
    <phoneticPr fontId="24"/>
  </si>
  <si>
    <t>減債基金積立不足算定額</t>
    <rPh sb="0" eb="2">
      <t>ゲンサイ</t>
    </rPh>
    <rPh sb="2" eb="4">
      <t>キキン</t>
    </rPh>
    <rPh sb="4" eb="6">
      <t>ツミタテ</t>
    </rPh>
    <rPh sb="6" eb="8">
      <t>ブソク</t>
    </rPh>
    <rPh sb="8" eb="10">
      <t>サンテイ</t>
    </rPh>
    <rPh sb="10" eb="11">
      <t>ガク</t>
    </rPh>
    <phoneticPr fontId="6"/>
  </si>
  <si>
    <t xml:space="preserve">債務負担行為に基づく支出予定額 </t>
    <rPh sb="0" eb="2">
      <t>サイム</t>
    </rPh>
    <rPh sb="2" eb="4">
      <t>フタン</t>
    </rPh>
    <rPh sb="4" eb="6">
      <t>コウイ</t>
    </rPh>
    <rPh sb="7" eb="8">
      <t>モト</t>
    </rPh>
    <rPh sb="10" eb="12">
      <t>シシュツ</t>
    </rPh>
    <rPh sb="12" eb="15">
      <t>ヨテイガク</t>
    </rPh>
    <phoneticPr fontId="24"/>
  </si>
  <si>
    <t>いわゆる五省協定等に係るもの</t>
    <rPh sb="4" eb="6">
      <t>ゴショウ</t>
    </rPh>
    <rPh sb="6" eb="9">
      <t>キョウテイトウ</t>
    </rPh>
    <rPh sb="10" eb="11">
      <t>カカ</t>
    </rPh>
    <phoneticPr fontId="24"/>
  </si>
  <si>
    <t>準元利償還金</t>
    <rPh sb="0" eb="1">
      <t>ジュン</t>
    </rPh>
    <rPh sb="1" eb="3">
      <t>ガンリ</t>
    </rPh>
    <rPh sb="3" eb="6">
      <t>ショウカンキン</t>
    </rPh>
    <phoneticPr fontId="24"/>
  </si>
  <si>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4"/>
  </si>
  <si>
    <t xml:space="preserve">公営企業債等繰入見込額 </t>
    <rPh sb="0" eb="2">
      <t>コウエイ</t>
    </rPh>
    <rPh sb="2" eb="5">
      <t>キギョウサイ</t>
    </rPh>
    <rPh sb="5" eb="6">
      <t>トウ</t>
    </rPh>
    <rPh sb="6" eb="8">
      <t>クリイ</t>
    </rPh>
    <rPh sb="8" eb="11">
      <t>ミコミガク</t>
    </rPh>
    <phoneticPr fontId="24"/>
  </si>
  <si>
    <t>国営土地改良事業に係るもの</t>
    <rPh sb="0" eb="2">
      <t>コクエイ</t>
    </rPh>
    <rPh sb="2" eb="4">
      <t>トチ</t>
    </rPh>
    <rPh sb="4" eb="6">
      <t>カイリョウ</t>
    </rPh>
    <rPh sb="6" eb="8">
      <t>ジギョウ</t>
    </rPh>
    <rPh sb="9" eb="10">
      <t>カカ</t>
    </rPh>
    <phoneticPr fontId="24"/>
  </si>
  <si>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4"/>
  </si>
  <si>
    <t xml:space="preserve">組合等負担等見込額 </t>
    <rPh sb="0" eb="2">
      <t>クミアイ</t>
    </rPh>
    <rPh sb="2" eb="3">
      <t>トウ</t>
    </rPh>
    <rPh sb="3" eb="5">
      <t>フタン</t>
    </rPh>
    <rPh sb="5" eb="6">
      <t>トウ</t>
    </rPh>
    <rPh sb="6" eb="9">
      <t>ミコミガク</t>
    </rPh>
    <phoneticPr fontId="24"/>
  </si>
  <si>
    <t>森林総合研究所等が行う事業に係るもの</t>
    <phoneticPr fontId="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</si>
  <si>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4"/>
  </si>
  <si>
    <t xml:space="preserve">退職手当負担見込額 </t>
    <rPh sb="0" eb="2">
      <t>タイショク</t>
    </rPh>
    <rPh sb="2" eb="4">
      <t>テアテ</t>
    </rPh>
    <rPh sb="4" eb="6">
      <t>フタン</t>
    </rPh>
    <rPh sb="6" eb="9">
      <t>ミコミガク</t>
    </rPh>
    <phoneticPr fontId="24"/>
  </si>
  <si>
    <t>地方公務員等共済組合に係るもの</t>
    <rPh sb="0" eb="2">
      <t>チホウ</t>
    </rPh>
    <rPh sb="2" eb="5">
      <t>コウムイン</t>
    </rPh>
    <rPh sb="5" eb="6">
      <t>トウ</t>
    </rPh>
    <rPh sb="6" eb="8">
      <t>キョウサイ</t>
    </rPh>
    <rPh sb="8" eb="10">
      <t>クミアイ</t>
    </rPh>
    <rPh sb="11" eb="12">
      <t>カカ</t>
    </rPh>
    <phoneticPr fontId="6"/>
  </si>
  <si>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4"/>
  </si>
  <si>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4"/>
  </si>
  <si>
    <t>依頼土地の買い戻しに係るもの</t>
    <rPh sb="0" eb="2">
      <t>イライ</t>
    </rPh>
    <rPh sb="2" eb="4">
      <t>トチ</t>
    </rPh>
    <rPh sb="5" eb="6">
      <t>カ</t>
    </rPh>
    <rPh sb="7" eb="8">
      <t>モド</t>
    </rPh>
    <rPh sb="10" eb="11">
      <t>カカ</t>
    </rPh>
    <phoneticPr fontId="6"/>
  </si>
  <si>
    <t>一時借入金の利子</t>
    <rPh sb="0" eb="2">
      <t>イチジ</t>
    </rPh>
    <rPh sb="2" eb="5">
      <t>カリイレキン</t>
    </rPh>
    <rPh sb="6" eb="8">
      <t>リシ</t>
    </rPh>
    <phoneticPr fontId="24"/>
  </si>
  <si>
    <t>　うち、健全化法施行規則附則第三条に係る負担見込額</t>
    <phoneticPr fontId="6"/>
  </si>
  <si>
    <t>社会福祉法人の施設建設費に係るもの</t>
    <rPh sb="0" eb="2">
      <t>シャカイ</t>
    </rPh>
    <rPh sb="2" eb="4">
      <t>フクシ</t>
    </rPh>
    <rPh sb="4" eb="6">
      <t>ホウジン</t>
    </rPh>
    <rPh sb="7" eb="9">
      <t>シセツ</t>
    </rPh>
    <rPh sb="9" eb="12">
      <t>ケンセツヒ</t>
    </rPh>
    <rPh sb="13" eb="14">
      <t>カカ</t>
    </rPh>
    <phoneticPr fontId="6"/>
  </si>
  <si>
    <t>(Ａ)</t>
    <phoneticPr fontId="6"/>
  </si>
  <si>
    <t xml:space="preserve">連結実質赤字額 </t>
    <phoneticPr fontId="6"/>
  </si>
  <si>
    <t>損失補償・債務保証の履行に係るもの</t>
    <rPh sb="0" eb="2">
      <t>ソンシツ</t>
    </rPh>
    <rPh sb="2" eb="4">
      <t>ホショウ</t>
    </rPh>
    <rPh sb="5" eb="7">
      <t>サイム</t>
    </rPh>
    <rPh sb="7" eb="9">
      <t>ホショウ</t>
    </rPh>
    <rPh sb="10" eb="12">
      <t>リコウ</t>
    </rPh>
    <rPh sb="13" eb="14">
      <t>カカ</t>
    </rPh>
    <phoneticPr fontId="6"/>
  </si>
  <si>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4"/>
  </si>
  <si>
    <t>引き受けた債務の履行に係るもの</t>
    <rPh sb="0" eb="1">
      <t>ヒ</t>
    </rPh>
    <rPh sb="2" eb="3">
      <t>ウ</t>
    </rPh>
    <rPh sb="5" eb="7">
      <t>サイム</t>
    </rPh>
    <rPh sb="8" eb="10">
      <t>リコウ</t>
    </rPh>
    <rPh sb="11" eb="12">
      <t>カカ</t>
    </rPh>
    <phoneticPr fontId="6"/>
  </si>
  <si>
    <t>(Ｅ)</t>
    <phoneticPr fontId="6"/>
  </si>
  <si>
    <t>その他上記に準ずるもの</t>
    <rPh sb="2" eb="3">
      <t>タ</t>
    </rPh>
    <rPh sb="3" eb="5">
      <t>ジョウキ</t>
    </rPh>
    <rPh sb="6" eb="7">
      <t>ジュン</t>
    </rPh>
    <phoneticPr fontId="6"/>
  </si>
  <si>
    <t>充当可能
財源等</t>
    <rPh sb="0" eb="2">
      <t>ジュウトウ</t>
    </rPh>
    <rPh sb="2" eb="3">
      <t>カ</t>
    </rPh>
    <rPh sb="3" eb="4">
      <t>ノウ</t>
    </rPh>
    <rPh sb="5" eb="8">
      <t>ザイゲントウ</t>
    </rPh>
    <phoneticPr fontId="6"/>
  </si>
  <si>
    <t xml:space="preserve">充当可能基金 </t>
    <rPh sb="0" eb="2">
      <t>ジュウトウ</t>
    </rPh>
    <rPh sb="2" eb="4">
      <t>カノウ</t>
    </rPh>
    <rPh sb="4" eb="6">
      <t>キキン</t>
    </rPh>
    <phoneticPr fontId="24"/>
  </si>
  <si>
    <t>企業債等
繰入見込額</t>
    <rPh sb="0" eb="2">
      <t>キギョウ</t>
    </rPh>
    <rPh sb="2" eb="3">
      <t>サイ</t>
    </rPh>
    <rPh sb="3" eb="4">
      <t>トウ</t>
    </rPh>
    <rPh sb="5" eb="7">
      <t>クリイレ</t>
    </rPh>
    <rPh sb="7" eb="9">
      <t>ミコ</t>
    </rPh>
    <rPh sb="9" eb="10">
      <t>ガク</t>
    </rPh>
    <phoneticPr fontId="6"/>
  </si>
  <si>
    <t>小国町農業集落排水事業特別会計</t>
    <phoneticPr fontId="6"/>
  </si>
  <si>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4"/>
  </si>
  <si>
    <t xml:space="preserve">充当可能特定歳入 </t>
    <rPh sb="0" eb="2">
      <t>ジュウトウ</t>
    </rPh>
    <rPh sb="2" eb="4">
      <t>カノウ</t>
    </rPh>
    <rPh sb="4" eb="6">
      <t>トクテイ</t>
    </rPh>
    <rPh sb="6" eb="8">
      <t>サイニュウ</t>
    </rPh>
    <phoneticPr fontId="24"/>
  </si>
  <si>
    <t>小国町水道事業会計</t>
    <phoneticPr fontId="6"/>
  </si>
  <si>
    <t xml:space="preserve">基準財政需要額算入見込額 </t>
    <rPh sb="0" eb="2">
      <t>キジュン</t>
    </rPh>
    <rPh sb="2" eb="4">
      <t>ザイセイ</t>
    </rPh>
    <rPh sb="4" eb="7">
      <t>ジュヨウガク</t>
    </rPh>
    <rPh sb="7" eb="9">
      <t>サンニュウ</t>
    </rPh>
    <rPh sb="9" eb="12">
      <t>ミコミガク</t>
    </rPh>
    <phoneticPr fontId="24"/>
  </si>
  <si>
    <t>小国町小規模集合排水処理事業特別会計</t>
    <phoneticPr fontId="6"/>
  </si>
  <si>
    <t>(Ｆ)</t>
    <phoneticPr fontId="6"/>
  </si>
  <si>
    <t>小国町特定地域生活排水処理事業特別会計</t>
    <phoneticPr fontId="6"/>
  </si>
  <si>
    <t>将来負担比率（(Ｅ)－(Ｆ)）／（(Ｃ)－(Ｄ)）×１００</t>
    <rPh sb="0" eb="2">
      <t>ショウライ</t>
    </rPh>
    <rPh sb="2" eb="4">
      <t>フタン</t>
    </rPh>
    <rPh sb="4" eb="6">
      <t>ヒリツ</t>
    </rPh>
    <phoneticPr fontId="6"/>
  </si>
  <si>
    <t>その他の会計</t>
    <phoneticPr fontId="6"/>
  </si>
  <si>
    <t>公社・
三セク等</t>
    <rPh sb="0" eb="2">
      <t>コウシャ</t>
    </rPh>
    <rPh sb="4" eb="5">
      <t>サン</t>
    </rPh>
    <rPh sb="7" eb="8">
      <t>トウ</t>
    </rPh>
    <phoneticPr fontId="6"/>
  </si>
  <si>
    <t>地方道路公社に係る将来負担額</t>
    <rPh sb="0" eb="2">
      <t>チホウ</t>
    </rPh>
    <rPh sb="2" eb="4">
      <t>ドウロ</t>
    </rPh>
    <rPh sb="4" eb="6">
      <t>コウシャ</t>
    </rPh>
    <rPh sb="7" eb="8">
      <t>カカ</t>
    </rPh>
    <rPh sb="9" eb="11">
      <t>ショウライ</t>
    </rPh>
    <rPh sb="11" eb="14">
      <t>フタンガク</t>
    </rPh>
    <phoneticPr fontId="24"/>
  </si>
  <si>
    <t>土地開発公社に係る将来負担額</t>
    <rPh sb="0" eb="2">
      <t>トチ</t>
    </rPh>
    <rPh sb="2" eb="4">
      <t>カイハツ</t>
    </rPh>
    <rPh sb="4" eb="6">
      <t>コウシャ</t>
    </rPh>
    <rPh sb="7" eb="8">
      <t>カカ</t>
    </rPh>
    <rPh sb="9" eb="11">
      <t>ショウライ</t>
    </rPh>
    <rPh sb="11" eb="14">
      <t>フタンガク</t>
    </rPh>
    <phoneticPr fontId="24"/>
  </si>
  <si>
    <t>利子補給に係るもの</t>
  </si>
  <si>
    <t>健全化判断比率</t>
    <rPh sb="0" eb="3">
      <t>ケンゼンカ</t>
    </rPh>
    <rPh sb="3" eb="5">
      <t>ハンダン</t>
    </rPh>
    <rPh sb="5" eb="7">
      <t>ヒリツ</t>
    </rPh>
    <phoneticPr fontId="15"/>
  </si>
  <si>
    <t>平成28年度</t>
    <rPh sb="0" eb="2">
      <t>ヘイセイ</t>
    </rPh>
    <rPh sb="4" eb="6">
      <t>ネンド</t>
    </rPh>
    <phoneticPr fontId="15"/>
  </si>
  <si>
    <t>早期健全化基準</t>
    <phoneticPr fontId="6"/>
  </si>
  <si>
    <t>財政再生基準</t>
    <phoneticPr fontId="6"/>
  </si>
  <si>
    <t>地方独立行政法人に係る将来負担額</t>
    <phoneticPr fontId="6"/>
  </si>
  <si>
    <t>特定財源の額</t>
    <rPh sb="0" eb="2">
      <t>トクテイ</t>
    </rPh>
    <rPh sb="2" eb="4">
      <t>ザイゲン</t>
    </rPh>
    <rPh sb="5" eb="6">
      <t>ガク</t>
    </rPh>
    <phoneticPr fontId="6"/>
  </si>
  <si>
    <t>(Ｂ)</t>
    <phoneticPr fontId="6"/>
  </si>
  <si>
    <t>実質赤字比率</t>
    <rPh sb="0" eb="2">
      <t>ジッシツ</t>
    </rPh>
    <rPh sb="2" eb="4">
      <t>アカジ</t>
    </rPh>
    <rPh sb="4" eb="6">
      <t>ヒリツ</t>
    </rPh>
    <phoneticPr fontId="15"/>
  </si>
  <si>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4"/>
  </si>
  <si>
    <t>(Ｃ)</t>
    <phoneticPr fontId="6"/>
  </si>
  <si>
    <t>連結実質赤字比率</t>
    <rPh sb="0" eb="2">
      <t>レンケツ</t>
    </rPh>
    <rPh sb="2" eb="4">
      <t>ジッシツ</t>
    </rPh>
    <rPh sb="4" eb="6">
      <t>アカジ</t>
    </rPh>
    <rPh sb="6" eb="8">
      <t>ヒリツ</t>
    </rPh>
    <phoneticPr fontId="15"/>
  </si>
  <si>
    <t>算入公債費等の額</t>
    <rPh sb="0" eb="2">
      <t>サンニュウ</t>
    </rPh>
    <rPh sb="2" eb="4">
      <t>コウサイ</t>
    </rPh>
    <rPh sb="4" eb="5">
      <t>ヒ</t>
    </rPh>
    <rPh sb="5" eb="6">
      <t>トウ</t>
    </rPh>
    <rPh sb="7" eb="8">
      <t>ガク</t>
    </rPh>
    <phoneticPr fontId="6"/>
  </si>
  <si>
    <t>(Ｄ)</t>
    <phoneticPr fontId="6"/>
  </si>
  <si>
    <t>実質公債費比率</t>
    <rPh sb="0" eb="2">
      <t>ジッシツ</t>
    </rPh>
    <rPh sb="2" eb="5">
      <t>コウサイヒ</t>
    </rPh>
    <rPh sb="5" eb="7">
      <t>ヒリツ</t>
    </rPh>
    <phoneticPr fontId="15"/>
  </si>
  <si>
    <t>(Ｃ)－(Ｄ)</t>
    <phoneticPr fontId="6"/>
  </si>
  <si>
    <t>将来負担比率</t>
    <rPh sb="0" eb="2">
      <t>ショウライ</t>
    </rPh>
    <rPh sb="2" eb="4">
      <t>フタン</t>
    </rPh>
    <rPh sb="4" eb="6">
      <t>ヒリツ</t>
    </rPh>
    <phoneticPr fontId="15"/>
  </si>
  <si>
    <t>実質公債費比率
（(Ａ)－((Ｂ)＋(Ｄ))）／（(Ｃ)－(Ｄ)）×１００</t>
    <rPh sb="0" eb="2">
      <t>ジッシツ</t>
    </rPh>
    <rPh sb="2" eb="4">
      <t>コウサイ</t>
    </rPh>
    <rPh sb="4" eb="5">
      <t>ヒ</t>
    </rPh>
    <rPh sb="5" eb="7">
      <t>ヒリツ</t>
    </rPh>
    <phoneticPr fontId="6"/>
  </si>
  <si>
    <t>(単年度)</t>
    <rPh sb="1" eb="4">
      <t>タンネンド</t>
    </rPh>
    <phoneticPr fontId="6"/>
  </si>
  <si>
    <t>(3ヵ年平均)</t>
    <rPh sb="3" eb="4">
      <t>ネン</t>
    </rPh>
    <rPh sb="4" eb="6">
      <t>ヘイキン</t>
    </rPh>
    <phoneticPr fontId="6"/>
  </si>
  <si>
    <t>人件費及び人件費に準ずる費用の分析</t>
    <rPh sb="0" eb="3">
      <t>ジンケンヒ</t>
    </rPh>
    <rPh sb="3" eb="4">
      <t>オヨ</t>
    </rPh>
    <rPh sb="5" eb="8">
      <t>ジンケンヒ</t>
    </rPh>
    <rPh sb="9" eb="10">
      <t>ジュン</t>
    </rPh>
    <rPh sb="12" eb="14">
      <t>ヒヨウ</t>
    </rPh>
    <rPh sb="15" eb="17">
      <t>ブンセキ</t>
    </rPh>
    <phoneticPr fontId="6"/>
  </si>
  <si>
    <t>人件費及び人件費に準ずる費用</t>
    <rPh sb="0" eb="3">
      <t>ジンケンヒ</t>
    </rPh>
    <rPh sb="3" eb="4">
      <t>オヨ</t>
    </rPh>
    <rPh sb="5" eb="8">
      <t>ジンケンヒ</t>
    </rPh>
    <rPh sb="9" eb="10">
      <t>ジュン</t>
    </rPh>
    <rPh sb="12" eb="14">
      <t>ヒヨウ</t>
    </rPh>
    <phoneticPr fontId="6"/>
  </si>
  <si>
    <t>当該団体決算額
（千円）</t>
    <rPh sb="0" eb="2">
      <t>トウガイ</t>
    </rPh>
    <rPh sb="2" eb="4">
      <t>ダンタイ</t>
    </rPh>
    <rPh sb="4" eb="6">
      <t>ケッサン</t>
    </rPh>
    <rPh sb="6" eb="7">
      <t>ガク</t>
    </rPh>
    <rPh sb="9" eb="11">
      <t>センエン</t>
    </rPh>
    <phoneticPr fontId="6"/>
  </si>
  <si>
    <t>人口1人当たり決算額</t>
    <rPh sb="0" eb="2">
      <t>ジンコウ</t>
    </rPh>
    <rPh sb="2" eb="4">
      <t>ヒトリ</t>
    </rPh>
    <rPh sb="4" eb="5">
      <t>ア</t>
    </rPh>
    <rPh sb="7" eb="9">
      <t>ケッサン</t>
    </rPh>
    <rPh sb="9" eb="10">
      <t>ガク</t>
    </rPh>
    <phoneticPr fontId="6"/>
  </si>
  <si>
    <t>当該団体（円）</t>
    <rPh sb="0" eb="2">
      <t>トウガイ</t>
    </rPh>
    <rPh sb="2" eb="4">
      <t>ダンタイ</t>
    </rPh>
    <rPh sb="5" eb="6">
      <t>エン</t>
    </rPh>
    <phoneticPr fontId="6"/>
  </si>
  <si>
    <t>類似団体平均（円）</t>
    <rPh sb="0" eb="2">
      <t>ルイジ</t>
    </rPh>
    <rPh sb="2" eb="4">
      <t>ダンタイ</t>
    </rPh>
    <rPh sb="4" eb="6">
      <t>ヘイキン</t>
    </rPh>
    <rPh sb="7" eb="8">
      <t>エン</t>
    </rPh>
    <phoneticPr fontId="6"/>
  </si>
  <si>
    <t>対比（％）</t>
    <rPh sb="0" eb="2">
      <t>タイヒ</t>
    </rPh>
    <phoneticPr fontId="6"/>
  </si>
  <si>
    <t>人件費</t>
    <rPh sb="0" eb="3">
      <t>ジンケンヒ</t>
    </rPh>
    <phoneticPr fontId="6"/>
  </si>
  <si>
    <t>賃金（物件費）</t>
    <rPh sb="0" eb="2">
      <t>チンギン</t>
    </rPh>
    <rPh sb="3" eb="5">
      <t>ブッケン</t>
    </rPh>
    <rPh sb="5" eb="6">
      <t>ヒ</t>
    </rPh>
    <phoneticPr fontId="6"/>
  </si>
  <si>
    <t>一部事務組合負担金（補助費等）</t>
    <rPh sb="0" eb="2">
      <t>イチブ</t>
    </rPh>
    <rPh sb="2" eb="4">
      <t>ジム</t>
    </rPh>
    <rPh sb="4" eb="6">
      <t>クミアイ</t>
    </rPh>
    <rPh sb="6" eb="9">
      <t>フタンキン</t>
    </rPh>
    <rPh sb="10" eb="13">
      <t>ホジョヒ</t>
    </rPh>
    <rPh sb="13" eb="14">
      <t>トウ</t>
    </rPh>
    <phoneticPr fontId="6"/>
  </si>
  <si>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6"/>
  </si>
  <si>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</si>
  <si>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6"/>
  </si>
  <si>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6"/>
  </si>
  <si>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6"/>
  </si>
  <si>
    <t>▲退職金</t>
    <rPh sb="1" eb="3">
      <t>タイショク</t>
    </rPh>
    <rPh sb="3" eb="4">
      <t>キン</t>
    </rPh>
    <phoneticPr fontId="6"/>
  </si>
  <si>
    <t>参考</t>
    <rPh sb="0" eb="2">
      <t>サンコウ</t>
    </rPh>
    <phoneticPr fontId="6"/>
  </si>
  <si>
    <t>当該団体</t>
    <rPh sb="0" eb="2">
      <t>トウガイ</t>
    </rPh>
    <rPh sb="2" eb="4">
      <t>ダンタイ</t>
    </rPh>
    <phoneticPr fontId="6"/>
  </si>
  <si>
    <t>類似団体平均</t>
    <rPh sb="0" eb="2">
      <t>ルイジ</t>
    </rPh>
    <rPh sb="2" eb="4">
      <t>ダンタイ</t>
    </rPh>
    <rPh sb="4" eb="6">
      <t>ヘイキン</t>
    </rPh>
    <phoneticPr fontId="6"/>
  </si>
  <si>
    <t>対比（差引）</t>
    <rPh sb="0" eb="2">
      <t>タイヒ</t>
    </rPh>
    <rPh sb="3" eb="5">
      <t>サシヒキ</t>
    </rPh>
    <phoneticPr fontId="6"/>
  </si>
  <si>
    <t>人口1,000人当たり職員数（人）</t>
    <rPh sb="0" eb="2">
      <t>ジンコウ</t>
    </rPh>
    <rPh sb="7" eb="8">
      <t>ニン</t>
    </rPh>
    <rPh sb="8" eb="9">
      <t>ア</t>
    </rPh>
    <rPh sb="11" eb="14">
      <t>ショクインスウ</t>
    </rPh>
    <rPh sb="15" eb="16">
      <t>ヒト</t>
    </rPh>
    <phoneticPr fontId="6"/>
  </si>
  <si>
    <t>ラスパイレス指数</t>
    <rPh sb="6" eb="8">
      <t>シスウ</t>
    </rPh>
    <phoneticPr fontId="4"/>
  </si>
  <si>
    <t>（注）住民基本台帳人口については、住民基本台帳関係年報の調査基準日変更に伴い、平成25年度以降、調査年度の1月1日現在の住民基本台帳に登載されている人口を記載。</t>
    <phoneticPr fontId="6"/>
  </si>
  <si>
    <t>公債費及び公債費に準ずる費用の分析</t>
    <rPh sb="0" eb="3">
      <t>コウサイヒ</t>
    </rPh>
    <rPh sb="3" eb="4">
      <t>オヨ</t>
    </rPh>
    <rPh sb="5" eb="8">
      <t>コウサイヒ</t>
    </rPh>
    <rPh sb="9" eb="10">
      <t>ジュン</t>
    </rPh>
    <rPh sb="12" eb="14">
      <t>ヒヨウ</t>
    </rPh>
    <rPh sb="15" eb="17">
      <t>ブンセキ</t>
    </rPh>
    <phoneticPr fontId="6"/>
  </si>
  <si>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6"/>
  </si>
  <si>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6"/>
  </si>
  <si>
    <t>積立不足額を考慮して算定した額</t>
    <rPh sb="0" eb="1">
      <t>ツ</t>
    </rPh>
    <rPh sb="1" eb="2">
      <t>タ</t>
    </rPh>
    <rPh sb="2" eb="5">
      <t>フソクガク</t>
    </rPh>
    <rPh sb="6" eb="8">
      <t>コウリョ</t>
    </rPh>
    <rPh sb="10" eb="12">
      <t>サンテイ</t>
    </rPh>
    <rPh sb="14" eb="15">
      <t>ガク</t>
    </rPh>
    <phoneticPr fontId="10"/>
  </si>
  <si>
    <t>満期一括償還地方債の一年当たりの元金償還金に相当するもの
（年度割相当額）</t>
  </si>
  <si>
    <t>公営企業に要する経費の財源とする地方債の償還の財源に
充てたと認められる繰入金</t>
    <phoneticPr fontId="6"/>
  </si>
  <si>
    <t>一部事務組合等の起こした地方債に充てたと認められる
補助金又は負担金</t>
    <phoneticPr fontId="6"/>
  </si>
  <si>
    <t>公債費に準ずる債務負担行為に係るもの</t>
    <phoneticPr fontId="6"/>
  </si>
  <si>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</si>
  <si>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</si>
  <si>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</si>
  <si>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6"/>
  </si>
  <si>
    <t>（参考）　普通建設事業費の分析</t>
    <rPh sb="1" eb="3">
      <t>サンコウ</t>
    </rPh>
    <rPh sb="5" eb="7">
      <t>フツウ</t>
    </rPh>
    <rPh sb="7" eb="9">
      <t>ケンセツ</t>
    </rPh>
    <rPh sb="9" eb="11">
      <t>ジギョウ</t>
    </rPh>
    <rPh sb="11" eb="12">
      <t>ヒ</t>
    </rPh>
    <rPh sb="13" eb="15">
      <t>ブンセキ</t>
    </rPh>
    <phoneticPr fontId="6"/>
  </si>
  <si>
    <t>普通建設事業費</t>
    <rPh sb="0" eb="2">
      <t>フツウ</t>
    </rPh>
    <rPh sb="2" eb="4">
      <t>ケンセツ</t>
    </rPh>
    <rPh sb="4" eb="7">
      <t>ジギョウヒ</t>
    </rPh>
    <phoneticPr fontId="6"/>
  </si>
  <si>
    <t>人口１人当たり決算額</t>
    <rPh sb="0" eb="2">
      <t>ジンコウ</t>
    </rPh>
    <rPh sb="2" eb="4">
      <t>ヒトリ</t>
    </rPh>
    <rPh sb="4" eb="5">
      <t>ア</t>
    </rPh>
    <rPh sb="7" eb="10">
      <t>ケッサンガク</t>
    </rPh>
    <phoneticPr fontId="6"/>
  </si>
  <si>
    <t>当該団体(円)</t>
    <rPh sb="0" eb="2">
      <t>トウガイ</t>
    </rPh>
    <rPh sb="2" eb="4">
      <t>ダンタイ</t>
    </rPh>
    <rPh sb="5" eb="6">
      <t>エン</t>
    </rPh>
    <phoneticPr fontId="6"/>
  </si>
  <si>
    <t>増減率(%)(A)</t>
    <rPh sb="0" eb="3">
      <t>ゾウゲンリツ</t>
    </rPh>
    <phoneticPr fontId="6"/>
  </si>
  <si>
    <t>類似団体平均(円)</t>
    <rPh sb="0" eb="2">
      <t>ルイジ</t>
    </rPh>
    <rPh sb="2" eb="4">
      <t>ダンタイ</t>
    </rPh>
    <rPh sb="4" eb="6">
      <t>ヘイキン</t>
    </rPh>
    <rPh sb="7" eb="8">
      <t>エン</t>
    </rPh>
    <phoneticPr fontId="6"/>
  </si>
  <si>
    <t>増減率(%)(B)</t>
    <rPh sb="0" eb="3">
      <t>ゾウゲンリツ</t>
    </rPh>
    <phoneticPr fontId="6"/>
  </si>
  <si>
    <t>(A)-(B)</t>
  </si>
  <si>
    <t xml:space="preserve"> H24</t>
  </si>
  <si>
    <t>うち単独分</t>
    <rPh sb="2" eb="4">
      <t>タンドク</t>
    </rPh>
    <rPh sb="4" eb="5">
      <t>ブン</t>
    </rPh>
    <phoneticPr fontId="6"/>
  </si>
  <si>
    <t xml:space="preserve"> H25</t>
  </si>
  <si>
    <t xml:space="preserve"> H26</t>
  </si>
  <si>
    <t xml:space="preserve"> H27</t>
  </si>
  <si>
    <t xml:space="preserve"> H28</t>
  </si>
  <si>
    <t xml:space="preserve"> 過去５年間平均</t>
    <rPh sb="1" eb="3">
      <t>カコ</t>
    </rPh>
    <rPh sb="4" eb="6">
      <t>ネンカン</t>
    </rPh>
    <rPh sb="6" eb="8">
      <t>ヘイキン</t>
    </rPh>
    <phoneticPr fontId="6"/>
  </si>
  <si>
    <t>類似団体内平均(円)</t>
    <rPh sb="0" eb="2">
      <t>ルイジ</t>
    </rPh>
    <rPh sb="2" eb="4">
      <t>ダンタイ</t>
    </rPh>
    <phoneticPr fontId="6"/>
  </si>
  <si>
    <t>H24</t>
  </si>
  <si>
    <t>H25</t>
  </si>
  <si>
    <t>H26</t>
  </si>
  <si>
    <t>H27</t>
  </si>
  <si>
    <t>H28</t>
  </si>
  <si>
    <t>▲ 1.40</t>
  </si>
  <si>
    <t>▲ 0.75</t>
  </si>
  <si>
    <t>▲ 5.09</t>
  </si>
  <si>
    <t>▲ 3.25</t>
  </si>
  <si>
    <t>上水道事業</t>
  </si>
  <si>
    <t>一般会計</t>
  </si>
  <si>
    <t>介護保険事業</t>
  </si>
  <si>
    <t>国民健康保険事業</t>
  </si>
  <si>
    <t>後期高齢者医療事業</t>
  </si>
  <si>
    <t>下水道事業（農業集落排水事業）</t>
  </si>
  <si>
    <t>簡易水道事業</t>
  </si>
  <si>
    <t>地方改善施設住宅新築資金等貸付金特別会計</t>
  </si>
  <si>
    <t>その他会計（赤字）</t>
  </si>
  <si>
    <t>その他会計（黒字）</t>
  </si>
  <si>
    <t>熊本県市町村総合事務組合</t>
  </si>
  <si>
    <t>小国町外一ヶ町公立病院組合</t>
  </si>
  <si>
    <t>阿蘇広域行政事務組合 （一般会計）</t>
  </si>
  <si>
    <t>阿蘇広域行政事務組合（湯の里荘特別会計）</t>
  </si>
  <si>
    <t>阿蘇広域行政事務組合（阿蘇ふるさと市町村圏特別会計）</t>
  </si>
  <si>
    <t>阿蘇広域行政事務組合 （阿蘇みやま荘特別会計）</t>
  </si>
  <si>
    <t>熊本県後期高齢者医療広域連合（一般会計）</t>
  </si>
  <si>
    <t>熊本県後期高齢者医療広域連合（後期高齢者医療特別会計）</t>
  </si>
  <si>
    <t>一般財団法人学びやの里</t>
    <rPh sb="0" eb="2">
      <t>イッパン</t>
    </rPh>
    <rPh sb="2" eb="4">
      <t>ザイダン</t>
    </rPh>
    <rPh sb="4" eb="6">
      <t>ホウジン</t>
    </rPh>
    <rPh sb="6" eb="7">
      <t>マナ</t>
    </rPh>
    <rPh sb="10" eb="11">
      <t>サト</t>
    </rPh>
    <phoneticPr fontId="31"/>
  </si>
  <si>
    <t>株式会社エフエム小国</t>
    <rPh sb="0" eb="4">
      <t>カブシキガイシャ</t>
    </rPh>
    <rPh sb="8" eb="10">
      <t>オグニ</t>
    </rPh>
    <phoneticPr fontId="31"/>
  </si>
  <si>
    <t>株式会社ゆうステーションカンパニー</t>
    <rPh sb="0" eb="4">
      <t>カブシキガイシャ</t>
    </rPh>
    <phoneticPr fontId="31"/>
  </si>
  <si>
    <t>-</t>
    <phoneticPr fontId="3"/>
  </si>
  <si>
    <t>法適用企業</t>
    <rPh sb="0" eb="1">
      <t>ホウ</t>
    </rPh>
    <rPh sb="1" eb="3">
      <t>テキヨウ</t>
    </rPh>
    <rPh sb="3" eb="5">
      <t>キギョウ</t>
    </rPh>
    <phoneticPr fontId="3"/>
  </si>
  <si>
    <t>法非適用企業</t>
    <rPh sb="0" eb="1">
      <t>ホウ</t>
    </rPh>
    <rPh sb="1" eb="2">
      <t>ヒ</t>
    </rPh>
    <rPh sb="2" eb="4">
      <t>テキヨウ</t>
    </rPh>
    <rPh sb="4" eb="6">
      <t>キギョウ</t>
    </rPh>
    <phoneticPr fontId="3"/>
  </si>
  <si>
    <t>-</t>
    <phoneticPr fontId="3"/>
  </si>
  <si>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</si>
  <si>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6"/>
  </si>
  <si>
    <t>分析欄</t>
    <rPh sb="0" eb="2">
      <t>ブンセキ</t>
    </rPh>
    <rPh sb="2" eb="3">
      <t>ラン</t>
    </rPh>
    <phoneticPr fontId="6"/>
  </si>
  <si>
    <t>(　参考　）</t>
    <rPh sb="2" eb="4">
      <t>サンコウ</t>
    </rPh>
    <phoneticPr fontId="6"/>
  </si>
  <si>
    <t>当該団体値</t>
    <rPh sb="0" eb="2">
      <t>トウガイ</t>
    </rPh>
    <rPh sb="2" eb="4">
      <t>ダンタイ</t>
    </rPh>
    <rPh sb="4" eb="5">
      <t>アタイ</t>
    </rPh>
    <phoneticPr fontId="6"/>
  </si>
  <si>
    <t>将来負担比率</t>
    <rPh sb="0" eb="2">
      <t>ショウライ</t>
    </rPh>
    <rPh sb="2" eb="4">
      <t>フタン</t>
    </rPh>
    <rPh sb="4" eb="6">
      <t>ヒリツ</t>
    </rPh>
    <phoneticPr fontId="6"/>
  </si>
  <si>
    <t>類似団体内平均値</t>
    <rPh sb="0" eb="2">
      <t>ルイジ</t>
    </rPh>
    <rPh sb="2" eb="4">
      <t>ダンタイ</t>
    </rPh>
    <rPh sb="4" eb="5">
      <t>ナイ</t>
    </rPh>
    <rPh sb="5" eb="8">
      <t>ヘイキンチ</t>
    </rPh>
    <phoneticPr fontId="6"/>
  </si>
  <si>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6"/>
  </si>
  <si>
    <t>（　参考　）</t>
    <rPh sb="2" eb="4">
      <t>サンコウ</t>
    </rPh>
    <phoneticPr fontId="6"/>
  </si>
  <si>
    <t>実質公債費比率</t>
    <rPh sb="0" eb="2">
      <t>ジッシツ</t>
    </rPh>
    <rPh sb="2" eb="5">
      <t>コウサイヒ</t>
    </rPh>
    <rPh sb="5" eb="7">
      <t>ヒリツ</t>
    </rPh>
    <phoneticPr fontId="6"/>
  </si>
  <si>
    <t>有形固定資産減価償却率</t>
    <phoneticPr fontId="6"/>
  </si>
  <si>
    <t>　実質公債費比率及び将来負担比率とも類似団体と比較すると高い水準にある。
　主な要因は、債務負担行為に基づく農用地整備公団事業の負担が大きいためである。ここ数年は町債借入額を抑制したため、元利償還金は平成２１年度をピークに減少した。しかし、今後、学校施設整備及び公営住宅建設事業等の大型事業の起債償還が始まるため、比率が上昇することが考えられる。今後も事業実施の適正化を図り、借入額の抑制を図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</si>
</sst>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5" x14ac:knownFonts="1">
    <font>
      <sz val="11"/>
      <color theme="1"/>
      <name val="ＭＳ Ｐゴシック"/>
      <family val="2"/>
      <charset val="128"/>
      <scheme val="minor"/>
    </font>
    <font>
      <sz val="11"/>
      <color theme="1"/>
      <name val="ＭＳ Ｐゴシック"/>
      <family val="2"/>
      <charset val="128"/>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42">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9" fontId="2"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9" fillId="0" borderId="0">
      <alignment vertical="center"/>
    </xf>
    <xf numFmtId="0" fontId="2" fillId="0" borderId="0">
      <alignment vertical="center"/>
    </xf>
    <xf numFmtId="0" fontId="2" fillId="0" borderId="0">
      <alignment vertical="center"/>
    </xf>
    <xf numFmtId="0" fontId="12" fillId="0" borderId="0">
      <alignment vertical="center"/>
    </xf>
    <xf numFmtId="0" fontId="9" fillId="0" borderId="0"/>
    <xf numFmtId="0" fontId="2" fillId="0" borderId="0">
      <alignment vertical="center"/>
    </xf>
    <xf numFmtId="0" fontId="13" fillId="0" borderId="0">
      <alignment vertical="center"/>
    </xf>
    <xf numFmtId="0" fontId="9" fillId="0" borderId="0">
      <alignment vertical="center"/>
    </xf>
    <xf numFmtId="0" fontId="14" fillId="0" borderId="0"/>
    <xf numFmtId="0" fontId="9" fillId="0" borderId="0"/>
    <xf numFmtId="0" fontId="2" fillId="0" borderId="0">
      <alignment vertical="center"/>
    </xf>
    <xf numFmtId="0" fontId="13" fillId="0" borderId="0">
      <alignment vertical="center"/>
    </xf>
    <xf numFmtId="0" fontId="2"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xf numFmtId="0" fontId="9" fillId="0" borderId="0"/>
    <xf numFmtId="0" fontId="1" fillId="0" borderId="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33" fillId="0" borderId="0">
      <alignment vertical="center"/>
    </xf>
  </cellStyleXfs>
  <cellXfs count="1257">
    <xf numFmtId="0" fontId="0" fillId="0" borderId="0" xfId="0">
      <alignment vertical="center"/>
    </xf>
    <xf numFmtId="0" fontId="2" fillId="0" borderId="0" xfId="1">
      <alignment vertical="center"/>
    </xf>
    <xf numFmtId="0" fontId="4" fillId="0" borderId="0" xfId="1" applyFont="1">
      <alignment vertical="center"/>
    </xf>
    <xf numFmtId="0" fontId="5" fillId="0" borderId="0" xfId="1" applyFont="1" applyAlignment="1">
      <alignment horizontal="right" vertical="center"/>
    </xf>
    <xf numFmtId="0" fontId="7" fillId="2" borderId="1" xfId="1" applyFont="1" applyFill="1" applyBorder="1" applyAlignment="1"/>
    <xf numFmtId="0" fontId="7" fillId="2" borderId="2" xfId="1" applyFont="1" applyFill="1" applyBorder="1" applyAlignment="1">
      <alignment horizontal="right" vertical="top"/>
    </xf>
    <xf numFmtId="0" fontId="7" fillId="2" borderId="3" xfId="1" applyFont="1" applyFill="1" applyBorder="1" applyAlignment="1">
      <alignment horizontal="right" vertical="top"/>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7" xfId="1" applyFont="1" applyFill="1" applyBorder="1" applyAlignment="1">
      <alignment horizontal="center" vertical="center" wrapText="1"/>
    </xf>
    <xf numFmtId="176" fontId="7" fillId="0" borderId="4" xfId="1" applyNumberFormat="1" applyFont="1" applyFill="1" applyBorder="1" applyAlignment="1" applyProtection="1">
      <alignment horizontal="right" vertical="center" wrapText="1"/>
    </xf>
    <xf numFmtId="176" fontId="7" fillId="0" borderId="5" xfId="1" applyNumberFormat="1" applyFont="1" applyFill="1" applyBorder="1" applyAlignment="1" applyProtection="1">
      <alignment horizontal="right" vertical="center" wrapText="1"/>
    </xf>
    <xf numFmtId="176" fontId="7" fillId="0" borderId="10" xfId="1" applyNumberFormat="1" applyFont="1" applyFill="1" applyBorder="1" applyAlignment="1" applyProtection="1">
      <alignment horizontal="right" vertical="center" wrapText="1"/>
    </xf>
    <xf numFmtId="0" fontId="7" fillId="0" borderId="11" xfId="1" applyFont="1" applyFill="1" applyBorder="1" applyAlignment="1">
      <alignment horizontal="center" vertical="center" wrapText="1"/>
    </xf>
    <xf numFmtId="176" fontId="7" fillId="0" borderId="14" xfId="1" applyNumberFormat="1" applyFont="1" applyFill="1" applyBorder="1" applyAlignment="1" applyProtection="1">
      <alignment horizontal="right" vertical="center" wrapText="1"/>
    </xf>
    <xf numFmtId="176" fontId="7" fillId="0" borderId="15" xfId="1" applyNumberFormat="1" applyFont="1" applyFill="1" applyBorder="1" applyAlignment="1" applyProtection="1">
      <alignment horizontal="right" vertical="center" wrapText="1"/>
    </xf>
    <xf numFmtId="176" fontId="7" fillId="0" borderId="16" xfId="1" applyNumberFormat="1" applyFont="1" applyFill="1" applyBorder="1" applyAlignment="1" applyProtection="1">
      <alignment horizontal="right" vertical="center" wrapText="1"/>
    </xf>
    <xf numFmtId="0" fontId="7" fillId="0" borderId="17" xfId="1" applyFont="1" applyFill="1" applyBorder="1" applyAlignment="1">
      <alignment horizontal="center" vertical="center"/>
    </xf>
    <xf numFmtId="176" fontId="7" fillId="0" borderId="20" xfId="1" applyNumberFormat="1" applyFont="1" applyFill="1" applyBorder="1" applyAlignment="1" applyProtection="1">
      <alignment horizontal="right" vertical="center" wrapText="1"/>
    </xf>
    <xf numFmtId="176" fontId="7" fillId="0" borderId="21" xfId="1" applyNumberFormat="1" applyFont="1" applyFill="1" applyBorder="1" applyAlignment="1" applyProtection="1">
      <alignment horizontal="right" vertical="center" wrapText="1"/>
    </xf>
    <xf numFmtId="176" fontId="7" fillId="0" borderId="22" xfId="1" applyNumberFormat="1" applyFont="1" applyFill="1" applyBorder="1" applyAlignment="1" applyProtection="1">
      <alignment horizontal="right" vertical="center" wrapText="1"/>
    </xf>
    <xf numFmtId="0" fontId="7" fillId="0" borderId="0" xfId="2" applyFont="1">
      <alignment vertical="center"/>
    </xf>
    <xf numFmtId="0" fontId="2" fillId="0" borderId="0" xfId="2">
      <alignment vertical="center"/>
    </xf>
    <xf numFmtId="0" fontId="5" fillId="0" borderId="0" xfId="2" applyFont="1" applyAlignment="1">
      <alignment horizontal="right" vertical="center"/>
    </xf>
    <xf numFmtId="0" fontId="7" fillId="3" borderId="1" xfId="2" applyFont="1" applyFill="1" applyBorder="1" applyAlignment="1"/>
    <xf numFmtId="0" fontId="7" fillId="3" borderId="2" xfId="2" applyFont="1" applyFill="1" applyBorder="1" applyAlignment="1">
      <alignment horizontal="right" vertical="top"/>
    </xf>
    <xf numFmtId="0" fontId="7" fillId="3" borderId="3" xfId="2" applyFont="1" applyFill="1" applyBorder="1" applyAlignment="1">
      <alignment horizontal="right" vertical="top"/>
    </xf>
    <xf numFmtId="0" fontId="7" fillId="3" borderId="23"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10" xfId="2" applyFont="1" applyFill="1" applyBorder="1" applyAlignment="1">
      <alignment horizontal="center" vertical="center"/>
    </xf>
    <xf numFmtId="0" fontId="7" fillId="0" borderId="24" xfId="2" applyFont="1" applyFill="1" applyBorder="1" applyAlignment="1">
      <alignment vertical="center" wrapText="1"/>
    </xf>
    <xf numFmtId="176" fontId="7" fillId="0" borderId="27" xfId="2" applyNumberFormat="1" applyFont="1" applyFill="1" applyBorder="1" applyAlignment="1">
      <alignment horizontal="right" vertical="center"/>
    </xf>
    <xf numFmtId="176" fontId="7" fillId="0" borderId="28" xfId="2" applyNumberFormat="1" applyFont="1" applyFill="1" applyBorder="1" applyAlignment="1">
      <alignment horizontal="right" vertical="center"/>
    </xf>
    <xf numFmtId="176" fontId="7" fillId="0" borderId="29" xfId="2" applyNumberFormat="1" applyFont="1" applyFill="1" applyBorder="1" applyAlignment="1">
      <alignment horizontal="right" vertical="center"/>
    </xf>
    <xf numFmtId="0" fontId="7" fillId="0" borderId="30" xfId="2" applyFont="1" applyFill="1" applyBorder="1" applyAlignment="1">
      <alignment vertical="center"/>
    </xf>
    <xf numFmtId="176" fontId="7" fillId="0" borderId="33" xfId="2" applyNumberFormat="1" applyFont="1" applyFill="1" applyBorder="1" applyAlignment="1">
      <alignment horizontal="right" vertical="center"/>
    </xf>
    <xf numFmtId="176" fontId="7" fillId="0" borderId="34" xfId="2" applyNumberFormat="1" applyFont="1" applyFill="1" applyBorder="1" applyAlignment="1">
      <alignment horizontal="right" vertical="center"/>
    </xf>
    <xf numFmtId="176" fontId="7" fillId="0" borderId="35" xfId="2" applyNumberFormat="1" applyFont="1" applyFill="1" applyBorder="1" applyAlignment="1">
      <alignment horizontal="right" vertical="center"/>
    </xf>
    <xf numFmtId="0" fontId="7" fillId="0" borderId="11" xfId="2" applyFont="1" applyFill="1" applyBorder="1" applyAlignment="1">
      <alignment vertical="center"/>
    </xf>
    <xf numFmtId="0" fontId="7" fillId="0" borderId="17" xfId="2" applyFont="1" applyFill="1" applyBorder="1" applyAlignment="1">
      <alignment vertical="center"/>
    </xf>
    <xf numFmtId="176" fontId="7" fillId="0" borderId="20" xfId="2" applyNumberFormat="1" applyFont="1" applyFill="1" applyBorder="1" applyAlignment="1">
      <alignment horizontal="right" vertical="center"/>
    </xf>
    <xf numFmtId="176" fontId="7" fillId="0" borderId="21" xfId="2" applyNumberFormat="1" applyFont="1" applyFill="1" applyBorder="1" applyAlignment="1">
      <alignment horizontal="right" vertical="center"/>
    </xf>
    <xf numFmtId="176" fontId="7" fillId="0" borderId="22" xfId="2" applyNumberFormat="1" applyFont="1" applyFill="1" applyBorder="1" applyAlignment="1">
      <alignment horizontal="right" vertical="center"/>
    </xf>
    <xf numFmtId="0" fontId="8" fillId="0" borderId="0" xfId="2" applyFont="1" applyFill="1" applyBorder="1" applyAlignment="1"/>
    <xf numFmtId="0" fontId="8" fillId="0" borderId="0" xfId="2" applyNumberFormat="1" applyFont="1" applyFill="1" applyBorder="1" applyAlignment="1">
      <alignment vertical="center" wrapText="1"/>
    </xf>
    <xf numFmtId="0" fontId="8" fillId="0" borderId="0" xfId="2" applyNumberFormat="1" applyFont="1" applyBorder="1" applyAlignment="1">
      <alignment vertical="center" wrapText="1"/>
    </xf>
    <xf numFmtId="0" fontId="7" fillId="0" borderId="0" xfId="2" applyNumberFormat="1" applyFont="1" applyFill="1" applyBorder="1" applyAlignment="1">
      <alignment vertical="center"/>
    </xf>
    <xf numFmtId="0" fontId="4" fillId="0" borderId="0" xfId="3" applyFont="1">
      <alignment vertical="center"/>
    </xf>
    <xf numFmtId="0" fontId="2" fillId="0" borderId="0" xfId="3">
      <alignment vertical="center"/>
    </xf>
    <xf numFmtId="0" fontId="5" fillId="0" borderId="0" xfId="3" applyFont="1" applyAlignment="1">
      <alignment horizontal="center" vertical="center"/>
    </xf>
    <xf numFmtId="0" fontId="8" fillId="2" borderId="1" xfId="3" applyFont="1" applyFill="1" applyBorder="1" applyAlignment="1"/>
    <xf numFmtId="0" fontId="8" fillId="2" borderId="2" xfId="3" applyFont="1" applyFill="1" applyBorder="1" applyAlignment="1"/>
    <xf numFmtId="0" fontId="8" fillId="2" borderId="2" xfId="3" applyFont="1" applyFill="1" applyBorder="1" applyAlignment="1">
      <alignment horizontal="right" vertical="center"/>
    </xf>
    <xf numFmtId="0" fontId="8" fillId="2" borderId="3" xfId="3" applyFont="1" applyFill="1" applyBorder="1" applyAlignment="1">
      <alignment horizontal="right" vertical="top"/>
    </xf>
    <xf numFmtId="0" fontId="8" fillId="2" borderId="23"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8" fillId="0" borderId="37" xfId="3" applyFont="1" applyFill="1" applyBorder="1" applyAlignment="1">
      <alignment vertical="center" wrapText="1"/>
    </xf>
    <xf numFmtId="177" fontId="8" fillId="0" borderId="27" xfId="3" applyNumberFormat="1" applyFont="1" applyFill="1" applyBorder="1" applyAlignment="1" applyProtection="1">
      <alignment horizontal="right" vertical="center"/>
    </xf>
    <xf numFmtId="177" fontId="8" fillId="0" borderId="28" xfId="3" applyNumberFormat="1" applyFont="1" applyFill="1" applyBorder="1" applyAlignment="1" applyProtection="1">
      <alignment horizontal="right" vertical="center"/>
    </xf>
    <xf numFmtId="177" fontId="8" fillId="0" borderId="29" xfId="3" applyNumberFormat="1" applyFont="1" applyFill="1" applyBorder="1" applyAlignment="1" applyProtection="1">
      <alignment horizontal="right" vertical="center"/>
    </xf>
    <xf numFmtId="0" fontId="8" fillId="0" borderId="39" xfId="3" applyFont="1" applyFill="1" applyBorder="1" applyAlignment="1">
      <alignment vertical="center"/>
    </xf>
    <xf numFmtId="177" fontId="8" fillId="0" borderId="33" xfId="3" applyNumberFormat="1" applyFont="1" applyFill="1" applyBorder="1" applyAlignment="1" applyProtection="1">
      <alignment horizontal="right" vertical="center"/>
    </xf>
    <xf numFmtId="177" fontId="8" fillId="0" borderId="34" xfId="3" applyNumberFormat="1" applyFont="1" applyFill="1" applyBorder="1" applyAlignment="1" applyProtection="1">
      <alignment horizontal="right" vertical="center"/>
    </xf>
    <xf numFmtId="177" fontId="8" fillId="0" borderId="35" xfId="3" applyNumberFormat="1" applyFont="1" applyFill="1" applyBorder="1" applyAlignment="1" applyProtection="1">
      <alignment horizontal="right" vertical="center"/>
    </xf>
    <xf numFmtId="0" fontId="8" fillId="0" borderId="41" xfId="3" applyFont="1" applyFill="1" applyBorder="1" applyAlignment="1">
      <alignment vertical="center"/>
    </xf>
    <xf numFmtId="0" fontId="8" fillId="0" borderId="44" xfId="3" applyFont="1" applyFill="1" applyBorder="1" applyAlignment="1">
      <alignment vertical="center"/>
    </xf>
    <xf numFmtId="177" fontId="8" fillId="0" borderId="20" xfId="3" applyNumberFormat="1" applyFont="1" applyFill="1" applyBorder="1" applyAlignment="1" applyProtection="1">
      <alignment horizontal="right" vertical="center"/>
    </xf>
    <xf numFmtId="177" fontId="8" fillId="0" borderId="21" xfId="3" applyNumberFormat="1" applyFont="1" applyFill="1" applyBorder="1" applyAlignment="1" applyProtection="1">
      <alignment horizontal="right" vertical="center"/>
    </xf>
    <xf numFmtId="177" fontId="8" fillId="0" borderId="22" xfId="3" applyNumberFormat="1" applyFont="1" applyFill="1" applyBorder="1" applyAlignment="1" applyProtection="1">
      <alignment horizontal="right" vertical="center"/>
    </xf>
    <xf numFmtId="0" fontId="8" fillId="0" borderId="0" xfId="3" applyFont="1" applyAlignment="1"/>
    <xf numFmtId="0" fontId="2" fillId="0" borderId="0" xfId="4">
      <alignment vertical="center"/>
    </xf>
    <xf numFmtId="0" fontId="5" fillId="0" borderId="0" xfId="4" applyFont="1" applyAlignment="1">
      <alignment horizontal="center" vertical="center"/>
    </xf>
    <xf numFmtId="0" fontId="8" fillId="2" borderId="1" xfId="4" applyFont="1" applyFill="1" applyBorder="1" applyAlignment="1"/>
    <xf numFmtId="0" fontId="8" fillId="2" borderId="2" xfId="4" applyFont="1" applyFill="1" applyBorder="1" applyAlignment="1"/>
    <xf numFmtId="0" fontId="8" fillId="2" borderId="2" xfId="4" applyFont="1" applyFill="1" applyBorder="1" applyAlignment="1">
      <alignment horizontal="right" vertical="center"/>
    </xf>
    <xf numFmtId="0" fontId="8" fillId="2" borderId="3" xfId="4" applyFont="1" applyFill="1" applyBorder="1" applyAlignment="1">
      <alignment horizontal="right" vertical="top"/>
    </xf>
    <xf numFmtId="0" fontId="8" fillId="2" borderId="23"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10" xfId="4" applyFont="1" applyFill="1" applyBorder="1" applyAlignment="1">
      <alignment horizontal="center" vertical="center"/>
    </xf>
    <xf numFmtId="0" fontId="8" fillId="0" borderId="37" xfId="4" applyFont="1" applyFill="1" applyBorder="1" applyAlignment="1">
      <alignment vertical="center" wrapText="1"/>
    </xf>
    <xf numFmtId="177" fontId="8" fillId="0" borderId="27" xfId="4" applyNumberFormat="1" applyFont="1" applyFill="1" applyBorder="1" applyAlignment="1" applyProtection="1">
      <alignment horizontal="right" vertical="center"/>
    </xf>
    <xf numFmtId="177" fontId="8" fillId="0" borderId="28" xfId="4" applyNumberFormat="1" applyFont="1" applyFill="1" applyBorder="1" applyAlignment="1" applyProtection="1">
      <alignment horizontal="right" vertical="center"/>
    </xf>
    <xf numFmtId="177" fontId="8" fillId="0" borderId="29" xfId="4" applyNumberFormat="1" applyFont="1" applyFill="1" applyBorder="1" applyAlignment="1" applyProtection="1">
      <alignment horizontal="right" vertical="center"/>
    </xf>
    <xf numFmtId="0" fontId="8" fillId="0" borderId="39" xfId="4" applyFont="1" applyFill="1" applyBorder="1" applyAlignment="1">
      <alignment vertical="center"/>
    </xf>
    <xf numFmtId="177" fontId="8" fillId="0" borderId="33" xfId="4" applyNumberFormat="1" applyFont="1" applyFill="1" applyBorder="1" applyAlignment="1" applyProtection="1">
      <alignment horizontal="right" vertical="center"/>
    </xf>
    <xf numFmtId="177" fontId="8" fillId="0" borderId="34" xfId="4" applyNumberFormat="1" applyFont="1" applyFill="1" applyBorder="1" applyAlignment="1" applyProtection="1">
      <alignment horizontal="right" vertical="center"/>
    </xf>
    <xf numFmtId="177" fontId="8" fillId="0" borderId="35" xfId="4" applyNumberFormat="1" applyFont="1" applyFill="1" applyBorder="1" applyAlignment="1" applyProtection="1">
      <alignment horizontal="right" vertical="center"/>
    </xf>
    <xf numFmtId="0" fontId="8" fillId="0" borderId="41" xfId="4" applyFont="1" applyFill="1" applyBorder="1" applyAlignment="1">
      <alignment vertical="center"/>
    </xf>
    <xf numFmtId="0" fontId="8" fillId="0" borderId="45" xfId="4" applyFont="1" applyFill="1" applyBorder="1" applyAlignment="1">
      <alignment vertical="center"/>
    </xf>
    <xf numFmtId="0" fontId="8" fillId="0" borderId="39" xfId="4" applyFont="1" applyFill="1" applyBorder="1" applyAlignment="1">
      <alignment vertical="center" wrapText="1"/>
    </xf>
    <xf numFmtId="0" fontId="8" fillId="0" borderId="44" xfId="4" applyFont="1" applyFill="1" applyBorder="1" applyAlignment="1">
      <alignment vertical="center"/>
    </xf>
    <xf numFmtId="177" fontId="8" fillId="0" borderId="20" xfId="4" applyNumberFormat="1" applyFont="1" applyFill="1" applyBorder="1" applyAlignment="1" applyProtection="1">
      <alignment horizontal="right" vertical="center"/>
    </xf>
    <xf numFmtId="177" fontId="8" fillId="0" borderId="21" xfId="4" applyNumberFormat="1" applyFont="1" applyFill="1" applyBorder="1" applyAlignment="1" applyProtection="1">
      <alignment horizontal="right" vertical="center"/>
    </xf>
    <xf numFmtId="177" fontId="8" fillId="0" borderId="22" xfId="4" applyNumberFormat="1" applyFont="1" applyFill="1" applyBorder="1" applyAlignment="1" applyProtection="1">
      <alignment horizontal="right" vertical="center"/>
    </xf>
    <xf numFmtId="0" fontId="8" fillId="0" borderId="0" xfId="4" applyFont="1" applyFill="1" applyBorder="1" applyAlignment="1"/>
    <xf numFmtId="0" fontId="8" fillId="0" borderId="0" xfId="4" applyFont="1" applyFill="1" applyBorder="1" applyAlignment="1">
      <alignment vertical="center"/>
    </xf>
    <xf numFmtId="0" fontId="8" fillId="0" borderId="0" xfId="4" applyFont="1" applyFill="1" applyBorder="1" applyAlignment="1">
      <alignment horizontal="left" vertical="center"/>
    </xf>
    <xf numFmtId="177" fontId="8" fillId="0" borderId="0" xfId="4" applyNumberFormat="1" applyFont="1" applyFill="1" applyBorder="1" applyAlignment="1" applyProtection="1">
      <alignment horizontal="right" vertical="center"/>
    </xf>
    <xf numFmtId="178" fontId="10" fillId="0" borderId="41" xfId="5" applyNumberFormat="1" applyFont="1" applyBorder="1" applyAlignment="1">
      <alignment vertical="center"/>
    </xf>
    <xf numFmtId="178" fontId="10" fillId="0" borderId="46" xfId="5" applyNumberFormat="1" applyFont="1" applyBorder="1" applyAlignment="1">
      <alignment vertical="center"/>
    </xf>
    <xf numFmtId="178" fontId="10" fillId="0" borderId="15" xfId="5" applyNumberFormat="1" applyFont="1" applyBorder="1" applyAlignment="1">
      <alignment horizontal="center" vertical="center" wrapText="1"/>
    </xf>
    <xf numFmtId="178" fontId="10" fillId="0" borderId="39" xfId="5" applyNumberFormat="1" applyFont="1" applyBorder="1" applyAlignment="1">
      <alignment horizontal="center" vertical="center"/>
    </xf>
    <xf numFmtId="178" fontId="10" fillId="0" borderId="31" xfId="5" applyNumberFormat="1" applyFont="1" applyBorder="1" applyAlignment="1">
      <alignment horizontal="center" vertical="center"/>
    </xf>
    <xf numFmtId="178" fontId="10" fillId="0" borderId="42" xfId="5" applyNumberFormat="1" applyFont="1" applyBorder="1" applyAlignment="1">
      <alignment horizontal="center" vertical="center"/>
    </xf>
    <xf numFmtId="0" fontId="9" fillId="0" borderId="0" xfId="5"/>
    <xf numFmtId="178" fontId="10" fillId="0" borderId="37" xfId="5" applyNumberFormat="1" applyFont="1" applyBorder="1" applyAlignment="1">
      <alignment vertical="center"/>
    </xf>
    <xf numFmtId="178" fontId="10" fillId="0" borderId="40" xfId="5" applyNumberFormat="1" applyFont="1" applyBorder="1" applyAlignment="1">
      <alignment vertical="center"/>
    </xf>
    <xf numFmtId="0" fontId="9" fillId="0" borderId="45" xfId="5" applyFont="1" applyBorder="1" applyAlignment="1">
      <alignment vertical="center"/>
    </xf>
    <xf numFmtId="178" fontId="10" fillId="0" borderId="41" xfId="5" applyNumberFormat="1" applyFont="1" applyBorder="1" applyAlignment="1">
      <alignment horizontal="center" vertical="center"/>
    </xf>
    <xf numFmtId="178" fontId="10" fillId="0" borderId="47" xfId="5" applyNumberFormat="1" applyFont="1" applyBorder="1" applyAlignment="1">
      <alignment horizontal="center" vertical="center" wrapText="1"/>
    </xf>
    <xf numFmtId="178" fontId="10" fillId="0" borderId="48" xfId="5" applyNumberFormat="1" applyFont="1" applyBorder="1" applyAlignment="1">
      <alignment horizontal="center" vertical="center"/>
    </xf>
    <xf numFmtId="178" fontId="10" fillId="0" borderId="49" xfId="5" applyNumberFormat="1" applyFont="1" applyBorder="1" applyAlignment="1">
      <alignment horizontal="center" vertical="center" wrapText="1"/>
    </xf>
    <xf numFmtId="178" fontId="10" fillId="0" borderId="34" xfId="5" applyNumberFormat="1" applyFont="1" applyBorder="1" applyAlignment="1">
      <alignment horizontal="center" vertical="center"/>
    </xf>
    <xf numFmtId="178" fontId="10" fillId="0" borderId="46" xfId="5" applyNumberFormat="1" applyFont="1" applyBorder="1" applyAlignment="1">
      <alignment horizontal="center" vertical="center"/>
    </xf>
    <xf numFmtId="179" fontId="10" fillId="0" borderId="15" xfId="5" applyNumberFormat="1" applyFont="1" applyFill="1" applyBorder="1" applyAlignment="1">
      <alignment vertical="center"/>
    </xf>
    <xf numFmtId="179" fontId="10" fillId="0" borderId="41" xfId="5" applyNumberFormat="1" applyFont="1" applyFill="1" applyBorder="1" applyAlignment="1">
      <alignment vertical="center"/>
    </xf>
    <xf numFmtId="180" fontId="10" fillId="0" borderId="50" xfId="5" applyNumberFormat="1" applyFont="1" applyFill="1" applyBorder="1" applyAlignment="1">
      <alignment vertical="center"/>
    </xf>
    <xf numFmtId="179" fontId="10" fillId="0" borderId="48" xfId="5" applyNumberFormat="1" applyFont="1" applyFill="1" applyBorder="1" applyAlignment="1">
      <alignment vertical="center"/>
    </xf>
    <xf numFmtId="180" fontId="10" fillId="0" borderId="51" xfId="5" applyNumberFormat="1" applyFont="1" applyFill="1" applyBorder="1" applyAlignment="1">
      <alignment vertical="center"/>
    </xf>
    <xf numFmtId="180" fontId="10" fillId="0" borderId="15" xfId="5" applyNumberFormat="1" applyFont="1" applyBorder="1" applyAlignment="1">
      <alignment vertical="center"/>
    </xf>
    <xf numFmtId="178" fontId="10" fillId="0" borderId="37" xfId="5" applyNumberFormat="1" applyFont="1" applyBorder="1" applyAlignment="1">
      <alignment horizontal="center" vertical="center"/>
    </xf>
    <xf numFmtId="178" fontId="10" fillId="0" borderId="52" xfId="5" applyNumberFormat="1" applyFont="1" applyBorder="1" applyAlignment="1">
      <alignment horizontal="center" vertical="center"/>
    </xf>
    <xf numFmtId="179" fontId="10" fillId="0" borderId="53" xfId="5" applyNumberFormat="1" applyFont="1" applyFill="1" applyBorder="1" applyAlignment="1">
      <alignment vertical="center"/>
    </xf>
    <xf numFmtId="179" fontId="10" fillId="0" borderId="54" xfId="5" applyNumberFormat="1" applyFont="1" applyFill="1" applyBorder="1" applyAlignment="1">
      <alignment vertical="center"/>
    </xf>
    <xf numFmtId="180" fontId="10" fillId="0" borderId="52" xfId="5" applyNumberFormat="1" applyFont="1" applyFill="1" applyBorder="1" applyAlignment="1">
      <alignment vertical="center"/>
    </xf>
    <xf numFmtId="179" fontId="10" fillId="0" borderId="55" xfId="5" applyNumberFormat="1" applyFont="1" applyFill="1" applyBorder="1" applyAlignment="1">
      <alignment vertical="center"/>
    </xf>
    <xf numFmtId="180" fontId="10" fillId="0" borderId="56" xfId="5" applyNumberFormat="1" applyFont="1" applyFill="1" applyBorder="1" applyAlignment="1">
      <alignment vertical="center"/>
    </xf>
    <xf numFmtId="180" fontId="10" fillId="0" borderId="53" xfId="5" applyNumberFormat="1" applyFont="1" applyBorder="1" applyAlignment="1">
      <alignment vertical="center"/>
    </xf>
    <xf numFmtId="179" fontId="10" fillId="0" borderId="53" xfId="5" applyNumberFormat="1" applyFont="1" applyFill="1" applyBorder="1" applyAlignment="1">
      <alignment vertical="center" wrapText="1"/>
    </xf>
    <xf numFmtId="179" fontId="10" fillId="0" borderId="15" xfId="5" applyNumberFormat="1" applyFont="1" applyBorder="1" applyAlignment="1">
      <alignment vertical="center"/>
    </xf>
    <xf numFmtId="179" fontId="10" fillId="0" borderId="41" xfId="5" applyNumberFormat="1" applyFont="1" applyBorder="1" applyAlignment="1">
      <alignment vertical="center"/>
    </xf>
    <xf numFmtId="180" fontId="10" fillId="0" borderId="50" xfId="5" applyNumberFormat="1" applyFont="1" applyBorder="1" applyAlignment="1">
      <alignment vertical="center"/>
    </xf>
    <xf numFmtId="179" fontId="10" fillId="0" borderId="48" xfId="5" applyNumberFormat="1" applyFont="1" applyBorder="1" applyAlignment="1">
      <alignment vertical="center"/>
    </xf>
    <xf numFmtId="180" fontId="10" fillId="0" borderId="12" xfId="5" applyNumberFormat="1" applyFont="1" applyBorder="1" applyAlignment="1">
      <alignment vertical="center"/>
    </xf>
    <xf numFmtId="0" fontId="9" fillId="0" borderId="34" xfId="5" applyBorder="1"/>
    <xf numFmtId="0" fontId="9" fillId="0" borderId="34" xfId="5" applyBorder="1" applyAlignment="1">
      <alignment vertical="center"/>
    </xf>
    <xf numFmtId="0" fontId="11" fillId="0" borderId="34" xfId="5" applyFont="1" applyBorder="1"/>
    <xf numFmtId="0" fontId="15" fillId="0" borderId="0" xfId="26" applyFont="1" applyFill="1">
      <alignment vertical="center"/>
    </xf>
    <xf numFmtId="49" fontId="15" fillId="0" borderId="0" xfId="26" applyNumberFormat="1" applyFont="1" applyFill="1">
      <alignment vertical="center"/>
    </xf>
    <xf numFmtId="0" fontId="15" fillId="0" borderId="0" xfId="26" applyFont="1">
      <alignment vertical="center"/>
    </xf>
    <xf numFmtId="0" fontId="17" fillId="0" borderId="0" xfId="26" applyFont="1" applyFill="1">
      <alignment vertical="center"/>
    </xf>
    <xf numFmtId="0" fontId="18" fillId="0" borderId="0" xfId="26" applyFont="1" applyFill="1">
      <alignment vertical="center"/>
    </xf>
    <xf numFmtId="0" fontId="15" fillId="0" borderId="36" xfId="26" applyFont="1" applyFill="1" applyBorder="1" applyAlignment="1">
      <alignment horizontal="left" vertical="center"/>
    </xf>
    <xf numFmtId="0" fontId="15" fillId="0" borderId="8" xfId="26" applyFont="1" applyFill="1" applyBorder="1" applyAlignment="1">
      <alignment horizontal="left" vertical="center"/>
    </xf>
    <xf numFmtId="0" fontId="15" fillId="0" borderId="9" xfId="26" applyFont="1" applyFill="1" applyBorder="1" applyAlignment="1">
      <alignment horizontal="left" vertical="center"/>
    </xf>
    <xf numFmtId="184" fontId="15" fillId="0" borderId="36" xfId="26" applyNumberFormat="1" applyFont="1" applyFill="1" applyBorder="1" applyAlignment="1">
      <alignment horizontal="right" vertical="center"/>
    </xf>
    <xf numFmtId="184" fontId="15" fillId="0" borderId="8" xfId="26" applyNumberFormat="1" applyFont="1" applyFill="1" applyBorder="1" applyAlignment="1">
      <alignment horizontal="right" vertical="center"/>
    </xf>
    <xf numFmtId="184" fontId="15" fillId="0" borderId="9" xfId="26" applyNumberFormat="1" applyFont="1" applyFill="1" applyBorder="1" applyAlignment="1">
      <alignment horizontal="right" vertical="center"/>
    </xf>
    <xf numFmtId="0" fontId="14" fillId="0" borderId="45" xfId="27" applyFont="1" applyFill="1" applyBorder="1" applyAlignment="1">
      <alignment vertical="center"/>
    </xf>
    <xf numFmtId="184" fontId="15" fillId="0" borderId="36" xfId="26" applyNumberFormat="1" applyFont="1" applyFill="1" applyBorder="1" applyAlignment="1">
      <alignment vertical="center"/>
    </xf>
    <xf numFmtId="184" fontId="15" fillId="0" borderId="8" xfId="26" applyNumberFormat="1" applyFont="1" applyFill="1" applyBorder="1" applyAlignment="1">
      <alignment vertical="center"/>
    </xf>
    <xf numFmtId="184" fontId="15" fillId="0" borderId="9" xfId="26" applyNumberFormat="1" applyFont="1" applyFill="1" applyBorder="1" applyAlignment="1">
      <alignment vertical="center"/>
    </xf>
    <xf numFmtId="0" fontId="15" fillId="0" borderId="7" xfId="26" applyFont="1" applyFill="1" applyBorder="1" applyAlignment="1">
      <alignment horizontal="left" vertical="center"/>
    </xf>
    <xf numFmtId="0" fontId="14" fillId="0" borderId="68" xfId="27" applyFont="1" applyFill="1" applyBorder="1" applyAlignment="1">
      <alignment horizontal="center" vertical="center"/>
    </xf>
    <xf numFmtId="0" fontId="15" fillId="0" borderId="7" xfId="26" applyFont="1" applyFill="1" applyBorder="1" applyAlignment="1">
      <alignment horizontal="center" vertical="center"/>
    </xf>
    <xf numFmtId="0" fontId="15" fillId="0" borderId="71" xfId="26" applyFont="1" applyFill="1" applyBorder="1" applyAlignment="1">
      <alignment horizontal="center" vertical="center"/>
    </xf>
    <xf numFmtId="0" fontId="20" fillId="0" borderId="72" xfId="26" applyFont="1" applyFill="1" applyBorder="1" applyAlignment="1">
      <alignment vertical="center" wrapText="1"/>
    </xf>
    <xf numFmtId="0" fontId="20" fillId="0" borderId="73" xfId="26" applyFont="1" applyFill="1" applyBorder="1" applyAlignment="1">
      <alignment vertical="center" wrapText="1"/>
    </xf>
    <xf numFmtId="181" fontId="15" fillId="0" borderId="71" xfId="26" applyNumberFormat="1" applyFont="1" applyFill="1" applyBorder="1" applyAlignment="1">
      <alignment vertical="center"/>
    </xf>
    <xf numFmtId="181" fontId="15" fillId="0" borderId="72" xfId="26" applyNumberFormat="1" applyFont="1" applyFill="1" applyBorder="1" applyAlignment="1">
      <alignment vertical="center"/>
    </xf>
    <xf numFmtId="181" fontId="15" fillId="0" borderId="73" xfId="26" applyNumberFormat="1" applyFont="1" applyFill="1" applyBorder="1" applyAlignment="1">
      <alignment vertical="center"/>
    </xf>
    <xf numFmtId="0" fontId="15" fillId="0" borderId="7" xfId="26" applyFont="1" applyFill="1" applyBorder="1">
      <alignment vertical="center"/>
    </xf>
    <xf numFmtId="0" fontId="15" fillId="0" borderId="0" xfId="26" applyFont="1" applyFill="1" applyBorder="1">
      <alignment vertical="center"/>
    </xf>
    <xf numFmtId="0" fontId="15" fillId="0" borderId="62" xfId="26" applyFont="1" applyFill="1" applyBorder="1">
      <alignment vertical="center"/>
    </xf>
    <xf numFmtId="49" fontId="15" fillId="0" borderId="7" xfId="26" applyNumberFormat="1" applyFont="1" applyFill="1" applyBorder="1">
      <alignment vertical="center"/>
    </xf>
    <xf numFmtId="49" fontId="15" fillId="0" borderId="0" xfId="26" applyNumberFormat="1" applyFont="1" applyFill="1" applyBorder="1">
      <alignment vertical="center"/>
    </xf>
    <xf numFmtId="0" fontId="15" fillId="0" borderId="0" xfId="26" applyFont="1" applyFill="1" applyBorder="1" applyAlignment="1">
      <alignment vertical="center"/>
    </xf>
    <xf numFmtId="0" fontId="15" fillId="0" borderId="0" xfId="26" applyFont="1" applyFill="1" applyBorder="1" applyAlignment="1">
      <alignment horizontal="center" vertical="center"/>
    </xf>
    <xf numFmtId="49" fontId="15" fillId="0" borderId="0" xfId="26" applyNumberFormat="1" applyFont="1" applyFill="1" applyBorder="1" applyAlignment="1">
      <alignment horizontal="center" vertical="center"/>
    </xf>
    <xf numFmtId="0" fontId="15" fillId="0" borderId="62" xfId="26" applyFont="1" applyFill="1" applyBorder="1" applyAlignment="1">
      <alignment horizontal="center" vertical="center"/>
    </xf>
    <xf numFmtId="0" fontId="15" fillId="0" borderId="71" xfId="26" applyFont="1" applyFill="1" applyBorder="1">
      <alignment vertical="center"/>
    </xf>
    <xf numFmtId="0" fontId="15" fillId="0" borderId="72" xfId="26" applyFont="1" applyFill="1" applyBorder="1">
      <alignment vertical="center"/>
    </xf>
    <xf numFmtId="0" fontId="15" fillId="0" borderId="73" xfId="26" applyFont="1" applyFill="1" applyBorder="1">
      <alignment vertical="center"/>
    </xf>
    <xf numFmtId="0" fontId="15" fillId="0" borderId="0" xfId="28" applyFont="1" applyFill="1">
      <alignment vertical="center"/>
    </xf>
    <xf numFmtId="49" fontId="23" fillId="0" borderId="0" xfId="29" applyNumberFormat="1" applyFont="1">
      <alignment vertical="center"/>
    </xf>
    <xf numFmtId="49" fontId="15" fillId="0" borderId="0" xfId="29" applyNumberFormat="1" applyFont="1">
      <alignment vertical="center"/>
    </xf>
    <xf numFmtId="49" fontId="15" fillId="0" borderId="0" xfId="29" applyNumberFormat="1" applyFont="1" applyFill="1">
      <alignment vertical="center"/>
    </xf>
    <xf numFmtId="0" fontId="15" fillId="0" borderId="0" xfId="29" applyFont="1">
      <alignment vertical="center"/>
    </xf>
    <xf numFmtId="0" fontId="24" fillId="0" borderId="0" xfId="29" applyFont="1">
      <alignment vertical="center"/>
    </xf>
    <xf numFmtId="0" fontId="4" fillId="0" borderId="49" xfId="29" applyFont="1" applyBorder="1" applyAlignment="1">
      <alignment horizontal="center" vertical="center"/>
    </xf>
    <xf numFmtId="0" fontId="4" fillId="0" borderId="49" xfId="29" applyFont="1" applyBorder="1" applyAlignment="1">
      <alignment vertical="center"/>
    </xf>
    <xf numFmtId="0" fontId="15" fillId="0" borderId="0" xfId="29" applyFont="1" applyBorder="1">
      <alignment vertical="center"/>
    </xf>
    <xf numFmtId="0" fontId="15" fillId="0" borderId="12" xfId="29" applyFont="1" applyBorder="1">
      <alignment vertical="center"/>
    </xf>
    <xf numFmtId="0" fontId="15" fillId="0" borderId="49" xfId="29" applyFont="1" applyBorder="1">
      <alignment vertical="center"/>
    </xf>
    <xf numFmtId="0" fontId="15" fillId="0" borderId="41" xfId="29" applyFont="1" applyBorder="1" applyAlignment="1">
      <alignment horizontal="center" vertical="center"/>
    </xf>
    <xf numFmtId="0" fontId="15" fillId="0" borderId="12" xfId="29" applyFont="1" applyBorder="1" applyAlignment="1">
      <alignment horizontal="center" vertical="center"/>
    </xf>
    <xf numFmtId="0" fontId="15" fillId="0" borderId="60" xfId="29" applyFont="1" applyBorder="1" applyAlignment="1">
      <alignment horizontal="center" vertical="center"/>
    </xf>
    <xf numFmtId="0" fontId="15" fillId="0" borderId="0" xfId="29" applyFont="1" applyFill="1" applyBorder="1" applyAlignment="1">
      <alignment horizontal="center" vertical="center" wrapText="1"/>
    </xf>
    <xf numFmtId="0" fontId="15" fillId="0" borderId="0" xfId="29" applyFont="1" applyBorder="1" applyAlignment="1">
      <alignment horizontal="center" vertical="center"/>
    </xf>
    <xf numFmtId="0" fontId="15" fillId="0" borderId="49" xfId="29" applyFont="1" applyFill="1" applyBorder="1" applyAlignment="1">
      <alignment horizontal="center" vertical="center" wrapText="1"/>
    </xf>
    <xf numFmtId="0" fontId="15" fillId="0" borderId="0" xfId="29" applyFont="1" applyFill="1">
      <alignment vertical="center"/>
    </xf>
    <xf numFmtId="0" fontId="14" fillId="0" borderId="0" xfId="29" applyFont="1" applyBorder="1">
      <alignment vertical="center"/>
    </xf>
    <xf numFmtId="0" fontId="14" fillId="0" borderId="0" xfId="29" applyFont="1">
      <alignment vertical="center"/>
    </xf>
    <xf numFmtId="49" fontId="15" fillId="5" borderId="0" xfId="30" applyNumberFormat="1" applyFont="1" applyFill="1" applyProtection="1">
      <alignment vertical="center"/>
    </xf>
    <xf numFmtId="0" fontId="15" fillId="5" borderId="0" xfId="30" applyFont="1" applyFill="1" applyProtection="1">
      <alignment vertical="center"/>
    </xf>
    <xf numFmtId="0" fontId="15" fillId="5" borderId="0" xfId="30" applyFont="1" applyFill="1" applyBorder="1" applyAlignment="1" applyProtection="1">
      <alignment vertical="center"/>
    </xf>
    <xf numFmtId="0" fontId="15" fillId="5" borderId="72" xfId="30" applyFont="1" applyFill="1" applyBorder="1" applyProtection="1">
      <alignment vertical="center"/>
    </xf>
    <xf numFmtId="0" fontId="2" fillId="5" borderId="0" xfId="31" applyFill="1" applyProtection="1">
      <alignment vertical="center"/>
    </xf>
    <xf numFmtId="0" fontId="2" fillId="0" borderId="0" xfId="31" applyProtection="1">
      <alignment vertical="center"/>
    </xf>
    <xf numFmtId="0" fontId="25" fillId="5" borderId="0" xfId="30" applyFont="1" applyFill="1" applyAlignment="1" applyProtection="1">
      <alignment vertical="center"/>
    </xf>
    <xf numFmtId="0" fontId="15" fillId="5" borderId="0" xfId="30" applyFont="1" applyFill="1" applyAlignment="1" applyProtection="1">
      <alignment vertical="center"/>
    </xf>
    <xf numFmtId="0" fontId="2" fillId="5" borderId="0" xfId="31" applyFill="1" applyAlignment="1" applyProtection="1">
      <alignment vertical="center"/>
    </xf>
    <xf numFmtId="0" fontId="2" fillId="0" borderId="0" xfId="31" applyAlignment="1" applyProtection="1">
      <alignment vertical="center"/>
    </xf>
    <xf numFmtId="0" fontId="27" fillId="5" borderId="0" xfId="30" applyFont="1" applyFill="1" applyProtection="1">
      <alignment vertical="center"/>
    </xf>
    <xf numFmtId="0" fontId="28" fillId="5" borderId="0" xfId="30" applyFont="1" applyFill="1" applyProtection="1">
      <alignment vertical="center"/>
    </xf>
    <xf numFmtId="0" fontId="28" fillId="5" borderId="0" xfId="31" applyFont="1" applyFill="1" applyProtection="1">
      <alignment vertical="center"/>
    </xf>
    <xf numFmtId="0" fontId="28" fillId="0" borderId="0" xfId="31" applyFont="1" applyProtection="1">
      <alignment vertical="center"/>
    </xf>
    <xf numFmtId="0" fontId="27" fillId="5" borderId="0" xfId="30" applyFont="1" applyFill="1" applyBorder="1" applyProtection="1">
      <alignment vertical="center"/>
    </xf>
    <xf numFmtId="0" fontId="28" fillId="5" borderId="0" xfId="30" applyFont="1" applyFill="1" applyBorder="1" applyProtection="1">
      <alignment vertical="center"/>
    </xf>
    <xf numFmtId="0" fontId="27" fillId="0" borderId="97" xfId="30" applyFont="1" applyBorder="1" applyAlignment="1" applyProtection="1">
      <alignment horizontal="center" vertical="center" shrinkToFit="1"/>
      <protection locked="0"/>
    </xf>
    <xf numFmtId="0" fontId="27" fillId="0" borderId="97" xfId="30" applyFont="1" applyFill="1" applyBorder="1" applyAlignment="1" applyProtection="1">
      <alignment horizontal="center" vertical="center" shrinkToFit="1"/>
      <protection locked="0"/>
    </xf>
    <xf numFmtId="0" fontId="27" fillId="0" borderId="109" xfId="33" applyFont="1" applyBorder="1" applyAlignment="1" applyProtection="1">
      <alignment horizontal="center" vertical="center" shrinkToFit="1"/>
      <protection locked="0"/>
    </xf>
    <xf numFmtId="0" fontId="27" fillId="0" borderId="111" xfId="30" applyFont="1" applyBorder="1" applyAlignment="1" applyProtection="1">
      <alignment horizontal="center" vertical="center" shrinkToFit="1"/>
      <protection locked="0"/>
    </xf>
    <xf numFmtId="0" fontId="27" fillId="0" borderId="111" xfId="30" applyFont="1" applyFill="1" applyBorder="1" applyAlignment="1" applyProtection="1">
      <alignment horizontal="center" vertical="center" shrinkToFit="1"/>
      <protection locked="0"/>
    </xf>
    <xf numFmtId="0" fontId="27" fillId="0" borderId="122" xfId="33" applyFont="1" applyBorder="1" applyAlignment="1" applyProtection="1">
      <alignment horizontal="center" vertical="center" shrinkToFit="1"/>
      <protection locked="0"/>
    </xf>
    <xf numFmtId="0" fontId="27" fillId="7" borderId="20" xfId="30" applyFont="1" applyFill="1" applyBorder="1" applyAlignment="1" applyProtection="1">
      <alignment horizontal="center" vertical="center" shrinkToFit="1"/>
      <protection locked="0"/>
    </xf>
    <xf numFmtId="0" fontId="21" fillId="5" borderId="0" xfId="30" applyFont="1" applyFill="1" applyProtection="1">
      <alignment vertical="center"/>
    </xf>
    <xf numFmtId="0" fontId="27" fillId="0" borderId="135" xfId="30" applyFont="1" applyBorder="1" applyAlignment="1" applyProtection="1">
      <alignment horizontal="center" vertical="center" shrinkToFit="1"/>
      <protection locked="0"/>
    </xf>
    <xf numFmtId="0" fontId="27" fillId="5" borderId="122" xfId="30" applyFont="1" applyFill="1" applyBorder="1" applyAlignment="1" applyProtection="1">
      <alignment horizontal="center" vertical="center" shrinkToFit="1"/>
      <protection locked="0"/>
    </xf>
    <xf numFmtId="0" fontId="2" fillId="5" borderId="0" xfId="31" applyFont="1" applyFill="1" applyProtection="1">
      <alignment vertical="center"/>
    </xf>
    <xf numFmtId="0" fontId="27" fillId="0" borderId="144" xfId="30" applyFont="1" applyBorder="1" applyAlignment="1" applyProtection="1">
      <alignment horizontal="center" vertical="center" shrinkToFit="1"/>
      <protection locked="0"/>
    </xf>
    <xf numFmtId="0" fontId="27" fillId="5" borderId="0" xfId="30" applyFont="1" applyFill="1" applyBorder="1" applyAlignment="1" applyProtection="1">
      <alignment horizontal="center" vertical="center" shrinkToFit="1"/>
    </xf>
    <xf numFmtId="0" fontId="27" fillId="5" borderId="0" xfId="30" applyFont="1" applyFill="1" applyBorder="1" applyAlignment="1" applyProtection="1">
      <alignment horizontal="left" vertical="center" shrinkToFit="1"/>
    </xf>
    <xf numFmtId="177" fontId="27" fillId="5" borderId="0" xfId="30" applyNumberFormat="1" applyFont="1" applyFill="1" applyBorder="1" applyAlignment="1" applyProtection="1">
      <alignment horizontal="right" vertical="center" shrinkToFit="1"/>
    </xf>
    <xf numFmtId="177" fontId="27" fillId="5" borderId="0" xfId="30" applyNumberFormat="1" applyFont="1" applyFill="1" applyBorder="1" applyAlignment="1" applyProtection="1">
      <alignment horizontal="left" vertical="center" shrinkToFit="1"/>
    </xf>
    <xf numFmtId="0" fontId="21" fillId="5" borderId="0" xfId="30" applyFont="1" applyFill="1" applyBorder="1" applyProtection="1">
      <alignment vertical="center"/>
    </xf>
    <xf numFmtId="0" fontId="27" fillId="5" borderId="72" xfId="30" applyFont="1" applyFill="1" applyBorder="1" applyAlignment="1" applyProtection="1">
      <alignment vertical="center"/>
    </xf>
    <xf numFmtId="0" fontId="27" fillId="5" borderId="72" xfId="30" applyFont="1" applyFill="1" applyBorder="1" applyAlignment="1" applyProtection="1">
      <alignment horizontal="center" vertical="center"/>
    </xf>
    <xf numFmtId="0" fontId="27" fillId="5" borderId="31" xfId="30" applyFont="1" applyFill="1" applyBorder="1" applyProtection="1">
      <alignment vertical="center"/>
    </xf>
    <xf numFmtId="0" fontId="27" fillId="5" borderId="11" xfId="30" applyFont="1" applyFill="1" applyBorder="1" applyAlignment="1" applyProtection="1">
      <alignment vertical="center"/>
    </xf>
    <xf numFmtId="0" fontId="27" fillId="5" borderId="12" xfId="30" applyFont="1" applyFill="1" applyBorder="1" applyAlignment="1" applyProtection="1">
      <alignment vertical="center"/>
    </xf>
    <xf numFmtId="0" fontId="27" fillId="5" borderId="0" xfId="30" applyFont="1" applyFill="1" applyBorder="1" applyAlignment="1" applyProtection="1">
      <alignment vertical="center"/>
    </xf>
    <xf numFmtId="0" fontId="27" fillId="5" borderId="62" xfId="30" applyFont="1" applyFill="1" applyBorder="1" applyAlignment="1" applyProtection="1">
      <alignment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8" fillId="5" borderId="0" xfId="30" applyFont="1" applyFill="1" applyAlignment="1" applyProtection="1">
      <alignment vertical="center"/>
    </xf>
    <xf numFmtId="0" fontId="28" fillId="5" borderId="0" xfId="30" applyFont="1" applyFill="1" applyBorder="1" applyAlignment="1" applyProtection="1">
      <alignment horizontal="center" vertical="center"/>
    </xf>
    <xf numFmtId="0" fontId="28" fillId="5" borderId="7" xfId="30" applyFont="1" applyFill="1" applyBorder="1" applyAlignment="1" applyProtection="1">
      <alignment vertical="center"/>
    </xf>
    <xf numFmtId="0" fontId="28" fillId="5" borderId="0" xfId="30" applyFont="1" applyFill="1" applyBorder="1" applyAlignment="1" applyProtection="1">
      <alignment vertical="center"/>
    </xf>
    <xf numFmtId="0" fontId="30" fillId="5" borderId="0" xfId="31" applyFont="1" applyFill="1" applyProtection="1">
      <alignment vertical="center"/>
    </xf>
    <xf numFmtId="0" fontId="2" fillId="0" borderId="0" xfId="31">
      <alignment vertical="center"/>
    </xf>
    <xf numFmtId="0" fontId="9" fillId="5" borderId="0" xfId="5" applyFill="1" applyProtection="1">
      <protection hidden="1"/>
    </xf>
    <xf numFmtId="0" fontId="9" fillId="5" borderId="0" xfId="5" applyFill="1"/>
    <xf numFmtId="0" fontId="2" fillId="0" borderId="0" xfId="34" applyFont="1" applyFill="1">
      <alignment vertical="center"/>
    </xf>
    <xf numFmtId="0" fontId="2" fillId="0" borderId="0" xfId="34" applyFont="1" applyFill="1" applyBorder="1">
      <alignment vertical="center"/>
    </xf>
    <xf numFmtId="0" fontId="27" fillId="0" borderId="41" xfId="34" applyFont="1" applyFill="1" applyBorder="1">
      <alignment vertical="center"/>
    </xf>
    <xf numFmtId="0" fontId="2" fillId="0" borderId="12" xfId="34" applyFont="1" applyFill="1" applyBorder="1">
      <alignment vertical="center"/>
    </xf>
    <xf numFmtId="0" fontId="2" fillId="0" borderId="46" xfId="34" applyFont="1" applyFill="1" applyBorder="1">
      <alignment vertical="center"/>
    </xf>
    <xf numFmtId="0" fontId="2" fillId="0" borderId="60" xfId="34" applyFont="1" applyFill="1" applyBorder="1">
      <alignment vertical="center"/>
    </xf>
    <xf numFmtId="178" fontId="4" fillId="0" borderId="0" xfId="34" applyNumberFormat="1" applyFont="1" applyFill="1" applyBorder="1">
      <alignment vertical="center"/>
    </xf>
    <xf numFmtId="0" fontId="2" fillId="0" borderId="38" xfId="34" applyFont="1" applyFill="1" applyBorder="1">
      <alignment vertical="center"/>
    </xf>
    <xf numFmtId="0" fontId="2" fillId="5" borderId="41" xfId="34" applyFont="1" applyFill="1" applyBorder="1">
      <alignment vertical="center"/>
    </xf>
    <xf numFmtId="0" fontId="2" fillId="5" borderId="12" xfId="34" applyFont="1" applyFill="1" applyBorder="1">
      <alignment vertical="center"/>
    </xf>
    <xf numFmtId="0" fontId="2" fillId="5" borderId="46" xfId="34" applyFont="1" applyFill="1" applyBorder="1">
      <alignment vertical="center"/>
    </xf>
    <xf numFmtId="0" fontId="2" fillId="5" borderId="39" xfId="34" applyFont="1" applyFill="1" applyBorder="1">
      <alignment vertical="center"/>
    </xf>
    <xf numFmtId="0" fontId="2" fillId="5" borderId="31" xfId="34" applyFont="1" applyFill="1" applyBorder="1">
      <alignment vertical="center"/>
    </xf>
    <xf numFmtId="0" fontId="2" fillId="5" borderId="42" xfId="34" applyFont="1" applyFill="1" applyBorder="1">
      <alignment vertical="center"/>
    </xf>
    <xf numFmtId="178" fontId="4" fillId="5" borderId="37" xfId="34" applyNumberFormat="1" applyFont="1" applyFill="1" applyBorder="1">
      <alignment vertical="center"/>
    </xf>
    <xf numFmtId="178" fontId="4" fillId="5" borderId="49" xfId="34" applyNumberFormat="1" applyFont="1" applyFill="1" applyBorder="1">
      <alignment vertical="center"/>
    </xf>
    <xf numFmtId="178" fontId="4" fillId="5" borderId="40" xfId="34" applyNumberFormat="1" applyFont="1" applyFill="1" applyBorder="1">
      <alignment vertical="center"/>
    </xf>
    <xf numFmtId="178" fontId="4" fillId="5" borderId="34" xfId="34" applyNumberFormat="1" applyFont="1" applyFill="1" applyBorder="1" applyAlignment="1">
      <alignment horizontal="center" vertical="center"/>
    </xf>
    <xf numFmtId="178" fontId="15" fillId="5" borderId="186" xfId="34" applyNumberFormat="1" applyFont="1" applyFill="1" applyBorder="1" applyAlignment="1">
      <alignment horizontal="center" vertical="center"/>
    </xf>
    <xf numFmtId="178" fontId="4" fillId="5" borderId="47" xfId="34" applyNumberFormat="1" applyFont="1" applyFill="1" applyBorder="1" applyAlignment="1">
      <alignment horizontal="center" vertical="center"/>
    </xf>
    <xf numFmtId="177" fontId="4" fillId="5" borderId="45" xfId="35" applyNumberFormat="1" applyFont="1" applyFill="1" applyBorder="1" applyAlignment="1">
      <alignment horizontal="right" vertical="center" wrapText="1"/>
    </xf>
    <xf numFmtId="177" fontId="4" fillId="5" borderId="45" xfId="35" applyNumberFormat="1" applyFont="1" applyFill="1" applyBorder="1" applyAlignment="1">
      <alignment horizontal="right" vertical="center"/>
    </xf>
    <xf numFmtId="177" fontId="4" fillId="5" borderId="37" xfId="35" applyNumberFormat="1" applyFont="1" applyFill="1" applyBorder="1" applyAlignment="1">
      <alignment horizontal="right" vertical="center"/>
    </xf>
    <xf numFmtId="188" fontId="4" fillId="5" borderId="187" xfId="35" applyNumberFormat="1" applyFont="1" applyFill="1" applyBorder="1" applyAlignment="1">
      <alignment horizontal="right" vertical="center"/>
    </xf>
    <xf numFmtId="177" fontId="4" fillId="5" borderId="34" xfId="35" applyNumberFormat="1" applyFont="1" applyFill="1" applyBorder="1" applyAlignment="1">
      <alignment horizontal="right" vertical="center" wrapText="1"/>
    </xf>
    <xf numFmtId="177" fontId="4" fillId="5" borderId="34" xfId="35" applyNumberFormat="1" applyFont="1" applyFill="1" applyBorder="1" applyAlignment="1">
      <alignment horizontal="right" vertical="center"/>
    </xf>
    <xf numFmtId="177" fontId="4" fillId="5" borderId="39" xfId="35" applyNumberFormat="1" applyFont="1" applyFill="1" applyBorder="1" applyAlignment="1">
      <alignment horizontal="right" vertical="center"/>
    </xf>
    <xf numFmtId="188" fontId="4" fillId="5" borderId="47" xfId="35" applyNumberFormat="1" applyFont="1" applyFill="1" applyBorder="1" applyAlignment="1">
      <alignment horizontal="right" vertical="center"/>
    </xf>
    <xf numFmtId="190" fontId="4" fillId="0" borderId="0" xfId="34" applyNumberFormat="1" applyFont="1" applyFill="1" applyBorder="1">
      <alignment vertical="center"/>
    </xf>
    <xf numFmtId="178" fontId="4" fillId="0" borderId="39" xfId="34" applyNumberFormat="1" applyFont="1" applyFill="1" applyBorder="1">
      <alignment vertical="center"/>
    </xf>
    <xf numFmtId="178" fontId="4" fillId="0" borderId="31" xfId="34" applyNumberFormat="1" applyFont="1" applyFill="1" applyBorder="1">
      <alignment vertical="center"/>
    </xf>
    <xf numFmtId="178" fontId="4" fillId="0" borderId="42" xfId="34" applyNumberFormat="1" applyFont="1" applyFill="1" applyBorder="1">
      <alignment vertical="center"/>
    </xf>
    <xf numFmtId="178" fontId="4" fillId="0" borderId="34" xfId="34" applyNumberFormat="1" applyFont="1" applyFill="1" applyBorder="1" applyAlignment="1">
      <alignment horizontal="center" vertical="center"/>
    </xf>
    <xf numFmtId="178" fontId="4" fillId="0" borderId="186" xfId="34" applyNumberFormat="1" applyFont="1" applyFill="1" applyBorder="1" applyAlignment="1">
      <alignment horizontal="center" vertical="center"/>
    </xf>
    <xf numFmtId="178" fontId="4" fillId="0" borderId="47" xfId="34" applyNumberFormat="1" applyFont="1" applyFill="1" applyBorder="1" applyAlignment="1">
      <alignment horizontal="center" vertical="center"/>
    </xf>
    <xf numFmtId="178" fontId="4" fillId="0" borderId="0" xfId="34" applyNumberFormat="1" applyFont="1" applyFill="1" applyBorder="1" applyAlignment="1">
      <alignment horizontal="center" vertical="center"/>
    </xf>
    <xf numFmtId="178" fontId="4" fillId="0" borderId="60" xfId="34" applyNumberFormat="1" applyFont="1" applyFill="1" applyBorder="1">
      <alignment vertical="center"/>
    </xf>
    <xf numFmtId="191" fontId="10" fillId="0" borderId="34" xfId="34" applyNumberFormat="1" applyFont="1" applyFill="1" applyBorder="1" applyAlignment="1">
      <alignment horizontal="right" vertical="center" shrinkToFit="1"/>
    </xf>
    <xf numFmtId="191" fontId="10" fillId="0" borderId="186" xfId="34" applyNumberFormat="1" applyFont="1" applyFill="1" applyBorder="1" applyAlignment="1">
      <alignment horizontal="right" vertical="center" shrinkToFit="1"/>
    </xf>
    <xf numFmtId="191" fontId="4" fillId="0" borderId="47" xfId="34" applyNumberFormat="1" applyFont="1" applyFill="1" applyBorder="1" applyAlignment="1">
      <alignment horizontal="right" vertical="center" shrinkToFit="1"/>
    </xf>
    <xf numFmtId="178" fontId="4" fillId="0" borderId="38" xfId="34" applyNumberFormat="1" applyFont="1" applyFill="1" applyBorder="1">
      <alignment vertical="center"/>
    </xf>
    <xf numFmtId="178" fontId="4" fillId="0" borderId="0" xfId="34" applyNumberFormat="1" applyFont="1" applyFill="1">
      <alignment vertical="center"/>
    </xf>
    <xf numFmtId="188" fontId="10" fillId="0" borderId="34" xfId="34" applyNumberFormat="1" applyFont="1" applyFill="1" applyBorder="1" applyAlignment="1">
      <alignment horizontal="right" vertical="center" shrinkToFit="1"/>
    </xf>
    <xf numFmtId="188" fontId="10" fillId="0" borderId="186" xfId="34" applyNumberFormat="1" applyFont="1" applyFill="1" applyBorder="1" applyAlignment="1">
      <alignment horizontal="right" vertical="center" shrinkToFit="1"/>
    </xf>
    <xf numFmtId="188" fontId="4" fillId="0" borderId="47" xfId="34" applyNumberFormat="1" applyFont="1" applyFill="1" applyBorder="1" applyAlignment="1">
      <alignment horizontal="right" vertical="center" shrinkToFit="1"/>
    </xf>
    <xf numFmtId="178" fontId="4" fillId="0" borderId="37" xfId="34" applyNumberFormat="1" applyFont="1" applyFill="1" applyBorder="1">
      <alignment vertical="center"/>
    </xf>
    <xf numFmtId="178" fontId="4" fillId="0" borderId="49" xfId="34" applyNumberFormat="1" applyFont="1" applyFill="1" applyBorder="1">
      <alignment vertical="center"/>
    </xf>
    <xf numFmtId="190" fontId="4" fillId="0" borderId="49" xfId="34" applyNumberFormat="1" applyFont="1" applyFill="1" applyBorder="1">
      <alignment vertical="center"/>
    </xf>
    <xf numFmtId="178" fontId="4" fillId="0" borderId="40" xfId="34" applyNumberFormat="1" applyFont="1" applyFill="1" applyBorder="1">
      <alignment vertical="center"/>
    </xf>
    <xf numFmtId="0" fontId="2" fillId="0" borderId="46" xfId="34" applyFont="1" applyFill="1" applyBorder="1" applyAlignment="1"/>
    <xf numFmtId="0" fontId="2" fillId="0" borderId="38" xfId="34" applyFont="1" applyFill="1" applyBorder="1" applyAlignment="1"/>
    <xf numFmtId="177" fontId="4" fillId="5" borderId="34" xfId="34" applyNumberFormat="1" applyFont="1" applyFill="1" applyBorder="1" applyAlignment="1">
      <alignment horizontal="right" vertical="center"/>
    </xf>
    <xf numFmtId="177" fontId="4" fillId="5" borderId="186" xfId="34" applyNumberFormat="1" applyFont="1" applyFill="1" applyBorder="1" applyAlignment="1">
      <alignment horizontal="right" vertical="center"/>
    </xf>
    <xf numFmtId="188" fontId="4" fillId="5" borderId="47" xfId="34" applyNumberFormat="1" applyFont="1" applyFill="1" applyBorder="1" applyAlignment="1">
      <alignment horizontal="right" vertical="center"/>
    </xf>
    <xf numFmtId="177" fontId="4" fillId="0" borderId="34" xfId="34" applyNumberFormat="1" applyFont="1" applyFill="1" applyBorder="1" applyAlignment="1">
      <alignment horizontal="right" vertical="center"/>
    </xf>
    <xf numFmtId="177" fontId="4" fillId="0" borderId="186" xfId="34" applyNumberFormat="1" applyFont="1" applyFill="1" applyBorder="1" applyAlignment="1">
      <alignment horizontal="right" vertical="center"/>
    </xf>
    <xf numFmtId="188" fontId="4" fillId="0" borderId="47" xfId="34" applyNumberFormat="1" applyFont="1" applyFill="1" applyBorder="1" applyAlignment="1">
      <alignment horizontal="right" vertical="center"/>
    </xf>
    <xf numFmtId="177" fontId="4" fillId="5" borderId="34" xfId="34" applyNumberFormat="1" applyFont="1" applyFill="1" applyBorder="1" applyAlignment="1">
      <alignment horizontal="right" vertical="center" wrapText="1"/>
    </xf>
    <xf numFmtId="177" fontId="4" fillId="5" borderId="186" xfId="34" applyNumberFormat="1" applyFont="1" applyFill="1" applyBorder="1" applyAlignment="1">
      <alignment horizontal="right" vertical="center" wrapText="1"/>
    </xf>
    <xf numFmtId="188" fontId="4" fillId="5" borderId="47" xfId="34" applyNumberFormat="1" applyFont="1" applyFill="1" applyBorder="1" applyAlignment="1">
      <alignment horizontal="right" vertical="center" wrapText="1"/>
    </xf>
    <xf numFmtId="0" fontId="4" fillId="0" borderId="0" xfId="34" applyFont="1" applyFill="1" applyBorder="1" applyAlignment="1"/>
    <xf numFmtId="0" fontId="2" fillId="0" borderId="0" xfId="34" applyFont="1" applyFill="1" applyBorder="1" applyAlignment="1"/>
    <xf numFmtId="190" fontId="4" fillId="0" borderId="12" xfId="34" applyNumberFormat="1" applyFont="1" applyFill="1" applyBorder="1">
      <alignment vertical="center"/>
    </xf>
    <xf numFmtId="0" fontId="2" fillId="0" borderId="49" xfId="34" applyFont="1" applyFill="1" applyBorder="1">
      <alignment vertical="center"/>
    </xf>
    <xf numFmtId="0" fontId="27" fillId="0" borderId="60" xfId="34" applyFont="1" applyFill="1" applyBorder="1">
      <alignment vertical="center"/>
    </xf>
    <xf numFmtId="0" fontId="2" fillId="0" borderId="49" xfId="35" applyFont="1" applyFill="1" applyBorder="1">
      <alignment vertical="center"/>
    </xf>
    <xf numFmtId="190" fontId="4" fillId="0" borderId="49" xfId="35" applyNumberFormat="1" applyFont="1" applyFill="1" applyBorder="1">
      <alignment vertical="center"/>
    </xf>
    <xf numFmtId="178" fontId="10" fillId="0" borderId="41" xfId="36" applyNumberFormat="1" applyFont="1" applyBorder="1" applyAlignment="1">
      <alignment vertical="center"/>
    </xf>
    <xf numFmtId="178" fontId="10" fillId="0" borderId="46" xfId="36" applyNumberFormat="1" applyFont="1" applyBorder="1" applyAlignment="1">
      <alignment vertical="center"/>
    </xf>
    <xf numFmtId="178" fontId="10" fillId="0" borderId="37" xfId="36" applyNumberFormat="1" applyFont="1" applyBorder="1" applyAlignment="1">
      <alignment vertical="center"/>
    </xf>
    <xf numFmtId="178" fontId="10" fillId="0" borderId="40" xfId="36" applyNumberFormat="1" applyFont="1" applyBorder="1" applyAlignment="1">
      <alignment vertical="center"/>
    </xf>
    <xf numFmtId="178" fontId="10" fillId="0" borderId="41" xfId="36" applyNumberFormat="1" applyFont="1" applyBorder="1" applyAlignment="1">
      <alignment horizontal="center" vertical="center"/>
    </xf>
    <xf numFmtId="178" fontId="10" fillId="0" borderId="47" xfId="36" applyNumberFormat="1" applyFont="1" applyBorder="1" applyAlignment="1">
      <alignment horizontal="center" vertical="center" wrapText="1"/>
    </xf>
    <xf numFmtId="178" fontId="14" fillId="0" borderId="48" xfId="36" applyNumberFormat="1" applyFont="1" applyBorder="1" applyAlignment="1">
      <alignment horizontal="center" vertical="center"/>
    </xf>
    <xf numFmtId="178" fontId="10" fillId="0" borderId="49" xfId="36" applyNumberFormat="1" applyFont="1" applyBorder="1" applyAlignment="1">
      <alignment horizontal="center" vertical="center" wrapText="1"/>
    </xf>
    <xf numFmtId="178" fontId="10" fillId="0" borderId="34" xfId="36" applyNumberFormat="1" applyFont="1" applyBorder="1" applyAlignment="1">
      <alignment horizontal="center" vertical="center"/>
    </xf>
    <xf numFmtId="177" fontId="10" fillId="0" borderId="15" xfId="37" applyNumberFormat="1" applyFont="1" applyFill="1" applyBorder="1" applyAlignment="1">
      <alignment horizontal="right" vertical="center"/>
    </xf>
    <xf numFmtId="177" fontId="10" fillId="0" borderId="41" xfId="37" applyNumberFormat="1" applyFont="1" applyFill="1" applyBorder="1" applyAlignment="1">
      <alignment horizontal="right" vertical="center"/>
    </xf>
    <xf numFmtId="188" fontId="10" fillId="0" borderId="50" xfId="37" applyNumberFormat="1" applyFont="1" applyFill="1" applyBorder="1" applyAlignment="1">
      <alignment horizontal="right" vertical="center"/>
    </xf>
    <xf numFmtId="177" fontId="10" fillId="0" borderId="48" xfId="37" applyNumberFormat="1" applyFont="1" applyFill="1" applyBorder="1" applyAlignment="1">
      <alignment horizontal="right" vertical="center"/>
    </xf>
    <xf numFmtId="188" fontId="10" fillId="0" borderId="51" xfId="37" applyNumberFormat="1" applyFont="1" applyFill="1" applyBorder="1" applyAlignment="1">
      <alignment horizontal="right" vertical="center"/>
    </xf>
    <xf numFmtId="188" fontId="10" fillId="0" borderId="15" xfId="37" applyNumberFormat="1" applyFont="1" applyBorder="1" applyAlignment="1">
      <alignment horizontal="right" vertical="center"/>
    </xf>
    <xf numFmtId="178" fontId="10" fillId="0" borderId="37" xfId="36" applyNumberFormat="1" applyFont="1" applyBorder="1" applyAlignment="1">
      <alignment horizontal="center" vertical="center"/>
    </xf>
    <xf numFmtId="178" fontId="10" fillId="0" borderId="52" xfId="36" applyNumberFormat="1" applyFont="1" applyBorder="1" applyAlignment="1">
      <alignment horizontal="center" vertical="center"/>
    </xf>
    <xf numFmtId="177" fontId="10" fillId="0" borderId="53" xfId="37" applyNumberFormat="1" applyFont="1" applyFill="1" applyBorder="1" applyAlignment="1">
      <alignment horizontal="right" vertical="center"/>
    </xf>
    <xf numFmtId="177" fontId="10" fillId="0" borderId="54" xfId="37" applyNumberFormat="1" applyFont="1" applyFill="1" applyBorder="1" applyAlignment="1">
      <alignment horizontal="right" vertical="center"/>
    </xf>
    <xf numFmtId="188" fontId="10" fillId="0" borderId="52" xfId="37" applyNumberFormat="1" applyFont="1" applyFill="1" applyBorder="1" applyAlignment="1">
      <alignment horizontal="right" vertical="center"/>
    </xf>
    <xf numFmtId="177" fontId="10" fillId="0" borderId="55" xfId="37" applyNumberFormat="1" applyFont="1" applyFill="1" applyBorder="1" applyAlignment="1">
      <alignment horizontal="right" vertical="center"/>
    </xf>
    <xf numFmtId="188" fontId="10" fillId="0" borderId="56" xfId="37" applyNumberFormat="1" applyFont="1" applyFill="1" applyBorder="1" applyAlignment="1">
      <alignment horizontal="right" vertical="center"/>
    </xf>
    <xf numFmtId="188" fontId="10" fillId="0" borderId="53" xfId="37" applyNumberFormat="1" applyFont="1" applyBorder="1" applyAlignment="1">
      <alignment horizontal="right" vertical="center"/>
    </xf>
    <xf numFmtId="177" fontId="10" fillId="0" borderId="53" xfId="37" applyNumberFormat="1" applyFont="1" applyFill="1" applyBorder="1" applyAlignment="1">
      <alignment horizontal="right" vertical="center" wrapText="1"/>
    </xf>
    <xf numFmtId="178" fontId="10" fillId="0" borderId="46" xfId="36" applyNumberFormat="1" applyFont="1" applyBorder="1" applyAlignment="1">
      <alignment horizontal="center" vertical="center"/>
    </xf>
    <xf numFmtId="177" fontId="10" fillId="0" borderId="15" xfId="37" applyNumberFormat="1" applyFont="1" applyBorder="1" applyAlignment="1">
      <alignment horizontal="right" vertical="center"/>
    </xf>
    <xf numFmtId="177" fontId="10" fillId="0" borderId="41" xfId="37" applyNumberFormat="1" applyFont="1" applyBorder="1" applyAlignment="1">
      <alignment horizontal="right" vertical="center"/>
    </xf>
    <xf numFmtId="188" fontId="10" fillId="0" borderId="50" xfId="37" applyNumberFormat="1" applyFont="1" applyBorder="1" applyAlignment="1">
      <alignment horizontal="right" vertical="center"/>
    </xf>
    <xf numFmtId="177" fontId="10" fillId="0" borderId="48" xfId="37" applyNumberFormat="1" applyFont="1" applyBorder="1" applyAlignment="1">
      <alignment horizontal="right" vertical="center"/>
    </xf>
    <xf numFmtId="188" fontId="10" fillId="0" borderId="12" xfId="37" applyNumberFormat="1" applyFont="1" applyBorder="1" applyAlignment="1">
      <alignment horizontal="right" vertical="center"/>
    </xf>
    <xf numFmtId="0" fontId="2" fillId="0" borderId="37" xfId="34" applyFont="1" applyFill="1" applyBorder="1">
      <alignment vertical="center"/>
    </xf>
    <xf numFmtId="0" fontId="2" fillId="0" borderId="40" xfId="34" applyFont="1" applyFill="1" applyBorder="1">
      <alignment vertical="center"/>
    </xf>
    <xf numFmtId="0" fontId="9" fillId="5" borderId="0" xfId="5" applyFont="1" applyFill="1"/>
    <xf numFmtId="0" fontId="9" fillId="5" borderId="0" xfId="5" applyFont="1" applyFill="1" applyAlignment="1" applyProtection="1">
      <protection hidden="1"/>
    </xf>
    <xf numFmtId="0" fontId="32" fillId="5" borderId="0" xfId="5" applyFont="1" applyFill="1"/>
    <xf numFmtId="0" fontId="9" fillId="5" borderId="0" xfId="5" applyFont="1" applyFill="1" applyProtection="1">
      <protection hidden="1"/>
    </xf>
    <xf numFmtId="0" fontId="2" fillId="0" borderId="41" xfId="34" applyFont="1" applyFill="1" applyBorder="1">
      <alignment vertical="center"/>
    </xf>
    <xf numFmtId="190" fontId="2" fillId="0" borderId="12" xfId="34" applyNumberFormat="1" applyFont="1" applyFill="1" applyBorder="1">
      <alignment vertical="center"/>
    </xf>
    <xf numFmtId="0" fontId="27" fillId="0" borderId="0" xfId="34" applyFont="1" applyFill="1">
      <alignment vertical="center"/>
    </xf>
    <xf numFmtId="0" fontId="27" fillId="0" borderId="0" xfId="34" applyFont="1" applyFill="1" applyAlignment="1">
      <alignment vertical="center"/>
    </xf>
    <xf numFmtId="0" fontId="2" fillId="0" borderId="31" xfId="34" applyFont="1" applyFill="1" applyBorder="1">
      <alignment vertical="center"/>
    </xf>
    <xf numFmtId="178" fontId="33" fillId="0" borderId="0" xfId="34" applyNumberFormat="1" applyFont="1" applyFill="1" applyBorder="1">
      <alignment vertical="center"/>
    </xf>
    <xf numFmtId="178" fontId="2" fillId="0" borderId="0" xfId="34" applyNumberFormat="1" applyFont="1" applyFill="1" applyBorder="1">
      <alignment vertical="center"/>
    </xf>
    <xf numFmtId="179" fontId="2" fillId="5" borderId="0" xfId="35" applyNumberFormat="1" applyFont="1" applyFill="1" applyBorder="1" applyAlignment="1">
      <alignment vertical="center" wrapText="1"/>
    </xf>
    <xf numFmtId="179" fontId="2" fillId="5" borderId="34" xfId="35" applyNumberFormat="1" applyFont="1" applyFill="1" applyBorder="1" applyAlignment="1">
      <alignment horizontal="center" vertical="center" wrapText="1"/>
    </xf>
    <xf numFmtId="178" fontId="2" fillId="0" borderId="0" xfId="34" applyNumberFormat="1" applyFont="1" applyFill="1">
      <alignment vertical="center"/>
    </xf>
    <xf numFmtId="178" fontId="2" fillId="0" borderId="60" xfId="34" applyNumberFormat="1" applyFont="1" applyFill="1" applyBorder="1">
      <alignment vertical="center"/>
    </xf>
    <xf numFmtId="178" fontId="2" fillId="0" borderId="38" xfId="34" applyNumberFormat="1" applyFont="1" applyFill="1" applyBorder="1">
      <alignment vertical="center"/>
    </xf>
    <xf numFmtId="192" fontId="2" fillId="0" borderId="0" xfId="34" applyNumberFormat="1" applyFont="1" applyFill="1" applyBorder="1">
      <alignment vertical="center"/>
    </xf>
    <xf numFmtId="178" fontId="2" fillId="0" borderId="37" xfId="34" applyNumberFormat="1" applyFont="1" applyFill="1" applyBorder="1">
      <alignment vertical="center"/>
    </xf>
    <xf numFmtId="178" fontId="2" fillId="0" borderId="49" xfId="34" applyNumberFormat="1" applyFont="1" applyFill="1" applyBorder="1">
      <alignment vertical="center"/>
    </xf>
    <xf numFmtId="190" fontId="2" fillId="0" borderId="49" xfId="34" applyNumberFormat="1" applyFont="1" applyFill="1" applyBorder="1">
      <alignment vertical="center"/>
    </xf>
    <xf numFmtId="178" fontId="2" fillId="0" borderId="40" xfId="34" applyNumberFormat="1" applyFont="1" applyFill="1" applyBorder="1">
      <alignment vertical="center"/>
    </xf>
    <xf numFmtId="178" fontId="9" fillId="0" borderId="0" xfId="36" applyNumberFormat="1" applyFont="1" applyBorder="1" applyAlignment="1">
      <alignment vertical="center"/>
    </xf>
    <xf numFmtId="177" fontId="9" fillId="0" borderId="0" xfId="37" applyNumberFormat="1" applyFont="1" applyFill="1" applyBorder="1" applyAlignment="1">
      <alignment horizontal="right" vertical="center"/>
    </xf>
    <xf numFmtId="188" fontId="9" fillId="0" borderId="0" xfId="37" applyNumberFormat="1" applyFont="1" applyFill="1" applyBorder="1" applyAlignment="1">
      <alignment horizontal="right" vertical="center"/>
    </xf>
    <xf numFmtId="188" fontId="9" fillId="0" borderId="0" xfId="37" applyNumberFormat="1" applyFont="1" applyBorder="1" applyAlignment="1">
      <alignment horizontal="right" vertical="center"/>
    </xf>
    <xf numFmtId="178" fontId="2" fillId="5" borderId="0" xfId="34" applyNumberFormat="1" applyFont="1" applyFill="1" applyBorder="1" applyAlignment="1">
      <alignment vertical="center" wrapText="1"/>
    </xf>
    <xf numFmtId="178" fontId="9" fillId="0" borderId="0" xfId="36" applyNumberFormat="1" applyFont="1" applyBorder="1" applyAlignment="1">
      <alignment horizontal="center" vertical="center"/>
    </xf>
    <xf numFmtId="188" fontId="2" fillId="0" borderId="0" xfId="34" applyNumberFormat="1" applyFont="1" applyFill="1" applyBorder="1">
      <alignment vertical="center"/>
    </xf>
    <xf numFmtId="0" fontId="34" fillId="0" borderId="0" xfId="41" applyFont="1" applyAlignment="1">
      <alignment vertical="center"/>
    </xf>
    <xf numFmtId="180" fontId="2" fillId="0" borderId="0" xfId="34" applyNumberFormat="1" applyFont="1" applyFill="1" applyBorder="1">
      <alignment vertical="center"/>
    </xf>
    <xf numFmtId="0" fontId="15" fillId="0" borderId="36" xfId="26" applyFont="1" applyFill="1" applyBorder="1" applyAlignment="1">
      <alignment horizontal="center" vertical="center"/>
    </xf>
    <xf numFmtId="0" fontId="15" fillId="0" borderId="8" xfId="26" applyFont="1" applyFill="1" applyBorder="1" applyAlignment="1">
      <alignment horizontal="center" vertical="center"/>
    </xf>
    <xf numFmtId="0" fontId="15" fillId="0" borderId="9" xfId="26" applyFont="1" applyFill="1" applyBorder="1" applyAlignment="1">
      <alignment horizontal="center" vertical="center"/>
    </xf>
    <xf numFmtId="0" fontId="14" fillId="0" borderId="36" xfId="15" applyFont="1" applyFill="1" applyBorder="1" applyAlignment="1">
      <alignment horizontal="left" vertical="center"/>
    </xf>
    <xf numFmtId="0" fontId="14" fillId="0" borderId="8" xfId="15" applyFont="1" applyFill="1" applyBorder="1" applyAlignment="1">
      <alignment horizontal="left" vertical="center"/>
    </xf>
    <xf numFmtId="0" fontId="14" fillId="0" borderId="9" xfId="15" applyFont="1" applyFill="1" applyBorder="1" applyAlignment="1">
      <alignment horizontal="left" vertical="center"/>
    </xf>
    <xf numFmtId="178" fontId="15" fillId="0" borderId="36" xfId="26" applyNumberFormat="1" applyFont="1" applyFill="1" applyBorder="1" applyAlignment="1">
      <alignment horizontal="right" vertical="center"/>
    </xf>
    <xf numFmtId="178" fontId="15" fillId="0" borderId="8" xfId="26" applyNumberFormat="1" applyFont="1" applyFill="1" applyBorder="1" applyAlignment="1">
      <alignment horizontal="right" vertical="center"/>
    </xf>
    <xf numFmtId="178" fontId="15" fillId="0" borderId="9" xfId="26" applyNumberFormat="1" applyFont="1" applyFill="1" applyBorder="1" applyAlignment="1">
      <alignment horizontal="right" vertical="center"/>
    </xf>
    <xf numFmtId="0" fontId="15" fillId="0" borderId="36" xfId="26" applyFont="1" applyFill="1" applyBorder="1" applyAlignment="1">
      <alignment horizontal="left" vertical="center"/>
    </xf>
    <xf numFmtId="0" fontId="15" fillId="0" borderId="8" xfId="26" applyFont="1" applyFill="1" applyBorder="1" applyAlignment="1">
      <alignment horizontal="left" vertical="center"/>
    </xf>
    <xf numFmtId="0" fontId="15" fillId="0" borderId="9" xfId="26" applyFont="1" applyFill="1" applyBorder="1" applyAlignment="1">
      <alignment horizontal="left" vertical="center"/>
    </xf>
    <xf numFmtId="181" fontId="15" fillId="0" borderId="36" xfId="26" applyNumberFormat="1" applyFont="1" applyFill="1" applyBorder="1" applyAlignment="1">
      <alignment horizontal="right" vertical="center"/>
    </xf>
    <xf numFmtId="181" fontId="15" fillId="0" borderId="8" xfId="26" applyNumberFormat="1" applyFont="1" applyFill="1" applyBorder="1" applyAlignment="1">
      <alignment horizontal="right" vertical="center"/>
    </xf>
    <xf numFmtId="181" fontId="15" fillId="0" borderId="9" xfId="26" applyNumberFormat="1" applyFont="1" applyFill="1" applyBorder="1" applyAlignment="1">
      <alignment horizontal="right" vertical="center"/>
    </xf>
    <xf numFmtId="49" fontId="16" fillId="0" borderId="0" xfId="26" applyNumberFormat="1" applyFont="1" applyFill="1" applyAlignment="1">
      <alignment horizontal="center" vertical="center"/>
    </xf>
    <xf numFmtId="0" fontId="15" fillId="0" borderId="4" xfId="26" applyFont="1" applyFill="1" applyBorder="1" applyAlignment="1">
      <alignment horizontal="center" vertical="center"/>
    </xf>
    <xf numFmtId="0" fontId="15" fillId="0" borderId="23" xfId="26" applyFont="1" applyFill="1" applyBorder="1" applyAlignment="1">
      <alignment horizontal="center" vertical="center"/>
    </xf>
    <xf numFmtId="0" fontId="15" fillId="0" borderId="5" xfId="26" applyFont="1" applyFill="1" applyBorder="1" applyAlignment="1">
      <alignment horizontal="center" vertical="center"/>
    </xf>
    <xf numFmtId="0" fontId="15" fillId="0" borderId="58" xfId="26" applyFont="1" applyFill="1" applyBorder="1" applyAlignment="1">
      <alignment horizontal="center" vertical="center"/>
    </xf>
    <xf numFmtId="0" fontId="15" fillId="0" borderId="38" xfId="26" applyFont="1" applyFill="1" applyBorder="1" applyAlignment="1">
      <alignment horizontal="center" vertical="center"/>
    </xf>
    <xf numFmtId="0" fontId="15" fillId="0" borderId="59" xfId="26" applyFont="1" applyFill="1" applyBorder="1" applyAlignment="1">
      <alignment horizontal="center" vertical="center"/>
    </xf>
    <xf numFmtId="0" fontId="15" fillId="0" borderId="64" xfId="26" applyFont="1" applyFill="1" applyBorder="1" applyAlignment="1">
      <alignment horizontal="center" vertical="center"/>
    </xf>
    <xf numFmtId="0" fontId="15" fillId="0" borderId="40" xfId="26" applyFont="1" applyFill="1" applyBorder="1" applyAlignment="1">
      <alignment horizontal="center" vertical="center"/>
    </xf>
    <xf numFmtId="0" fontId="15" fillId="0" borderId="45" xfId="26" applyFont="1" applyFill="1" applyBorder="1" applyAlignment="1">
      <alignment horizontal="center" vertical="center"/>
    </xf>
    <xf numFmtId="0" fontId="15" fillId="0" borderId="57" xfId="26" applyFont="1" applyFill="1" applyBorder="1" applyAlignment="1">
      <alignment horizontal="center" vertical="center"/>
    </xf>
    <xf numFmtId="0" fontId="15" fillId="0" borderId="10" xfId="26" applyFont="1" applyFill="1" applyBorder="1" applyAlignment="1">
      <alignment horizontal="center" vertical="center"/>
    </xf>
    <xf numFmtId="0" fontId="15" fillId="0" borderId="60" xfId="26" applyFont="1" applyFill="1" applyBorder="1" applyAlignment="1">
      <alignment horizontal="center" vertical="center"/>
    </xf>
    <xf numFmtId="0" fontId="15" fillId="0" borderId="61" xfId="26" applyFont="1" applyFill="1" applyBorder="1" applyAlignment="1">
      <alignment horizontal="center" vertical="center"/>
    </xf>
    <xf numFmtId="0" fontId="15" fillId="0" borderId="37" xfId="26" applyFont="1" applyFill="1" applyBorder="1" applyAlignment="1">
      <alignment horizontal="center" vertical="center"/>
    </xf>
    <xf numFmtId="0" fontId="15" fillId="0" borderId="65" xfId="26" applyFont="1" applyFill="1" applyBorder="1" applyAlignment="1">
      <alignment horizontal="center" vertical="center"/>
    </xf>
    <xf numFmtId="0" fontId="15" fillId="0" borderId="7" xfId="26" applyFont="1" applyFill="1" applyBorder="1" applyAlignment="1">
      <alignment horizontal="center" vertical="center"/>
    </xf>
    <xf numFmtId="0" fontId="15" fillId="0" borderId="0" xfId="26" applyFont="1" applyFill="1" applyBorder="1" applyAlignment="1">
      <alignment horizontal="center" vertical="center"/>
    </xf>
    <xf numFmtId="0" fontId="15" fillId="0" borderId="24" xfId="26" applyFont="1" applyFill="1" applyBorder="1" applyAlignment="1">
      <alignment horizontal="center" vertical="center"/>
    </xf>
    <xf numFmtId="0" fontId="15" fillId="0" borderId="49" xfId="26" applyFont="1" applyFill="1" applyBorder="1" applyAlignment="1">
      <alignment horizontal="center" vertical="center"/>
    </xf>
    <xf numFmtId="0" fontId="15" fillId="0" borderId="62" xfId="26" applyFont="1" applyFill="1" applyBorder="1" applyAlignment="1">
      <alignment horizontal="center" vertical="center"/>
    </xf>
    <xf numFmtId="0" fontId="15" fillId="0" borderId="63" xfId="26" applyFont="1" applyFill="1" applyBorder="1" applyAlignment="1">
      <alignment horizontal="center" vertical="center"/>
    </xf>
    <xf numFmtId="0" fontId="15" fillId="0" borderId="1" xfId="26" applyFont="1" applyFill="1" applyBorder="1" applyAlignment="1">
      <alignment horizontal="center" vertical="center"/>
    </xf>
    <xf numFmtId="0" fontId="15" fillId="0" borderId="2" xfId="26" applyFont="1" applyFill="1" applyBorder="1" applyAlignment="1">
      <alignment horizontal="center" vertical="center"/>
    </xf>
    <xf numFmtId="0" fontId="15" fillId="0" borderId="3" xfId="26" applyFont="1" applyFill="1" applyBorder="1" applyAlignment="1">
      <alignment horizontal="center" vertical="center"/>
    </xf>
    <xf numFmtId="181" fontId="15" fillId="0" borderId="7" xfId="26" applyNumberFormat="1" applyFont="1" applyFill="1" applyBorder="1" applyAlignment="1">
      <alignment horizontal="right" vertical="center"/>
    </xf>
    <xf numFmtId="181" fontId="15" fillId="0" borderId="0" xfId="26" applyNumberFormat="1" applyFont="1" applyFill="1" applyBorder="1" applyAlignment="1">
      <alignment horizontal="right" vertical="center"/>
    </xf>
    <xf numFmtId="181" fontId="15" fillId="0" borderId="62" xfId="26" applyNumberFormat="1" applyFont="1" applyFill="1" applyBorder="1" applyAlignment="1">
      <alignment horizontal="right" vertical="center"/>
    </xf>
    <xf numFmtId="178" fontId="15" fillId="0" borderId="7" xfId="26" applyNumberFormat="1" applyFont="1" applyFill="1" applyBorder="1" applyAlignment="1">
      <alignment horizontal="right" vertical="center"/>
    </xf>
    <xf numFmtId="178" fontId="15" fillId="0" borderId="0" xfId="26" applyNumberFormat="1" applyFont="1" applyFill="1" applyBorder="1" applyAlignment="1">
      <alignment horizontal="right" vertical="center"/>
    </xf>
    <xf numFmtId="178" fontId="15" fillId="0" borderId="62" xfId="26" applyNumberFormat="1" applyFont="1" applyFill="1" applyBorder="1" applyAlignment="1">
      <alignment horizontal="right" vertical="center"/>
    </xf>
    <xf numFmtId="0" fontId="15" fillId="0" borderId="7" xfId="26" applyFont="1" applyFill="1" applyBorder="1" applyAlignment="1">
      <alignment horizontal="left" vertical="center"/>
    </xf>
    <xf numFmtId="0" fontId="15" fillId="0" borderId="0" xfId="26" applyFont="1" applyFill="1" applyBorder="1" applyAlignment="1">
      <alignment horizontal="left" vertical="center"/>
    </xf>
    <xf numFmtId="0" fontId="15" fillId="0" borderId="62" xfId="26" applyFont="1" applyFill="1" applyBorder="1" applyAlignment="1">
      <alignment horizontal="left" vertical="center"/>
    </xf>
    <xf numFmtId="0" fontId="15" fillId="0" borderId="14" xfId="26" applyFont="1" applyFill="1" applyBorder="1" applyAlignment="1">
      <alignment horizontal="center" vertical="center"/>
    </xf>
    <xf numFmtId="0" fontId="15" fillId="0" borderId="46" xfId="26" applyFont="1" applyFill="1" applyBorder="1" applyAlignment="1">
      <alignment horizontal="center" vertical="center"/>
    </xf>
    <xf numFmtId="0" fontId="15" fillId="0" borderId="15" xfId="26" applyFont="1" applyFill="1" applyBorder="1" applyAlignment="1">
      <alignment horizontal="center" vertical="center"/>
    </xf>
    <xf numFmtId="0" fontId="15" fillId="0" borderId="66" xfId="26" applyFont="1" applyFill="1" applyBorder="1" applyAlignment="1">
      <alignment horizontal="center" vertical="center"/>
    </xf>
    <xf numFmtId="0" fontId="15" fillId="0" borderId="67" xfId="26" applyFont="1" applyFill="1" applyBorder="1" applyAlignment="1">
      <alignment horizontal="center" vertical="center"/>
    </xf>
    <xf numFmtId="0" fontId="15" fillId="0" borderId="68" xfId="26" applyFont="1" applyFill="1" applyBorder="1" applyAlignment="1">
      <alignment horizontal="center" vertical="center"/>
    </xf>
    <xf numFmtId="0" fontId="15" fillId="0" borderId="41" xfId="26" applyFont="1" applyFill="1" applyBorder="1" applyAlignment="1">
      <alignment horizontal="center" vertical="center"/>
    </xf>
    <xf numFmtId="0" fontId="15" fillId="0" borderId="16" xfId="26" applyFont="1" applyFill="1" applyBorder="1" applyAlignment="1">
      <alignment horizontal="center" vertical="center"/>
    </xf>
    <xf numFmtId="0" fontId="15" fillId="0" borderId="69" xfId="26" applyFont="1" applyFill="1" applyBorder="1" applyAlignment="1">
      <alignment horizontal="center" vertical="center"/>
    </xf>
    <xf numFmtId="0" fontId="15" fillId="0" borderId="70" xfId="26" applyFont="1" applyFill="1" applyBorder="1" applyAlignment="1">
      <alignment horizontal="center" vertical="center"/>
    </xf>
    <xf numFmtId="0" fontId="15" fillId="0" borderId="11" xfId="26" applyFont="1" applyFill="1" applyBorder="1" applyAlignment="1">
      <alignment horizontal="center" vertical="center"/>
    </xf>
    <xf numFmtId="0" fontId="15" fillId="0" borderId="12" xfId="26" applyFont="1" applyFill="1" applyBorder="1" applyAlignment="1">
      <alignment horizontal="center" vertical="center"/>
    </xf>
    <xf numFmtId="0" fontId="15" fillId="0" borderId="71" xfId="26" applyFont="1" applyFill="1" applyBorder="1" applyAlignment="1">
      <alignment horizontal="center" vertical="center"/>
    </xf>
    <xf numFmtId="0" fontId="15" fillId="0" borderId="72" xfId="26" applyFont="1" applyFill="1" applyBorder="1" applyAlignment="1">
      <alignment horizontal="center" vertical="center"/>
    </xf>
    <xf numFmtId="49" fontId="15" fillId="0" borderId="41" xfId="26" applyNumberFormat="1" applyFont="1" applyFill="1" applyBorder="1" applyAlignment="1">
      <alignment horizontal="center" vertical="center"/>
    </xf>
    <xf numFmtId="49" fontId="15" fillId="0" borderId="12" xfId="26" applyNumberFormat="1" applyFont="1" applyFill="1" applyBorder="1" applyAlignment="1">
      <alignment horizontal="center" vertical="center"/>
    </xf>
    <xf numFmtId="49" fontId="15" fillId="0" borderId="13" xfId="26" applyNumberFormat="1" applyFont="1" applyFill="1" applyBorder="1" applyAlignment="1">
      <alignment horizontal="center" vertical="center"/>
    </xf>
    <xf numFmtId="49" fontId="15" fillId="0" borderId="60" xfId="26" applyNumberFormat="1" applyFont="1" applyFill="1" applyBorder="1" applyAlignment="1">
      <alignment horizontal="center" vertical="center"/>
    </xf>
    <xf numFmtId="49" fontId="15" fillId="0" borderId="0" xfId="26" applyNumberFormat="1" applyFont="1" applyFill="1" applyBorder="1" applyAlignment="1">
      <alignment horizontal="center" vertical="center"/>
    </xf>
    <xf numFmtId="49" fontId="15" fillId="0" borderId="62" xfId="26" applyNumberFormat="1" applyFont="1" applyFill="1" applyBorder="1" applyAlignment="1">
      <alignment horizontal="center" vertical="center"/>
    </xf>
    <xf numFmtId="49" fontId="15" fillId="0" borderId="69" xfId="26" applyNumberFormat="1" applyFont="1" applyFill="1" applyBorder="1" applyAlignment="1">
      <alignment horizontal="center" vertical="center"/>
    </xf>
    <xf numFmtId="49" fontId="15" fillId="0" borderId="72" xfId="26" applyNumberFormat="1" applyFont="1" applyFill="1" applyBorder="1" applyAlignment="1">
      <alignment horizontal="center" vertical="center"/>
    </xf>
    <xf numFmtId="49" fontId="15" fillId="0" borderId="73" xfId="26" applyNumberFormat="1" applyFont="1" applyFill="1" applyBorder="1" applyAlignment="1">
      <alignment horizontal="center" vertical="center"/>
    </xf>
    <xf numFmtId="0" fontId="15" fillId="0" borderId="30" xfId="26" applyFont="1" applyFill="1" applyBorder="1" applyAlignment="1">
      <alignment vertical="center"/>
    </xf>
    <xf numFmtId="0" fontId="15" fillId="0" borderId="31" xfId="26" applyFont="1" applyFill="1" applyBorder="1" applyAlignment="1">
      <alignment vertical="center"/>
    </xf>
    <xf numFmtId="0" fontId="15" fillId="0" borderId="42" xfId="26" applyFont="1" applyFill="1" applyBorder="1" applyAlignment="1">
      <alignment vertical="center"/>
    </xf>
    <xf numFmtId="0" fontId="15" fillId="0" borderId="39" xfId="26" applyFont="1" applyFill="1" applyBorder="1" applyAlignment="1">
      <alignment horizontal="center" vertical="center"/>
    </xf>
    <xf numFmtId="0" fontId="15" fillId="0" borderId="31" xfId="26" applyFont="1" applyFill="1" applyBorder="1" applyAlignment="1">
      <alignment horizontal="center" vertical="center"/>
    </xf>
    <xf numFmtId="0" fontId="14" fillId="0" borderId="7" xfId="15" applyFont="1" applyFill="1" applyBorder="1" applyAlignment="1">
      <alignment horizontal="left" vertical="center"/>
    </xf>
    <xf numFmtId="0" fontId="14" fillId="0" borderId="0" xfId="15" applyFont="1" applyFill="1" applyBorder="1" applyAlignment="1">
      <alignment horizontal="left" vertical="center"/>
    </xf>
    <xf numFmtId="0" fontId="14" fillId="0" borderId="62" xfId="15" applyFont="1" applyFill="1" applyBorder="1" applyAlignment="1">
      <alignment horizontal="left" vertical="center"/>
    </xf>
    <xf numFmtId="182" fontId="15" fillId="0" borderId="7" xfId="26" applyNumberFormat="1" applyFont="1" applyFill="1" applyBorder="1" applyAlignment="1">
      <alignment horizontal="right" vertical="center"/>
    </xf>
    <xf numFmtId="182" fontId="15" fillId="0" borderId="0" xfId="26" applyNumberFormat="1" applyFont="1" applyFill="1" applyBorder="1" applyAlignment="1">
      <alignment horizontal="right" vertical="center"/>
    </xf>
    <xf numFmtId="182" fontId="15" fillId="0" borderId="62" xfId="26" applyNumberFormat="1" applyFont="1" applyFill="1" applyBorder="1" applyAlignment="1">
      <alignment horizontal="right" vertical="center"/>
    </xf>
    <xf numFmtId="183" fontId="15" fillId="0" borderId="7" xfId="26" applyNumberFormat="1" applyFont="1" applyFill="1" applyBorder="1" applyAlignment="1">
      <alignment horizontal="right" vertical="center"/>
    </xf>
    <xf numFmtId="183" fontId="15" fillId="0" borderId="0" xfId="26" applyNumberFormat="1" applyFont="1" applyFill="1" applyBorder="1" applyAlignment="1">
      <alignment horizontal="right" vertical="center"/>
    </xf>
    <xf numFmtId="183" fontId="15" fillId="0" borderId="62" xfId="26" applyNumberFormat="1" applyFont="1" applyFill="1" applyBorder="1" applyAlignment="1">
      <alignment horizontal="right" vertical="center"/>
    </xf>
    <xf numFmtId="0" fontId="15" fillId="0" borderId="74" xfId="26" applyFont="1" applyFill="1" applyBorder="1" applyAlignment="1">
      <alignment horizontal="center" vertical="center"/>
    </xf>
    <xf numFmtId="0" fontId="15" fillId="0" borderId="75" xfId="26" applyFont="1" applyFill="1" applyBorder="1" applyAlignment="1">
      <alignment vertical="center"/>
    </xf>
    <xf numFmtId="0" fontId="15" fillId="0" borderId="25" xfId="26" applyFont="1" applyFill="1" applyBorder="1" applyAlignment="1">
      <alignment vertical="center"/>
    </xf>
    <xf numFmtId="0" fontId="15" fillId="0" borderId="76" xfId="26" applyFont="1" applyFill="1" applyBorder="1" applyAlignment="1">
      <alignment vertical="center"/>
    </xf>
    <xf numFmtId="178" fontId="15" fillId="0" borderId="75" xfId="26" applyNumberFormat="1" applyFont="1" applyFill="1" applyBorder="1" applyAlignment="1">
      <alignment horizontal="right" vertical="center"/>
    </xf>
    <xf numFmtId="178" fontId="15" fillId="0" borderId="25" xfId="26" applyNumberFormat="1" applyFont="1" applyFill="1" applyBorder="1" applyAlignment="1">
      <alignment horizontal="right" vertical="center"/>
    </xf>
    <xf numFmtId="178" fontId="15" fillId="0" borderId="26" xfId="26" applyNumberFormat="1" applyFont="1" applyFill="1" applyBorder="1" applyAlignment="1">
      <alignment horizontal="right" vertical="center"/>
    </xf>
    <xf numFmtId="0" fontId="15" fillId="0" borderId="39" xfId="26" applyFont="1" applyFill="1" applyBorder="1" applyAlignment="1">
      <alignment vertical="center"/>
    </xf>
    <xf numFmtId="178" fontId="15" fillId="0" borderId="39" xfId="26" applyNumberFormat="1" applyFont="1" applyFill="1" applyBorder="1" applyAlignment="1">
      <alignment horizontal="right" vertical="center"/>
    </xf>
    <xf numFmtId="178" fontId="15" fillId="0" borderId="31" xfId="26" applyNumberFormat="1" applyFont="1" applyFill="1" applyBorder="1" applyAlignment="1">
      <alignment horizontal="right" vertical="center"/>
    </xf>
    <xf numFmtId="178" fontId="15" fillId="0" borderId="32" xfId="26" applyNumberFormat="1" applyFont="1" applyFill="1" applyBorder="1" applyAlignment="1">
      <alignment horizontal="right" vertical="center"/>
    </xf>
    <xf numFmtId="0" fontId="15" fillId="0" borderId="44" xfId="26" applyFont="1" applyFill="1" applyBorder="1" applyAlignment="1">
      <alignment vertical="center"/>
    </xf>
    <xf numFmtId="0" fontId="15" fillId="0" borderId="18" xfId="26" applyFont="1" applyFill="1" applyBorder="1" applyAlignment="1">
      <alignment vertical="center"/>
    </xf>
    <xf numFmtId="0" fontId="15" fillId="0" borderId="43" xfId="26" applyFont="1" applyFill="1" applyBorder="1" applyAlignment="1">
      <alignment vertical="center"/>
    </xf>
    <xf numFmtId="185" fontId="15" fillId="0" borderId="44" xfId="26" applyNumberFormat="1" applyFont="1" applyFill="1" applyBorder="1" applyAlignment="1">
      <alignment horizontal="right" vertical="center"/>
    </xf>
    <xf numFmtId="185" fontId="15" fillId="0" borderId="18" xfId="26" applyNumberFormat="1" applyFont="1" applyFill="1" applyBorder="1" applyAlignment="1">
      <alignment horizontal="right" vertical="center"/>
    </xf>
    <xf numFmtId="185" fontId="15" fillId="0" borderId="19" xfId="26" applyNumberFormat="1" applyFont="1" applyFill="1" applyBorder="1" applyAlignment="1">
      <alignment horizontal="right" vertical="center"/>
    </xf>
    <xf numFmtId="0" fontId="15" fillId="0" borderId="36" xfId="26" applyFont="1" applyFill="1" applyBorder="1" applyAlignment="1">
      <alignment horizontal="center" vertical="center" wrapText="1"/>
    </xf>
    <xf numFmtId="0" fontId="15" fillId="0" borderId="8" xfId="26" applyFont="1" applyFill="1" applyBorder="1" applyAlignment="1">
      <alignment horizontal="center" vertical="center" wrapText="1"/>
    </xf>
    <xf numFmtId="0" fontId="15" fillId="0" borderId="23" xfId="26" applyFont="1" applyFill="1" applyBorder="1" applyAlignment="1">
      <alignment horizontal="center" vertical="center" wrapText="1"/>
    </xf>
    <xf numFmtId="0" fontId="15" fillId="0" borderId="7" xfId="26" applyFont="1" applyFill="1" applyBorder="1" applyAlignment="1">
      <alignment horizontal="center" vertical="center" wrapText="1"/>
    </xf>
    <xf numFmtId="0" fontId="15" fillId="0" borderId="0" xfId="26" applyFont="1" applyFill="1" applyBorder="1" applyAlignment="1">
      <alignment horizontal="center" vertical="center" wrapText="1"/>
    </xf>
    <xf numFmtId="0" fontId="15" fillId="0" borderId="38" xfId="26" applyFont="1" applyFill="1" applyBorder="1" applyAlignment="1">
      <alignment horizontal="center" vertical="center" wrapText="1"/>
    </xf>
    <xf numFmtId="0" fontId="15" fillId="0" borderId="71" xfId="26" applyFont="1" applyFill="1" applyBorder="1" applyAlignment="1">
      <alignment horizontal="center" vertical="center" wrapText="1"/>
    </xf>
    <xf numFmtId="0" fontId="15" fillId="0" borderId="72" xfId="26" applyFont="1" applyFill="1" applyBorder="1" applyAlignment="1">
      <alignment horizontal="center" vertical="center" wrapText="1"/>
    </xf>
    <xf numFmtId="0" fontId="15" fillId="0" borderId="67" xfId="26" applyFont="1" applyFill="1" applyBorder="1" applyAlignment="1">
      <alignment horizontal="center" vertical="center" wrapText="1"/>
    </xf>
    <xf numFmtId="0" fontId="14" fillId="0" borderId="57"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57"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5" fillId="0" borderId="30" xfId="26" applyFont="1" applyFill="1" applyBorder="1" applyAlignment="1">
      <alignment horizontal="center" vertical="center"/>
    </xf>
    <xf numFmtId="0" fontId="15" fillId="0" borderId="42" xfId="26" applyFont="1" applyFill="1" applyBorder="1" applyAlignment="1">
      <alignment horizontal="center" vertical="center"/>
    </xf>
    <xf numFmtId="0" fontId="15" fillId="0" borderId="32" xfId="26" applyFont="1" applyFill="1" applyBorder="1" applyAlignment="1">
      <alignment horizontal="center" vertical="center"/>
    </xf>
    <xf numFmtId="0" fontId="14" fillId="0" borderId="41"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181" fontId="15" fillId="0" borderId="39" xfId="26" applyNumberFormat="1" applyFont="1" applyFill="1" applyBorder="1" applyAlignment="1">
      <alignment horizontal="right" vertical="center"/>
    </xf>
    <xf numFmtId="181" fontId="15" fillId="0" borderId="31" xfId="26" applyNumberFormat="1" applyFont="1" applyFill="1" applyBorder="1" applyAlignment="1">
      <alignment horizontal="right" vertical="center"/>
    </xf>
    <xf numFmtId="181" fontId="15" fillId="0" borderId="42" xfId="26" applyNumberFormat="1" applyFont="1" applyFill="1" applyBorder="1" applyAlignment="1">
      <alignment horizontal="right" vertical="center"/>
    </xf>
    <xf numFmtId="181" fontId="15" fillId="0" borderId="32" xfId="26" applyNumberFormat="1" applyFont="1" applyFill="1" applyBorder="1" applyAlignment="1">
      <alignment horizontal="right" vertical="center"/>
    </xf>
    <xf numFmtId="0" fontId="14" fillId="0" borderId="41" xfId="27" applyFont="1" applyFill="1" applyBorder="1" applyAlignment="1">
      <alignment horizontal="center" vertical="center"/>
    </xf>
    <xf numFmtId="0" fontId="14" fillId="0" borderId="12" xfId="27" applyFont="1" applyFill="1" applyBorder="1" applyAlignment="1">
      <alignment horizontal="center" vertical="center"/>
    </xf>
    <xf numFmtId="0" fontId="14" fillId="0" borderId="46" xfId="27" applyFont="1" applyFill="1" applyBorder="1" applyAlignment="1">
      <alignment horizontal="center" vertical="center"/>
    </xf>
    <xf numFmtId="178" fontId="15" fillId="0" borderId="42" xfId="26" applyNumberFormat="1" applyFont="1" applyFill="1" applyBorder="1" applyAlignment="1">
      <alignment horizontal="right" vertical="center"/>
    </xf>
    <xf numFmtId="0" fontId="15" fillId="0" borderId="71" xfId="26" applyFont="1" applyFill="1" applyBorder="1" applyAlignment="1">
      <alignment horizontal="left" vertical="center"/>
    </xf>
    <xf numFmtId="0" fontId="15" fillId="0" borderId="72" xfId="26" applyFont="1" applyFill="1" applyBorder="1" applyAlignment="1">
      <alignment horizontal="left" vertical="center"/>
    </xf>
    <xf numFmtId="0" fontId="15" fillId="0" borderId="73" xfId="26" applyFont="1" applyFill="1" applyBorder="1" applyAlignment="1">
      <alignment horizontal="left" vertical="center"/>
    </xf>
    <xf numFmtId="181" fontId="15" fillId="0" borderId="71" xfId="26" applyNumberFormat="1" applyFont="1" applyFill="1" applyBorder="1" applyAlignment="1">
      <alignment horizontal="right" vertical="center"/>
    </xf>
    <xf numFmtId="181" fontId="15" fillId="0" borderId="72" xfId="26" applyNumberFormat="1" applyFont="1" applyFill="1" applyBorder="1" applyAlignment="1">
      <alignment horizontal="right" vertical="center"/>
    </xf>
    <xf numFmtId="181" fontId="15" fillId="0" borderId="73" xfId="26" applyNumberFormat="1" applyFont="1" applyFill="1" applyBorder="1" applyAlignment="1">
      <alignment horizontal="right" vertical="center"/>
    </xf>
    <xf numFmtId="0" fontId="15" fillId="0" borderId="36" xfId="28" applyFont="1" applyFill="1" applyBorder="1" applyAlignment="1">
      <alignment horizontal="left" vertical="center"/>
    </xf>
    <xf numFmtId="0" fontId="15" fillId="0" borderId="8" xfId="28" applyFont="1" applyFill="1" applyBorder="1" applyAlignment="1">
      <alignment horizontal="left" vertical="center"/>
    </xf>
    <xf numFmtId="0" fontId="15" fillId="0" borderId="9" xfId="28" applyFont="1" applyFill="1" applyBorder="1" applyAlignment="1">
      <alignment horizontal="left" vertical="center"/>
    </xf>
    <xf numFmtId="185" fontId="14" fillId="0" borderId="41" xfId="26" applyNumberFormat="1" applyFont="1" applyFill="1" applyBorder="1" applyAlignment="1">
      <alignment horizontal="right" vertical="center"/>
    </xf>
    <xf numFmtId="185" fontId="14" fillId="0" borderId="12" xfId="26" applyNumberFormat="1" applyFont="1" applyFill="1" applyBorder="1" applyAlignment="1">
      <alignment horizontal="right" vertical="center"/>
    </xf>
    <xf numFmtId="185" fontId="14" fillId="0" borderId="13" xfId="26" applyNumberFormat="1" applyFont="1" applyFill="1" applyBorder="1" applyAlignment="1">
      <alignment horizontal="right" vertical="center"/>
    </xf>
    <xf numFmtId="0" fontId="14" fillId="0" borderId="44" xfId="27" applyFont="1" applyFill="1" applyBorder="1" applyAlignment="1">
      <alignment horizontal="center" vertical="center"/>
    </xf>
    <xf numFmtId="0" fontId="14" fillId="0" borderId="18" xfId="27" applyFont="1" applyFill="1" applyBorder="1" applyAlignment="1">
      <alignment horizontal="center" vertical="center"/>
    </xf>
    <xf numFmtId="0" fontId="14" fillId="0" borderId="43" xfId="27" applyFont="1" applyFill="1" applyBorder="1" applyAlignment="1">
      <alignment horizontal="center" vertical="center"/>
    </xf>
    <xf numFmtId="0" fontId="20" fillId="0" borderId="0" xfId="26" applyFont="1" applyFill="1" applyBorder="1" applyAlignment="1">
      <alignment horizontal="left" vertical="center" wrapText="1"/>
    </xf>
    <xf numFmtId="0" fontId="20" fillId="0" borderId="62" xfId="26" applyFont="1" applyFill="1" applyBorder="1" applyAlignment="1">
      <alignment horizontal="left" vertical="center" wrapText="1"/>
    </xf>
    <xf numFmtId="0" fontId="14" fillId="0" borderId="12" xfId="26" applyFont="1" applyFill="1" applyBorder="1" applyAlignment="1">
      <alignment vertical="center"/>
    </xf>
    <xf numFmtId="0" fontId="14" fillId="0" borderId="46" xfId="26" applyFont="1" applyFill="1" applyBorder="1" applyAlignment="1">
      <alignment vertical="center"/>
    </xf>
    <xf numFmtId="0" fontId="15" fillId="0" borderId="77" xfId="26" applyFont="1" applyFill="1" applyBorder="1" applyAlignment="1">
      <alignment horizontal="center" vertical="center"/>
    </xf>
    <xf numFmtId="0" fontId="15" fillId="0" borderId="78" xfId="26" applyFont="1" applyFill="1" applyBorder="1" applyAlignment="1">
      <alignment horizontal="center" vertical="center"/>
    </xf>
    <xf numFmtId="183" fontId="15" fillId="0" borderId="78" xfId="26" applyNumberFormat="1" applyFont="1" applyFill="1" applyBorder="1" applyAlignment="1">
      <alignment horizontal="right" vertical="center"/>
    </xf>
    <xf numFmtId="183" fontId="15" fillId="0" borderId="79" xfId="26" applyNumberFormat="1" applyFont="1" applyFill="1" applyBorder="1" applyAlignment="1">
      <alignment horizontal="right" vertical="center"/>
    </xf>
    <xf numFmtId="183" fontId="15" fillId="0" borderId="6" xfId="26" applyNumberFormat="1" applyFont="1" applyFill="1" applyBorder="1" applyAlignment="1">
      <alignment horizontal="right" vertical="center"/>
    </xf>
    <xf numFmtId="181" fontId="15" fillId="0" borderId="44" xfId="26" applyNumberFormat="1" applyFont="1" applyFill="1" applyBorder="1" applyAlignment="1">
      <alignment horizontal="right" vertical="center"/>
    </xf>
    <xf numFmtId="181" fontId="15" fillId="0" borderId="18" xfId="26" applyNumberFormat="1" applyFont="1" applyFill="1" applyBorder="1" applyAlignment="1">
      <alignment horizontal="right" vertical="center"/>
    </xf>
    <xf numFmtId="181" fontId="15" fillId="0" borderId="43" xfId="26" applyNumberFormat="1" applyFont="1" applyFill="1" applyBorder="1" applyAlignment="1">
      <alignment horizontal="right" vertical="center"/>
    </xf>
    <xf numFmtId="181" fontId="15" fillId="0" borderId="19" xfId="26" applyNumberFormat="1" applyFont="1" applyFill="1" applyBorder="1" applyAlignment="1">
      <alignment horizontal="right" vertical="center"/>
    </xf>
    <xf numFmtId="178" fontId="15" fillId="0" borderId="78" xfId="26" applyNumberFormat="1" applyFont="1" applyFill="1" applyBorder="1" applyAlignment="1">
      <alignment horizontal="right" vertical="center"/>
    </xf>
    <xf numFmtId="178" fontId="15" fillId="0" borderId="79" xfId="26" applyNumberFormat="1" applyFont="1" applyFill="1" applyBorder="1" applyAlignment="1">
      <alignment horizontal="right" vertical="center"/>
    </xf>
    <xf numFmtId="178" fontId="15" fillId="0" borderId="6" xfId="26" applyNumberFormat="1" applyFont="1" applyFill="1" applyBorder="1" applyAlignment="1">
      <alignment horizontal="right" vertical="center"/>
    </xf>
    <xf numFmtId="0" fontId="15" fillId="0" borderId="17" xfId="26" applyFont="1" applyFill="1" applyBorder="1" applyAlignment="1">
      <alignment vertical="center"/>
    </xf>
    <xf numFmtId="0" fontId="15" fillId="0" borderId="22" xfId="26" applyFont="1" applyFill="1" applyBorder="1" applyAlignment="1">
      <alignment horizontal="center" vertical="center"/>
    </xf>
    <xf numFmtId="0" fontId="15" fillId="0" borderId="19" xfId="26" applyFont="1" applyFill="1" applyBorder="1" applyAlignment="1">
      <alignment horizontal="center" vertical="center"/>
    </xf>
    <xf numFmtId="0" fontId="15" fillId="0" borderId="80" xfId="26" applyFont="1" applyFill="1" applyBorder="1" applyAlignment="1">
      <alignment horizontal="center" vertical="center"/>
    </xf>
    <xf numFmtId="0" fontId="15" fillId="0" borderId="81" xfId="26" applyFont="1" applyFill="1" applyBorder="1" applyAlignment="1">
      <alignment horizontal="center" vertical="center"/>
    </xf>
    <xf numFmtId="0" fontId="15" fillId="0" borderId="25" xfId="26" applyFont="1" applyFill="1" applyBorder="1" applyAlignment="1">
      <alignment horizontal="center" vertical="center"/>
    </xf>
    <xf numFmtId="0" fontId="15" fillId="0" borderId="26" xfId="26" applyFont="1" applyFill="1" applyBorder="1" applyAlignment="1">
      <alignment horizontal="center" vertical="center"/>
    </xf>
    <xf numFmtId="0" fontId="15" fillId="0" borderId="11" xfId="26" applyFont="1" applyFill="1" applyBorder="1" applyAlignment="1">
      <alignment horizontal="center" vertical="center" textRotation="255"/>
    </xf>
    <xf numFmtId="0" fontId="15" fillId="0" borderId="12" xfId="26" applyFont="1" applyFill="1" applyBorder="1" applyAlignment="1">
      <alignment horizontal="center" vertical="center" textRotation="255"/>
    </xf>
    <xf numFmtId="0" fontId="15" fillId="0" borderId="46" xfId="26" applyFont="1" applyFill="1" applyBorder="1" applyAlignment="1">
      <alignment horizontal="center" vertical="center" textRotation="255"/>
    </xf>
    <xf numFmtId="0" fontId="15" fillId="0" borderId="7" xfId="26" applyFont="1" applyFill="1" applyBorder="1" applyAlignment="1">
      <alignment horizontal="center" vertical="center" textRotation="255"/>
    </xf>
    <xf numFmtId="0" fontId="15" fillId="0" borderId="0" xfId="26" applyFont="1" applyFill="1" applyBorder="1" applyAlignment="1">
      <alignment horizontal="center" vertical="center" textRotation="255"/>
    </xf>
    <xf numFmtId="0" fontId="15" fillId="0" borderId="38" xfId="26" applyFont="1" applyFill="1" applyBorder="1" applyAlignment="1">
      <alignment horizontal="center" vertical="center" textRotation="255"/>
    </xf>
    <xf numFmtId="0" fontId="15" fillId="0" borderId="71" xfId="26" applyFont="1" applyFill="1" applyBorder="1" applyAlignment="1">
      <alignment horizontal="center" vertical="center" textRotation="255"/>
    </xf>
    <xf numFmtId="0" fontId="15" fillId="0" borderId="72" xfId="26" applyFont="1" applyFill="1" applyBorder="1" applyAlignment="1">
      <alignment horizontal="center" vertical="center" textRotation="255"/>
    </xf>
    <xf numFmtId="0" fontId="15" fillId="0" borderId="67" xfId="26" applyFont="1" applyFill="1" applyBorder="1" applyAlignment="1">
      <alignment horizontal="center" vertical="center" textRotation="255"/>
    </xf>
    <xf numFmtId="0" fontId="20" fillId="0" borderId="41" xfId="26" applyFont="1" applyFill="1" applyBorder="1" applyAlignment="1">
      <alignment horizontal="center" vertical="center" wrapText="1"/>
    </xf>
    <xf numFmtId="0" fontId="20" fillId="0" borderId="12" xfId="26" applyFont="1" applyFill="1" applyBorder="1" applyAlignment="1">
      <alignment horizontal="center" vertical="center" wrapText="1"/>
    </xf>
    <xf numFmtId="0" fontId="20" fillId="0" borderId="46" xfId="26" applyFont="1" applyFill="1" applyBorder="1" applyAlignment="1">
      <alignment horizontal="center" vertical="center" wrapText="1"/>
    </xf>
    <xf numFmtId="0" fontId="20" fillId="0" borderId="37" xfId="26" applyFont="1" applyFill="1" applyBorder="1" applyAlignment="1">
      <alignment horizontal="center" vertical="center" wrapText="1"/>
    </xf>
    <xf numFmtId="0" fontId="20" fillId="0" borderId="49" xfId="26" applyFont="1" applyFill="1" applyBorder="1" applyAlignment="1">
      <alignment horizontal="center" vertical="center" wrapText="1"/>
    </xf>
    <xf numFmtId="0" fontId="20" fillId="0" borderId="40" xfId="26" applyFont="1" applyFill="1" applyBorder="1" applyAlignment="1">
      <alignment horizontal="center" vertical="center" wrapText="1"/>
    </xf>
    <xf numFmtId="0" fontId="15" fillId="0" borderId="41" xfId="26" applyFont="1" applyFill="1" applyBorder="1" applyAlignment="1">
      <alignment horizontal="center" vertical="center" textRotation="255"/>
    </xf>
    <xf numFmtId="0" fontId="15" fillId="0" borderId="60" xfId="26" applyFont="1" applyFill="1" applyBorder="1" applyAlignment="1">
      <alignment horizontal="center" vertical="center" textRotation="255"/>
    </xf>
    <xf numFmtId="0" fontId="15" fillId="0" borderId="37" xfId="26" applyFont="1" applyFill="1" applyBorder="1" applyAlignment="1">
      <alignment horizontal="center" vertical="center" textRotation="255"/>
    </xf>
    <xf numFmtId="0" fontId="15" fillId="0" borderId="49" xfId="26" applyFont="1" applyFill="1" applyBorder="1" applyAlignment="1">
      <alignment horizontal="center" vertical="center" textRotation="255"/>
    </xf>
    <xf numFmtId="0" fontId="15" fillId="0" borderId="40" xfId="26" applyFont="1" applyFill="1" applyBorder="1" applyAlignment="1">
      <alignment horizontal="center" vertical="center" textRotation="255"/>
    </xf>
    <xf numFmtId="178" fontId="15" fillId="0" borderId="44" xfId="26" applyNumberFormat="1" applyFont="1" applyFill="1" applyBorder="1" applyAlignment="1">
      <alignment horizontal="right" vertical="center"/>
    </xf>
    <xf numFmtId="178" fontId="15" fillId="0" borderId="18" xfId="26" applyNumberFormat="1" applyFont="1" applyFill="1" applyBorder="1" applyAlignment="1">
      <alignment horizontal="right" vertical="center"/>
    </xf>
    <xf numFmtId="178" fontId="15" fillId="0" borderId="43" xfId="26" applyNumberFormat="1" applyFont="1" applyFill="1" applyBorder="1" applyAlignment="1">
      <alignment horizontal="right" vertical="center"/>
    </xf>
    <xf numFmtId="0" fontId="15" fillId="0" borderId="69" xfId="26" applyFont="1" applyFill="1" applyBorder="1" applyAlignment="1">
      <alignment horizontal="center" vertical="center" shrinkToFit="1"/>
    </xf>
    <xf numFmtId="0" fontId="15" fillId="0" borderId="72" xfId="26" applyFont="1" applyFill="1" applyBorder="1" applyAlignment="1">
      <alignment horizontal="center" vertical="center" shrinkToFit="1"/>
    </xf>
    <xf numFmtId="0" fontId="15" fillId="0" borderId="67" xfId="26" applyFont="1" applyFill="1" applyBorder="1" applyAlignment="1">
      <alignment horizontal="center" vertical="center" shrinkToFit="1"/>
    </xf>
    <xf numFmtId="0" fontId="21" fillId="0" borderId="31" xfId="26" applyFont="1" applyFill="1" applyBorder="1">
      <alignment vertical="center"/>
    </xf>
    <xf numFmtId="0" fontId="21" fillId="0" borderId="42" xfId="26" applyFont="1" applyFill="1" applyBorder="1">
      <alignment vertical="center"/>
    </xf>
    <xf numFmtId="0" fontId="15" fillId="0" borderId="41" xfId="26" applyFont="1" applyFill="1" applyBorder="1" applyAlignment="1">
      <alignment horizontal="center" vertical="center" wrapText="1"/>
    </xf>
    <xf numFmtId="0" fontId="15" fillId="0" borderId="12" xfId="26" applyFont="1" applyFill="1" applyBorder="1" applyAlignment="1">
      <alignment horizontal="center" vertical="center" wrapText="1"/>
    </xf>
    <xf numFmtId="0" fontId="15" fillId="0" borderId="46" xfId="26" applyFont="1" applyFill="1" applyBorder="1" applyAlignment="1">
      <alignment horizontal="center" vertical="center" wrapText="1"/>
    </xf>
    <xf numFmtId="0" fontId="15" fillId="0" borderId="37" xfId="26" applyFont="1" applyFill="1" applyBorder="1" applyAlignment="1">
      <alignment horizontal="center" vertical="center" wrapText="1"/>
    </xf>
    <xf numFmtId="0" fontId="15" fillId="0" borderId="49" xfId="26" applyFont="1" applyFill="1" applyBorder="1" applyAlignment="1">
      <alignment horizontal="center" vertical="center" wrapText="1"/>
    </xf>
    <xf numFmtId="0" fontId="15" fillId="0" borderId="40" xfId="26" applyFont="1" applyFill="1" applyBorder="1" applyAlignment="1">
      <alignment horizontal="center" vertical="center" wrapText="1"/>
    </xf>
    <xf numFmtId="0" fontId="20" fillId="0" borderId="13" xfId="26" applyFont="1" applyFill="1" applyBorder="1" applyAlignment="1">
      <alignment horizontal="center" vertical="center" wrapText="1"/>
    </xf>
    <xf numFmtId="0" fontId="20" fillId="0" borderId="63" xfId="26" applyFont="1" applyFill="1" applyBorder="1" applyAlignment="1">
      <alignment horizontal="center" vertical="center" wrapText="1"/>
    </xf>
    <xf numFmtId="0" fontId="14" fillId="0" borderId="71" xfId="15" applyFont="1" applyFill="1" applyBorder="1" applyAlignment="1">
      <alignment horizontal="left" vertical="center"/>
    </xf>
    <xf numFmtId="0" fontId="14" fillId="0" borderId="72" xfId="15" applyFont="1" applyFill="1" applyBorder="1" applyAlignment="1">
      <alignment horizontal="left" vertical="center"/>
    </xf>
    <xf numFmtId="0" fontId="14" fillId="0" borderId="73" xfId="15" applyFont="1" applyFill="1" applyBorder="1" applyAlignment="1">
      <alignment horizontal="left" vertical="center"/>
    </xf>
    <xf numFmtId="178" fontId="15" fillId="0" borderId="71" xfId="26" applyNumberFormat="1" applyFont="1" applyFill="1" applyBorder="1" applyAlignment="1">
      <alignment horizontal="right" vertical="center"/>
    </xf>
    <xf numFmtId="178" fontId="15" fillId="0" borderId="72" xfId="26" applyNumberFormat="1" applyFont="1" applyFill="1" applyBorder="1" applyAlignment="1">
      <alignment horizontal="right" vertical="center"/>
    </xf>
    <xf numFmtId="178" fontId="15" fillId="0" borderId="73" xfId="26" applyNumberFormat="1" applyFont="1" applyFill="1" applyBorder="1" applyAlignment="1">
      <alignment horizontal="right" vertical="center"/>
    </xf>
    <xf numFmtId="0" fontId="14" fillId="0" borderId="36" xfId="15" applyFont="1" applyFill="1" applyBorder="1" applyAlignment="1">
      <alignment horizontal="center" vertical="center" wrapText="1"/>
    </xf>
    <xf numFmtId="0" fontId="14" fillId="0" borderId="8" xfId="15" applyFont="1" applyFill="1" applyBorder="1" applyAlignment="1">
      <alignment horizontal="center" vertical="center" wrapText="1"/>
    </xf>
    <xf numFmtId="0" fontId="14" fillId="0" borderId="9" xfId="15" applyFont="1" applyFill="1" applyBorder="1" applyAlignment="1">
      <alignment horizontal="center" vertical="center" wrapText="1"/>
    </xf>
    <xf numFmtId="0" fontId="14" fillId="0" borderId="7" xfId="15" applyFont="1" applyFill="1" applyBorder="1" applyAlignment="1">
      <alignment horizontal="center" vertical="center" wrapText="1"/>
    </xf>
    <xf numFmtId="0" fontId="14" fillId="0" borderId="0" xfId="15" applyFont="1" applyFill="1" applyBorder="1" applyAlignment="1">
      <alignment horizontal="center" vertical="center" wrapText="1"/>
    </xf>
    <xf numFmtId="0" fontId="14" fillId="0" borderId="62" xfId="15" applyFont="1" applyFill="1" applyBorder="1" applyAlignment="1">
      <alignment horizontal="center" vertical="center" wrapText="1"/>
    </xf>
    <xf numFmtId="0" fontId="14" fillId="0" borderId="71" xfId="15" applyFont="1" applyFill="1" applyBorder="1" applyAlignment="1">
      <alignment horizontal="center" vertical="center" wrapText="1"/>
    </xf>
    <xf numFmtId="0" fontId="14" fillId="0" borderId="72" xfId="15" applyFont="1" applyFill="1" applyBorder="1" applyAlignment="1">
      <alignment horizontal="center" vertical="center" wrapText="1"/>
    </xf>
    <xf numFmtId="0" fontId="14" fillId="0" borderId="73" xfId="15" applyFont="1" applyFill="1" applyBorder="1" applyAlignment="1">
      <alignment horizontal="center" vertical="center" wrapText="1"/>
    </xf>
    <xf numFmtId="186" fontId="15" fillId="0" borderId="0" xfId="26" applyNumberFormat="1" applyFont="1" applyFill="1" applyBorder="1" applyAlignment="1" applyProtection="1">
      <alignment horizontal="center" vertical="center"/>
      <protection hidden="1"/>
    </xf>
    <xf numFmtId="0" fontId="20" fillId="0" borderId="0" xfId="26" applyNumberFormat="1" applyFont="1" applyFill="1" applyBorder="1" applyAlignment="1" applyProtection="1">
      <alignment horizontal="left" vertical="center" wrapText="1"/>
      <protection hidden="1"/>
    </xf>
    <xf numFmtId="0" fontId="15" fillId="0" borderId="0" xfId="26" applyFont="1" applyFill="1" applyBorder="1" applyAlignment="1" applyProtection="1">
      <alignment horizontal="center" vertical="center"/>
      <protection hidden="1"/>
    </xf>
    <xf numFmtId="49" fontId="18" fillId="0" borderId="1" xfId="29" applyNumberFormat="1" applyFont="1" applyFill="1" applyBorder="1" applyAlignment="1">
      <alignment horizontal="center" vertical="center"/>
    </xf>
    <xf numFmtId="49" fontId="18" fillId="0" borderId="2" xfId="29" applyNumberFormat="1" applyFont="1" applyFill="1" applyBorder="1" applyAlignment="1">
      <alignment horizontal="center" vertical="center"/>
    </xf>
    <xf numFmtId="49" fontId="18" fillId="0" borderId="3" xfId="29" applyNumberFormat="1" applyFont="1" applyFill="1" applyBorder="1" applyAlignment="1">
      <alignment horizontal="center" vertical="center"/>
    </xf>
    <xf numFmtId="0" fontId="15" fillId="0" borderId="39" xfId="29" applyFont="1" applyBorder="1" applyAlignment="1">
      <alignment horizontal="center" vertical="center"/>
    </xf>
    <xf numFmtId="0" fontId="15" fillId="0" borderId="31" xfId="29" applyFont="1" applyBorder="1" applyAlignment="1">
      <alignment horizontal="center" vertical="center"/>
    </xf>
    <xf numFmtId="0" fontId="15" fillId="0" borderId="42" xfId="29" applyFont="1" applyBorder="1" applyAlignment="1">
      <alignment horizontal="center" vertical="center"/>
    </xf>
    <xf numFmtId="0" fontId="15" fillId="0" borderId="39" xfId="29" applyFont="1" applyFill="1" applyBorder="1" applyAlignment="1">
      <alignment horizontal="center" vertical="center"/>
    </xf>
    <xf numFmtId="0" fontId="15" fillId="0" borderId="31" xfId="29" applyFont="1" applyFill="1" applyBorder="1" applyAlignment="1">
      <alignment horizontal="center" vertical="center"/>
    </xf>
    <xf numFmtId="0" fontId="15" fillId="0" borderId="42" xfId="29" applyFont="1" applyFill="1" applyBorder="1" applyAlignment="1">
      <alignment horizontal="center" vertical="center"/>
    </xf>
    <xf numFmtId="0" fontId="15" fillId="0" borderId="34" xfId="29" applyFont="1" applyBorder="1" applyAlignment="1">
      <alignment horizontal="center" vertical="center"/>
    </xf>
    <xf numFmtId="0" fontId="15" fillId="0" borderId="41" xfId="29" applyFont="1" applyBorder="1">
      <alignment vertical="center"/>
    </xf>
    <xf numFmtId="0" fontId="15" fillId="0" borderId="12" xfId="29" applyFont="1" applyBorder="1">
      <alignment vertical="center"/>
    </xf>
    <xf numFmtId="0" fontId="15" fillId="0" borderId="46" xfId="29" applyFont="1" applyBorder="1">
      <alignment vertical="center"/>
    </xf>
    <xf numFmtId="178" fontId="15" fillId="0" borderId="41" xfId="29" applyNumberFormat="1" applyFont="1" applyFill="1" applyBorder="1" applyAlignment="1">
      <alignment horizontal="right" vertical="center"/>
    </xf>
    <xf numFmtId="178" fontId="15" fillId="0" borderId="12" xfId="29" applyNumberFormat="1" applyFont="1" applyFill="1" applyBorder="1" applyAlignment="1">
      <alignment horizontal="right" vertical="center"/>
    </xf>
    <xf numFmtId="178" fontId="15" fillId="0" borderId="82" xfId="29" applyNumberFormat="1" applyFont="1" applyFill="1" applyBorder="1" applyAlignment="1">
      <alignment horizontal="right" vertical="center"/>
    </xf>
    <xf numFmtId="181" fontId="15" fillId="0" borderId="83" xfId="29" applyNumberFormat="1" applyFont="1" applyFill="1" applyBorder="1" applyAlignment="1">
      <alignment horizontal="right" vertical="center"/>
    </xf>
    <xf numFmtId="178" fontId="15" fillId="0" borderId="83" xfId="29" applyNumberFormat="1" applyFont="1" applyFill="1" applyBorder="1" applyAlignment="1">
      <alignment horizontal="right" vertical="center"/>
    </xf>
    <xf numFmtId="181" fontId="15" fillId="0" borderId="84" xfId="29" applyNumberFormat="1" applyFont="1" applyFill="1" applyBorder="1" applyAlignment="1">
      <alignment horizontal="right" vertical="center"/>
    </xf>
    <xf numFmtId="181" fontId="15" fillId="0" borderId="12" xfId="29" applyNumberFormat="1" applyFont="1" applyFill="1" applyBorder="1" applyAlignment="1">
      <alignment horizontal="right" vertical="center"/>
    </xf>
    <xf numFmtId="181" fontId="15" fillId="0" borderId="46" xfId="29" applyNumberFormat="1" applyFont="1" applyFill="1" applyBorder="1" applyAlignment="1">
      <alignment horizontal="right" vertical="center"/>
    </xf>
    <xf numFmtId="0" fontId="15" fillId="0" borderId="60" xfId="29" applyFont="1" applyBorder="1">
      <alignment vertical="center"/>
    </xf>
    <xf numFmtId="0" fontId="15" fillId="0" borderId="0" xfId="29" applyFont="1" applyBorder="1">
      <alignment vertical="center"/>
    </xf>
    <xf numFmtId="0" fontId="15" fillId="0" borderId="38" xfId="29" applyFont="1" applyBorder="1">
      <alignment vertical="center"/>
    </xf>
    <xf numFmtId="178" fontId="15" fillId="0" borderId="60" xfId="29" applyNumberFormat="1" applyFont="1" applyFill="1" applyBorder="1" applyAlignment="1">
      <alignment horizontal="right" vertical="center"/>
    </xf>
    <xf numFmtId="178" fontId="15" fillId="0" borderId="0" xfId="29" applyNumberFormat="1" applyFont="1" applyFill="1" applyBorder="1" applyAlignment="1">
      <alignment horizontal="right" vertical="center"/>
    </xf>
    <xf numFmtId="178" fontId="15" fillId="0" borderId="85" xfId="29" applyNumberFormat="1" applyFont="1" applyFill="1" applyBorder="1" applyAlignment="1">
      <alignment horizontal="right" vertical="center"/>
    </xf>
    <xf numFmtId="181" fontId="15" fillId="0" borderId="86" xfId="29" applyNumberFormat="1" applyFont="1" applyFill="1" applyBorder="1" applyAlignment="1">
      <alignment horizontal="right" vertical="center"/>
    </xf>
    <xf numFmtId="178" fontId="15" fillId="0" borderId="86" xfId="29" applyNumberFormat="1" applyFont="1" applyFill="1" applyBorder="1" applyAlignment="1">
      <alignment horizontal="right" vertical="center"/>
    </xf>
    <xf numFmtId="181" fontId="15" fillId="0" borderId="88" xfId="29" applyNumberFormat="1" applyFont="1" applyFill="1" applyBorder="1" applyAlignment="1">
      <alignment horizontal="right" vertical="center"/>
    </xf>
    <xf numFmtId="181" fontId="15" fillId="0" borderId="0" xfId="29" applyNumberFormat="1" applyFont="1" applyFill="1" applyBorder="1" applyAlignment="1">
      <alignment horizontal="right" vertical="center"/>
    </xf>
    <xf numFmtId="181" fontId="15" fillId="0" borderId="38" xfId="29" applyNumberFormat="1" applyFont="1" applyFill="1" applyBorder="1" applyAlignment="1">
      <alignment horizontal="right" vertical="center"/>
    </xf>
    <xf numFmtId="178" fontId="15" fillId="0" borderId="87" xfId="29" applyNumberFormat="1" applyFont="1" applyFill="1" applyBorder="1" applyAlignment="1">
      <alignment horizontal="right" vertical="center"/>
    </xf>
    <xf numFmtId="178" fontId="15" fillId="0" borderId="88" xfId="29" applyNumberFormat="1" applyFont="1" applyFill="1" applyBorder="1" applyAlignment="1">
      <alignment horizontal="right" vertical="center"/>
    </xf>
    <xf numFmtId="178" fontId="15" fillId="0" borderId="38" xfId="29" applyNumberFormat="1" applyFont="1" applyFill="1" applyBorder="1" applyAlignment="1">
      <alignment horizontal="right" vertical="center"/>
    </xf>
    <xf numFmtId="0" fontId="15" fillId="0" borderId="41" xfId="29" applyFont="1" applyFill="1" applyBorder="1">
      <alignment vertical="center"/>
    </xf>
    <xf numFmtId="0" fontId="15" fillId="0" borderId="12" xfId="29" applyFont="1" applyFill="1" applyBorder="1">
      <alignment vertical="center"/>
    </xf>
    <xf numFmtId="0" fontId="15" fillId="0" borderId="46" xfId="29" applyFont="1" applyFill="1" applyBorder="1">
      <alignment vertical="center"/>
    </xf>
    <xf numFmtId="0" fontId="15" fillId="0" borderId="60" xfId="29" applyFont="1" applyFill="1" applyBorder="1">
      <alignment vertical="center"/>
    </xf>
    <xf numFmtId="0" fontId="15" fillId="0" borderId="0" xfId="29" applyFont="1" applyFill="1" applyBorder="1">
      <alignment vertical="center"/>
    </xf>
    <xf numFmtId="0" fontId="15" fillId="0" borderId="38" xfId="29" applyFont="1" applyFill="1" applyBorder="1">
      <alignment vertical="center"/>
    </xf>
    <xf numFmtId="0" fontId="15" fillId="0" borderId="60" xfId="29" applyFont="1" applyBorder="1" applyAlignment="1">
      <alignment vertical="center"/>
    </xf>
    <xf numFmtId="0" fontId="9" fillId="0" borderId="0" xfId="5" applyAlignment="1">
      <alignment vertical="center"/>
    </xf>
    <xf numFmtId="0" fontId="9" fillId="0" borderId="38" xfId="5" applyBorder="1" applyAlignment="1">
      <alignment vertical="center"/>
    </xf>
    <xf numFmtId="0" fontId="15" fillId="0" borderId="37" xfId="29" applyFont="1" applyFill="1" applyBorder="1">
      <alignment vertical="center"/>
    </xf>
    <xf numFmtId="0" fontId="15" fillId="0" borderId="49" xfId="29" applyFont="1" applyFill="1" applyBorder="1">
      <alignment vertical="center"/>
    </xf>
    <xf numFmtId="0" fontId="15" fillId="0" borderId="40" xfId="29" applyFont="1" applyFill="1" applyBorder="1">
      <alignment vertical="center"/>
    </xf>
    <xf numFmtId="0" fontId="20" fillId="0" borderId="39" xfId="29" applyFont="1" applyFill="1" applyBorder="1" applyAlignment="1">
      <alignment horizontal="center" vertical="center"/>
    </xf>
    <xf numFmtId="0" fontId="20" fillId="0" borderId="31" xfId="29" applyFont="1" applyFill="1" applyBorder="1" applyAlignment="1">
      <alignment horizontal="center" vertical="center"/>
    </xf>
    <xf numFmtId="0" fontId="20" fillId="0" borderId="42" xfId="29" applyFont="1" applyFill="1" applyBorder="1" applyAlignment="1">
      <alignment horizontal="center" vertical="center"/>
    </xf>
    <xf numFmtId="178" fontId="15" fillId="0" borderId="84" xfId="29" applyNumberFormat="1" applyFont="1" applyFill="1" applyBorder="1" applyAlignment="1">
      <alignment horizontal="right" vertical="center"/>
    </xf>
    <xf numFmtId="187" fontId="15" fillId="0" borderId="84" xfId="29" applyNumberFormat="1" applyFont="1" applyFill="1" applyBorder="1" applyAlignment="1">
      <alignment horizontal="right" vertical="center"/>
    </xf>
    <xf numFmtId="187" fontId="15" fillId="0" borderId="12" xfId="29" applyNumberFormat="1" applyFont="1" applyFill="1" applyBorder="1" applyAlignment="1">
      <alignment horizontal="right" vertical="center"/>
    </xf>
    <xf numFmtId="187" fontId="15" fillId="0" borderId="82" xfId="29" applyNumberFormat="1" applyFont="1" applyFill="1" applyBorder="1" applyAlignment="1">
      <alignment horizontal="right" vertical="center"/>
    </xf>
    <xf numFmtId="181" fontId="2" fillId="0" borderId="0" xfId="29" applyNumberFormat="1" applyFill="1" applyAlignment="1">
      <alignment horizontal="right" vertical="center"/>
    </xf>
    <xf numFmtId="181" fontId="2" fillId="0" borderId="38" xfId="29" applyNumberFormat="1" applyFill="1" applyBorder="1" applyAlignment="1">
      <alignment horizontal="right" vertical="center"/>
    </xf>
    <xf numFmtId="0" fontId="2" fillId="0" borderId="0" xfId="29" applyFill="1" applyAlignment="1">
      <alignment horizontal="right" vertical="center"/>
    </xf>
    <xf numFmtId="0" fontId="2" fillId="0" borderId="85" xfId="29" applyFill="1" applyBorder="1" applyAlignment="1">
      <alignment horizontal="right" vertical="center"/>
    </xf>
    <xf numFmtId="187" fontId="15" fillId="0" borderId="88" xfId="29" applyNumberFormat="1" applyFont="1" applyFill="1" applyBorder="1" applyAlignment="1">
      <alignment horizontal="right" vertical="center"/>
    </xf>
    <xf numFmtId="187" fontId="2" fillId="0" borderId="0" xfId="29" applyNumberFormat="1" applyFill="1" applyAlignment="1">
      <alignment horizontal="right" vertical="center"/>
    </xf>
    <xf numFmtId="187" fontId="2" fillId="0" borderId="85" xfId="29" applyNumberFormat="1" applyFill="1" applyBorder="1" applyAlignment="1">
      <alignment horizontal="right" vertical="center"/>
    </xf>
    <xf numFmtId="0" fontId="20" fillId="0" borderId="60" xfId="29" applyFont="1" applyBorder="1">
      <alignment vertical="center"/>
    </xf>
    <xf numFmtId="0" fontId="20" fillId="0" borderId="0" xfId="29" applyFont="1" applyBorder="1">
      <alignment vertical="center"/>
    </xf>
    <xf numFmtId="0" fontId="20" fillId="0" borderId="38" xfId="29" applyFont="1" applyBorder="1">
      <alignment vertical="center"/>
    </xf>
    <xf numFmtId="0" fontId="9" fillId="0" borderId="0" xfId="5" applyBorder="1" applyAlignment="1">
      <alignment vertical="center"/>
    </xf>
    <xf numFmtId="0" fontId="2" fillId="0" borderId="31" xfId="29" applyBorder="1" applyAlignment="1">
      <alignment horizontal="center" vertical="center"/>
    </xf>
    <xf numFmtId="0" fontId="2" fillId="0" borderId="42" xfId="29" applyBorder="1" applyAlignment="1">
      <alignment horizontal="center" vertical="center"/>
    </xf>
    <xf numFmtId="0" fontId="15" fillId="0" borderId="37" xfId="29" applyFont="1" applyBorder="1">
      <alignment vertical="center"/>
    </xf>
    <xf numFmtId="0" fontId="15" fillId="0" borderId="49" xfId="29" applyFont="1" applyBorder="1">
      <alignment vertical="center"/>
    </xf>
    <xf numFmtId="0" fontId="15" fillId="0" borderId="40" xfId="29" applyFont="1" applyBorder="1">
      <alignment vertical="center"/>
    </xf>
    <xf numFmtId="0" fontId="15" fillId="0" borderId="41" xfId="29" applyFont="1" applyBorder="1" applyAlignment="1">
      <alignment horizontal="center" vertical="center" wrapText="1"/>
    </xf>
    <xf numFmtId="0" fontId="15" fillId="0" borderId="12" xfId="29" applyFont="1" applyBorder="1" applyAlignment="1">
      <alignment horizontal="center" vertical="center" wrapText="1"/>
    </xf>
    <xf numFmtId="0" fontId="15" fillId="0" borderId="60" xfId="29" applyFont="1" applyBorder="1" applyAlignment="1">
      <alignment horizontal="center" vertical="center" wrapText="1"/>
    </xf>
    <xf numFmtId="0" fontId="15" fillId="0" borderId="0" xfId="29" applyFont="1" applyBorder="1" applyAlignment="1">
      <alignment horizontal="center" vertical="center" wrapText="1"/>
    </xf>
    <xf numFmtId="0" fontId="15" fillId="0" borderId="37" xfId="29" applyFont="1" applyBorder="1" applyAlignment="1">
      <alignment horizontal="center" vertical="center" wrapText="1"/>
    </xf>
    <xf numFmtId="0" fontId="15" fillId="0" borderId="49" xfId="29" applyFont="1" applyBorder="1" applyAlignment="1">
      <alignment horizontal="center" vertical="center" wrapText="1"/>
    </xf>
    <xf numFmtId="0" fontId="15" fillId="0" borderId="12" xfId="29" applyFont="1" applyBorder="1" applyAlignment="1">
      <alignment vertical="center" textRotation="255"/>
    </xf>
    <xf numFmtId="0" fontId="15" fillId="0" borderId="0" xfId="29" applyFont="1" applyBorder="1" applyAlignment="1">
      <alignment vertical="center" textRotation="255"/>
    </xf>
    <xf numFmtId="0" fontId="15" fillId="0" borderId="49" xfId="29" applyFont="1" applyBorder="1" applyAlignment="1">
      <alignment vertical="center" textRotation="255"/>
    </xf>
    <xf numFmtId="181" fontId="15" fillId="0" borderId="60" xfId="29" applyNumberFormat="1" applyFont="1" applyFill="1" applyBorder="1" applyAlignment="1">
      <alignment horizontal="right" vertical="center"/>
    </xf>
    <xf numFmtId="0" fontId="2" fillId="0" borderId="0" xfId="29" applyFill="1" applyBorder="1" applyAlignment="1">
      <alignment horizontal="right" vertical="center"/>
    </xf>
    <xf numFmtId="0" fontId="2" fillId="0" borderId="38" xfId="29" applyFill="1" applyBorder="1" applyAlignment="1">
      <alignment horizontal="right" vertical="center"/>
    </xf>
    <xf numFmtId="181" fontId="15" fillId="0" borderId="41" xfId="29" applyNumberFormat="1" applyFont="1" applyFill="1" applyBorder="1" applyAlignment="1">
      <alignment horizontal="right" vertical="center"/>
    </xf>
    <xf numFmtId="0" fontId="2" fillId="0" borderId="12" xfId="29" applyFill="1" applyBorder="1" applyAlignment="1">
      <alignment horizontal="right" vertical="center"/>
    </xf>
    <xf numFmtId="0" fontId="2" fillId="0" borderId="46" xfId="29" applyFill="1" applyBorder="1" applyAlignment="1">
      <alignment horizontal="right" vertical="center"/>
    </xf>
    <xf numFmtId="0" fontId="15" fillId="0" borderId="41" xfId="29" applyFont="1" applyFill="1" applyBorder="1" applyAlignment="1">
      <alignment horizontal="center" vertical="center" textRotation="255"/>
    </xf>
    <xf numFmtId="0" fontId="15" fillId="0" borderId="46" xfId="29" applyFont="1" applyFill="1" applyBorder="1" applyAlignment="1">
      <alignment horizontal="center" vertical="center" textRotation="255"/>
    </xf>
    <xf numFmtId="0" fontId="15" fillId="0" borderId="60" xfId="29" applyFont="1" applyFill="1" applyBorder="1" applyAlignment="1">
      <alignment horizontal="center" vertical="center" textRotation="255"/>
    </xf>
    <xf numFmtId="0" fontId="15" fillId="0" borderId="38" xfId="29" applyFont="1" applyFill="1" applyBorder="1" applyAlignment="1">
      <alignment horizontal="center" vertical="center" textRotation="255"/>
    </xf>
    <xf numFmtId="0" fontId="15" fillId="0" borderId="37" xfId="29" applyFont="1" applyFill="1" applyBorder="1" applyAlignment="1">
      <alignment horizontal="center" vertical="center" textRotation="255"/>
    </xf>
    <xf numFmtId="0" fontId="15" fillId="0" borderId="40" xfId="29" applyFont="1" applyFill="1" applyBorder="1" applyAlignment="1">
      <alignment horizontal="center" vertical="center" textRotation="255"/>
    </xf>
    <xf numFmtId="181" fontId="15" fillId="0" borderId="37" xfId="29" applyNumberFormat="1" applyFont="1" applyFill="1" applyBorder="1" applyAlignment="1">
      <alignment horizontal="right" vertical="center"/>
    </xf>
    <xf numFmtId="0" fontId="2" fillId="0" borderId="49" xfId="29" applyFill="1" applyBorder="1" applyAlignment="1">
      <alignment horizontal="right" vertical="center"/>
    </xf>
    <xf numFmtId="181" fontId="15" fillId="0" borderId="49" xfId="29" applyNumberFormat="1" applyFont="1" applyFill="1" applyBorder="1" applyAlignment="1">
      <alignment horizontal="right" vertical="center"/>
    </xf>
    <xf numFmtId="0" fontId="2" fillId="0" borderId="40" xfId="29" applyFill="1" applyBorder="1" applyAlignment="1">
      <alignment horizontal="right" vertical="center"/>
    </xf>
    <xf numFmtId="178" fontId="15" fillId="0" borderId="46" xfId="29" applyNumberFormat="1" applyFont="1" applyFill="1" applyBorder="1" applyAlignment="1">
      <alignment horizontal="right" vertical="center"/>
    </xf>
    <xf numFmtId="178" fontId="15" fillId="0" borderId="37" xfId="29" applyNumberFormat="1" applyFont="1" applyFill="1" applyBorder="1" applyAlignment="1">
      <alignment horizontal="right" vertical="center"/>
    </xf>
    <xf numFmtId="178" fontId="15" fillId="0" borderId="49" xfId="29" applyNumberFormat="1" applyFont="1" applyFill="1" applyBorder="1" applyAlignment="1">
      <alignment horizontal="right" vertical="center"/>
    </xf>
    <xf numFmtId="178" fontId="15" fillId="0" borderId="89" xfId="29" applyNumberFormat="1" applyFont="1" applyFill="1" applyBorder="1" applyAlignment="1">
      <alignment horizontal="right" vertical="center"/>
    </xf>
    <xf numFmtId="181" fontId="15" fillId="0" borderId="90" xfId="29" applyNumberFormat="1" applyFont="1" applyFill="1" applyBorder="1" applyAlignment="1">
      <alignment horizontal="right" vertical="center"/>
    </xf>
    <xf numFmtId="178" fontId="15" fillId="0" borderId="90" xfId="29" applyNumberFormat="1" applyFont="1" applyFill="1" applyBorder="1" applyAlignment="1">
      <alignment horizontal="right" vertical="center"/>
    </xf>
    <xf numFmtId="181" fontId="15" fillId="0" borderId="91" xfId="29" applyNumberFormat="1" applyFont="1" applyFill="1" applyBorder="1" applyAlignment="1">
      <alignment horizontal="right" vertical="center"/>
    </xf>
    <xf numFmtId="181" fontId="15" fillId="0" borderId="40" xfId="29" applyNumberFormat="1" applyFont="1" applyFill="1" applyBorder="1" applyAlignment="1">
      <alignment horizontal="right" vertical="center"/>
    </xf>
    <xf numFmtId="0" fontId="15" fillId="0" borderId="60" xfId="29" applyFont="1" applyFill="1" applyBorder="1" applyAlignment="1">
      <alignment horizontal="left" vertical="center"/>
    </xf>
    <xf numFmtId="0" fontId="15" fillId="0" borderId="0" xfId="29" applyFont="1" applyFill="1" applyBorder="1" applyAlignment="1">
      <alignment horizontal="left" vertical="center"/>
    </xf>
    <xf numFmtId="0" fontId="15" fillId="0" borderId="38" xfId="29" applyFont="1" applyFill="1" applyBorder="1" applyAlignment="1">
      <alignment horizontal="left" vertical="center"/>
    </xf>
    <xf numFmtId="178" fontId="15" fillId="0" borderId="40" xfId="29" applyNumberFormat="1" applyFont="1" applyFill="1" applyBorder="1" applyAlignment="1">
      <alignment horizontal="right" vertical="center"/>
    </xf>
    <xf numFmtId="187" fontId="15" fillId="0" borderId="0" xfId="29" applyNumberFormat="1" applyFont="1" applyFill="1" applyBorder="1" applyAlignment="1">
      <alignment horizontal="right" vertical="center"/>
    </xf>
    <xf numFmtId="187" fontId="15" fillId="0" borderId="85" xfId="29" applyNumberFormat="1" applyFont="1" applyFill="1" applyBorder="1" applyAlignment="1">
      <alignment horizontal="right" vertical="center"/>
    </xf>
    <xf numFmtId="0" fontId="15" fillId="0" borderId="60" xfId="29" applyFont="1" applyFill="1" applyBorder="1" applyAlignment="1">
      <alignment horizontal="center" vertical="center" wrapText="1"/>
    </xf>
    <xf numFmtId="0" fontId="15" fillId="0" borderId="0" xfId="29" applyFont="1" applyFill="1" applyBorder="1" applyAlignment="1">
      <alignment horizontal="center" vertical="center" wrapText="1"/>
    </xf>
    <xf numFmtId="0" fontId="15" fillId="0" borderId="37" xfId="29" applyFont="1" applyFill="1" applyBorder="1" applyAlignment="1">
      <alignment horizontal="center" vertical="center" wrapText="1"/>
    </xf>
    <xf numFmtId="0" fontId="15" fillId="0" borderId="49" xfId="29" applyFont="1" applyFill="1" applyBorder="1" applyAlignment="1">
      <alignment horizontal="center" vertical="center" wrapText="1"/>
    </xf>
    <xf numFmtId="178" fontId="15" fillId="4" borderId="88" xfId="29" applyNumberFormat="1" applyFont="1" applyFill="1" applyBorder="1" applyAlignment="1">
      <alignment horizontal="right" vertical="center"/>
    </xf>
    <xf numFmtId="178" fontId="15" fillId="4" borderId="0" xfId="29" applyNumberFormat="1" applyFont="1" applyFill="1" applyBorder="1" applyAlignment="1">
      <alignment horizontal="right" vertical="center"/>
    </xf>
    <xf numFmtId="178" fontId="15" fillId="4" borderId="85" xfId="29" applyNumberFormat="1" applyFont="1" applyFill="1" applyBorder="1" applyAlignment="1">
      <alignment horizontal="right" vertical="center"/>
    </xf>
    <xf numFmtId="0" fontId="15" fillId="4" borderId="88" xfId="29" applyFont="1" applyFill="1" applyBorder="1" applyAlignment="1">
      <alignment horizontal="right" vertical="center"/>
    </xf>
    <xf numFmtId="0" fontId="15" fillId="4" borderId="0" xfId="29" applyFont="1" applyFill="1" applyBorder="1" applyAlignment="1">
      <alignment horizontal="right" vertical="center"/>
    </xf>
    <xf numFmtId="0" fontId="15" fillId="4" borderId="38" xfId="29" applyFont="1" applyFill="1" applyBorder="1" applyAlignment="1">
      <alignment horizontal="right" vertical="center"/>
    </xf>
    <xf numFmtId="0" fontId="2" fillId="0" borderId="89" xfId="29" applyFill="1" applyBorder="1" applyAlignment="1">
      <alignment horizontal="right" vertical="center"/>
    </xf>
    <xf numFmtId="187" fontId="15" fillId="0" borderId="91" xfId="29" applyNumberFormat="1" applyFont="1" applyFill="1" applyBorder="1" applyAlignment="1">
      <alignment horizontal="right" vertical="center"/>
    </xf>
    <xf numFmtId="187" fontId="2" fillId="0" borderId="49" xfId="29" applyNumberFormat="1" applyFill="1" applyBorder="1" applyAlignment="1">
      <alignment horizontal="right" vertical="center"/>
    </xf>
    <xf numFmtId="187" fontId="2" fillId="0" borderId="89" xfId="29" applyNumberFormat="1" applyFill="1" applyBorder="1" applyAlignment="1">
      <alignment horizontal="right" vertical="center"/>
    </xf>
    <xf numFmtId="178" fontId="15" fillId="0" borderId="91" xfId="29" applyNumberFormat="1" applyFont="1" applyFill="1" applyBorder="1" applyAlignment="1">
      <alignment horizontal="right" vertical="center"/>
    </xf>
    <xf numFmtId="178" fontId="15" fillId="4" borderId="91" xfId="29" applyNumberFormat="1" applyFont="1" applyFill="1" applyBorder="1" applyAlignment="1">
      <alignment horizontal="right" vertical="center"/>
    </xf>
    <xf numFmtId="178" fontId="15" fillId="4" borderId="49" xfId="29" applyNumberFormat="1" applyFont="1" applyFill="1" applyBorder="1" applyAlignment="1">
      <alignment horizontal="right" vertical="center"/>
    </xf>
    <xf numFmtId="178" fontId="15" fillId="4" borderId="89" xfId="29" applyNumberFormat="1" applyFont="1" applyFill="1" applyBorder="1" applyAlignment="1">
      <alignment horizontal="right" vertical="center"/>
    </xf>
    <xf numFmtId="0" fontId="15" fillId="4" borderId="91" xfId="29" applyFont="1" applyFill="1" applyBorder="1" applyAlignment="1">
      <alignment horizontal="right" vertical="center"/>
    </xf>
    <xf numFmtId="0" fontId="15" fillId="4" borderId="49" xfId="29" applyFont="1" applyFill="1" applyBorder="1" applyAlignment="1">
      <alignment horizontal="right" vertical="center"/>
    </xf>
    <xf numFmtId="0" fontId="15" fillId="4" borderId="40" xfId="29" applyFont="1" applyFill="1" applyBorder="1" applyAlignment="1">
      <alignment horizontal="right" vertical="center"/>
    </xf>
    <xf numFmtId="0" fontId="15" fillId="0" borderId="41" xfId="29" applyFont="1" applyBorder="1" applyAlignment="1">
      <alignment horizontal="center" vertical="center" textRotation="255"/>
    </xf>
    <xf numFmtId="0" fontId="15" fillId="0" borderId="46" xfId="29" applyFont="1" applyBorder="1" applyAlignment="1">
      <alignment horizontal="center" vertical="center" textRotation="255"/>
    </xf>
    <xf numFmtId="0" fontId="15" fillId="0" borderId="60" xfId="29" applyFont="1" applyBorder="1" applyAlignment="1">
      <alignment horizontal="center" vertical="center" textRotation="255"/>
    </xf>
    <xf numFmtId="0" fontId="15" fillId="0" borderId="38" xfId="29" applyFont="1" applyBorder="1" applyAlignment="1">
      <alignment horizontal="center" vertical="center" textRotation="255"/>
    </xf>
    <xf numFmtId="0" fontId="15" fillId="0" borderId="37" xfId="29" applyFont="1" applyBorder="1" applyAlignment="1">
      <alignment horizontal="center" vertical="center" textRotation="255"/>
    </xf>
    <xf numFmtId="0" fontId="15" fillId="0" borderId="40" xfId="29" applyFont="1" applyBorder="1" applyAlignment="1">
      <alignment horizontal="center" vertical="center" textRotation="255"/>
    </xf>
    <xf numFmtId="0" fontId="27" fillId="6" borderId="57" xfId="30" applyFont="1" applyFill="1" applyBorder="1" applyAlignment="1" applyProtection="1">
      <alignment horizontal="center" vertical="center" wrapText="1"/>
      <protection locked="0"/>
    </xf>
    <xf numFmtId="0" fontId="27" fillId="6" borderId="8" xfId="30" applyFont="1" applyFill="1" applyBorder="1" applyAlignment="1" applyProtection="1">
      <alignment horizontal="center" vertical="center" wrapText="1"/>
      <protection locked="0"/>
    </xf>
    <xf numFmtId="0" fontId="27" fillId="6" borderId="23" xfId="30" applyFont="1" applyFill="1" applyBorder="1" applyAlignment="1" applyProtection="1">
      <alignment horizontal="center" vertical="center" wrapText="1"/>
      <protection locked="0"/>
    </xf>
    <xf numFmtId="0" fontId="27" fillId="6" borderId="95" xfId="30" applyFont="1" applyFill="1" applyBorder="1" applyAlignment="1" applyProtection="1">
      <alignment horizontal="center" vertical="center" wrapText="1"/>
      <protection locked="0"/>
    </xf>
    <xf numFmtId="0" fontId="27" fillId="6" borderId="93" xfId="30" applyFont="1" applyFill="1" applyBorder="1" applyAlignment="1" applyProtection="1">
      <alignment horizontal="center" vertical="center" wrapText="1"/>
      <protection locked="0"/>
    </xf>
    <xf numFmtId="0" fontId="27" fillId="6" borderId="94" xfId="30" applyFont="1" applyFill="1" applyBorder="1" applyAlignment="1" applyProtection="1">
      <alignment horizontal="center" vertical="center" wrapText="1"/>
      <protection locked="0"/>
    </xf>
    <xf numFmtId="0" fontId="2" fillId="6" borderId="57" xfId="30" applyFont="1" applyFill="1" applyBorder="1" applyAlignment="1" applyProtection="1">
      <alignment horizontal="center" vertical="center" wrapText="1"/>
      <protection locked="0"/>
    </xf>
    <xf numFmtId="0" fontId="2" fillId="6" borderId="8" xfId="30" applyFont="1" applyFill="1" applyBorder="1" applyAlignment="1" applyProtection="1">
      <alignment horizontal="center" vertical="center" wrapText="1"/>
      <protection locked="0"/>
    </xf>
    <xf numFmtId="0" fontId="2" fillId="6" borderId="23" xfId="30" applyFont="1" applyFill="1" applyBorder="1" applyAlignment="1" applyProtection="1">
      <alignment horizontal="center" vertical="center" wrapText="1"/>
      <protection locked="0"/>
    </xf>
    <xf numFmtId="0" fontId="2" fillId="6" borderId="95" xfId="30" applyFont="1" applyFill="1" applyBorder="1" applyAlignment="1" applyProtection="1">
      <alignment horizontal="center" vertical="center" wrapText="1"/>
      <protection locked="0"/>
    </xf>
    <xf numFmtId="0" fontId="2" fillId="6" borderId="93" xfId="30" applyFont="1" applyFill="1" applyBorder="1" applyAlignment="1" applyProtection="1">
      <alignment horizontal="center" vertical="center" wrapText="1"/>
      <protection locked="0"/>
    </xf>
    <xf numFmtId="0" fontId="2" fillId="6" borderId="94" xfId="30" applyFont="1" applyFill="1" applyBorder="1" applyAlignment="1" applyProtection="1">
      <alignment horizontal="center" vertical="center" wrapText="1"/>
      <protection locked="0"/>
    </xf>
    <xf numFmtId="0" fontId="27" fillId="6" borderId="9" xfId="30" applyFont="1" applyFill="1" applyBorder="1" applyAlignment="1" applyProtection="1">
      <alignment horizontal="center" vertical="center" wrapText="1"/>
      <protection locked="0"/>
    </xf>
    <xf numFmtId="0" fontId="27" fillId="6" borderId="96" xfId="30" applyFont="1" applyFill="1" applyBorder="1" applyAlignment="1" applyProtection="1">
      <alignment horizontal="center" vertical="center" wrapText="1"/>
      <protection locked="0"/>
    </xf>
    <xf numFmtId="0" fontId="27" fillId="0" borderId="98" xfId="32" applyFont="1" applyBorder="1" applyAlignment="1" applyProtection="1">
      <alignment horizontal="left" vertical="center" shrinkToFit="1"/>
      <protection locked="0"/>
    </xf>
    <xf numFmtId="0" fontId="27" fillId="0" borderId="99" xfId="32" applyFont="1" applyBorder="1" applyAlignment="1" applyProtection="1">
      <alignment horizontal="left" vertical="center" shrinkToFit="1"/>
      <protection locked="0"/>
    </xf>
    <xf numFmtId="0" fontId="27" fillId="0" borderId="100" xfId="32" applyFont="1" applyBorder="1" applyAlignment="1" applyProtection="1">
      <alignment horizontal="left" vertical="center" shrinkToFit="1"/>
      <protection locked="0"/>
    </xf>
    <xf numFmtId="177" fontId="27" fillId="0" borderId="101" xfId="32" applyNumberFormat="1" applyFont="1" applyBorder="1" applyAlignment="1" applyProtection="1">
      <alignment horizontal="right" vertical="center" shrinkToFit="1"/>
      <protection locked="0"/>
    </xf>
    <xf numFmtId="177" fontId="27" fillId="0" borderId="102" xfId="32" applyNumberFormat="1" applyFont="1" applyBorder="1" applyAlignment="1" applyProtection="1">
      <alignment horizontal="right" vertical="center" shrinkToFit="1"/>
      <protection locked="0"/>
    </xf>
    <xf numFmtId="177" fontId="27" fillId="0" borderId="103" xfId="32" applyNumberFormat="1" applyFont="1" applyBorder="1" applyAlignment="1" applyProtection="1">
      <alignment horizontal="right" vertical="center" shrinkToFit="1"/>
      <protection locked="0"/>
    </xf>
    <xf numFmtId="177" fontId="27" fillId="0" borderId="104" xfId="32" applyNumberFormat="1" applyFont="1" applyBorder="1" applyAlignment="1" applyProtection="1">
      <alignment horizontal="right" vertical="center" shrinkToFit="1"/>
      <protection locked="0"/>
    </xf>
    <xf numFmtId="177" fontId="27" fillId="0" borderId="105" xfId="32" applyNumberFormat="1" applyFont="1" applyBorder="1" applyAlignment="1" applyProtection="1">
      <alignment horizontal="right" vertical="center" shrinkToFit="1"/>
      <protection locked="0"/>
    </xf>
    <xf numFmtId="177" fontId="27" fillId="0" borderId="106" xfId="32" applyNumberFormat="1" applyFont="1" applyBorder="1" applyAlignment="1" applyProtection="1">
      <alignment horizontal="right" vertical="center" shrinkToFit="1"/>
      <protection locked="0"/>
    </xf>
    <xf numFmtId="0" fontId="27" fillId="6" borderId="36" xfId="30" applyFont="1" applyFill="1" applyBorder="1" applyAlignment="1" applyProtection="1">
      <alignment horizontal="center" vertical="center"/>
      <protection locked="0"/>
    </xf>
    <xf numFmtId="0" fontId="27" fillId="6" borderId="8" xfId="30" applyFont="1" applyFill="1" applyBorder="1" applyAlignment="1" applyProtection="1">
      <alignment horizontal="center" vertical="center"/>
      <protection locked="0"/>
    </xf>
    <xf numFmtId="0" fontId="27" fillId="6" borderId="23" xfId="30" applyFont="1" applyFill="1" applyBorder="1" applyAlignment="1" applyProtection="1">
      <alignment horizontal="center" vertical="center"/>
      <protection locked="0"/>
    </xf>
    <xf numFmtId="0" fontId="27" fillId="6" borderId="92" xfId="30" applyFont="1" applyFill="1" applyBorder="1" applyAlignment="1" applyProtection="1">
      <alignment horizontal="center" vertical="center"/>
      <protection locked="0"/>
    </xf>
    <xf numFmtId="0" fontId="27" fillId="6" borderId="93" xfId="30" applyFont="1" applyFill="1" applyBorder="1" applyAlignment="1" applyProtection="1">
      <alignment horizontal="center" vertical="center"/>
      <protection locked="0"/>
    </xf>
    <xf numFmtId="0" fontId="27" fillId="6" borderId="94" xfId="30" applyFont="1" applyFill="1" applyBorder="1" applyAlignment="1" applyProtection="1">
      <alignment horizontal="center" vertical="center"/>
      <protection locked="0"/>
    </xf>
    <xf numFmtId="0" fontId="26" fillId="5" borderId="1" xfId="30" applyFont="1" applyFill="1" applyBorder="1" applyAlignment="1" applyProtection="1">
      <alignment horizontal="center" vertical="center"/>
    </xf>
    <xf numFmtId="0" fontId="26" fillId="5" borderId="2" xfId="30" applyFont="1" applyFill="1" applyBorder="1" applyAlignment="1" applyProtection="1">
      <alignment horizontal="center" vertical="center"/>
    </xf>
    <xf numFmtId="0" fontId="26" fillId="5" borderId="3" xfId="30" applyFont="1" applyFill="1" applyBorder="1" applyAlignment="1" applyProtection="1">
      <alignment horizontal="center" vertical="center"/>
    </xf>
    <xf numFmtId="0" fontId="27" fillId="5" borderId="72" xfId="30" applyFont="1" applyFill="1" applyBorder="1" applyAlignment="1" applyProtection="1">
      <alignment horizontal="left" vertical="center"/>
    </xf>
    <xf numFmtId="0" fontId="27" fillId="6" borderId="36" xfId="30" applyFont="1" applyFill="1" applyBorder="1" applyAlignment="1" applyProtection="1">
      <alignment horizontal="center" vertical="center" wrapText="1"/>
      <protection locked="0"/>
    </xf>
    <xf numFmtId="0" fontId="27" fillId="6" borderId="92" xfId="30" applyFont="1" applyFill="1" applyBorder="1" applyAlignment="1" applyProtection="1">
      <alignment horizontal="center" vertical="center" wrapText="1"/>
      <protection locked="0"/>
    </xf>
    <xf numFmtId="0" fontId="27" fillId="0" borderId="98" xfId="33" applyNumberFormat="1" applyFont="1" applyBorder="1" applyAlignment="1" applyProtection="1">
      <alignment horizontal="left" vertical="center" shrinkToFit="1"/>
      <protection locked="0"/>
    </xf>
    <xf numFmtId="0" fontId="27" fillId="0" borderId="99" xfId="33" applyNumberFormat="1" applyFont="1" applyBorder="1" applyAlignment="1" applyProtection="1">
      <alignment horizontal="left" vertical="center" shrinkToFit="1"/>
      <protection locked="0"/>
    </xf>
    <xf numFmtId="0" fontId="27" fillId="0" borderId="110" xfId="33" applyNumberFormat="1" applyFont="1" applyBorder="1" applyAlignment="1" applyProtection="1">
      <alignment horizontal="left" vertical="center" shrinkToFit="1"/>
      <protection locked="0"/>
    </xf>
    <xf numFmtId="0" fontId="27" fillId="0" borderId="112" xfId="32" applyFont="1" applyBorder="1" applyAlignment="1" applyProtection="1">
      <alignment horizontal="left" vertical="center" shrinkToFit="1"/>
      <protection locked="0"/>
    </xf>
    <xf numFmtId="0" fontId="27" fillId="0" borderId="113" xfId="32" applyFont="1" applyBorder="1" applyAlignment="1" applyProtection="1">
      <alignment horizontal="left" vertical="center" shrinkToFit="1"/>
      <protection locked="0"/>
    </xf>
    <xf numFmtId="0" fontId="27" fillId="0" borderId="114" xfId="32" applyFont="1" applyBorder="1" applyAlignment="1" applyProtection="1">
      <alignment horizontal="left" vertical="center" shrinkToFit="1"/>
      <protection locked="0"/>
    </xf>
    <xf numFmtId="177" fontId="27" fillId="0" borderId="115" xfId="32" applyNumberFormat="1" applyFont="1" applyBorder="1" applyAlignment="1" applyProtection="1">
      <alignment horizontal="right" vertical="center" shrinkToFit="1"/>
      <protection locked="0"/>
    </xf>
    <xf numFmtId="177" fontId="27" fillId="0" borderId="116" xfId="32" applyNumberFormat="1" applyFont="1" applyBorder="1" applyAlignment="1" applyProtection="1">
      <alignment horizontal="right" vertical="center" shrinkToFit="1"/>
      <protection locked="0"/>
    </xf>
    <xf numFmtId="177" fontId="27" fillId="0" borderId="117" xfId="32" applyNumberFormat="1" applyFont="1" applyBorder="1" applyAlignment="1" applyProtection="1">
      <alignment horizontal="right" vertical="center" shrinkToFit="1"/>
      <protection locked="0"/>
    </xf>
    <xf numFmtId="177" fontId="27" fillId="0" borderId="118" xfId="32" applyNumberFormat="1" applyFont="1" applyBorder="1" applyAlignment="1" applyProtection="1">
      <alignment horizontal="right" vertical="center" shrinkToFit="1"/>
      <protection locked="0"/>
    </xf>
    <xf numFmtId="177" fontId="27" fillId="0" borderId="113" xfId="32" applyNumberFormat="1" applyFont="1" applyBorder="1" applyAlignment="1" applyProtection="1">
      <alignment horizontal="right" vertical="center" shrinkToFit="1"/>
      <protection locked="0"/>
    </xf>
    <xf numFmtId="177" fontId="27" fillId="0" borderId="119" xfId="32" applyNumberFormat="1" applyFont="1" applyBorder="1" applyAlignment="1" applyProtection="1">
      <alignment horizontal="right" vertical="center" shrinkToFit="1"/>
      <protection locked="0"/>
    </xf>
    <xf numFmtId="177" fontId="27" fillId="0" borderId="120" xfId="33" applyNumberFormat="1" applyFont="1" applyBorder="1" applyAlignment="1" applyProtection="1">
      <alignment horizontal="right" vertical="center" shrinkToFit="1"/>
      <protection locked="0"/>
    </xf>
    <xf numFmtId="177" fontId="27" fillId="0" borderId="116" xfId="33" applyNumberFormat="1" applyFont="1" applyBorder="1" applyAlignment="1" applyProtection="1">
      <alignment horizontal="right" vertical="center" shrinkToFit="1"/>
      <protection locked="0"/>
    </xf>
    <xf numFmtId="0" fontId="27" fillId="0" borderId="116" xfId="33" applyNumberFormat="1" applyFont="1" applyBorder="1" applyAlignment="1" applyProtection="1">
      <alignment horizontal="left" vertical="center" shrinkToFit="1"/>
      <protection locked="0"/>
    </xf>
    <xf numFmtId="0" fontId="27" fillId="0" borderId="121" xfId="33" applyNumberFormat="1" applyFont="1" applyBorder="1" applyAlignment="1" applyProtection="1">
      <alignment horizontal="left" vertical="center" shrinkToFit="1"/>
      <protection locked="0"/>
    </xf>
    <xf numFmtId="0" fontId="27" fillId="0" borderId="112" xfId="33" applyFont="1" applyBorder="1" applyAlignment="1" applyProtection="1">
      <alignment horizontal="left" vertical="center" shrinkToFit="1"/>
      <protection locked="0"/>
    </xf>
    <xf numFmtId="0" fontId="27" fillId="0" borderId="113" xfId="33" applyFont="1" applyBorder="1" applyAlignment="1" applyProtection="1">
      <alignment horizontal="left" vertical="center" shrinkToFit="1"/>
      <protection locked="0"/>
    </xf>
    <xf numFmtId="0" fontId="27" fillId="0" borderId="114" xfId="33" applyFont="1" applyBorder="1" applyAlignment="1" applyProtection="1">
      <alignment horizontal="left" vertical="center" shrinkToFit="1"/>
      <protection locked="0"/>
    </xf>
    <xf numFmtId="177" fontId="27" fillId="0" borderId="98" xfId="33" applyNumberFormat="1" applyFont="1" applyBorder="1" applyAlignment="1" applyProtection="1">
      <alignment horizontal="right" vertical="center" shrinkToFit="1"/>
      <protection locked="0"/>
    </xf>
    <xf numFmtId="177" fontId="27" fillId="0" borderId="99" xfId="33" applyNumberFormat="1" applyFont="1" applyBorder="1" applyAlignment="1" applyProtection="1">
      <alignment horizontal="right" vertical="center" shrinkToFit="1"/>
      <protection locked="0"/>
    </xf>
    <xf numFmtId="177" fontId="27" fillId="0" borderId="100" xfId="33" applyNumberFormat="1" applyFont="1" applyBorder="1" applyAlignment="1" applyProtection="1">
      <alignment horizontal="right" vertical="center" shrinkToFit="1"/>
      <protection locked="0"/>
    </xf>
    <xf numFmtId="177" fontId="27" fillId="0" borderId="107" xfId="33" applyNumberFormat="1" applyFont="1" applyBorder="1" applyAlignment="1" applyProtection="1">
      <alignment horizontal="right" vertical="center" shrinkToFit="1"/>
      <protection locked="0"/>
    </xf>
    <xf numFmtId="177" fontId="27" fillId="0" borderId="102" xfId="33" applyNumberFormat="1" applyFont="1" applyBorder="1" applyAlignment="1" applyProtection="1">
      <alignment horizontal="right" vertical="center" shrinkToFit="1"/>
      <protection locked="0"/>
    </xf>
    <xf numFmtId="0" fontId="27" fillId="0" borderId="102" xfId="33" applyNumberFormat="1" applyFont="1" applyBorder="1" applyAlignment="1" applyProtection="1">
      <alignment horizontal="left" vertical="center" shrinkToFit="1"/>
      <protection locked="0"/>
    </xf>
    <xf numFmtId="0" fontId="27" fillId="0" borderId="108" xfId="33" applyNumberFormat="1" applyFont="1" applyBorder="1" applyAlignment="1" applyProtection="1">
      <alignment horizontal="left" vertical="center" shrinkToFit="1"/>
      <protection locked="0"/>
    </xf>
    <xf numFmtId="0" fontId="27" fillId="0" borderId="98" xfId="33" applyFont="1" applyBorder="1" applyAlignment="1" applyProtection="1">
      <alignment horizontal="left" vertical="center" shrinkToFit="1"/>
      <protection locked="0"/>
    </xf>
    <xf numFmtId="0" fontId="27" fillId="0" borderId="99" xfId="33" applyFont="1" applyBorder="1" applyAlignment="1" applyProtection="1">
      <alignment horizontal="left" vertical="center" shrinkToFit="1"/>
      <protection locked="0"/>
    </xf>
    <xf numFmtId="0" fontId="27" fillId="0" borderId="100" xfId="33" applyFont="1" applyBorder="1" applyAlignment="1" applyProtection="1">
      <alignment horizontal="left" vertical="center" shrinkToFit="1"/>
      <protection locked="0"/>
    </xf>
    <xf numFmtId="177" fontId="27" fillId="0" borderId="112" xfId="33" applyNumberFormat="1" applyFont="1" applyBorder="1" applyAlignment="1" applyProtection="1">
      <alignment horizontal="right" vertical="center" shrinkToFit="1"/>
      <protection locked="0"/>
    </xf>
    <xf numFmtId="177" fontId="27" fillId="0" borderId="113" xfId="33" applyNumberFormat="1" applyFont="1" applyBorder="1" applyAlignment="1" applyProtection="1">
      <alignment horizontal="right" vertical="center" shrinkToFit="1"/>
      <protection locked="0"/>
    </xf>
    <xf numFmtId="177" fontId="27" fillId="0" borderId="114" xfId="33" applyNumberFormat="1" applyFont="1" applyBorder="1" applyAlignment="1" applyProtection="1">
      <alignment horizontal="right" vertical="center" shrinkToFit="1"/>
      <protection locked="0"/>
    </xf>
    <xf numFmtId="0" fontId="27" fillId="0" borderId="112" xfId="33" applyNumberFormat="1" applyFont="1" applyBorder="1" applyAlignment="1" applyProtection="1">
      <alignment horizontal="left" vertical="center" shrinkToFit="1"/>
      <protection locked="0"/>
    </xf>
    <xf numFmtId="0" fontId="27" fillId="0" borderId="113" xfId="33" applyNumberFormat="1" applyFont="1" applyBorder="1" applyAlignment="1" applyProtection="1">
      <alignment horizontal="left" vertical="center" shrinkToFit="1"/>
      <protection locked="0"/>
    </xf>
    <xf numFmtId="0" fontId="27" fillId="0" borderId="119" xfId="33" applyNumberFormat="1" applyFont="1" applyBorder="1" applyAlignment="1" applyProtection="1">
      <alignment horizontal="left" vertical="center" shrinkToFit="1"/>
      <protection locked="0"/>
    </xf>
    <xf numFmtId="177" fontId="27" fillId="0" borderId="123" xfId="32" applyNumberFormat="1" applyFont="1" applyBorder="1" applyAlignment="1" applyProtection="1">
      <alignment horizontal="right" vertical="center" shrinkToFit="1"/>
      <protection locked="0"/>
    </xf>
    <xf numFmtId="177" fontId="27" fillId="0" borderId="124" xfId="32" applyNumberFormat="1" applyFont="1" applyBorder="1" applyAlignment="1" applyProtection="1">
      <alignment horizontal="right" vertical="center" shrinkToFit="1"/>
      <protection locked="0"/>
    </xf>
    <xf numFmtId="177" fontId="27" fillId="0" borderId="125" xfId="32" applyNumberFormat="1" applyFont="1" applyBorder="1" applyAlignment="1" applyProtection="1">
      <alignment horizontal="right" vertical="center" shrinkToFit="1"/>
      <protection locked="0"/>
    </xf>
    <xf numFmtId="0" fontId="27" fillId="7" borderId="44" xfId="30" applyFont="1" applyFill="1" applyBorder="1" applyAlignment="1" applyProtection="1">
      <alignment horizontal="left" vertical="center" shrinkToFit="1"/>
      <protection locked="0"/>
    </xf>
    <xf numFmtId="0" fontId="27" fillId="7" borderId="18" xfId="30" applyFont="1" applyFill="1" applyBorder="1" applyAlignment="1" applyProtection="1">
      <alignment horizontal="left" vertical="center" shrinkToFit="1"/>
      <protection locked="0"/>
    </xf>
    <xf numFmtId="0" fontId="27" fillId="7" borderId="43" xfId="30" applyFont="1" applyFill="1" applyBorder="1" applyAlignment="1" applyProtection="1">
      <alignment horizontal="left" vertical="center" shrinkToFit="1"/>
      <protection locked="0"/>
    </xf>
    <xf numFmtId="177" fontId="27" fillId="7" borderId="128" xfId="33" applyNumberFormat="1" applyFont="1" applyFill="1" applyBorder="1" applyAlignment="1" applyProtection="1">
      <alignment horizontal="right" vertical="center" shrinkToFit="1"/>
      <protection locked="0"/>
    </xf>
    <xf numFmtId="177" fontId="27" fillId="7" borderId="129" xfId="33" applyNumberFormat="1" applyFont="1" applyFill="1" applyBorder="1" applyAlignment="1" applyProtection="1">
      <alignment horizontal="right" vertical="center" shrinkToFit="1"/>
      <protection locked="0"/>
    </xf>
    <xf numFmtId="177" fontId="27" fillId="7" borderId="130" xfId="33" applyNumberFormat="1" applyFont="1" applyFill="1" applyBorder="1" applyAlignment="1" applyProtection="1">
      <alignment horizontal="right" vertical="center" shrinkToFit="1"/>
      <protection locked="0"/>
    </xf>
    <xf numFmtId="177" fontId="27" fillId="7" borderId="131" xfId="33" applyNumberFormat="1" applyFont="1" applyFill="1" applyBorder="1" applyAlignment="1" applyProtection="1">
      <alignment horizontal="right" vertical="center" shrinkToFit="1"/>
      <protection locked="0"/>
    </xf>
    <xf numFmtId="177" fontId="27" fillId="7" borderId="132" xfId="33" applyNumberFormat="1" applyFont="1" applyFill="1" applyBorder="1" applyAlignment="1" applyProtection="1">
      <alignment horizontal="right" vertical="center" shrinkToFit="1"/>
      <protection locked="0"/>
    </xf>
    <xf numFmtId="177" fontId="27" fillId="7" borderId="133" xfId="33" applyNumberFormat="1" applyFont="1" applyFill="1" applyBorder="1" applyAlignment="1" applyProtection="1">
      <alignment horizontal="right" vertical="center" shrinkToFit="1"/>
      <protection locked="0"/>
    </xf>
    <xf numFmtId="177" fontId="27" fillId="7" borderId="134" xfId="33" applyNumberFormat="1" applyFont="1" applyFill="1" applyBorder="1" applyAlignment="1" applyProtection="1">
      <alignment horizontal="right" vertical="center" shrinkToFit="1"/>
      <protection locked="0"/>
    </xf>
    <xf numFmtId="0" fontId="27" fillId="7" borderId="129" xfId="33" applyNumberFormat="1" applyFont="1" applyFill="1" applyBorder="1" applyAlignment="1" applyProtection="1">
      <alignment horizontal="left" vertical="center" shrinkToFit="1"/>
      <protection locked="0"/>
    </xf>
    <xf numFmtId="0" fontId="27" fillId="7" borderId="132" xfId="33" applyNumberFormat="1" applyFont="1" applyFill="1" applyBorder="1" applyAlignment="1" applyProtection="1">
      <alignment horizontal="left" vertical="center" shrinkToFit="1"/>
      <protection locked="0"/>
    </xf>
    <xf numFmtId="177" fontId="27" fillId="0" borderId="126" xfId="33" applyNumberFormat="1" applyFont="1" applyBorder="1" applyAlignment="1" applyProtection="1">
      <alignment horizontal="right" vertical="center" shrinkToFit="1"/>
      <protection locked="0"/>
    </xf>
    <xf numFmtId="177" fontId="27" fillId="0" borderId="124" xfId="33" applyNumberFormat="1" applyFont="1" applyBorder="1" applyAlignment="1" applyProtection="1">
      <alignment horizontal="right" vertical="center" shrinkToFit="1"/>
      <protection locked="0"/>
    </xf>
    <xf numFmtId="0" fontId="27" fillId="0" borderId="124" xfId="33" applyNumberFormat="1" applyFont="1" applyBorder="1" applyAlignment="1" applyProtection="1">
      <alignment horizontal="left" vertical="center" shrinkToFit="1"/>
      <protection locked="0"/>
    </xf>
    <xf numFmtId="0" fontId="27" fillId="0" borderId="127" xfId="33" applyNumberFormat="1" applyFont="1" applyBorder="1" applyAlignment="1" applyProtection="1">
      <alignment horizontal="left" vertical="center" shrinkToFit="1"/>
      <protection locked="0"/>
    </xf>
    <xf numFmtId="0" fontId="27" fillId="0" borderId="25" xfId="30" applyFont="1" applyBorder="1" applyAlignment="1" applyProtection="1">
      <alignment horizontal="center" vertical="center"/>
      <protection locked="0"/>
    </xf>
    <xf numFmtId="0" fontId="27" fillId="0" borderId="26" xfId="30" applyFont="1" applyBorder="1" applyAlignment="1" applyProtection="1">
      <alignment horizontal="center" vertical="center"/>
      <protection locked="0"/>
    </xf>
    <xf numFmtId="0" fontId="27" fillId="5" borderId="8" xfId="30" applyFont="1" applyFill="1" applyBorder="1" applyAlignment="1" applyProtection="1">
      <alignment horizontal="left" vertical="center"/>
    </xf>
    <xf numFmtId="177" fontId="27" fillId="7" borderId="17" xfId="33" applyNumberFormat="1" applyFont="1" applyFill="1" applyBorder="1" applyAlignment="1" applyProtection="1">
      <alignment horizontal="right" vertical="center" shrinkToFit="1"/>
      <protection locked="0"/>
    </xf>
    <xf numFmtId="177" fontId="27" fillId="7" borderId="18" xfId="33" applyNumberFormat="1" applyFont="1" applyFill="1" applyBorder="1" applyAlignment="1" applyProtection="1">
      <alignment horizontal="right" vertical="center" shrinkToFit="1"/>
      <protection locked="0"/>
    </xf>
    <xf numFmtId="177" fontId="27" fillId="7" borderId="19" xfId="33" applyNumberFormat="1" applyFont="1" applyFill="1" applyBorder="1" applyAlignment="1" applyProtection="1">
      <alignment horizontal="right" vertical="center" shrinkToFit="1"/>
      <protection locked="0"/>
    </xf>
    <xf numFmtId="0" fontId="27" fillId="6" borderId="36" xfId="30" applyFont="1" applyFill="1" applyBorder="1" applyAlignment="1" applyProtection="1">
      <alignment horizontal="center" vertical="center" wrapText="1" shrinkToFit="1"/>
      <protection locked="0"/>
    </xf>
    <xf numFmtId="0" fontId="27" fillId="6" borderId="8" xfId="30" applyFont="1" applyFill="1" applyBorder="1" applyAlignment="1" applyProtection="1">
      <alignment horizontal="center" vertical="center" shrinkToFit="1"/>
      <protection locked="0"/>
    </xf>
    <xf numFmtId="0" fontId="27" fillId="6" borderId="9" xfId="30" applyFont="1" applyFill="1" applyBorder="1" applyAlignment="1" applyProtection="1">
      <alignment horizontal="center" vertical="center" shrinkToFit="1"/>
      <protection locked="0"/>
    </xf>
    <xf numFmtId="0" fontId="27" fillId="6" borderId="92" xfId="30" applyFont="1" applyFill="1" applyBorder="1" applyAlignment="1" applyProtection="1">
      <alignment horizontal="center" vertical="center" shrinkToFit="1"/>
      <protection locked="0"/>
    </xf>
    <xf numFmtId="0" fontId="27" fillId="6" borderId="93" xfId="30" applyFont="1" applyFill="1" applyBorder="1" applyAlignment="1" applyProtection="1">
      <alignment horizontal="center" vertical="center" shrinkToFit="1"/>
      <protection locked="0"/>
    </xf>
    <xf numFmtId="0" fontId="27" fillId="6" borderId="96" xfId="30" applyFont="1" applyFill="1" applyBorder="1" applyAlignment="1" applyProtection="1">
      <alignment horizontal="center" vertical="center" shrinkToFit="1"/>
      <protection locked="0"/>
    </xf>
    <xf numFmtId="177" fontId="27" fillId="0" borderId="137" xfId="30" applyNumberFormat="1" applyFont="1" applyBorder="1" applyAlignment="1" applyProtection="1">
      <alignment horizontal="right" vertical="center" shrinkToFit="1"/>
      <protection locked="0"/>
    </xf>
    <xf numFmtId="188" fontId="27" fillId="0" borderId="137" xfId="30" applyNumberFormat="1" applyFont="1" applyBorder="1" applyAlignment="1" applyProtection="1">
      <alignment horizontal="right" vertical="center" shrinkToFit="1"/>
      <protection locked="0"/>
    </xf>
    <xf numFmtId="0" fontId="27" fillId="0" borderId="137" xfId="30" applyFont="1" applyBorder="1" applyAlignment="1" applyProtection="1">
      <alignment horizontal="left" vertical="center" shrinkToFit="1"/>
      <protection locked="0"/>
    </xf>
    <xf numFmtId="0" fontId="27" fillId="0" borderId="140" xfId="30" applyFont="1" applyBorder="1" applyAlignment="1" applyProtection="1">
      <alignment horizontal="left" vertical="center" shrinkToFit="1"/>
      <protection locked="0"/>
    </xf>
    <xf numFmtId="177" fontId="27" fillId="0" borderId="136" xfId="32" applyNumberFormat="1" applyFont="1" applyBorder="1" applyAlignment="1" applyProtection="1">
      <alignment horizontal="right" vertical="center" shrinkToFit="1"/>
      <protection locked="0"/>
    </xf>
    <xf numFmtId="177" fontId="27" fillId="0" borderId="137" xfId="32" applyNumberFormat="1" applyFont="1" applyBorder="1" applyAlignment="1" applyProtection="1">
      <alignment horizontal="right" vertical="center" shrinkToFit="1"/>
      <protection locked="0"/>
    </xf>
    <xf numFmtId="177" fontId="27" fillId="0" borderId="138" xfId="32" applyNumberFormat="1" applyFont="1" applyBorder="1" applyAlignment="1" applyProtection="1">
      <alignment horizontal="right" vertical="center" shrinkToFit="1"/>
      <protection locked="0"/>
    </xf>
    <xf numFmtId="177" fontId="27" fillId="0" borderId="139" xfId="32" applyNumberFormat="1" applyFont="1" applyBorder="1" applyAlignment="1" applyProtection="1">
      <alignment horizontal="right" vertical="center" shrinkToFit="1"/>
      <protection locked="0"/>
    </xf>
    <xf numFmtId="177" fontId="27" fillId="0" borderId="140" xfId="32" applyNumberFormat="1" applyFont="1" applyBorder="1" applyAlignment="1" applyProtection="1">
      <alignment horizontal="right" vertical="center" shrinkToFit="1"/>
      <protection locked="0"/>
    </xf>
    <xf numFmtId="177" fontId="27" fillId="0" borderId="141" xfId="30" applyNumberFormat="1" applyFont="1" applyBorder="1" applyAlignment="1" applyProtection="1">
      <alignment horizontal="right" vertical="center" shrinkToFit="1"/>
      <protection locked="0"/>
    </xf>
    <xf numFmtId="0" fontId="27" fillId="0" borderId="116" xfId="30" applyFont="1" applyBorder="1" applyAlignment="1" applyProtection="1">
      <alignment horizontal="left" vertical="center" shrinkToFit="1"/>
      <protection locked="0"/>
    </xf>
    <xf numFmtId="0" fontId="27" fillId="0" borderId="121" xfId="30" applyFont="1" applyBorder="1" applyAlignment="1" applyProtection="1">
      <alignment horizontal="left" vertical="center" shrinkToFit="1"/>
      <protection locked="0"/>
    </xf>
    <xf numFmtId="177" fontId="27" fillId="0" borderId="120" xfId="30" applyNumberFormat="1" applyFont="1" applyBorder="1" applyAlignment="1" applyProtection="1">
      <alignment horizontal="right" vertical="center" shrinkToFit="1"/>
      <protection locked="0"/>
    </xf>
    <xf numFmtId="177" fontId="27" fillId="0" borderId="116" xfId="30" applyNumberFormat="1" applyFont="1" applyBorder="1" applyAlignment="1" applyProtection="1">
      <alignment horizontal="right" vertical="center" shrinkToFit="1"/>
      <protection locked="0"/>
    </xf>
    <xf numFmtId="188" fontId="27" fillId="0" borderId="116" xfId="30" applyNumberFormat="1" applyFont="1" applyBorder="1" applyAlignment="1" applyProtection="1">
      <alignment horizontal="right" vertical="center" shrinkToFit="1"/>
      <protection locked="0"/>
    </xf>
    <xf numFmtId="177" fontId="27" fillId="5" borderId="115" xfId="31" applyNumberFormat="1" applyFont="1" applyFill="1" applyBorder="1" applyAlignment="1" applyProtection="1">
      <alignment horizontal="right" vertical="center" shrinkToFit="1"/>
      <protection locked="0"/>
    </xf>
    <xf numFmtId="177" fontId="27" fillId="5" borderId="116" xfId="31" applyNumberFormat="1" applyFont="1" applyFill="1" applyBorder="1" applyAlignment="1" applyProtection="1">
      <alignment horizontal="right" vertical="center" shrinkToFit="1"/>
      <protection locked="0"/>
    </xf>
    <xf numFmtId="177" fontId="27" fillId="5" borderId="117" xfId="31" applyNumberFormat="1" applyFont="1" applyFill="1" applyBorder="1" applyAlignment="1" applyProtection="1">
      <alignment horizontal="right" vertical="center" shrinkToFit="1"/>
      <protection locked="0"/>
    </xf>
    <xf numFmtId="177" fontId="27" fillId="5" borderId="120" xfId="31" applyNumberFormat="1" applyFont="1" applyFill="1" applyBorder="1" applyAlignment="1" applyProtection="1">
      <alignment horizontal="right" vertical="center" shrinkToFit="1"/>
      <protection locked="0"/>
    </xf>
    <xf numFmtId="188" fontId="27" fillId="5" borderId="116" xfId="31" applyNumberFormat="1" applyFont="1" applyFill="1" applyBorder="1" applyAlignment="1" applyProtection="1">
      <alignment horizontal="right" vertical="center" shrinkToFit="1"/>
      <protection locked="0"/>
    </xf>
    <xf numFmtId="177" fontId="27" fillId="7" borderId="142" xfId="30" applyNumberFormat="1" applyFont="1" applyFill="1" applyBorder="1" applyAlignment="1" applyProtection="1">
      <alignment horizontal="right" vertical="center" shrinkToFit="1"/>
      <protection locked="0"/>
    </xf>
    <xf numFmtId="177" fontId="27" fillId="7" borderId="134" xfId="30" applyNumberFormat="1" applyFont="1" applyFill="1" applyBorder="1" applyAlignment="1" applyProtection="1">
      <alignment horizontal="right" vertical="center" shrinkToFit="1"/>
      <protection locked="0"/>
    </xf>
    <xf numFmtId="177" fontId="27" fillId="7" borderId="143" xfId="30" applyNumberFormat="1" applyFont="1" applyFill="1" applyBorder="1" applyAlignment="1" applyProtection="1">
      <alignment horizontal="right" vertical="center" shrinkToFit="1"/>
      <protection locked="0"/>
    </xf>
    <xf numFmtId="177" fontId="27" fillId="7" borderId="131" xfId="30" applyNumberFormat="1" applyFont="1" applyFill="1" applyBorder="1" applyAlignment="1" applyProtection="1">
      <alignment horizontal="right" vertical="center" shrinkToFit="1"/>
      <protection locked="0"/>
    </xf>
    <xf numFmtId="177" fontId="27" fillId="7" borderId="129" xfId="30" applyNumberFormat="1" applyFont="1" applyFill="1" applyBorder="1" applyAlignment="1" applyProtection="1">
      <alignment horizontal="right" vertical="center" shrinkToFit="1"/>
      <protection locked="0"/>
    </xf>
    <xf numFmtId="177" fontId="27" fillId="7" borderId="132" xfId="30" applyNumberFormat="1" applyFont="1" applyFill="1" applyBorder="1" applyAlignment="1" applyProtection="1">
      <alignment horizontal="right" vertical="center" shrinkToFit="1"/>
      <protection locked="0"/>
    </xf>
    <xf numFmtId="177" fontId="27" fillId="7" borderId="133" xfId="30" applyNumberFormat="1" applyFont="1" applyFill="1" applyBorder="1" applyAlignment="1" applyProtection="1">
      <alignment horizontal="right" vertical="center" shrinkToFit="1"/>
      <protection locked="0"/>
    </xf>
    <xf numFmtId="0" fontId="27" fillId="0" borderId="81" xfId="30" applyFont="1" applyBorder="1" applyAlignment="1" applyProtection="1">
      <alignment horizontal="center" vertical="center" shrinkToFit="1"/>
      <protection locked="0"/>
    </xf>
    <xf numFmtId="188" fontId="27" fillId="7" borderId="134" xfId="30" applyNumberFormat="1" applyFont="1" applyFill="1" applyBorder="1" applyAlignment="1" applyProtection="1">
      <alignment horizontal="right" vertical="center" shrinkToFit="1"/>
      <protection locked="0"/>
    </xf>
    <xf numFmtId="0" fontId="27" fillId="7" borderId="129" xfId="30" applyNumberFormat="1" applyFont="1" applyFill="1" applyBorder="1" applyAlignment="1" applyProtection="1">
      <alignment horizontal="left" vertical="center" shrinkToFit="1"/>
      <protection locked="0"/>
    </xf>
    <xf numFmtId="0" fontId="27" fillId="7" borderId="132" xfId="30" applyNumberFormat="1" applyFont="1" applyFill="1" applyBorder="1" applyAlignment="1" applyProtection="1">
      <alignment horizontal="left" vertical="center" shrinkToFit="1"/>
      <protection locked="0"/>
    </xf>
    <xf numFmtId="177" fontId="27" fillId="7" borderId="17" xfId="30" applyNumberFormat="1" applyFont="1" applyFill="1" applyBorder="1" applyAlignment="1" applyProtection="1">
      <alignment horizontal="right" vertical="center" shrinkToFit="1"/>
      <protection locked="0"/>
    </xf>
    <xf numFmtId="177" fontId="27" fillId="7" borderId="18" xfId="30" applyNumberFormat="1" applyFont="1" applyFill="1" applyBorder="1" applyAlignment="1" applyProtection="1">
      <alignment horizontal="right" vertical="center" shrinkToFit="1"/>
      <protection locked="0"/>
    </xf>
    <xf numFmtId="177" fontId="27" fillId="7" borderId="19" xfId="30" applyNumberFormat="1" applyFont="1" applyFill="1" applyBorder="1" applyAlignment="1" applyProtection="1">
      <alignment horizontal="right" vertical="center" shrinkToFit="1"/>
      <protection locked="0"/>
    </xf>
    <xf numFmtId="0" fontId="27" fillId="6" borderId="57" xfId="30" applyFont="1" applyFill="1" applyBorder="1" applyAlignment="1" applyProtection="1">
      <alignment horizontal="center" vertical="center" wrapText="1" shrinkToFit="1"/>
      <protection locked="0"/>
    </xf>
    <xf numFmtId="0" fontId="27" fillId="6" borderId="23" xfId="30" applyFont="1" applyFill="1" applyBorder="1" applyAlignment="1" applyProtection="1">
      <alignment horizontal="center" vertical="center" shrinkToFit="1"/>
      <protection locked="0"/>
    </xf>
    <xf numFmtId="0" fontId="27" fillId="6" borderId="95" xfId="30" applyFont="1" applyFill="1" applyBorder="1" applyAlignment="1" applyProtection="1">
      <alignment horizontal="center" vertical="center" shrinkToFit="1"/>
      <protection locked="0"/>
    </xf>
    <xf numFmtId="0" fontId="27" fillId="6" borderId="94" xfId="30" applyFont="1" applyFill="1" applyBorder="1" applyAlignment="1" applyProtection="1">
      <alignment horizontal="center" vertical="center" shrinkToFit="1"/>
      <protection locked="0"/>
    </xf>
    <xf numFmtId="0" fontId="27" fillId="6" borderId="95" xfId="30" applyFont="1" applyFill="1" applyBorder="1" applyAlignment="1" applyProtection="1">
      <alignment horizontal="center" vertical="center"/>
      <protection locked="0"/>
    </xf>
    <xf numFmtId="0" fontId="27" fillId="5" borderId="112" xfId="30" applyNumberFormat="1" applyFont="1" applyFill="1" applyBorder="1" applyAlignment="1" applyProtection="1">
      <alignment horizontal="left" vertical="center" shrinkToFit="1"/>
      <protection locked="0"/>
    </xf>
    <xf numFmtId="0" fontId="27" fillId="5" borderId="113" xfId="30" applyNumberFormat="1" applyFont="1" applyFill="1" applyBorder="1" applyAlignment="1" applyProtection="1">
      <alignment horizontal="left" vertical="center" shrinkToFit="1"/>
      <protection locked="0"/>
    </xf>
    <xf numFmtId="0" fontId="27" fillId="5" borderId="119" xfId="30" applyNumberFormat="1" applyFont="1" applyFill="1" applyBorder="1" applyAlignment="1" applyProtection="1">
      <alignment horizontal="left" vertical="center" shrinkToFit="1"/>
      <protection locked="0"/>
    </xf>
    <xf numFmtId="177" fontId="27" fillId="5" borderId="112" xfId="30" applyNumberFormat="1" applyFont="1" applyFill="1" applyBorder="1" applyAlignment="1" applyProtection="1">
      <alignment horizontal="right" vertical="center" shrinkToFit="1"/>
      <protection locked="0"/>
    </xf>
    <xf numFmtId="177" fontId="27" fillId="5" borderId="113" xfId="30" applyNumberFormat="1" applyFont="1" applyFill="1" applyBorder="1" applyAlignment="1" applyProtection="1">
      <alignment horizontal="right" vertical="center" shrinkToFit="1"/>
      <protection locked="0"/>
    </xf>
    <xf numFmtId="177" fontId="27" fillId="5" borderId="114" xfId="30" applyNumberFormat="1" applyFont="1" applyFill="1" applyBorder="1" applyAlignment="1" applyProtection="1">
      <alignment horizontal="right" vertical="center" shrinkToFit="1"/>
      <protection locked="0"/>
    </xf>
    <xf numFmtId="0" fontId="27" fillId="5" borderId="112" xfId="30" applyFont="1" applyFill="1" applyBorder="1" applyAlignment="1" applyProtection="1">
      <alignment horizontal="left" vertical="center" shrinkToFit="1"/>
      <protection locked="0"/>
    </xf>
    <xf numFmtId="0" fontId="27" fillId="5" borderId="113" xfId="30" applyFont="1" applyFill="1" applyBorder="1" applyAlignment="1" applyProtection="1">
      <alignment horizontal="left" vertical="center" shrinkToFit="1"/>
      <protection locked="0"/>
    </xf>
    <xf numFmtId="0" fontId="27" fillId="5" borderId="114" xfId="30" applyFont="1" applyFill="1" applyBorder="1" applyAlignment="1" applyProtection="1">
      <alignment horizontal="left" vertical="center" shrinkToFit="1"/>
      <protection locked="0"/>
    </xf>
    <xf numFmtId="177" fontId="27" fillId="0" borderId="102" xfId="30" applyNumberFormat="1" applyFont="1" applyBorder="1" applyAlignment="1" applyProtection="1">
      <alignment horizontal="right" vertical="center" shrinkToFit="1"/>
      <protection locked="0"/>
    </xf>
    <xf numFmtId="0" fontId="27" fillId="0" borderId="102" xfId="30" applyNumberFormat="1" applyFont="1" applyBorder="1" applyAlignment="1" applyProtection="1">
      <alignment horizontal="left" vertical="center" shrinkToFit="1"/>
      <protection locked="0"/>
    </xf>
    <xf numFmtId="0" fontId="27" fillId="0" borderId="108" xfId="30" applyNumberFormat="1" applyFont="1" applyBorder="1" applyAlignment="1" applyProtection="1">
      <alignment horizontal="left" vertical="center" shrinkToFit="1"/>
      <protection locked="0"/>
    </xf>
    <xf numFmtId="177" fontId="27" fillId="0" borderId="101" xfId="30" applyNumberFormat="1" applyFont="1" applyBorder="1" applyAlignment="1" applyProtection="1">
      <alignment horizontal="right" vertical="center" shrinkToFit="1"/>
      <protection locked="0"/>
    </xf>
    <xf numFmtId="177" fontId="27" fillId="0" borderId="115" xfId="30" applyNumberFormat="1" applyFont="1" applyBorder="1" applyAlignment="1" applyProtection="1">
      <alignment horizontal="right" vertical="center" shrinkToFit="1"/>
      <protection locked="0"/>
    </xf>
    <xf numFmtId="0" fontId="27" fillId="0" borderId="116" xfId="30" applyNumberFormat="1" applyFont="1" applyBorder="1" applyAlignment="1" applyProtection="1">
      <alignment horizontal="left" vertical="center" shrinkToFit="1"/>
      <protection locked="0"/>
    </xf>
    <xf numFmtId="0" fontId="27" fillId="0" borderId="121" xfId="30" applyNumberFormat="1" applyFont="1" applyBorder="1" applyAlignment="1" applyProtection="1">
      <alignment horizontal="left" vertical="center" shrinkToFit="1"/>
      <protection locked="0"/>
    </xf>
    <xf numFmtId="0" fontId="27" fillId="0" borderId="112" xfId="30" applyFont="1" applyBorder="1" applyAlignment="1" applyProtection="1">
      <alignment horizontal="left" vertical="center" shrinkToFit="1"/>
      <protection locked="0"/>
    </xf>
    <xf numFmtId="0" fontId="27" fillId="0" borderId="113" xfId="30" applyFont="1" applyBorder="1" applyAlignment="1" applyProtection="1">
      <alignment horizontal="left" vertical="center" shrinkToFit="1"/>
      <protection locked="0"/>
    </xf>
    <xf numFmtId="0" fontId="27" fillId="0" borderId="114" xfId="30" applyFont="1" applyBorder="1" applyAlignment="1" applyProtection="1">
      <alignment horizontal="left" vertical="center" shrinkToFit="1"/>
      <protection locked="0"/>
    </xf>
    <xf numFmtId="0" fontId="27" fillId="0" borderId="98" xfId="30" applyFont="1" applyBorder="1" applyAlignment="1" applyProtection="1">
      <alignment horizontal="left" vertical="center" shrinkToFit="1"/>
      <protection locked="0"/>
    </xf>
    <xf numFmtId="0" fontId="27" fillId="0" borderId="99" xfId="30" applyFont="1" applyBorder="1" applyAlignment="1" applyProtection="1">
      <alignment horizontal="left" vertical="center" shrinkToFit="1"/>
      <protection locked="0"/>
    </xf>
    <xf numFmtId="0" fontId="27" fillId="0" borderId="100" xfId="30" applyFont="1" applyBorder="1" applyAlignment="1" applyProtection="1">
      <alignment horizontal="left" vertical="center" shrinkToFit="1"/>
      <protection locked="0"/>
    </xf>
    <xf numFmtId="177" fontId="27" fillId="0" borderId="112" xfId="30" applyNumberFormat="1" applyFont="1" applyBorder="1" applyAlignment="1" applyProtection="1">
      <alignment horizontal="right" vertical="center" shrinkToFit="1"/>
      <protection locked="0"/>
    </xf>
    <xf numFmtId="177" fontId="27" fillId="0" borderId="113" xfId="30" applyNumberFormat="1" applyFont="1" applyBorder="1" applyAlignment="1" applyProtection="1">
      <alignment horizontal="right" vertical="center" shrinkToFit="1"/>
      <protection locked="0"/>
    </xf>
    <xf numFmtId="177" fontId="27" fillId="0" borderId="117" xfId="30" applyNumberFormat="1" applyFont="1" applyBorder="1" applyAlignment="1" applyProtection="1">
      <alignment horizontal="right" vertical="center" shrinkToFit="1"/>
      <protection locked="0"/>
    </xf>
    <xf numFmtId="0" fontId="27" fillId="5" borderId="145" xfId="30" applyFont="1" applyFill="1" applyBorder="1" applyAlignment="1" applyProtection="1">
      <alignment horizontal="left" vertical="center" shrinkToFit="1"/>
      <protection locked="0"/>
    </xf>
    <xf numFmtId="0" fontId="27" fillId="5" borderId="146" xfId="30" applyFont="1" applyFill="1" applyBorder="1" applyAlignment="1" applyProtection="1">
      <alignment horizontal="left" vertical="center" shrinkToFit="1"/>
      <protection locked="0"/>
    </xf>
    <xf numFmtId="0" fontId="27" fillId="5" borderId="147" xfId="30" applyFont="1" applyFill="1" applyBorder="1" applyAlignment="1" applyProtection="1">
      <alignment horizontal="left" vertical="center" shrinkToFit="1"/>
      <protection locked="0"/>
    </xf>
    <xf numFmtId="177" fontId="27" fillId="5" borderId="123" xfId="30" applyNumberFormat="1" applyFont="1" applyFill="1" applyBorder="1" applyAlignment="1" applyProtection="1">
      <alignment horizontal="right" vertical="center" shrinkToFit="1"/>
      <protection locked="0"/>
    </xf>
    <xf numFmtId="177" fontId="27" fillId="5" borderId="124" xfId="30" applyNumberFormat="1" applyFont="1" applyFill="1" applyBorder="1" applyAlignment="1" applyProtection="1">
      <alignment horizontal="right" vertical="center" shrinkToFit="1"/>
      <protection locked="0"/>
    </xf>
    <xf numFmtId="0" fontId="27" fillId="5" borderId="124" xfId="30" applyNumberFormat="1" applyFont="1" applyFill="1" applyBorder="1" applyAlignment="1" applyProtection="1">
      <alignment horizontal="left" vertical="center" shrinkToFit="1"/>
      <protection locked="0"/>
    </xf>
    <xf numFmtId="0" fontId="27" fillId="5" borderId="127" xfId="30" applyNumberFormat="1" applyFont="1" applyFill="1" applyBorder="1" applyAlignment="1" applyProtection="1">
      <alignment horizontal="left" vertical="center" shrinkToFit="1"/>
      <protection locked="0"/>
    </xf>
    <xf numFmtId="177" fontId="27" fillId="7" borderId="148" xfId="30" applyNumberFormat="1" applyFont="1" applyFill="1" applyBorder="1" applyAlignment="1" applyProtection="1">
      <alignment horizontal="right" vertical="center" shrinkToFit="1"/>
      <protection locked="0"/>
    </xf>
    <xf numFmtId="177" fontId="27" fillId="7" borderId="149" xfId="30" applyNumberFormat="1" applyFont="1" applyFill="1" applyBorder="1" applyAlignment="1" applyProtection="1">
      <alignment horizontal="right" vertical="center" shrinkToFit="1"/>
      <protection locked="0"/>
    </xf>
    <xf numFmtId="177" fontId="27" fillId="7" borderId="150" xfId="30" applyNumberFormat="1" applyFont="1" applyFill="1" applyBorder="1" applyAlignment="1" applyProtection="1">
      <alignment horizontal="right" vertical="center" shrinkToFit="1"/>
      <protection locked="0"/>
    </xf>
    <xf numFmtId="177" fontId="27" fillId="7" borderId="44" xfId="30" applyNumberFormat="1" applyFont="1" applyFill="1" applyBorder="1" applyAlignment="1" applyProtection="1">
      <alignment horizontal="right" vertical="center" shrinkToFit="1"/>
      <protection locked="0"/>
    </xf>
    <xf numFmtId="177" fontId="27" fillId="7" borderId="43" xfId="30" applyNumberFormat="1" applyFont="1" applyFill="1" applyBorder="1" applyAlignment="1" applyProtection="1">
      <alignment horizontal="right" vertical="center" shrinkToFit="1"/>
      <protection locked="0"/>
    </xf>
    <xf numFmtId="0" fontId="27" fillId="5" borderId="39" xfId="30" applyFont="1" applyFill="1" applyBorder="1" applyAlignment="1" applyProtection="1">
      <alignment horizontal="center" vertical="center"/>
    </xf>
    <xf numFmtId="0" fontId="27" fillId="5" borderId="31" xfId="30" applyFont="1" applyFill="1" applyBorder="1" applyAlignment="1" applyProtection="1">
      <alignment horizontal="center" vertical="center"/>
    </xf>
    <xf numFmtId="0" fontId="27" fillId="5" borderId="42" xfId="30" applyFont="1" applyFill="1" applyBorder="1" applyAlignment="1" applyProtection="1">
      <alignment horizontal="center" vertical="center"/>
    </xf>
    <xf numFmtId="0" fontId="27" fillId="5" borderId="32" xfId="30" applyFont="1" applyFill="1" applyBorder="1" applyAlignment="1" applyProtection="1">
      <alignment horizontal="center" vertical="center"/>
    </xf>
    <xf numFmtId="0" fontId="27" fillId="5" borderId="11" xfId="30" applyFont="1" applyFill="1" applyBorder="1" applyProtection="1">
      <alignment vertical="center"/>
    </xf>
    <xf numFmtId="0" fontId="27" fillId="5" borderId="12" xfId="30" applyFont="1" applyFill="1" applyBorder="1" applyProtection="1">
      <alignment vertical="center"/>
    </xf>
    <xf numFmtId="0" fontId="27" fillId="5" borderId="46" xfId="30" applyFont="1" applyFill="1" applyBorder="1" applyProtection="1">
      <alignment vertical="center"/>
    </xf>
    <xf numFmtId="177" fontId="27" fillId="5" borderId="41" xfId="32" applyNumberFormat="1" applyFont="1" applyFill="1" applyBorder="1" applyAlignment="1" applyProtection="1">
      <alignment horizontal="right" vertical="center" shrinkToFit="1"/>
    </xf>
    <xf numFmtId="177" fontId="27" fillId="5" borderId="12" xfId="32" applyNumberFormat="1" applyFont="1" applyFill="1" applyBorder="1" applyAlignment="1" applyProtection="1">
      <alignment horizontal="right" vertical="center" shrinkToFit="1"/>
    </xf>
    <xf numFmtId="177" fontId="27" fillId="5" borderId="82" xfId="32" applyNumberFormat="1" applyFont="1" applyFill="1" applyBorder="1" applyAlignment="1" applyProtection="1">
      <alignment horizontal="right" vertical="center" shrinkToFit="1"/>
    </xf>
    <xf numFmtId="177" fontId="27" fillId="5" borderId="84" xfId="32" applyNumberFormat="1" applyFont="1" applyFill="1" applyBorder="1" applyAlignment="1" applyProtection="1">
      <alignment horizontal="right" vertical="center" shrinkToFit="1"/>
    </xf>
    <xf numFmtId="188" fontId="27" fillId="5" borderId="84" xfId="32" applyNumberFormat="1" applyFont="1" applyFill="1" applyBorder="1" applyAlignment="1" applyProtection="1">
      <alignment horizontal="right" vertical="center" shrinkToFit="1"/>
    </xf>
    <xf numFmtId="188" fontId="27" fillId="5" borderId="12" xfId="32" applyNumberFormat="1" applyFont="1" applyFill="1" applyBorder="1" applyAlignment="1" applyProtection="1">
      <alignment horizontal="right" vertical="center" shrinkToFit="1"/>
    </xf>
    <xf numFmtId="188" fontId="27" fillId="5" borderId="13" xfId="32" applyNumberFormat="1" applyFont="1" applyFill="1" applyBorder="1" applyAlignment="1" applyProtection="1">
      <alignment horizontal="right" vertical="center" shrinkToFit="1"/>
    </xf>
    <xf numFmtId="0" fontId="27" fillId="5" borderId="11" xfId="30" applyFont="1" applyFill="1" applyBorder="1" applyAlignment="1" applyProtection="1">
      <alignment horizontal="center" vertical="top"/>
    </xf>
    <xf numFmtId="0" fontId="27" fillId="5" borderId="12" xfId="30" applyFont="1" applyFill="1" applyBorder="1" applyAlignment="1" applyProtection="1">
      <alignment horizontal="center" vertical="top"/>
    </xf>
    <xf numFmtId="0" fontId="27" fillId="5" borderId="7" xfId="30" applyFont="1" applyFill="1" applyBorder="1" applyAlignment="1" applyProtection="1">
      <alignment horizontal="center" vertical="top"/>
    </xf>
    <xf numFmtId="0" fontId="27" fillId="5" borderId="0" xfId="30" applyFont="1" applyFill="1" applyBorder="1" applyAlignment="1" applyProtection="1">
      <alignment horizontal="center" vertical="top"/>
    </xf>
    <xf numFmtId="0" fontId="27" fillId="5" borderId="24" xfId="30" applyFont="1" applyFill="1" applyBorder="1" applyAlignment="1" applyProtection="1">
      <alignment horizontal="center" vertical="top"/>
    </xf>
    <xf numFmtId="0" fontId="27" fillId="5" borderId="49" xfId="30" applyFont="1" applyFill="1" applyBorder="1" applyAlignment="1" applyProtection="1">
      <alignment horizontal="center" vertical="top"/>
    </xf>
    <xf numFmtId="0" fontId="27" fillId="5" borderId="30" xfId="30" applyFont="1" applyFill="1" applyBorder="1" applyAlignment="1" applyProtection="1">
      <alignment horizontal="center" vertical="center"/>
    </xf>
    <xf numFmtId="0" fontId="27" fillId="5" borderId="34" xfId="30" applyFont="1" applyFill="1" applyBorder="1" applyAlignment="1" applyProtection="1">
      <alignment horizontal="center" vertical="center"/>
    </xf>
    <xf numFmtId="0" fontId="27" fillId="7" borderId="44" xfId="30" applyNumberFormat="1" applyFont="1" applyFill="1" applyBorder="1" applyAlignment="1" applyProtection="1">
      <alignment horizontal="left" vertical="center" shrinkToFit="1"/>
      <protection locked="0"/>
    </xf>
    <xf numFmtId="0" fontId="27" fillId="7" borderId="18" xfId="30" applyNumberFormat="1" applyFont="1" applyFill="1" applyBorder="1" applyAlignment="1" applyProtection="1">
      <alignment horizontal="left" vertical="center" shrinkToFit="1"/>
      <protection locked="0"/>
    </xf>
    <xf numFmtId="0" fontId="27" fillId="7" borderId="19" xfId="30" applyNumberFormat="1" applyFont="1" applyFill="1" applyBorder="1" applyAlignment="1" applyProtection="1">
      <alignment horizontal="left" vertical="center" shrinkToFit="1"/>
      <protection locked="0"/>
    </xf>
    <xf numFmtId="0" fontId="27" fillId="5" borderId="8" xfId="30" applyFont="1" applyFill="1" applyBorder="1" applyAlignment="1" applyProtection="1">
      <alignment horizontal="left" vertical="center" wrapText="1"/>
    </xf>
    <xf numFmtId="0" fontId="27" fillId="5" borderId="0" xfId="31" applyFont="1" applyFill="1" applyAlignment="1" applyProtection="1">
      <alignment horizontal="left" vertical="center"/>
    </xf>
    <xf numFmtId="0" fontId="27" fillId="5" borderId="24" xfId="30" applyFont="1" applyFill="1" applyBorder="1" applyAlignment="1" applyProtection="1">
      <alignment horizontal="center" vertical="center"/>
    </xf>
    <xf numFmtId="0" fontId="27" fillId="5" borderId="49" xfId="30" applyFont="1" applyFill="1" applyBorder="1" applyAlignment="1" applyProtection="1">
      <alignment horizontal="center" vertical="center"/>
    </xf>
    <xf numFmtId="0" fontId="27" fillId="5" borderId="63" xfId="30" applyFont="1" applyFill="1" applyBorder="1" applyAlignment="1" applyProtection="1">
      <alignment horizontal="center" vertical="center"/>
    </xf>
    <xf numFmtId="188" fontId="27" fillId="5" borderId="87" xfId="32" applyNumberFormat="1" applyFont="1" applyFill="1" applyBorder="1" applyAlignment="1" applyProtection="1">
      <alignment horizontal="right" vertical="center" shrinkToFit="1"/>
    </xf>
    <xf numFmtId="188" fontId="27" fillId="5" borderId="59" xfId="32" applyNumberFormat="1" applyFont="1" applyFill="1" applyBorder="1" applyAlignment="1" applyProtection="1">
      <alignment horizontal="right" vertical="center" shrinkToFit="1"/>
    </xf>
    <xf numFmtId="0" fontId="27" fillId="5" borderId="60" xfId="30" applyFont="1" applyFill="1" applyBorder="1" applyAlignment="1" applyProtection="1">
      <alignment vertical="center"/>
    </xf>
    <xf numFmtId="0" fontId="27" fillId="5" borderId="0" xfId="30" applyFont="1" applyFill="1" applyBorder="1" applyAlignment="1" applyProtection="1">
      <alignment vertical="center"/>
    </xf>
    <xf numFmtId="0" fontId="27" fillId="5" borderId="38" xfId="30" applyFont="1" applyFill="1" applyBorder="1" applyAlignment="1" applyProtection="1">
      <alignment vertical="center"/>
    </xf>
    <xf numFmtId="177" fontId="27" fillId="5" borderId="154" xfId="32" applyNumberFormat="1" applyFont="1" applyFill="1" applyBorder="1" applyAlignment="1" applyProtection="1">
      <alignment horizontal="right" vertical="center" shrinkToFit="1"/>
    </xf>
    <xf numFmtId="177" fontId="27" fillId="5" borderId="86" xfId="32" applyNumberFormat="1" applyFont="1" applyFill="1" applyBorder="1" applyAlignment="1" applyProtection="1">
      <alignment horizontal="right" vertical="center" shrinkToFit="1"/>
    </xf>
    <xf numFmtId="188" fontId="27" fillId="5" borderId="86" xfId="32" applyNumberFormat="1" applyFont="1" applyFill="1" applyBorder="1" applyAlignment="1" applyProtection="1">
      <alignment horizontal="right" vertical="center" shrinkToFit="1"/>
    </xf>
    <xf numFmtId="188" fontId="27" fillId="5" borderId="155" xfId="32" applyNumberFormat="1" applyFont="1" applyFill="1" applyBorder="1" applyAlignment="1" applyProtection="1">
      <alignment horizontal="right" vertical="center" shrinkToFit="1"/>
    </xf>
    <xf numFmtId="0" fontId="27" fillId="5" borderId="41" xfId="30" applyFont="1" applyFill="1" applyBorder="1" applyAlignment="1" applyProtection="1">
      <alignment vertical="center"/>
    </xf>
    <xf numFmtId="0" fontId="27" fillId="5" borderId="12" xfId="30" applyFont="1" applyFill="1" applyBorder="1" applyAlignment="1" applyProtection="1">
      <alignment vertical="center"/>
    </xf>
    <xf numFmtId="0" fontId="27" fillId="5" borderId="46" xfId="30" applyFont="1" applyFill="1" applyBorder="1" applyAlignment="1" applyProtection="1">
      <alignment vertical="center"/>
    </xf>
    <xf numFmtId="177" fontId="27" fillId="5" borderId="151" xfId="32" applyNumberFormat="1" applyFont="1" applyFill="1" applyBorder="1" applyAlignment="1" applyProtection="1">
      <alignment horizontal="right" vertical="center" shrinkToFit="1"/>
    </xf>
    <xf numFmtId="177" fontId="27" fillId="5" borderId="83" xfId="32" applyNumberFormat="1" applyFont="1" applyFill="1" applyBorder="1" applyAlignment="1" applyProtection="1">
      <alignment horizontal="right" vertical="center" shrinkToFit="1"/>
    </xf>
    <xf numFmtId="188" fontId="27" fillId="5" borderId="83" xfId="32" applyNumberFormat="1" applyFont="1" applyFill="1" applyBorder="1" applyAlignment="1" applyProtection="1">
      <alignment horizontal="right" vertical="center" shrinkToFit="1"/>
    </xf>
    <xf numFmtId="188" fontId="27" fillId="5" borderId="153" xfId="32" applyNumberFormat="1" applyFont="1" applyFill="1" applyBorder="1" applyAlignment="1" applyProtection="1">
      <alignment horizontal="right" vertical="center" shrinkToFit="1"/>
    </xf>
    <xf numFmtId="0" fontId="27" fillId="5" borderId="7" xfId="30" applyFont="1" applyFill="1" applyBorder="1" applyAlignment="1" applyProtection="1">
      <alignment horizontal="left" vertical="center"/>
    </xf>
    <xf numFmtId="0" fontId="27" fillId="5" borderId="0" xfId="30" applyFont="1" applyFill="1" applyBorder="1" applyAlignment="1" applyProtection="1">
      <alignment horizontal="left" vertical="center"/>
    </xf>
    <xf numFmtId="0" fontId="27" fillId="5" borderId="38" xfId="30" applyFont="1" applyFill="1" applyBorder="1" applyAlignment="1" applyProtection="1">
      <alignment horizontal="left" vertical="center"/>
    </xf>
    <xf numFmtId="177" fontId="27" fillId="5" borderId="60" xfId="31" applyNumberFormat="1" applyFont="1" applyFill="1" applyBorder="1" applyAlignment="1" applyProtection="1">
      <alignment horizontal="right" vertical="center" shrinkToFit="1"/>
    </xf>
    <xf numFmtId="177" fontId="27" fillId="5" borderId="0" xfId="31" applyNumberFormat="1" applyFont="1" applyFill="1" applyBorder="1" applyAlignment="1" applyProtection="1">
      <alignment horizontal="right" vertical="center" shrinkToFit="1"/>
    </xf>
    <xf numFmtId="177" fontId="27" fillId="5" borderId="85" xfId="31" applyNumberFormat="1" applyFont="1" applyFill="1" applyBorder="1" applyAlignment="1" applyProtection="1">
      <alignment horizontal="right" vertical="center" shrinkToFit="1"/>
    </xf>
    <xf numFmtId="177" fontId="27" fillId="5" borderId="88" xfId="31" applyNumberFormat="1" applyFont="1" applyFill="1" applyBorder="1" applyAlignment="1" applyProtection="1">
      <alignment horizontal="right" vertical="center" shrinkToFit="1"/>
    </xf>
    <xf numFmtId="188" fontId="27" fillId="5" borderId="88" xfId="31" applyNumberFormat="1" applyFont="1" applyFill="1" applyBorder="1" applyAlignment="1" applyProtection="1">
      <alignment horizontal="right" vertical="center" shrinkToFit="1"/>
    </xf>
    <xf numFmtId="188" fontId="27" fillId="5" borderId="0" xfId="31" applyNumberFormat="1" applyFont="1" applyFill="1" applyBorder="1" applyAlignment="1" applyProtection="1">
      <alignment horizontal="right" vertical="center" shrinkToFit="1"/>
    </xf>
    <xf numFmtId="188" fontId="27" fillId="5" borderId="62" xfId="31" applyNumberFormat="1" applyFont="1" applyFill="1" applyBorder="1" applyAlignment="1" applyProtection="1">
      <alignment horizontal="right" vertical="center" shrinkToFit="1"/>
    </xf>
    <xf numFmtId="0" fontId="27" fillId="5" borderId="41" xfId="30" applyFont="1" applyFill="1" applyBorder="1" applyProtection="1">
      <alignment vertical="center"/>
    </xf>
    <xf numFmtId="188" fontId="27" fillId="5" borderId="152" xfId="32" applyNumberFormat="1" applyFont="1" applyFill="1" applyBorder="1" applyAlignment="1" applyProtection="1">
      <alignment horizontal="right" vertical="center" shrinkToFit="1"/>
    </xf>
    <xf numFmtId="188" fontId="27" fillId="5" borderId="15" xfId="32" applyNumberFormat="1" applyFont="1" applyFill="1" applyBorder="1" applyAlignment="1" applyProtection="1">
      <alignment horizontal="right" vertical="center" shrinkToFit="1"/>
    </xf>
    <xf numFmtId="0" fontId="27" fillId="5" borderId="41" xfId="30" applyFont="1" applyFill="1" applyBorder="1" applyAlignment="1" applyProtection="1">
      <alignment horizontal="center" vertical="center" textRotation="255" wrapText="1"/>
    </xf>
    <xf numFmtId="0" fontId="27" fillId="5" borderId="46" xfId="30" applyFont="1" applyFill="1" applyBorder="1" applyAlignment="1" applyProtection="1">
      <alignment horizontal="center" vertical="center" textRotation="255" wrapText="1"/>
    </xf>
    <xf numFmtId="0" fontId="27" fillId="5" borderId="60" xfId="30" applyFont="1" applyFill="1" applyBorder="1" applyAlignment="1" applyProtection="1">
      <alignment horizontal="center" vertical="center" textRotation="255" wrapText="1"/>
    </xf>
    <xf numFmtId="0" fontId="27" fillId="5" borderId="38" xfId="30" applyFont="1" applyFill="1" applyBorder="1" applyAlignment="1" applyProtection="1">
      <alignment horizontal="center" vertical="center" textRotation="255" wrapText="1"/>
    </xf>
    <xf numFmtId="0" fontId="27" fillId="5" borderId="37" xfId="30" applyFont="1" applyFill="1" applyBorder="1" applyAlignment="1" applyProtection="1">
      <alignment horizontal="center" vertical="center" textRotation="255" wrapText="1"/>
    </xf>
    <xf numFmtId="0" fontId="27" fillId="5" borderId="40" xfId="30" applyFont="1" applyFill="1" applyBorder="1" applyAlignment="1" applyProtection="1">
      <alignment horizontal="center" vertical="center" textRotation="255" wrapText="1"/>
    </xf>
    <xf numFmtId="0" fontId="27" fillId="5" borderId="60" xfId="30" applyFont="1" applyFill="1" applyBorder="1" applyProtection="1">
      <alignment vertical="center"/>
    </xf>
    <xf numFmtId="0" fontId="27" fillId="5" borderId="0" xfId="30" applyFont="1" applyFill="1" applyBorder="1" applyProtection="1">
      <alignment vertical="center"/>
    </xf>
    <xf numFmtId="0" fontId="27" fillId="5" borderId="38" xfId="30" applyFont="1" applyFill="1" applyBorder="1" applyProtection="1">
      <alignment vertical="center"/>
    </xf>
    <xf numFmtId="0" fontId="27" fillId="5" borderId="11" xfId="30" applyFont="1" applyFill="1" applyBorder="1" applyAlignment="1" applyProtection="1">
      <alignment horizontal="center" vertical="center" textRotation="255" shrinkToFit="1"/>
    </xf>
    <xf numFmtId="0" fontId="27" fillId="5" borderId="46" xfId="30" applyFont="1" applyFill="1" applyBorder="1" applyAlignment="1" applyProtection="1">
      <alignment horizontal="center" vertical="center" textRotation="255" shrinkToFit="1"/>
    </xf>
    <xf numFmtId="0" fontId="27" fillId="5" borderId="7" xfId="30" applyFont="1" applyFill="1" applyBorder="1" applyAlignment="1" applyProtection="1">
      <alignment horizontal="center" vertical="center" textRotation="255" shrinkToFit="1"/>
    </xf>
    <xf numFmtId="0" fontId="27" fillId="5" borderId="38" xfId="30" applyFont="1" applyFill="1" applyBorder="1" applyAlignment="1" applyProtection="1">
      <alignment horizontal="center" vertical="center" textRotation="255" shrinkToFit="1"/>
    </xf>
    <xf numFmtId="0" fontId="27" fillId="5" borderId="24" xfId="30" applyFont="1" applyFill="1" applyBorder="1" applyAlignment="1" applyProtection="1">
      <alignment horizontal="center" vertical="center" textRotation="255" shrinkToFit="1"/>
    </xf>
    <xf numFmtId="0" fontId="27" fillId="5" borderId="40" xfId="30" applyFont="1" applyFill="1" applyBorder="1" applyAlignment="1" applyProtection="1">
      <alignment horizontal="center" vertical="center" textRotation="255" shrinkToFit="1"/>
    </xf>
    <xf numFmtId="177" fontId="27" fillId="5" borderId="60" xfId="32" applyNumberFormat="1" applyFont="1" applyFill="1" applyBorder="1" applyAlignment="1" applyProtection="1">
      <alignment horizontal="right" vertical="center" shrinkToFit="1"/>
    </xf>
    <xf numFmtId="177" fontId="27" fillId="5" borderId="0" xfId="32" applyNumberFormat="1" applyFont="1" applyFill="1" applyBorder="1" applyAlignment="1" applyProtection="1">
      <alignment horizontal="right" vertical="center" shrinkToFit="1"/>
    </xf>
    <xf numFmtId="177" fontId="27" fillId="5" borderId="85" xfId="32" applyNumberFormat="1" applyFont="1" applyFill="1" applyBorder="1" applyAlignment="1" applyProtection="1">
      <alignment horizontal="right" vertical="center" shrinkToFit="1"/>
    </xf>
    <xf numFmtId="177" fontId="27" fillId="5" borderId="88" xfId="32" applyNumberFormat="1" applyFont="1" applyFill="1" applyBorder="1" applyAlignment="1" applyProtection="1">
      <alignment horizontal="right" vertical="center" shrinkToFit="1"/>
    </xf>
    <xf numFmtId="188" fontId="27" fillId="5" borderId="88" xfId="32" applyNumberFormat="1" applyFont="1" applyFill="1" applyBorder="1" applyAlignment="1" applyProtection="1">
      <alignment horizontal="right" vertical="center" shrinkToFit="1"/>
    </xf>
    <xf numFmtId="188" fontId="27" fillId="5" borderId="0" xfId="32" applyNumberFormat="1" applyFont="1" applyFill="1" applyBorder="1" applyAlignment="1" applyProtection="1">
      <alignment horizontal="right" vertical="center" shrinkToFit="1"/>
    </xf>
    <xf numFmtId="188" fontId="27" fillId="5" borderId="62" xfId="32" applyNumberFormat="1" applyFont="1" applyFill="1" applyBorder="1" applyAlignment="1" applyProtection="1">
      <alignment horizontal="right" vertical="center" shrinkToFit="1"/>
    </xf>
    <xf numFmtId="0" fontId="27" fillId="5" borderId="49" xfId="30" applyFont="1" applyFill="1" applyBorder="1" applyProtection="1">
      <alignment vertical="center"/>
    </xf>
    <xf numFmtId="0" fontId="27" fillId="5" borderId="40" xfId="30" applyFont="1" applyFill="1" applyBorder="1" applyProtection="1">
      <alignment vertical="center"/>
    </xf>
    <xf numFmtId="0" fontId="27" fillId="5" borderId="60" xfId="30" applyFont="1" applyFill="1" applyBorder="1" applyAlignment="1" applyProtection="1">
      <alignment vertical="center" shrinkToFit="1"/>
    </xf>
    <xf numFmtId="0" fontId="27" fillId="5" borderId="0" xfId="30" applyFont="1" applyFill="1" applyBorder="1" applyAlignment="1" applyProtection="1">
      <alignment vertical="center" shrinkToFit="1"/>
    </xf>
    <xf numFmtId="0" fontId="27" fillId="5" borderId="38" xfId="30" applyFont="1" applyFill="1" applyBorder="1" applyAlignment="1" applyProtection="1">
      <alignment vertical="center" shrinkToFit="1"/>
    </xf>
    <xf numFmtId="0" fontId="27" fillId="5" borderId="0" xfId="30" applyFont="1" applyFill="1" applyProtection="1">
      <alignment vertical="center"/>
    </xf>
    <xf numFmtId="0" fontId="27" fillId="5" borderId="39" xfId="32" applyFont="1" applyFill="1" applyBorder="1" applyAlignment="1" applyProtection="1">
      <alignment horizontal="center" vertical="center"/>
    </xf>
    <xf numFmtId="0" fontId="27" fillId="5" borderId="31" xfId="32" applyFont="1" applyFill="1" applyBorder="1" applyAlignment="1" applyProtection="1">
      <alignment horizontal="center" vertical="center"/>
    </xf>
    <xf numFmtId="0" fontId="27" fillId="5" borderId="32" xfId="32" applyFont="1" applyFill="1" applyBorder="1" applyAlignment="1" applyProtection="1">
      <alignment horizontal="center" vertical="center"/>
    </xf>
    <xf numFmtId="0" fontId="27" fillId="5" borderId="37" xfId="30" applyFont="1" applyFill="1" applyBorder="1" applyProtection="1">
      <alignment vertical="center"/>
    </xf>
    <xf numFmtId="0" fontId="27" fillId="5" borderId="31" xfId="30" applyFont="1" applyFill="1" applyBorder="1" applyAlignment="1" applyProtection="1">
      <alignment horizontal="center" vertical="center" wrapText="1"/>
    </xf>
    <xf numFmtId="177" fontId="27" fillId="5" borderId="39" xfId="32" applyNumberFormat="1" applyFont="1" applyFill="1" applyBorder="1" applyAlignment="1" applyProtection="1">
      <alignment horizontal="right" vertical="center" shrinkToFit="1"/>
    </xf>
    <xf numFmtId="177" fontId="27" fillId="5" borderId="31" xfId="32" applyNumberFormat="1" applyFont="1" applyFill="1" applyBorder="1" applyAlignment="1" applyProtection="1">
      <alignment horizontal="right" vertical="center" shrinkToFit="1"/>
    </xf>
    <xf numFmtId="177" fontId="27" fillId="5" borderId="156" xfId="32" applyNumberFormat="1" applyFont="1" applyFill="1" applyBorder="1" applyAlignment="1" applyProtection="1">
      <alignment horizontal="right" vertical="center" shrinkToFit="1"/>
    </xf>
    <xf numFmtId="177" fontId="27" fillId="5" borderId="157" xfId="32" applyNumberFormat="1" applyFont="1" applyFill="1" applyBorder="1" applyAlignment="1" applyProtection="1">
      <alignment horizontal="right" vertical="center" shrinkToFit="1"/>
    </xf>
    <xf numFmtId="177" fontId="27" fillId="5" borderId="158" xfId="32" applyNumberFormat="1" applyFont="1" applyFill="1" applyBorder="1" applyAlignment="1" applyProtection="1">
      <alignment horizontal="right" vertical="center" shrinkToFit="1"/>
    </xf>
    <xf numFmtId="177" fontId="27" fillId="5" borderId="159" xfId="32" applyNumberFormat="1" applyFont="1" applyFill="1" applyBorder="1" applyAlignment="1" applyProtection="1">
      <alignment horizontal="right" vertical="center" shrinkToFit="1"/>
    </xf>
    <xf numFmtId="177" fontId="27" fillId="5" borderId="160" xfId="32" applyNumberFormat="1" applyFont="1" applyFill="1" applyBorder="1" applyAlignment="1" applyProtection="1">
      <alignment horizontal="right" vertical="center" shrinkToFit="1"/>
    </xf>
    <xf numFmtId="177" fontId="27" fillId="5" borderId="91" xfId="32" applyNumberFormat="1" applyFont="1" applyFill="1" applyBorder="1" applyAlignment="1" applyProtection="1">
      <alignment horizontal="right" vertical="center" shrinkToFit="1"/>
    </xf>
    <xf numFmtId="177" fontId="27" fillId="5" borderId="49" xfId="32" applyNumberFormat="1" applyFont="1" applyFill="1" applyBorder="1" applyAlignment="1" applyProtection="1">
      <alignment horizontal="right" vertical="center" shrinkToFit="1"/>
    </xf>
    <xf numFmtId="177" fontId="27" fillId="5" borderId="89" xfId="32" applyNumberFormat="1" applyFont="1" applyFill="1" applyBorder="1" applyAlignment="1" applyProtection="1">
      <alignment horizontal="right" vertical="center" shrinkToFit="1"/>
    </xf>
    <xf numFmtId="188" fontId="27" fillId="5" borderId="91" xfId="32" applyNumberFormat="1" applyFont="1" applyFill="1" applyBorder="1" applyAlignment="1" applyProtection="1">
      <alignment horizontal="right" vertical="center" shrinkToFit="1"/>
    </xf>
    <xf numFmtId="188" fontId="27" fillId="5" borderId="49" xfId="32" applyNumberFormat="1" applyFont="1" applyFill="1" applyBorder="1" applyAlignment="1" applyProtection="1">
      <alignment horizontal="right" vertical="center" shrinkToFit="1"/>
    </xf>
    <xf numFmtId="188" fontId="27" fillId="5" borderId="63" xfId="32" applyNumberFormat="1" applyFont="1" applyFill="1" applyBorder="1" applyAlignment="1" applyProtection="1">
      <alignment horizontal="right" vertical="center" shrinkToFit="1"/>
    </xf>
    <xf numFmtId="0" fontId="27" fillId="5" borderId="11" xfId="30" applyFont="1" applyFill="1" applyBorder="1" applyAlignment="1" applyProtection="1">
      <alignment horizontal="center" vertical="top" wrapText="1"/>
    </xf>
    <xf numFmtId="0" fontId="27" fillId="5" borderId="12" xfId="30" applyFont="1" applyFill="1" applyBorder="1" applyAlignment="1" applyProtection="1">
      <alignment horizontal="center" vertical="top" wrapText="1"/>
    </xf>
    <xf numFmtId="0" fontId="27" fillId="5" borderId="46" xfId="30" applyFont="1" applyFill="1" applyBorder="1" applyAlignment="1" applyProtection="1">
      <alignment horizontal="center" vertical="top" wrapText="1"/>
    </xf>
    <xf numFmtId="0" fontId="27" fillId="5" borderId="7" xfId="30" applyFont="1" applyFill="1" applyBorder="1" applyAlignment="1" applyProtection="1">
      <alignment horizontal="center" vertical="top" wrapText="1"/>
    </xf>
    <xf numFmtId="0" fontId="27" fillId="5" borderId="0" xfId="30" applyFont="1" applyFill="1" applyBorder="1" applyAlignment="1" applyProtection="1">
      <alignment horizontal="center" vertical="top" wrapText="1"/>
    </xf>
    <xf numFmtId="0" fontId="27" fillId="5" borderId="38" xfId="30" applyFont="1" applyFill="1" applyBorder="1" applyAlignment="1" applyProtection="1">
      <alignment horizontal="center" vertical="top" wrapText="1"/>
    </xf>
    <xf numFmtId="0" fontId="27" fillId="5" borderId="24" xfId="30" applyFont="1" applyFill="1" applyBorder="1" applyAlignment="1" applyProtection="1">
      <alignment horizontal="center" vertical="top" wrapText="1"/>
    </xf>
    <xf numFmtId="0" fontId="27" fillId="5" borderId="49" xfId="30" applyFont="1" applyFill="1" applyBorder="1" applyAlignment="1" applyProtection="1">
      <alignment horizontal="center" vertical="top" wrapText="1"/>
    </xf>
    <xf numFmtId="177" fontId="27" fillId="5" borderId="161" xfId="32" applyNumberFormat="1" applyFont="1" applyFill="1" applyBorder="1" applyAlignment="1" applyProtection="1">
      <alignment horizontal="right" vertical="center" shrinkToFit="1"/>
    </xf>
    <xf numFmtId="177" fontId="27" fillId="5" borderId="90" xfId="32" applyNumberFormat="1" applyFont="1" applyFill="1" applyBorder="1" applyAlignment="1" applyProtection="1">
      <alignment horizontal="right" vertical="center" shrinkToFit="1"/>
    </xf>
    <xf numFmtId="188" fontId="27" fillId="5" borderId="158" xfId="32" applyNumberFormat="1" applyFont="1" applyFill="1" applyBorder="1" applyAlignment="1" applyProtection="1">
      <alignment horizontal="right" vertical="center" shrinkToFit="1"/>
    </xf>
    <xf numFmtId="188" fontId="27" fillId="5" borderId="159" xfId="32" applyNumberFormat="1" applyFont="1" applyFill="1" applyBorder="1" applyAlignment="1" applyProtection="1">
      <alignment horizontal="right" vertical="center" shrinkToFit="1"/>
    </xf>
    <xf numFmtId="188" fontId="27" fillId="5" borderId="162" xfId="32" applyNumberFormat="1" applyFont="1" applyFill="1" applyBorder="1" applyAlignment="1" applyProtection="1">
      <alignment horizontal="right" vertical="center" shrinkToFit="1"/>
    </xf>
    <xf numFmtId="0" fontId="27" fillId="5" borderId="37" xfId="30" applyFont="1" applyFill="1" applyBorder="1" applyAlignment="1" applyProtection="1">
      <alignment vertical="center"/>
    </xf>
    <xf numFmtId="0" fontId="27" fillId="5" borderId="49" xfId="30" applyFont="1" applyFill="1" applyBorder="1" applyAlignment="1" applyProtection="1">
      <alignment vertical="center"/>
    </xf>
    <xf numFmtId="0" fontId="27" fillId="5" borderId="40" xfId="30" applyFont="1" applyFill="1" applyBorder="1" applyAlignment="1" applyProtection="1">
      <alignment vertical="center"/>
    </xf>
    <xf numFmtId="177" fontId="27" fillId="5" borderId="37" xfId="32" applyNumberFormat="1" applyFont="1" applyFill="1" applyBorder="1" applyAlignment="1" applyProtection="1">
      <alignment horizontal="right" vertical="center" shrinkToFit="1"/>
    </xf>
    <xf numFmtId="0" fontId="29" fillId="5" borderId="42" xfId="30" applyFont="1" applyFill="1" applyBorder="1" applyAlignment="1" applyProtection="1">
      <alignment horizontal="center" vertical="center"/>
    </xf>
    <xf numFmtId="0" fontId="27" fillId="5" borderId="41" xfId="30" applyFont="1" applyFill="1" applyBorder="1" applyAlignment="1" applyProtection="1">
      <alignment horizontal="center" vertical="center" wrapText="1"/>
    </xf>
    <xf numFmtId="0" fontId="27" fillId="5" borderId="12" xfId="30" applyFont="1" applyFill="1" applyBorder="1" applyAlignment="1" applyProtection="1">
      <alignment horizontal="center" vertical="center" wrapText="1"/>
    </xf>
    <xf numFmtId="0" fontId="27" fillId="5" borderId="46" xfId="30" applyFont="1" applyFill="1" applyBorder="1" applyAlignment="1" applyProtection="1">
      <alignment horizontal="center" vertical="center" wrapText="1"/>
    </xf>
    <xf numFmtId="0" fontId="27" fillId="5" borderId="60" xfId="30" applyFont="1" applyFill="1" applyBorder="1" applyAlignment="1" applyProtection="1">
      <alignment horizontal="center" vertical="center" wrapText="1"/>
    </xf>
    <xf numFmtId="0" fontId="27" fillId="5" borderId="0" xfId="30" applyFont="1" applyFill="1" applyBorder="1" applyAlignment="1" applyProtection="1">
      <alignment horizontal="center" vertical="center" wrapText="1"/>
    </xf>
    <xf numFmtId="0" fontId="27" fillId="5" borderId="38" xfId="30" applyFont="1" applyFill="1" applyBorder="1" applyAlignment="1" applyProtection="1">
      <alignment horizontal="center" vertical="center" wrapText="1"/>
    </xf>
    <xf numFmtId="0" fontId="27" fillId="5" borderId="49" xfId="30" applyFont="1" applyFill="1" applyBorder="1" applyAlignment="1" applyProtection="1">
      <alignment horizontal="center" vertical="center" wrapText="1"/>
    </xf>
    <xf numFmtId="0" fontId="27" fillId="5" borderId="40" xfId="30" applyFont="1" applyFill="1" applyBorder="1" applyAlignment="1" applyProtection="1">
      <alignment horizontal="center" vertical="center" wrapText="1"/>
    </xf>
    <xf numFmtId="0" fontId="27" fillId="5" borderId="41" xfId="32" applyFont="1" applyFill="1" applyBorder="1" applyAlignment="1" applyProtection="1">
      <alignment horizontal="left" vertical="center" shrinkToFit="1"/>
    </xf>
    <xf numFmtId="0" fontId="27" fillId="5" borderId="12" xfId="32" applyFont="1" applyFill="1" applyBorder="1" applyAlignment="1" applyProtection="1">
      <alignment horizontal="left" vertical="center" shrinkToFit="1"/>
    </xf>
    <xf numFmtId="0" fontId="27" fillId="5" borderId="46" xfId="32" applyFont="1" applyFill="1" applyBorder="1" applyAlignment="1" applyProtection="1">
      <alignment horizontal="left" vertical="center" shrinkToFit="1"/>
    </xf>
    <xf numFmtId="0" fontId="27" fillId="5" borderId="11" xfId="30" applyFont="1" applyFill="1" applyBorder="1" applyAlignment="1" applyProtection="1">
      <alignment horizontal="center" vertical="center" wrapText="1"/>
    </xf>
    <xf numFmtId="0" fontId="27" fillId="5" borderId="7" xfId="30" applyFont="1" applyFill="1" applyBorder="1" applyAlignment="1" applyProtection="1">
      <alignment horizontal="center" vertical="center" wrapText="1"/>
    </xf>
    <xf numFmtId="0" fontId="27" fillId="5" borderId="71" xfId="30" applyFont="1" applyFill="1" applyBorder="1" applyAlignment="1" applyProtection="1">
      <alignment horizontal="center" vertical="center" wrapText="1"/>
    </xf>
    <xf numFmtId="0" fontId="27" fillId="5" borderId="72" xfId="30" applyFont="1" applyFill="1" applyBorder="1" applyAlignment="1" applyProtection="1">
      <alignment horizontal="center" vertical="center" wrapText="1"/>
    </xf>
    <xf numFmtId="0" fontId="27" fillId="5" borderId="67" xfId="30" applyFont="1" applyFill="1" applyBorder="1" applyAlignment="1" applyProtection="1">
      <alignment horizontal="center" vertical="center" wrapText="1"/>
    </xf>
    <xf numFmtId="188" fontId="27" fillId="5" borderId="129" xfId="32" applyNumberFormat="1" applyFont="1" applyFill="1" applyBorder="1" applyAlignment="1" applyProtection="1">
      <alignment horizontal="right" vertical="center" shrinkToFit="1"/>
    </xf>
    <xf numFmtId="188" fontId="27" fillId="5" borderId="166" xfId="32" applyNumberFormat="1" applyFont="1" applyFill="1" applyBorder="1" applyAlignment="1" applyProtection="1">
      <alignment horizontal="right" vertical="center" shrinkToFit="1"/>
    </xf>
    <xf numFmtId="188" fontId="27" fillId="5" borderId="167" xfId="32" applyNumberFormat="1" applyFont="1" applyFill="1" applyBorder="1" applyAlignment="1" applyProtection="1">
      <alignment horizontal="right" vertical="center" shrinkToFit="1"/>
    </xf>
    <xf numFmtId="188" fontId="27" fillId="5" borderId="168" xfId="32" applyNumberFormat="1" applyFont="1" applyFill="1" applyBorder="1" applyAlignment="1" applyProtection="1">
      <alignment horizontal="right" vertical="center" shrinkToFit="1"/>
    </xf>
    <xf numFmtId="0" fontId="27" fillId="5" borderId="60" xfId="32" applyFont="1" applyFill="1" applyBorder="1" applyAlignment="1" applyProtection="1">
      <alignment horizontal="left" vertical="center" shrinkToFit="1"/>
    </xf>
    <xf numFmtId="0" fontId="27" fillId="5" borderId="0" xfId="32" applyFont="1" applyFill="1" applyBorder="1" applyAlignment="1" applyProtection="1">
      <alignment horizontal="left" vertical="center" shrinkToFit="1"/>
    </xf>
    <xf numFmtId="0" fontId="27" fillId="5" borderId="38" xfId="32" applyFont="1" applyFill="1" applyBorder="1" applyAlignment="1" applyProtection="1">
      <alignment horizontal="left" vertical="center" shrinkToFit="1"/>
    </xf>
    <xf numFmtId="0" fontId="27" fillId="5" borderId="81" xfId="30" applyFont="1" applyFill="1" applyBorder="1" applyAlignment="1" applyProtection="1">
      <alignment horizontal="center" vertical="center"/>
    </xf>
    <xf numFmtId="0" fontId="27" fillId="5" borderId="25" xfId="30" applyFont="1" applyFill="1" applyBorder="1" applyAlignment="1" applyProtection="1">
      <alignment horizontal="center" vertical="center"/>
    </xf>
    <xf numFmtId="0" fontId="27" fillId="5" borderId="76" xfId="30" applyFont="1" applyFill="1" applyBorder="1" applyAlignment="1" applyProtection="1">
      <alignment horizontal="center" vertical="center"/>
    </xf>
    <xf numFmtId="0" fontId="27" fillId="5" borderId="75" xfId="30" applyFont="1" applyFill="1" applyBorder="1" applyAlignment="1" applyProtection="1">
      <alignment horizontal="center" vertical="center"/>
    </xf>
    <xf numFmtId="0" fontId="27" fillId="5" borderId="26" xfId="30" applyFont="1" applyFill="1" applyBorder="1" applyAlignment="1" applyProtection="1">
      <alignment horizontal="center" vertical="center"/>
    </xf>
    <xf numFmtId="0" fontId="27" fillId="5" borderId="11" xfId="30" applyFont="1" applyFill="1" applyBorder="1" applyAlignment="1" applyProtection="1">
      <alignment horizontal="center" vertical="center" textRotation="255" wrapText="1"/>
    </xf>
    <xf numFmtId="0" fontId="27" fillId="5" borderId="7" xfId="30" applyFont="1" applyFill="1" applyBorder="1" applyAlignment="1" applyProtection="1">
      <alignment horizontal="center" vertical="center" textRotation="255" wrapText="1"/>
    </xf>
    <xf numFmtId="0" fontId="27" fillId="5" borderId="24" xfId="30" applyFont="1" applyFill="1" applyBorder="1" applyAlignment="1" applyProtection="1">
      <alignment horizontal="center" vertical="center" textRotation="255" wrapText="1"/>
    </xf>
    <xf numFmtId="0" fontId="27" fillId="5" borderId="17" xfId="30" applyFont="1" applyFill="1" applyBorder="1" applyAlignment="1" applyProtection="1">
      <alignment horizontal="left" vertical="center" wrapText="1"/>
    </xf>
    <xf numFmtId="0" fontId="27" fillId="5" borderId="18" xfId="30" applyFont="1" applyFill="1" applyBorder="1" applyAlignment="1" applyProtection="1">
      <alignment horizontal="left" vertical="center"/>
    </xf>
    <xf numFmtId="0" fontId="27" fillId="5" borderId="43" xfId="30" applyFont="1" applyFill="1" applyBorder="1" applyAlignment="1" applyProtection="1">
      <alignment horizontal="left" vertical="center"/>
    </xf>
    <xf numFmtId="188" fontId="27" fillId="5" borderId="128" xfId="32" applyNumberFormat="1" applyFont="1" applyFill="1" applyBorder="1" applyAlignment="1" applyProtection="1">
      <alignment horizontal="right" vertical="center" shrinkToFit="1"/>
    </xf>
    <xf numFmtId="177" fontId="27" fillId="5" borderId="164" xfId="32" applyNumberFormat="1" applyFont="1" applyFill="1" applyBorder="1" applyAlignment="1" applyProtection="1">
      <alignment horizontal="right" vertical="center" shrinkToFit="1"/>
    </xf>
    <xf numFmtId="177" fontId="27" fillId="5" borderId="165" xfId="32" applyNumberFormat="1" applyFont="1" applyFill="1" applyBorder="1" applyAlignment="1" applyProtection="1">
      <alignment horizontal="right" vertical="center" shrinkToFit="1"/>
    </xf>
    <xf numFmtId="188" fontId="27" fillId="5" borderId="163" xfId="32" applyNumberFormat="1" applyFont="1" applyFill="1" applyBorder="1" applyAlignment="1" applyProtection="1">
      <alignment horizontal="right" vertical="center" shrinkToFit="1"/>
    </xf>
    <xf numFmtId="188" fontId="27" fillId="5" borderId="45" xfId="32" applyNumberFormat="1" applyFont="1" applyFill="1" applyBorder="1" applyAlignment="1" applyProtection="1">
      <alignment horizontal="right" vertical="center" shrinkToFit="1"/>
    </xf>
    <xf numFmtId="0" fontId="27" fillId="5" borderId="0" xfId="30" applyFont="1" applyFill="1" applyBorder="1" applyAlignment="1" applyProtection="1">
      <alignment horizontal="right" vertical="center" wrapText="1"/>
    </xf>
    <xf numFmtId="0" fontId="27" fillId="5" borderId="0" xfId="30" applyFont="1" applyFill="1" applyBorder="1" applyAlignment="1" applyProtection="1">
      <alignment horizontal="right" vertical="center"/>
    </xf>
    <xf numFmtId="0" fontId="27" fillId="5" borderId="38" xfId="30" applyFont="1" applyFill="1" applyBorder="1" applyAlignment="1" applyProtection="1">
      <alignment horizontal="right" vertical="center"/>
    </xf>
    <xf numFmtId="188" fontId="27" fillId="5" borderId="175" xfId="32" applyNumberFormat="1" applyFont="1" applyFill="1" applyBorder="1" applyAlignment="1" applyProtection="1">
      <alignment horizontal="right" vertical="center" shrinkToFit="1"/>
    </xf>
    <xf numFmtId="188" fontId="27" fillId="5" borderId="176" xfId="32" applyNumberFormat="1" applyFont="1" applyFill="1" applyBorder="1" applyAlignment="1" applyProtection="1">
      <alignment horizontal="right" vertical="center" shrinkToFit="1"/>
    </xf>
    <xf numFmtId="188" fontId="27" fillId="5" borderId="177" xfId="32" applyNumberFormat="1" applyFont="1" applyFill="1" applyBorder="1" applyAlignment="1" applyProtection="1">
      <alignment horizontal="right" vertical="center" shrinkToFit="1"/>
    </xf>
    <xf numFmtId="176" fontId="27" fillId="5" borderId="41" xfId="32" applyNumberFormat="1" applyFont="1" applyFill="1" applyBorder="1" applyAlignment="1" applyProtection="1">
      <alignment horizontal="right" vertical="center" shrinkToFit="1"/>
    </xf>
    <xf numFmtId="176" fontId="27" fillId="5" borderId="12" xfId="32" applyNumberFormat="1" applyFont="1" applyFill="1" applyBorder="1" applyAlignment="1" applyProtection="1">
      <alignment horizontal="right" vertical="center" shrinkToFit="1"/>
    </xf>
    <xf numFmtId="176" fontId="27" fillId="5" borderId="13" xfId="32" applyNumberFormat="1" applyFont="1" applyFill="1" applyBorder="1" applyAlignment="1" applyProtection="1">
      <alignment horizontal="right" vertical="center" shrinkToFit="1"/>
    </xf>
    <xf numFmtId="0" fontId="27" fillId="5" borderId="69" xfId="30" applyFont="1" applyFill="1" applyBorder="1" applyProtection="1">
      <alignment vertical="center"/>
    </xf>
    <xf numFmtId="0" fontId="27" fillId="5" borderId="72" xfId="30" applyFont="1" applyFill="1" applyBorder="1" applyProtection="1">
      <alignment vertical="center"/>
    </xf>
    <xf numFmtId="0" fontId="27" fillId="5" borderId="67" xfId="30" applyFont="1" applyFill="1" applyBorder="1" applyProtection="1">
      <alignment vertical="center"/>
    </xf>
    <xf numFmtId="177" fontId="27" fillId="5" borderId="172" xfId="32" applyNumberFormat="1" applyFont="1" applyFill="1" applyBorder="1" applyAlignment="1" applyProtection="1">
      <alignment horizontal="right" vertical="center" shrinkToFit="1"/>
    </xf>
    <xf numFmtId="177" fontId="27" fillId="5" borderId="173" xfId="32" applyNumberFormat="1" applyFont="1" applyFill="1" applyBorder="1" applyAlignment="1" applyProtection="1">
      <alignment horizontal="right" vertical="center" shrinkToFit="1"/>
    </xf>
    <xf numFmtId="188" fontId="27" fillId="5" borderId="173" xfId="32" applyNumberFormat="1" applyFont="1" applyFill="1" applyBorder="1" applyAlignment="1" applyProtection="1">
      <alignment horizontal="right" vertical="center" shrinkToFit="1"/>
    </xf>
    <xf numFmtId="188" fontId="27" fillId="5" borderId="174" xfId="32" applyNumberFormat="1" applyFont="1" applyFill="1" applyBorder="1" applyAlignment="1" applyProtection="1">
      <alignment horizontal="right" vertical="center" shrinkToFit="1"/>
    </xf>
    <xf numFmtId="0" fontId="27" fillId="5" borderId="11" xfId="30" applyFont="1" applyFill="1" applyBorder="1" applyAlignment="1" applyProtection="1">
      <alignment horizontal="left" vertical="center"/>
    </xf>
    <xf numFmtId="0" fontId="27" fillId="5" borderId="12" xfId="30" applyFont="1" applyFill="1" applyBorder="1" applyAlignment="1" applyProtection="1">
      <alignment horizontal="left" vertical="center"/>
    </xf>
    <xf numFmtId="0" fontId="27" fillId="5" borderId="12" xfId="30" applyFont="1" applyFill="1" applyBorder="1" applyAlignment="1" applyProtection="1">
      <alignment horizontal="right" vertical="center"/>
    </xf>
    <xf numFmtId="0" fontId="27" fillId="5" borderId="46" xfId="30" applyFont="1" applyFill="1" applyBorder="1" applyAlignment="1" applyProtection="1">
      <alignment horizontal="right" vertical="center"/>
    </xf>
    <xf numFmtId="177" fontId="27" fillId="5" borderId="41" xfId="31" applyNumberFormat="1" applyFont="1" applyFill="1" applyBorder="1" applyAlignment="1" applyProtection="1">
      <alignment horizontal="right" vertical="center" shrinkToFit="1"/>
    </xf>
    <xf numFmtId="177" fontId="27" fillId="5" borderId="12" xfId="31" applyNumberFormat="1" applyFont="1" applyFill="1" applyBorder="1" applyAlignment="1" applyProtection="1">
      <alignment horizontal="right" vertical="center" shrinkToFit="1"/>
    </xf>
    <xf numFmtId="177" fontId="27" fillId="5" borderId="82" xfId="31" applyNumberFormat="1" applyFont="1" applyFill="1" applyBorder="1" applyAlignment="1" applyProtection="1">
      <alignment horizontal="right" vertical="center" shrinkToFit="1"/>
    </xf>
    <xf numFmtId="177" fontId="27" fillId="5" borderId="84" xfId="31" applyNumberFormat="1" applyFont="1" applyFill="1" applyBorder="1" applyAlignment="1" applyProtection="1">
      <alignment horizontal="right" vertical="center" shrinkToFit="1"/>
    </xf>
    <xf numFmtId="188" fontId="27" fillId="5" borderId="169" xfId="32" applyNumberFormat="1" applyFont="1" applyFill="1" applyBorder="1" applyAlignment="1" applyProtection="1">
      <alignment horizontal="right" vertical="center" shrinkToFit="1"/>
    </xf>
    <xf numFmtId="188" fontId="27" fillId="5" borderId="170" xfId="32" applyNumberFormat="1" applyFont="1" applyFill="1" applyBorder="1" applyAlignment="1" applyProtection="1">
      <alignment horizontal="right" vertical="center" shrinkToFit="1"/>
    </xf>
    <xf numFmtId="188" fontId="27" fillId="5" borderId="171" xfId="32" applyNumberFormat="1" applyFont="1" applyFill="1" applyBorder="1" applyAlignment="1" applyProtection="1">
      <alignment horizontal="right" vertical="center" shrinkToFit="1"/>
    </xf>
    <xf numFmtId="176" fontId="27" fillId="5" borderId="46" xfId="32" applyNumberFormat="1" applyFont="1" applyFill="1" applyBorder="1" applyAlignment="1" applyProtection="1">
      <alignment horizontal="right" vertical="center" shrinkToFit="1"/>
    </xf>
    <xf numFmtId="0" fontId="27" fillId="5" borderId="72" xfId="30" applyFont="1" applyFill="1" applyBorder="1" applyAlignment="1" applyProtection="1">
      <alignment horizontal="center" vertical="center"/>
    </xf>
    <xf numFmtId="0" fontId="27" fillId="5" borderId="67" xfId="30" applyFont="1" applyFill="1" applyBorder="1" applyAlignment="1" applyProtection="1">
      <alignment horizontal="center" vertical="center"/>
    </xf>
    <xf numFmtId="188" fontId="27" fillId="5" borderId="130" xfId="32" applyNumberFormat="1" applyFont="1" applyFill="1" applyBorder="1" applyAlignment="1" applyProtection="1">
      <alignment horizontal="right" vertical="center" shrinkToFit="1"/>
    </xf>
    <xf numFmtId="188" fontId="27" fillId="5" borderId="18" xfId="32" applyNumberFormat="1" applyFont="1" applyFill="1" applyBorder="1" applyAlignment="1" applyProtection="1">
      <alignment horizontal="right" vertical="center" shrinkToFit="1"/>
    </xf>
    <xf numFmtId="188" fontId="27" fillId="5" borderId="184" xfId="32" applyNumberFormat="1" applyFont="1" applyFill="1" applyBorder="1" applyAlignment="1" applyProtection="1">
      <alignment horizontal="right" vertical="center" shrinkToFit="1"/>
    </xf>
    <xf numFmtId="188" fontId="27" fillId="5" borderId="185" xfId="32" applyNumberFormat="1" applyFont="1" applyFill="1" applyBorder="1" applyAlignment="1" applyProtection="1">
      <alignment horizontal="right" vertical="center" shrinkToFit="1"/>
    </xf>
    <xf numFmtId="0" fontId="27" fillId="5" borderId="71" xfId="30" applyFont="1" applyFill="1" applyBorder="1" applyProtection="1">
      <alignment vertical="center"/>
    </xf>
    <xf numFmtId="189" fontId="27" fillId="5" borderId="69" xfId="32" applyNumberFormat="1" applyFont="1" applyFill="1" applyBorder="1" applyAlignment="1" applyProtection="1">
      <alignment horizontal="right" vertical="center" shrinkToFit="1"/>
    </xf>
    <xf numFmtId="189" fontId="27" fillId="5" borderId="72" xfId="32" applyNumberFormat="1" applyFont="1" applyFill="1" applyBorder="1" applyAlignment="1" applyProtection="1">
      <alignment horizontal="right" vertical="center" shrinkToFit="1"/>
    </xf>
    <xf numFmtId="189" fontId="27" fillId="5" borderId="67" xfId="32" applyNumberFormat="1" applyFont="1" applyFill="1" applyBorder="1" applyAlignment="1" applyProtection="1">
      <alignment horizontal="right" vertical="center" shrinkToFit="1"/>
    </xf>
    <xf numFmtId="189" fontId="27" fillId="5" borderId="181" xfId="32" applyNumberFormat="1" applyFont="1" applyFill="1" applyBorder="1" applyAlignment="1" applyProtection="1">
      <alignment horizontal="right" vertical="center" shrinkToFit="1"/>
    </xf>
    <xf numFmtId="189" fontId="27" fillId="5" borderId="182" xfId="32" applyNumberFormat="1" applyFont="1" applyFill="1" applyBorder="1" applyAlignment="1" applyProtection="1">
      <alignment horizontal="right" vertical="center" shrinkToFit="1"/>
    </xf>
    <xf numFmtId="189" fontId="27" fillId="5" borderId="183" xfId="32" applyNumberFormat="1" applyFont="1" applyFill="1" applyBorder="1" applyAlignment="1" applyProtection="1">
      <alignment horizontal="right" vertical="center" shrinkToFit="1"/>
    </xf>
    <xf numFmtId="0" fontId="27" fillId="5" borderId="11" xfId="30" applyFont="1" applyFill="1" applyBorder="1" applyAlignment="1" applyProtection="1">
      <alignment horizontal="left" vertical="center" wrapText="1"/>
    </xf>
    <xf numFmtId="0" fontId="27" fillId="5" borderId="12" xfId="30" applyFont="1" applyFill="1" applyBorder="1" applyAlignment="1" applyProtection="1">
      <alignment horizontal="left" vertical="center" wrapText="1"/>
    </xf>
    <xf numFmtId="0" fontId="27" fillId="5" borderId="71" xfId="30" applyFont="1" applyFill="1" applyBorder="1" applyAlignment="1" applyProtection="1">
      <alignment horizontal="left" vertical="center" wrapText="1"/>
    </xf>
    <xf numFmtId="0" fontId="27" fillId="5" borderId="72" xfId="30" applyFont="1" applyFill="1" applyBorder="1" applyAlignment="1" applyProtection="1">
      <alignment horizontal="left" vertical="center" wrapText="1"/>
    </xf>
    <xf numFmtId="0" fontId="27" fillId="5" borderId="12" xfId="30" applyFont="1" applyFill="1" applyBorder="1" applyAlignment="1" applyProtection="1">
      <alignment horizontal="center" vertical="center"/>
    </xf>
    <xf numFmtId="0" fontId="27" fillId="5" borderId="46" xfId="30" applyFont="1" applyFill="1" applyBorder="1" applyAlignment="1" applyProtection="1">
      <alignment horizontal="center" vertical="center"/>
    </xf>
    <xf numFmtId="188" fontId="27" fillId="5" borderId="39" xfId="32" applyNumberFormat="1" applyFont="1" applyFill="1" applyBorder="1" applyAlignment="1" applyProtection="1">
      <alignment horizontal="right" vertical="center" shrinkToFit="1"/>
    </xf>
    <xf numFmtId="188" fontId="27" fillId="5" borderId="31" xfId="32" applyNumberFormat="1" applyFont="1" applyFill="1" applyBorder="1" applyAlignment="1" applyProtection="1">
      <alignment horizontal="right" vertical="center" shrinkToFit="1"/>
    </xf>
    <xf numFmtId="188" fontId="27" fillId="5" borderId="156" xfId="32" applyNumberFormat="1" applyFont="1" applyFill="1" applyBorder="1" applyAlignment="1" applyProtection="1">
      <alignment horizontal="right" vertical="center" shrinkToFit="1"/>
    </xf>
    <xf numFmtId="188" fontId="27" fillId="5" borderId="157" xfId="32" applyNumberFormat="1" applyFont="1" applyFill="1" applyBorder="1" applyAlignment="1" applyProtection="1">
      <alignment horizontal="right" vertical="center" shrinkToFit="1"/>
    </xf>
    <xf numFmtId="188" fontId="27" fillId="5" borderId="160" xfId="32" applyNumberFormat="1" applyFont="1" applyFill="1" applyBorder="1" applyAlignment="1" applyProtection="1">
      <alignment horizontal="right" vertical="center" shrinkToFit="1"/>
    </xf>
    <xf numFmtId="0" fontId="27" fillId="5" borderId="7" xfId="30" applyFont="1" applyFill="1" applyBorder="1" applyProtection="1">
      <alignment vertical="center"/>
    </xf>
    <xf numFmtId="189" fontId="27" fillId="5" borderId="60" xfId="32" applyNumberFormat="1" applyFont="1" applyFill="1" applyBorder="1" applyAlignment="1" applyProtection="1">
      <alignment horizontal="right" vertical="center" shrinkToFit="1"/>
    </xf>
    <xf numFmtId="189" fontId="27" fillId="5" borderId="0" xfId="32" applyNumberFormat="1" applyFont="1" applyFill="1" applyBorder="1" applyAlignment="1" applyProtection="1">
      <alignment horizontal="right" vertical="center" shrinkToFit="1"/>
    </xf>
    <xf numFmtId="189" fontId="27" fillId="5" borderId="38" xfId="32" applyNumberFormat="1" applyFont="1" applyFill="1" applyBorder="1" applyAlignment="1" applyProtection="1">
      <alignment horizontal="right" vertical="center" shrinkToFit="1"/>
    </xf>
    <xf numFmtId="189" fontId="27" fillId="5" borderId="0" xfId="32" applyNumberFormat="1" applyFont="1" applyFill="1" applyAlignment="1" applyProtection="1">
      <alignment horizontal="right" vertical="center" shrinkToFit="1"/>
    </xf>
    <xf numFmtId="189" fontId="27" fillId="5" borderId="62" xfId="32" applyNumberFormat="1" applyFont="1" applyFill="1" applyBorder="1" applyAlignment="1" applyProtection="1">
      <alignment horizontal="right" vertical="center" shrinkToFit="1"/>
    </xf>
    <xf numFmtId="0" fontId="29" fillId="5" borderId="24" xfId="30" applyFont="1" applyFill="1" applyBorder="1" applyAlignment="1" applyProtection="1">
      <alignment horizontal="left" vertical="center"/>
    </xf>
    <xf numFmtId="0" fontId="27" fillId="5" borderId="49" xfId="30" applyFont="1" applyFill="1" applyBorder="1" applyAlignment="1" applyProtection="1">
      <alignment horizontal="left" vertical="center"/>
    </xf>
    <xf numFmtId="0" fontId="27" fillId="5" borderId="49" xfId="30" applyFont="1" applyFill="1" applyBorder="1" applyAlignment="1" applyProtection="1">
      <alignment horizontal="right" vertical="center" wrapText="1"/>
    </xf>
    <xf numFmtId="0" fontId="27" fillId="5" borderId="49" xfId="30" applyFont="1" applyFill="1" applyBorder="1" applyAlignment="1" applyProtection="1">
      <alignment horizontal="right" vertical="center"/>
    </xf>
    <xf numFmtId="0" fontId="27" fillId="5" borderId="40" xfId="30" applyFont="1" applyFill="1" applyBorder="1" applyAlignment="1" applyProtection="1">
      <alignment horizontal="right" vertical="center"/>
    </xf>
    <xf numFmtId="188" fontId="27" fillId="5" borderId="178" xfId="32" applyNumberFormat="1" applyFont="1" applyFill="1" applyBorder="1" applyAlignment="1" applyProtection="1">
      <alignment horizontal="right" vertical="center" shrinkToFit="1"/>
    </xf>
    <xf numFmtId="188" fontId="27" fillId="5" borderId="179" xfId="32" applyNumberFormat="1" applyFont="1" applyFill="1" applyBorder="1" applyAlignment="1" applyProtection="1">
      <alignment horizontal="right" vertical="center" shrinkToFit="1"/>
    </xf>
    <xf numFmtId="188" fontId="27" fillId="5" borderId="180" xfId="32" applyNumberFormat="1" applyFont="1" applyFill="1" applyBorder="1" applyAlignment="1" applyProtection="1">
      <alignment horizontal="right" vertical="center" shrinkToFit="1"/>
    </xf>
    <xf numFmtId="176" fontId="27" fillId="5" borderId="60" xfId="32" applyNumberFormat="1" applyFont="1" applyFill="1" applyBorder="1" applyAlignment="1" applyProtection="1">
      <alignment horizontal="right" vertical="center" shrinkToFit="1"/>
    </xf>
    <xf numFmtId="176" fontId="27" fillId="5" borderId="0" xfId="32" applyNumberFormat="1" applyFont="1" applyFill="1" applyBorder="1" applyAlignment="1" applyProtection="1">
      <alignment horizontal="right" vertical="center" shrinkToFit="1"/>
    </xf>
    <xf numFmtId="176" fontId="27" fillId="5" borderId="38" xfId="32" applyNumberFormat="1" applyFont="1" applyFill="1" applyBorder="1" applyAlignment="1" applyProtection="1">
      <alignment horizontal="right" vertical="center" shrinkToFit="1"/>
    </xf>
    <xf numFmtId="176" fontId="27" fillId="5" borderId="0" xfId="32" applyNumberFormat="1" applyFont="1" applyFill="1" applyAlignment="1" applyProtection="1">
      <alignment horizontal="right" vertical="center" shrinkToFit="1"/>
    </xf>
    <xf numFmtId="176" fontId="27" fillId="5" borderId="62" xfId="32" applyNumberFormat="1" applyFont="1" applyFill="1" applyBorder="1" applyAlignment="1" applyProtection="1">
      <alignment horizontal="right" vertical="center" shrinkToFit="1"/>
    </xf>
    <xf numFmtId="178" fontId="10" fillId="0" borderId="39" xfId="34" applyNumberFormat="1" applyFont="1" applyFill="1" applyBorder="1" applyAlignment="1">
      <alignment vertical="center"/>
    </xf>
    <xf numFmtId="178" fontId="10" fillId="0" borderId="31" xfId="34" applyNumberFormat="1" applyFont="1" applyFill="1" applyBorder="1" applyAlignment="1">
      <alignment vertical="center"/>
    </xf>
    <xf numFmtId="178" fontId="10" fillId="0" borderId="42" xfId="34" applyNumberFormat="1" applyFont="1" applyFill="1" applyBorder="1" applyAlignment="1">
      <alignment vertical="center"/>
    </xf>
    <xf numFmtId="0" fontId="2" fillId="5" borderId="34" xfId="34" applyFont="1" applyFill="1" applyBorder="1" applyAlignment="1">
      <alignment horizontal="center" vertical="center" wrapText="1"/>
    </xf>
    <xf numFmtId="0" fontId="2" fillId="5" borderId="34" xfId="34" applyFont="1" applyFill="1" applyBorder="1" applyAlignment="1">
      <alignment horizontal="center" vertical="center"/>
    </xf>
    <xf numFmtId="179" fontId="4" fillId="5" borderId="39" xfId="35" applyNumberFormat="1" applyFont="1" applyFill="1" applyBorder="1" applyAlignment="1">
      <alignment horizontal="left" vertical="center" wrapText="1"/>
    </xf>
    <xf numFmtId="179" fontId="4" fillId="5" borderId="31" xfId="35" applyNumberFormat="1" applyFont="1" applyFill="1" applyBorder="1" applyAlignment="1">
      <alignment horizontal="left" vertical="center" wrapText="1"/>
    </xf>
    <xf numFmtId="179" fontId="4" fillId="5" borderId="42" xfId="35" applyNumberFormat="1" applyFont="1" applyFill="1" applyBorder="1" applyAlignment="1">
      <alignment horizontal="left" vertical="center" wrapText="1"/>
    </xf>
    <xf numFmtId="0" fontId="4" fillId="5" borderId="39" xfId="35" applyFont="1" applyFill="1" applyBorder="1" applyAlignment="1">
      <alignment horizontal="left" vertical="center"/>
    </xf>
    <xf numFmtId="0" fontId="4" fillId="5" borderId="31" xfId="35" applyFont="1" applyFill="1" applyBorder="1" applyAlignment="1">
      <alignment horizontal="left" vertical="center"/>
    </xf>
    <xf numFmtId="0" fontId="4" fillId="5" borderId="42" xfId="35" applyFont="1" applyFill="1" applyBorder="1" applyAlignment="1">
      <alignment horizontal="left" vertical="center"/>
    </xf>
    <xf numFmtId="178" fontId="10" fillId="0" borderId="15" xfId="36" applyNumberFormat="1" applyFont="1" applyBorder="1" applyAlignment="1">
      <alignment horizontal="center" vertical="center" wrapText="1"/>
    </xf>
    <xf numFmtId="178" fontId="10" fillId="0" borderId="45" xfId="36" applyNumberFormat="1" applyFont="1" applyBorder="1" applyAlignment="1">
      <alignment horizontal="center" vertical="center" wrapText="1"/>
    </xf>
    <xf numFmtId="178" fontId="10" fillId="0" borderId="39" xfId="36" applyNumberFormat="1" applyFont="1" applyBorder="1" applyAlignment="1">
      <alignment horizontal="center" vertical="center"/>
    </xf>
    <xf numFmtId="178" fontId="10" fillId="0" borderId="31" xfId="36" applyNumberFormat="1" applyFont="1" applyBorder="1" applyAlignment="1">
      <alignment horizontal="center" vertical="center"/>
    </xf>
    <xf numFmtId="178" fontId="10" fillId="0" borderId="42" xfId="36" applyNumberFormat="1" applyFont="1" applyBorder="1" applyAlignment="1">
      <alignment horizontal="center" vertical="center"/>
    </xf>
    <xf numFmtId="178" fontId="4" fillId="5" borderId="39" xfId="34" applyNumberFormat="1" applyFont="1" applyFill="1" applyBorder="1" applyAlignment="1">
      <alignment vertical="center" wrapText="1"/>
    </xf>
    <xf numFmtId="178" fontId="4" fillId="5" borderId="31" xfId="34" applyNumberFormat="1" applyFont="1" applyFill="1" applyBorder="1" applyAlignment="1">
      <alignment vertical="center" wrapText="1"/>
    </xf>
    <xf numFmtId="178" fontId="4" fillId="5" borderId="42" xfId="34" applyNumberFormat="1" applyFont="1" applyFill="1" applyBorder="1" applyAlignment="1">
      <alignment vertical="center" wrapText="1"/>
    </xf>
    <xf numFmtId="178" fontId="4" fillId="0" borderId="39" xfId="34" applyNumberFormat="1" applyFont="1" applyFill="1" applyBorder="1" applyAlignment="1">
      <alignment vertical="center" wrapText="1"/>
    </xf>
    <xf numFmtId="178" fontId="4" fillId="0" borderId="31" xfId="34" applyNumberFormat="1" applyFont="1" applyFill="1" applyBorder="1" applyAlignment="1">
      <alignment vertical="center" wrapText="1"/>
    </xf>
    <xf numFmtId="178" fontId="4" fillId="0" borderId="42" xfId="34" applyNumberFormat="1" applyFont="1" applyFill="1" applyBorder="1" applyAlignment="1">
      <alignment vertical="center" wrapText="1"/>
    </xf>
    <xf numFmtId="0" fontId="4" fillId="5" borderId="39" xfId="34" applyFont="1" applyFill="1" applyBorder="1" applyAlignment="1">
      <alignment vertical="center"/>
    </xf>
    <xf numFmtId="0" fontId="4" fillId="5" borderId="31" xfId="34" applyFont="1" applyFill="1" applyBorder="1" applyAlignment="1">
      <alignment vertical="center"/>
    </xf>
    <xf numFmtId="0" fontId="4" fillId="5" borderId="42" xfId="34" applyFont="1" applyFill="1" applyBorder="1" applyAlignment="1">
      <alignment vertical="center"/>
    </xf>
    <xf numFmtId="0" fontId="7" fillId="0" borderId="8" xfId="1" applyFont="1" applyFill="1" applyBorder="1" applyAlignment="1" applyProtection="1">
      <alignment horizontal="left" vertical="center" wrapText="1"/>
    </xf>
    <xf numFmtId="0" fontId="7" fillId="0" borderId="9" xfId="1" applyFont="1" applyFill="1" applyBorder="1" applyAlignment="1" applyProtection="1">
      <alignment horizontal="left" vertical="center" wrapText="1"/>
    </xf>
    <xf numFmtId="0" fontId="7" fillId="0" borderId="12" xfId="1" applyFont="1" applyFill="1" applyBorder="1" applyAlignment="1" applyProtection="1">
      <alignment horizontal="left" vertical="center"/>
    </xf>
    <xf numFmtId="0" fontId="7" fillId="0" borderId="13"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8" fillId="0" borderId="31" xfId="2" applyFont="1" applyFill="1" applyBorder="1" applyAlignment="1">
      <alignment horizontal="left" vertical="center" wrapText="1"/>
    </xf>
    <xf numFmtId="0" fontId="8" fillId="0" borderId="31" xfId="2" applyFont="1" applyBorder="1" applyAlignment="1">
      <alignment horizontal="left" vertical="center" wrapText="1"/>
    </xf>
    <xf numFmtId="0" fontId="8" fillId="0" borderId="32" xfId="2" applyFont="1" applyBorder="1" applyAlignment="1">
      <alignment horizontal="left" vertical="center" wrapText="1"/>
    </xf>
    <xf numFmtId="0" fontId="8" fillId="0" borderId="18" xfId="2" applyFont="1" applyFill="1" applyBorder="1" applyAlignment="1">
      <alignment horizontal="left" vertical="center" wrapText="1"/>
    </xf>
    <xf numFmtId="0" fontId="8" fillId="0" borderId="18" xfId="2" applyFont="1" applyBorder="1" applyAlignment="1">
      <alignment horizontal="left" vertical="center" wrapText="1"/>
    </xf>
    <xf numFmtId="0" fontId="8" fillId="0" borderId="19" xfId="2" applyFont="1" applyBorder="1" applyAlignment="1">
      <alignment horizontal="left" vertical="center" wrapText="1"/>
    </xf>
    <xf numFmtId="0" fontId="8" fillId="0" borderId="25" xfId="2" applyFont="1" applyFill="1" applyBorder="1" applyAlignment="1">
      <alignment horizontal="left" vertical="center" wrapText="1"/>
    </xf>
    <xf numFmtId="0" fontId="8" fillId="0" borderId="26" xfId="2" applyFont="1" applyFill="1" applyBorder="1" applyAlignment="1">
      <alignment horizontal="left" vertical="center" wrapText="1"/>
    </xf>
    <xf numFmtId="0" fontId="8" fillId="0" borderId="30" xfId="3" applyFont="1" applyFill="1" applyBorder="1" applyAlignment="1">
      <alignment vertical="center" wrapText="1"/>
    </xf>
    <xf numFmtId="0" fontId="8" fillId="0" borderId="42" xfId="3" applyFont="1" applyFill="1" applyBorder="1" applyAlignment="1">
      <alignment vertical="center" wrapText="1"/>
    </xf>
    <xf numFmtId="0" fontId="8" fillId="0" borderId="31" xfId="3" applyFont="1" applyFill="1" applyBorder="1" applyAlignment="1">
      <alignment vertical="center"/>
    </xf>
    <xf numFmtId="0" fontId="8" fillId="0" borderId="32" xfId="3" applyFont="1" applyFill="1" applyBorder="1" applyAlignment="1">
      <alignment vertical="center"/>
    </xf>
    <xf numFmtId="0" fontId="8" fillId="0" borderId="17" xfId="3" applyFont="1" applyFill="1" applyBorder="1" applyAlignment="1">
      <alignment vertical="center"/>
    </xf>
    <xf numFmtId="0" fontId="8" fillId="0" borderId="43" xfId="3" applyFont="1" applyFill="1" applyBorder="1" applyAlignment="1">
      <alignment vertical="center"/>
    </xf>
    <xf numFmtId="0" fontId="8" fillId="0" borderId="18" xfId="3" applyFont="1" applyFill="1" applyBorder="1" applyAlignment="1">
      <alignment vertical="center"/>
    </xf>
    <xf numFmtId="0" fontId="8" fillId="0" borderId="19" xfId="3" applyFont="1" applyFill="1" applyBorder="1" applyAlignment="1">
      <alignment vertical="center"/>
    </xf>
    <xf numFmtId="0" fontId="8" fillId="0" borderId="36" xfId="3" applyFont="1" applyFill="1" applyBorder="1" applyAlignment="1">
      <alignment vertical="center" wrapText="1"/>
    </xf>
    <xf numFmtId="0" fontId="8" fillId="0" borderId="23" xfId="3" applyFont="1" applyFill="1" applyBorder="1" applyAlignment="1">
      <alignment vertical="center" wrapText="1"/>
    </xf>
    <xf numFmtId="0" fontId="8" fillId="0" borderId="7" xfId="3" applyFont="1" applyFill="1" applyBorder="1" applyAlignment="1">
      <alignment vertical="center" wrapText="1"/>
    </xf>
    <xf numFmtId="0" fontId="8" fillId="0" borderId="38" xfId="3" applyFont="1" applyFill="1" applyBorder="1" applyAlignment="1">
      <alignment vertical="center" wrapText="1"/>
    </xf>
    <xf numFmtId="0" fontId="8" fillId="0" borderId="24" xfId="3" applyFont="1" applyFill="1" applyBorder="1" applyAlignment="1">
      <alignment vertical="center" wrapText="1"/>
    </xf>
    <xf numFmtId="0" fontId="8" fillId="0" borderId="40" xfId="3" applyFont="1" applyFill="1" applyBorder="1" applyAlignment="1">
      <alignment vertical="center" wrapText="1"/>
    </xf>
    <xf numFmtId="0" fontId="8" fillId="0" borderId="25" xfId="3" applyFont="1" applyFill="1" applyBorder="1" applyAlignment="1">
      <alignment vertical="center"/>
    </xf>
    <xf numFmtId="0" fontId="8" fillId="0" borderId="26" xfId="3" applyFont="1" applyFill="1" applyBorder="1" applyAlignment="1">
      <alignment vertical="center"/>
    </xf>
    <xf numFmtId="0" fontId="8" fillId="0" borderId="36" xfId="4" applyFont="1" applyFill="1" applyBorder="1" applyAlignment="1">
      <alignment vertical="center" wrapText="1"/>
    </xf>
    <xf numFmtId="0" fontId="8" fillId="0" borderId="23" xfId="4" applyFont="1" applyFill="1" applyBorder="1" applyAlignment="1">
      <alignment vertical="center" wrapText="1"/>
    </xf>
    <xf numFmtId="0" fontId="8" fillId="0" borderId="7" xfId="4" applyFont="1" applyFill="1" applyBorder="1" applyAlignment="1">
      <alignment vertical="center" wrapText="1"/>
    </xf>
    <xf numFmtId="0" fontId="8" fillId="0" borderId="38" xfId="4" applyFont="1" applyFill="1" applyBorder="1" applyAlignment="1">
      <alignment vertical="center" wrapText="1"/>
    </xf>
    <xf numFmtId="0" fontId="8" fillId="0" borderId="24" xfId="4" applyFont="1" applyFill="1" applyBorder="1" applyAlignment="1">
      <alignment vertical="center" wrapText="1"/>
    </xf>
    <xf numFmtId="0" fontId="8" fillId="0" borderId="40" xfId="4" applyFont="1" applyFill="1" applyBorder="1" applyAlignment="1">
      <alignment vertical="center" wrapText="1"/>
    </xf>
    <xf numFmtId="0" fontId="8" fillId="0" borderId="25" xfId="4" applyFont="1" applyFill="1" applyBorder="1" applyAlignment="1">
      <alignment horizontal="left" vertical="center"/>
    </xf>
    <xf numFmtId="0" fontId="8" fillId="0" borderId="26" xfId="4" applyFont="1" applyFill="1" applyBorder="1" applyAlignment="1">
      <alignment horizontal="left" vertical="center"/>
    </xf>
    <xf numFmtId="0" fontId="8" fillId="0" borderId="31" xfId="4" applyFont="1" applyFill="1" applyBorder="1" applyAlignment="1">
      <alignment horizontal="left" vertical="center"/>
    </xf>
    <xf numFmtId="0" fontId="8" fillId="0" borderId="32" xfId="4" applyFont="1" applyFill="1" applyBorder="1" applyAlignment="1">
      <alignment horizontal="left" vertical="center"/>
    </xf>
    <xf numFmtId="0" fontId="8" fillId="0" borderId="39" xfId="4" applyFont="1" applyFill="1" applyBorder="1" applyAlignment="1">
      <alignment horizontal="center" vertical="center" shrinkToFit="1"/>
    </xf>
    <xf numFmtId="0" fontId="8" fillId="0" borderId="31" xfId="4" applyFont="1" applyFill="1" applyBorder="1" applyAlignment="1">
      <alignment horizontal="center" vertical="center" shrinkToFit="1"/>
    </xf>
    <xf numFmtId="0" fontId="8" fillId="0" borderId="32" xfId="4" applyFont="1" applyFill="1" applyBorder="1" applyAlignment="1">
      <alignment horizontal="center" vertical="center" shrinkToFit="1"/>
    </xf>
    <xf numFmtId="0" fontId="8" fillId="0" borderId="11" xfId="4" applyFont="1" applyFill="1" applyBorder="1" applyAlignment="1">
      <alignment vertical="center" wrapText="1"/>
    </xf>
    <xf numFmtId="0" fontId="8" fillId="0" borderId="46" xfId="4" applyFont="1" applyFill="1" applyBorder="1" applyAlignment="1">
      <alignment vertical="center" wrapText="1"/>
    </xf>
    <xf numFmtId="0" fontId="8" fillId="0" borderId="17" xfId="4" applyFont="1" applyFill="1" applyBorder="1" applyAlignment="1">
      <alignment vertical="center"/>
    </xf>
    <xf numFmtId="0" fontId="8" fillId="0" borderId="43" xfId="4" applyFont="1" applyFill="1" applyBorder="1" applyAlignment="1">
      <alignment vertical="center"/>
    </xf>
    <xf numFmtId="0" fontId="8" fillId="0" borderId="18" xfId="4" applyFont="1" applyFill="1" applyBorder="1" applyAlignment="1">
      <alignment horizontal="left" vertical="center"/>
    </xf>
    <xf numFmtId="0" fontId="8" fillId="0" borderId="19" xfId="4" applyFont="1" applyFill="1" applyBorder="1" applyAlignment="1">
      <alignment horizontal="left" vertical="center"/>
    </xf>
    <xf numFmtId="188" fontId="2"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9" fillId="0" borderId="34" xfId="34" applyNumberFormat="1" applyFont="1" applyFill="1" applyBorder="1" applyAlignment="1">
      <alignment horizontal="center" vertical="center"/>
    </xf>
    <xf numFmtId="188" fontId="2" fillId="0" borderId="34" xfId="34" applyNumberFormat="1" applyFont="1" applyFill="1" applyBorder="1" applyAlignment="1">
      <alignment horizontal="center" vertical="center"/>
    </xf>
    <xf numFmtId="188" fontId="2" fillId="5" borderId="15" xfId="35" applyNumberFormat="1" applyFont="1" applyFill="1" applyBorder="1" applyAlignment="1">
      <alignment horizontal="center" vertical="center"/>
    </xf>
    <xf numFmtId="188" fontId="2" fillId="5" borderId="45" xfId="35" applyNumberFormat="1" applyFont="1" applyFill="1" applyBorder="1" applyAlignment="1">
      <alignment horizontal="center" vertical="center"/>
    </xf>
    <xf numFmtId="0" fontId="2" fillId="0" borderId="41" xfId="34" applyFont="1" applyFill="1" applyBorder="1" applyAlignment="1">
      <alignment horizontal="center" vertical="center"/>
    </xf>
    <xf numFmtId="0" fontId="2" fillId="0" borderId="46" xfId="34" applyFont="1" applyFill="1" applyBorder="1" applyAlignment="1">
      <alignment horizontal="center" vertical="center"/>
    </xf>
    <xf numFmtId="0" fontId="2" fillId="0" borderId="60" xfId="34" applyFont="1" applyFill="1" applyBorder="1" applyAlignment="1">
      <alignment horizontal="center" vertical="center"/>
    </xf>
    <xf numFmtId="0" fontId="2" fillId="0" borderId="38" xfId="34" applyFont="1" applyFill="1" applyBorder="1" applyAlignment="1">
      <alignment horizontal="center" vertical="center"/>
    </xf>
    <xf numFmtId="0" fontId="2" fillId="0" borderId="37" xfId="34" applyFont="1" applyFill="1" applyBorder="1" applyAlignment="1">
      <alignment horizontal="center" vertical="center"/>
    </xf>
    <xf numFmtId="0" fontId="2" fillId="0" borderId="40" xfId="34" applyFont="1" applyFill="1" applyBorder="1" applyAlignment="1">
      <alignment horizontal="center" vertical="center"/>
    </xf>
    <xf numFmtId="0" fontId="2" fillId="0" borderId="34" xfId="34" applyFont="1" applyFill="1" applyBorder="1" applyAlignment="1">
      <alignment horizontal="center" vertical="center"/>
    </xf>
    <xf numFmtId="188" fontId="2" fillId="5" borderId="34" xfId="35" applyNumberFormat="1" applyFont="1" applyFill="1" applyBorder="1" applyAlignment="1">
      <alignment horizontal="center" vertical="center" wrapText="1"/>
    </xf>
    <xf numFmtId="0" fontId="2" fillId="0" borderId="41" xfId="34" applyFont="1" applyFill="1" applyBorder="1" applyAlignment="1" applyProtection="1">
      <alignment horizontal="left" vertical="top" wrapText="1"/>
      <protection locked="0"/>
    </xf>
    <xf numFmtId="0" fontId="2" fillId="0" borderId="12" xfId="34" applyFont="1" applyFill="1" applyBorder="1" applyAlignment="1" applyProtection="1">
      <alignment horizontal="left" vertical="top" wrapText="1"/>
      <protection locked="0"/>
    </xf>
    <xf numFmtId="0" fontId="2" fillId="0" borderId="46" xfId="34" applyFont="1" applyFill="1" applyBorder="1" applyAlignment="1" applyProtection="1">
      <alignment horizontal="left" vertical="top" wrapText="1"/>
      <protection locked="0"/>
    </xf>
    <xf numFmtId="0" fontId="2" fillId="0" borderId="60" xfId="34" applyFont="1" applyFill="1" applyBorder="1" applyAlignment="1" applyProtection="1">
      <alignment horizontal="left" vertical="top" wrapText="1"/>
      <protection locked="0"/>
    </xf>
    <xf numFmtId="0" fontId="2" fillId="0" borderId="0" xfId="34" applyFont="1" applyFill="1" applyBorder="1" applyAlignment="1" applyProtection="1">
      <alignment horizontal="left" vertical="top" wrapText="1"/>
      <protection locked="0"/>
    </xf>
    <xf numFmtId="0" fontId="2" fillId="0" borderId="38" xfId="34" applyFont="1" applyFill="1" applyBorder="1" applyAlignment="1" applyProtection="1">
      <alignment horizontal="left" vertical="top" wrapText="1"/>
      <protection locked="0"/>
    </xf>
    <xf numFmtId="0" fontId="2" fillId="0" borderId="37" xfId="34" applyFont="1" applyFill="1" applyBorder="1" applyAlignment="1" applyProtection="1">
      <alignment horizontal="left" vertical="top" wrapText="1"/>
      <protection locked="0"/>
    </xf>
    <xf numFmtId="0" fontId="2" fillId="0" borderId="49" xfId="34" applyFont="1" applyFill="1" applyBorder="1" applyAlignment="1" applyProtection="1">
      <alignment horizontal="left" vertical="top" wrapText="1"/>
      <protection locked="0"/>
    </xf>
    <xf numFmtId="0" fontId="2" fillId="0" borderId="40" xfId="34" applyFont="1" applyFill="1" applyBorder="1" applyAlignment="1" applyProtection="1">
      <alignment horizontal="left" vertical="top" wrapText="1"/>
      <protection locked="0"/>
    </xf>
    <xf numFmtId="0" fontId="2" fillId="0" borderId="39" xfId="34" applyFont="1" applyFill="1" applyBorder="1" applyAlignment="1">
      <alignment horizontal="center" vertical="center"/>
    </xf>
    <xf numFmtId="0" fontId="2" fillId="0" borderId="31" xfId="34" applyFont="1" applyFill="1" applyBorder="1" applyAlignment="1">
      <alignment horizontal="center" vertical="center"/>
    </xf>
    <xf numFmtId="0" fontId="2" fillId="0" borderId="42" xfId="34" applyFont="1" applyFill="1" applyBorder="1" applyAlignment="1">
      <alignment horizontal="center" vertical="center"/>
    </xf>
    <xf numFmtId="179" fontId="2" fillId="5" borderId="41" xfId="35" applyNumberFormat="1" applyFont="1" applyFill="1" applyBorder="1" applyAlignment="1">
      <alignment horizontal="center" vertical="center" wrapText="1"/>
    </xf>
    <xf numFmtId="179" fontId="2" fillId="5" borderId="46" xfId="35" applyNumberFormat="1" applyFont="1" applyFill="1" applyBorder="1" applyAlignment="1">
      <alignment horizontal="center" vertical="center" wrapText="1"/>
    </xf>
    <xf numFmtId="179" fontId="2" fillId="5" borderId="60" xfId="35" applyNumberFormat="1" applyFont="1" applyFill="1" applyBorder="1" applyAlignment="1">
      <alignment horizontal="center" vertical="center" wrapText="1"/>
    </xf>
    <xf numFmtId="179" fontId="2" fillId="5" borderId="38" xfId="35" applyNumberFormat="1" applyFont="1" applyFill="1" applyBorder="1" applyAlignment="1">
      <alignment horizontal="center" vertical="center" wrapText="1"/>
    </xf>
    <xf numFmtId="179" fontId="2" fillId="5" borderId="37" xfId="35" applyNumberFormat="1" applyFont="1" applyFill="1" applyBorder="1" applyAlignment="1">
      <alignment horizontal="center" vertical="center" wrapText="1"/>
    </xf>
    <xf numFmtId="179" fontId="2" fillId="5" borderId="40" xfId="35" applyNumberFormat="1" applyFont="1" applyFill="1" applyBorder="1" applyAlignment="1">
      <alignment horizontal="center" vertical="center" wrapText="1"/>
    </xf>
    <xf numFmtId="179" fontId="2" fillId="0" borderId="45" xfId="35" applyNumberFormat="1" applyFont="1" applyFill="1" applyBorder="1" applyAlignment="1">
      <alignment horizontal="center" vertical="center" wrapText="1"/>
    </xf>
    <xf numFmtId="179" fontId="2" fillId="0" borderId="34" xfId="35" applyNumberFormat="1" applyFont="1" applyFill="1" applyBorder="1" applyAlignment="1">
      <alignment horizontal="center" vertical="center" wrapText="1"/>
    </xf>
    <xf numFmtId="188" fontId="2" fillId="5" borderId="188" xfId="35" applyNumberFormat="1" applyFont="1" applyFill="1" applyBorder="1" applyAlignment="1">
      <alignment horizontal="center" vertical="center"/>
    </xf>
    <xf numFmtId="188" fontId="2" fillId="5" borderId="189" xfId="35" applyNumberFormat="1" applyFont="1" applyFill="1" applyBorder="1" applyAlignment="1">
      <alignment horizontal="center" vertical="center"/>
    </xf>
  </cellXfs>
  <cellStyles count="42">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2 2" xfId="39"/>
    <cellStyle name="通貨 3" xfId="14"/>
    <cellStyle name="通貨 3 2" xfId="40"/>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 7 2" xfId="41"/>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94828</c:v>
                </c:pt>
                <c:pt idx="1">
                  <c:v>119674</c:v>
                </c:pt>
                <c:pt idx="2">
                  <c:v>119685</c:v>
                </c:pt>
                <c:pt idx="3">
                  <c:v>109920</c:v>
                </c:pt>
                <c:pt idx="4">
                  <c:v>119882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72681</c:v>
                </c:pt>
                <c:pt idx="1">
                  <c:v>95420</c:v>
                </c:pt>
                <c:pt idx="2">
                  <c:v>177908</c:v>
                </c:pt>
                <c:pt idx="3">
                  <c:v>180636</c:v>
                </c:pt>
                <c:pt idx="4">
                  <c:v>79633</c:v>
                </c:pt>
              </c:numCache>
            </c:numRef>
          </c:val>
          <c:smooth val="0"/>
        </c:ser>
        <c:dLbls>
          <c:showLegendKey val="0"/>
          <c:showVal val="0"/>
          <c:showCatName val="0"/>
          <c:showSerName val="0"/>
          <c:showPercent val="0"/>
          <c:showBubbleSize val="0"/>
        </c:dLbls>
        <c:marker val="1"/>
        <c:smooth val="0"/>
        <c:axId val="320736328"/>
        <c:axId val="320736720"/>
      </c:lineChart>
      <c:catAx>
        <c:axId val="3207363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736720"/>
        <c:crosses val="autoZero"/>
        <c:auto val="1"/>
        <c:lblAlgn val="ctr"/>
        <c:lblOffset val="100"/>
        <c:tickLblSkip val="1"/>
        <c:tickMarkSkip val="1"/>
        <c:noMultiLvlLbl val="0"/>
      </c:catAx>
      <c:valAx>
        <c:axId val="32073672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7363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4.22</c:v>
                </c:pt>
                <c:pt idx="1">
                  <c:v>6.28</c:v>
                </c:pt>
                <c:pt idx="2">
                  <c:v>4.29</c:v>
                </c:pt>
                <c:pt idx="3">
                  <c:v>8.98</c:v>
                </c:pt>
                <c:pt idx="4">
                  <c:v>6.89</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24.15</c:v>
                </c:pt>
                <c:pt idx="1">
                  <c:v>21.81</c:v>
                </c:pt>
                <c:pt idx="2">
                  <c:v>19</c:v>
                </c:pt>
                <c:pt idx="3">
                  <c:v>16.809999999999999</c:v>
                </c:pt>
                <c:pt idx="4">
                  <c:v>16.07</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320738680"/>
        <c:axId val="3207390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-1.4</c:v>
                </c:pt>
                <c:pt idx="1">
                  <c:v>-0.75</c:v>
                </c:pt>
                <c:pt idx="2">
                  <c:v>-5.09</c:v>
                </c:pt>
                <c:pt idx="3">
                  <c:v>3.35</c:v>
                </c:pt>
                <c:pt idx="4">
                  <c:v>-3.25</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320738680"/>
        <c:axId val="320739072"/>
      </c:lineChart>
      <c:catAx>
        <c:axId val="320738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20739072"/>
        <c:crosses val="autoZero"/>
        <c:auto val="1"/>
        <c:lblAlgn val="ctr"/>
        <c:lblOffset val="100"/>
        <c:tickLblSkip val="1"/>
        <c:tickMarkSkip val="1"/>
        <c:noMultiLvlLbl val="0"/>
      </c:catAx>
      <c:valAx>
        <c:axId val="320739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0738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地方改善施設住宅新築資金等貸付金特別会計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簡易水道事業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下水道事業（農業集落排水事業）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7.0000000000000007E-2</c:v>
                </c:pt>
                <c:pt idx="2">
                  <c:v>#N/A</c:v>
                </c:pt>
                <c:pt idx="3">
                  <c:v>0.06</c:v>
                </c:pt>
                <c:pt idx="4">
                  <c:v>#N/A</c:v>
                </c:pt>
                <c:pt idx="5">
                  <c:v>0.1</c:v>
                </c:pt>
                <c:pt idx="6">
                  <c:v>#N/A</c:v>
                </c:pt>
                <c:pt idx="7">
                  <c:v>0.05</c:v>
                </c:pt>
                <c:pt idx="8">
                  <c:v>#N/A</c:v>
                </c:pt>
                <c:pt idx="9">
                  <c:v>0.03</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後期高齢者医療事業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0.16</c:v>
                </c:pt>
                <c:pt idx="2">
                  <c:v>#N/A</c:v>
                </c:pt>
                <c:pt idx="3">
                  <c:v>0.13</c:v>
                </c:pt>
                <c:pt idx="4">
                  <c:v>#N/A</c:v>
                </c:pt>
                <c:pt idx="5">
                  <c:v>0.14000000000000001</c:v>
                </c:pt>
                <c:pt idx="6">
                  <c:v>#N/A</c:v>
                </c:pt>
                <c:pt idx="7">
                  <c:v>0.09</c:v>
                </c:pt>
                <c:pt idx="8">
                  <c:v>#N/A</c:v>
                </c:pt>
                <c:pt idx="9">
                  <c:v>0.08</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国民健康保険事業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0.47</c:v>
                </c:pt>
                <c:pt idx="2">
                  <c:v>#N/A</c:v>
                </c:pt>
                <c:pt idx="3">
                  <c:v>0.55000000000000004</c:v>
                </c:pt>
                <c:pt idx="4">
                  <c:v>#N/A</c:v>
                </c:pt>
                <c:pt idx="5">
                  <c:v>0.59</c:v>
                </c:pt>
                <c:pt idx="6">
                  <c:v>#N/A</c:v>
                </c:pt>
                <c:pt idx="7">
                  <c:v>0.28000000000000003</c:v>
                </c:pt>
                <c:pt idx="8">
                  <c:v>#N/A</c:v>
                </c:pt>
                <c:pt idx="9">
                  <c:v>0.44</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介護保険事業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1.1499999999999999</c:v>
                </c:pt>
                <c:pt idx="2">
                  <c:v>#N/A</c:v>
                </c:pt>
                <c:pt idx="3">
                  <c:v>1.1399999999999999</c:v>
                </c:pt>
                <c:pt idx="4">
                  <c:v>#N/A</c:v>
                </c:pt>
                <c:pt idx="5">
                  <c:v>0.51</c:v>
                </c:pt>
                <c:pt idx="6">
                  <c:v>#N/A</c:v>
                </c:pt>
                <c:pt idx="7">
                  <c:v>0.12</c:v>
                </c:pt>
                <c:pt idx="8">
                  <c:v>#N/A</c:v>
                </c:pt>
                <c:pt idx="9">
                  <c:v>1.41</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4.21</c:v>
                </c:pt>
                <c:pt idx="2">
                  <c:v>#N/A</c:v>
                </c:pt>
                <c:pt idx="3">
                  <c:v>6.27</c:v>
                </c:pt>
                <c:pt idx="4">
                  <c:v>#N/A</c:v>
                </c:pt>
                <c:pt idx="5">
                  <c:v>4.28</c:v>
                </c:pt>
                <c:pt idx="6">
                  <c:v>#N/A</c:v>
                </c:pt>
                <c:pt idx="7">
                  <c:v>8.98</c:v>
                </c:pt>
                <c:pt idx="8">
                  <c:v>#N/A</c:v>
                </c:pt>
                <c:pt idx="9">
                  <c:v>6.88</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上水道事業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19.05</c:v>
                </c:pt>
                <c:pt idx="2">
                  <c:v>#N/A</c:v>
                </c:pt>
                <c:pt idx="3">
                  <c:v>19.64</c:v>
                </c:pt>
                <c:pt idx="4">
                  <c:v>#N/A</c:v>
                </c:pt>
                <c:pt idx="5">
                  <c:v>19.670000000000002</c:v>
                </c:pt>
                <c:pt idx="6">
                  <c:v>#N/A</c:v>
                </c:pt>
                <c:pt idx="7">
                  <c:v>18.73</c:v>
                </c:pt>
                <c:pt idx="8">
                  <c:v>#N/A</c:v>
                </c:pt>
                <c:pt idx="9">
                  <c:v>18.91</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320739856"/>
        <c:axId val="320740248"/>
      </c:barChart>
      <c:catAx>
        <c:axId val="320739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0740248"/>
        <c:crosses val="autoZero"/>
        <c:auto val="1"/>
        <c:lblAlgn val="ctr"/>
        <c:lblOffset val="100"/>
        <c:tickLblSkip val="1"/>
        <c:tickMarkSkip val="1"/>
        <c:noMultiLvlLbl val="0"/>
      </c:catAx>
      <c:valAx>
        <c:axId val="320740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07398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555</c:v>
                </c:pt>
                <c:pt idx="5">
                  <c:v>531</c:v>
                </c:pt>
                <c:pt idx="8">
                  <c:v>549</c:v>
                </c:pt>
                <c:pt idx="11">
                  <c:v>511</c:v>
                </c:pt>
                <c:pt idx="14">
                  <c:v>500</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184</c:v>
                </c:pt>
                <c:pt idx="3">
                  <c:v>183</c:v>
                </c:pt>
                <c:pt idx="6">
                  <c:v>183</c:v>
                </c:pt>
                <c:pt idx="9">
                  <c:v>155</c:v>
                </c:pt>
                <c:pt idx="12">
                  <c:v>155</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109</c:v>
                </c:pt>
                <c:pt idx="3">
                  <c:v>108</c:v>
                </c:pt>
                <c:pt idx="6">
                  <c:v>99</c:v>
                </c:pt>
                <c:pt idx="9">
                  <c:v>68</c:v>
                </c:pt>
                <c:pt idx="12">
                  <c:v>79</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70</c:v>
                </c:pt>
                <c:pt idx="3">
                  <c:v>70</c:v>
                </c:pt>
                <c:pt idx="6">
                  <c:v>68</c:v>
                </c:pt>
                <c:pt idx="9">
                  <c:v>67</c:v>
                </c:pt>
                <c:pt idx="12">
                  <c:v>79</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543</c:v>
                </c:pt>
                <c:pt idx="3">
                  <c:v>517</c:v>
                </c:pt>
                <c:pt idx="6">
                  <c:v>537</c:v>
                </c:pt>
                <c:pt idx="9">
                  <c:v>480</c:v>
                </c:pt>
                <c:pt idx="12">
                  <c:v>493</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320741424"/>
        <c:axId val="3207418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351</c:v>
                </c:pt>
                <c:pt idx="2">
                  <c:v>#N/A</c:v>
                </c:pt>
                <c:pt idx="3">
                  <c:v>#N/A</c:v>
                </c:pt>
                <c:pt idx="4">
                  <c:v>347</c:v>
                </c:pt>
                <c:pt idx="5">
                  <c:v>#N/A</c:v>
                </c:pt>
                <c:pt idx="6">
                  <c:v>#N/A</c:v>
                </c:pt>
                <c:pt idx="7">
                  <c:v>338</c:v>
                </c:pt>
                <c:pt idx="8">
                  <c:v>#N/A</c:v>
                </c:pt>
                <c:pt idx="9">
                  <c:v>#N/A</c:v>
                </c:pt>
                <c:pt idx="10">
                  <c:v>259</c:v>
                </c:pt>
                <c:pt idx="11">
                  <c:v>#N/A</c:v>
                </c:pt>
                <c:pt idx="12">
                  <c:v>#N/A</c:v>
                </c:pt>
                <c:pt idx="13">
                  <c:v>306</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320741424"/>
        <c:axId val="320741816"/>
      </c:lineChart>
      <c:catAx>
        <c:axId val="320741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0741816"/>
        <c:crosses val="autoZero"/>
        <c:auto val="1"/>
        <c:lblAlgn val="ctr"/>
        <c:lblOffset val="100"/>
        <c:tickLblSkip val="1"/>
        <c:tickMarkSkip val="1"/>
        <c:noMultiLvlLbl val="0"/>
      </c:catAx>
      <c:valAx>
        <c:axId val="320741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0741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4610</c:v>
                </c:pt>
                <c:pt idx="5">
                  <c:v>4438</c:v>
                </c:pt>
                <c:pt idx="8">
                  <c:v>4353</c:v>
                </c:pt>
                <c:pt idx="11">
                  <c:v>4769</c:v>
                </c:pt>
                <c:pt idx="14">
                  <c:v>4684</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48</c:v>
                </c:pt>
                <c:pt idx="5">
                  <c:v>77</c:v>
                </c:pt>
                <c:pt idx="8">
                  <c:v>77</c:v>
                </c:pt>
                <c:pt idx="11">
                  <c:v>185</c:v>
                </c:pt>
                <c:pt idx="14">
                  <c:v>255</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1547</c:v>
                </c:pt>
                <c:pt idx="5">
                  <c:v>1327</c:v>
                </c:pt>
                <c:pt idx="8">
                  <c:v>1053</c:v>
                </c:pt>
                <c:pt idx="11">
                  <c:v>994</c:v>
                </c:pt>
                <c:pt idx="14">
                  <c:v>907</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598</c:v>
                </c:pt>
                <c:pt idx="3">
                  <c:v>528</c:v>
                </c:pt>
                <c:pt idx="6">
                  <c:v>393</c:v>
                </c:pt>
                <c:pt idx="9">
                  <c:v>315</c:v>
                </c:pt>
                <c:pt idx="12">
                  <c:v>205</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573</c:v>
                </c:pt>
                <c:pt idx="3">
                  <c:v>542</c:v>
                </c:pt>
                <c:pt idx="6">
                  <c:v>578</c:v>
                </c:pt>
                <c:pt idx="9">
                  <c:v>476</c:v>
                </c:pt>
                <c:pt idx="12">
                  <c:v>380</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1142</c:v>
                </c:pt>
                <c:pt idx="3">
                  <c:v>1142</c:v>
                </c:pt>
                <c:pt idx="6">
                  <c:v>1113</c:v>
                </c:pt>
                <c:pt idx="9">
                  <c:v>1041</c:v>
                </c:pt>
                <c:pt idx="12">
                  <c:v>1200</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983</c:v>
                </c:pt>
                <c:pt idx="3">
                  <c:v>829</c:v>
                </c:pt>
                <c:pt idx="6">
                  <c:v>671</c:v>
                </c:pt>
                <c:pt idx="9">
                  <c:v>535</c:v>
                </c:pt>
                <c:pt idx="12">
                  <c:v>395</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4396</c:v>
                </c:pt>
                <c:pt idx="3">
                  <c:v>4317</c:v>
                </c:pt>
                <c:pt idx="6">
                  <c:v>4637</c:v>
                </c:pt>
                <c:pt idx="9">
                  <c:v>5159</c:v>
                </c:pt>
                <c:pt idx="12">
                  <c:v>5208</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320742600"/>
        <c:axId val="320743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1487</c:v>
                </c:pt>
                <c:pt idx="2">
                  <c:v>#N/A</c:v>
                </c:pt>
                <c:pt idx="3">
                  <c:v>#N/A</c:v>
                </c:pt>
                <c:pt idx="4">
                  <c:v>1517</c:v>
                </c:pt>
                <c:pt idx="5">
                  <c:v>#N/A</c:v>
                </c:pt>
                <c:pt idx="6">
                  <c:v>#N/A</c:v>
                </c:pt>
                <c:pt idx="7">
                  <c:v>1908</c:v>
                </c:pt>
                <c:pt idx="8">
                  <c:v>#N/A</c:v>
                </c:pt>
                <c:pt idx="9">
                  <c:v>#N/A</c:v>
                </c:pt>
                <c:pt idx="10">
                  <c:v>1577</c:v>
                </c:pt>
                <c:pt idx="11">
                  <c:v>#N/A</c:v>
                </c:pt>
                <c:pt idx="12">
                  <c:v>#N/A</c:v>
                </c:pt>
                <c:pt idx="13">
                  <c:v>1543</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320742600"/>
        <c:axId val="320743384"/>
      </c:lineChart>
      <c:catAx>
        <c:axId val="320742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20743384"/>
        <c:crosses val="autoZero"/>
        <c:auto val="1"/>
        <c:lblAlgn val="ctr"/>
        <c:lblOffset val="100"/>
        <c:tickLblSkip val="1"/>
        <c:tickMarkSkip val="1"/>
        <c:noMultiLvlLbl val="0"/>
      </c:catAx>
      <c:valAx>
        <c:axId val="320743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0742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{4AC7B1C7-AED4-40DF-91C9-506DB2AC218F}</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{1D07E088-1519-4166-916F-21687FD1BC12}</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{B98589E5-C592-49D5-8137-28CDE64CBB8F}</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{6D44D3E1-107D-438A-AFD2-FBC9071F50E0}</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{952F917A-9CDF-4EAE-8578-5220E4C9B83A}</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{EA8E752A-38B1-47F2-9CC0-43C2E0E03C1C}</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{5AE7F2ED-6AED-41D9-BC24-062268B8FE28}</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{1BF4728D-14FF-42DB-BA51-4035B93835B6}</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{091695F0-34E8-4A61-9478-DF8C42BEE268}</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{4800061C-135F-456A-8117-C7C1D02669F7}</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619049552"/>
        <c:axId val="619049944"/>
      </c:scatterChart>
      <c:valAx>
        <c:axId val="61904955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9049944"/>
        <c:crosses val="autoZero"/>
        <c:crossBetween val="midCat"/>
      </c:valAx>
      <c:valAx>
        <c:axId val="61904994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61904955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4.5171070442460083E-2"/>
                  <c:y val="-6.2527233115468414E-2"/>
                </c:manualLayout>
              </c:layout>
              <c:tx>
                <c:strRef>
                  <c:f>公会計指標分析・財政指標組合せ分析表!$K$72</c:f>
                  <c:strCache>
                    <c:ptCount val="1"/>
                    <c:pt idx="0">
                      <c:v>H24</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layout/>
                  <c15:dlblFieldTable>
                    <c15:dlblFTEntry>
                      <c15:txfldGUID>{BAF8B3F8-1116-44EC-AD32-A6568ACAB96E}</c15:txfldGUID>
                      <c15:f>公会計指標分析・財政指標組合せ分析表!$K$72</c15:f>
                      <c15:dlblFieldTableCache>
                        <c:ptCount val="1"/>
                        <c:pt idx="0">
                          <c:v>H24</c:v>
                        </c:pt>
                      </c15:dlblFieldTableCache>
                    </c15:dlblFTEntry>
                  </c15:dlblFieldTable>
                  <c15:showDataLabelsRange val="0"/>
                </c:ext>
              </c:extLst>
            </c:dLbl>
            <c:dLbl>
              <c:idx val="1"/>
              <c:layout>
                <c:manualLayout>
                  <c:x val="-1.823985408116735E-2"/>
                  <c:y val="-6.2527233115468414E-2"/>
                </c:manualLayout>
              </c:layout>
              <c:tx>
                <c:strRef>
                  <c:f>公会計指標分析・財政指標組合せ分析表!$L$72</c:f>
                  <c:strCache>
                    <c:ptCount val="1"/>
                    <c:pt idx="0">
                      <c:v>H25</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layout/>
                  <c15:dlblFieldTable>
                    <c15:dlblFTEntry>
                      <c15:txfldGUID>{DDA8E984-7F4A-4DBE-83DD-B9CA21E1A14F}</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layout/>
                  <c15:dlblFieldTable>
                    <c15:dlblFTEntry>
                      <c15:txfldGUID>{EB9DB9AD-C18A-4CCE-BD8D-5153056BBF6F}</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layout/>
                  <c15:dlblFieldTable>
                    <c15:dlblFTEntry>
                      <c15:txfldGUID>{F95C8EF1-7656-4997-80FE-C6076A724DD3}</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layout/>
                  <c15:dlblFieldTable>
                    <c15:dlblFTEntry>
                      <c15:txfldGUID>{51E272FF-C848-499F-AD81-18BCDDDF8714}</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12.8</c:v>
                </c:pt>
                <c:pt idx="1">
                  <c:v>12.8</c:v>
                </c:pt>
                <c:pt idx="2">
                  <c:v>12.9</c:v>
                </c:pt>
                <c:pt idx="3">
                  <c:v>11.7</c:v>
                </c:pt>
                <c:pt idx="4">
                  <c:v>11.1</c:v>
                </c:pt>
              </c:numCache>
            </c:numRef>
          </c:xVal>
          <c:yVal>
            <c:numRef>
              <c:f>公会計指標分析・財政指標組合せ分析表!$K$73:$O$73</c:f>
              <c:numCache>
                <c:formatCode>#,##0.0;"▲ "#,##0.0</c:formatCode>
                <c:ptCount val="5"/>
                <c:pt idx="0">
                  <c:v>55</c:v>
                </c:pt>
                <c:pt idx="1">
                  <c:v>56.7</c:v>
                </c:pt>
                <c:pt idx="2">
                  <c:v>72.7</c:v>
                </c:pt>
                <c:pt idx="3">
                  <c:v>56.7</c:v>
                </c:pt>
                <c:pt idx="4">
                  <c:v>56.3</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{55AC5519-27D9-431D-B939-D1B6C0A8B0A4}</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{6FCFE78A-41A8-4610-B3EE-8DB7B5FCD524}</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{783EBF01-1CA0-446F-8F84-58C1D5747B0F}</c15:txfldGUID>
                      <c15:f>公会計指標分析・財政指標組合せ分析表!$M$72</c15:f>
                      <c15:dlblFieldTableCache>
                        <c:ptCount val="1"/>
                        <c:pt idx="0">
                          <c:v>H26</c:v>
                        </c:pt>
                      </c15:dlblFieldTableCache>
                    </c15:dlblFTEntry>
                  </c15:dlblFieldTable>
                  <c15:showDataLabelsRange val="0"/>
                </c:ext>
              </c:extLst>
            </c:dLbl>
            <c:dLbl>
              <c:idx val="3"/>
              <c:layout>
                <c:manualLayout>
                  <c:x val="-2.6710255609293708E-2"/>
                  <c:y val="-6.2527233115468414E-2"/>
                </c:manualLayout>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{91047993-6012-4DB2-981B-AF5A668CA9AD}</c15:txfldGUID>
                      <c15:f>公会計指標分析・財政指標組合せ分析表!$N$72</c15:f>
                      <c15:dlblFieldTableCache>
                        <c:ptCount val="1"/>
                        <c:pt idx="0">
                          <c:v>H27</c:v>
                        </c:pt>
                      </c15:dlblFieldTableCache>
                    </c15:dlblFTEntry>
                  </c15:dlblFieldTable>
                  <c15:showDataLabelsRange val="0"/>
                </c:ext>
              </c:extLst>
            </c:dLbl>
            <c:dLbl>
              <c:idx val="4"/>
              <c:layout>
                <c:manualLayout>
                  <c:x val="-3.6700668914333705E-2"/>
                  <c:y val="-6.2527233115468414E-2"/>
                </c:manualLayout>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{DADFCCC6-00BE-4DC4-8765-31DDBF2DEBE8}</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11.4</c:v>
                </c:pt>
                <c:pt idx="1">
                  <c:v>10.5</c:v>
                </c:pt>
                <c:pt idx="2">
                  <c:v>9.5</c:v>
                </c:pt>
                <c:pt idx="3">
                  <c:v>8.6999999999999993</c:v>
                </c:pt>
                <c:pt idx="4">
                  <c:v>8.6</c:v>
                </c:pt>
              </c:numCache>
            </c:numRef>
          </c:xVal>
          <c:yVal>
            <c:numRef>
              <c:f>公会計指標分析・財政指標組合せ分析表!$K$77:$O$77</c:f>
              <c:numCache>
                <c:formatCode>#,##0.0;"▲ "#,##0.0</c:formatCode>
                <c:ptCount val="5"/>
                <c:pt idx="0">
                  <c:v>28.4</c:v>
                </c:pt>
                <c:pt idx="1">
                  <c:v>20.5</c:v>
                </c:pt>
                <c:pt idx="2">
                  <c:v>17.899999999999999</c:v>
                </c:pt>
                <c:pt idx="3">
                  <c:v>27</c:v>
                </c:pt>
                <c:pt idx="4">
                  <c:v>25.4</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619050728"/>
        <c:axId val="619051120"/>
      </c:scatterChart>
      <c:valAx>
        <c:axId val="619050728"/>
        <c:scaling>
          <c:orientation val="minMax"/>
          <c:max val="13.299999999999999"/>
          <c:min val="8.300000000000000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9051120"/>
        <c:crosses val="autoZero"/>
        <c:crossBetween val="midCat"/>
      </c:valAx>
      <c:valAx>
        <c:axId val="619051120"/>
        <c:scaling>
          <c:orientation val="minMax"/>
          <c:max val="82"/>
          <c:min val="1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61905072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熊本県小国町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元利償還金等、算入公債費等ともに、前年度と同水準となっているが、元利償還金等が増加した一方で算入公債費等が減少し、実質公債費比率の分子は微増している。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元利償還金は、</a:t>
          </a:r>
          <a:r>
            <a:rPr kumimoji="1" lang="ja-JP" altLang="en-US" sz="1100">
              <a:solidFill>
                <a:sysClr val="windowText" lastClr="000000"/>
              </a:solidFill>
              <a:effectLst/>
              <a:latin typeface="+mn-lt"/>
              <a:ea typeface="+mn-ea"/>
              <a:cs typeface="+mn-cs"/>
            </a:rPr>
            <a:t>これまでの地方債の新規発行抑制により、</a:t>
          </a:r>
          <a:r>
            <a:rPr kumimoji="1" lang="ja-JP" altLang="ja-JP" sz="1100">
              <a:solidFill>
                <a:sysClr val="windowText" lastClr="000000"/>
              </a:solidFill>
              <a:effectLst/>
              <a:latin typeface="+mn-lt"/>
              <a:ea typeface="+mn-ea"/>
              <a:cs typeface="+mn-cs"/>
            </a:rPr>
            <a:t>平成２７年度</a:t>
          </a:r>
          <a:r>
            <a:rPr kumimoji="1" lang="ja-JP" altLang="en-US" sz="1100">
              <a:solidFill>
                <a:sysClr val="windowText" lastClr="000000"/>
              </a:solidFill>
              <a:effectLst/>
              <a:latin typeface="+mn-lt"/>
              <a:ea typeface="+mn-ea"/>
              <a:cs typeface="+mn-cs"/>
            </a:rPr>
            <a:t>及び平成２８年度は</a:t>
          </a:r>
          <a:r>
            <a:rPr kumimoji="1" lang="ja-JP" altLang="ja-JP" sz="1100">
              <a:solidFill>
                <a:sysClr val="windowText" lastClr="000000"/>
              </a:solidFill>
              <a:effectLst/>
              <a:latin typeface="+mn-lt"/>
              <a:ea typeface="+mn-ea"/>
              <a:cs typeface="+mn-cs"/>
            </a:rPr>
            <a:t>４億台</a:t>
          </a:r>
          <a:r>
            <a:rPr kumimoji="1" lang="ja-JP" altLang="en-US" sz="1100">
              <a:solidFill>
                <a:sysClr val="windowText" lastClr="000000"/>
              </a:solidFill>
              <a:effectLst/>
              <a:latin typeface="+mn-lt"/>
              <a:ea typeface="+mn-ea"/>
              <a:cs typeface="+mn-cs"/>
            </a:rPr>
            <a:t>まで</a:t>
          </a:r>
          <a:r>
            <a:rPr kumimoji="1" lang="ja-JP" altLang="ja-JP" sz="1100">
              <a:solidFill>
                <a:sysClr val="windowText" lastClr="000000"/>
              </a:solidFill>
              <a:effectLst/>
              <a:latin typeface="+mn-lt"/>
              <a:ea typeface="+mn-ea"/>
              <a:cs typeface="+mn-cs"/>
            </a:rPr>
            <a:t>減少したものの</a:t>
          </a:r>
          <a:r>
            <a:rPr kumimoji="1" lang="ja-JP" altLang="en-US" sz="1100">
              <a:solidFill>
                <a:sysClr val="windowText" lastClr="000000"/>
              </a:solidFill>
              <a:effectLst/>
              <a:latin typeface="+mn-lt"/>
              <a:ea typeface="+mn-ea"/>
              <a:cs typeface="+mn-cs"/>
            </a:rPr>
            <a:t>、平成３１年度以降は、</a:t>
          </a:r>
          <a:r>
            <a:rPr kumimoji="1" lang="ja-JP" altLang="ja-JP" sz="1100">
              <a:solidFill>
                <a:sysClr val="windowText" lastClr="000000"/>
              </a:solidFill>
              <a:effectLst/>
              <a:latin typeface="+mn-lt"/>
              <a:ea typeface="+mn-ea"/>
              <a:cs typeface="+mn-cs"/>
            </a:rPr>
            <a:t>学校施設整備事業等の大型事業の実施に</a:t>
          </a:r>
          <a:r>
            <a:rPr kumimoji="1" lang="ja-JP" altLang="en-US" sz="1100">
              <a:solidFill>
                <a:sysClr val="windowText" lastClr="000000"/>
              </a:solidFill>
              <a:effectLst/>
              <a:latin typeface="+mn-lt"/>
              <a:ea typeface="+mn-ea"/>
              <a:cs typeface="+mn-cs"/>
            </a:rPr>
            <a:t>際して発行した地方債に係る償還が始まり、再び</a:t>
          </a:r>
          <a:r>
            <a:rPr kumimoji="1" lang="ja-JP" altLang="ja-JP" sz="1100">
              <a:solidFill>
                <a:sysClr val="windowText" lastClr="000000"/>
              </a:solidFill>
              <a:effectLst/>
              <a:latin typeface="+mn-lt"/>
              <a:ea typeface="+mn-ea"/>
              <a:cs typeface="+mn-cs"/>
            </a:rPr>
            <a:t>５億台</a:t>
          </a:r>
          <a:r>
            <a:rPr kumimoji="1" lang="ja-JP" altLang="en-US" sz="1100">
              <a:solidFill>
                <a:sysClr val="windowText" lastClr="000000"/>
              </a:solidFill>
              <a:effectLst/>
              <a:latin typeface="+mn-lt"/>
              <a:ea typeface="+mn-ea"/>
              <a:cs typeface="+mn-cs"/>
            </a:rPr>
            <a:t>まで</a:t>
          </a:r>
          <a:r>
            <a:rPr kumimoji="1" lang="ja-JP" altLang="ja-JP" sz="1100">
              <a:solidFill>
                <a:sysClr val="windowText" lastClr="000000"/>
              </a:solidFill>
              <a:effectLst/>
              <a:latin typeface="+mn-lt"/>
              <a:ea typeface="+mn-ea"/>
              <a:cs typeface="+mn-cs"/>
            </a:rPr>
            <a:t>悪化する見込みである。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公営企業債の元利償還金に対する繰入金は、上水道が平成２７年度、下水道が平成２６年度</a:t>
          </a:r>
          <a:r>
            <a:rPr kumimoji="1" lang="ja-JP" altLang="en-US" sz="1100">
              <a:solidFill>
                <a:sysClr val="windowText" lastClr="000000"/>
              </a:solidFill>
              <a:effectLst/>
              <a:latin typeface="+mn-lt"/>
              <a:ea typeface="+mn-ea"/>
              <a:cs typeface="+mn-cs"/>
            </a:rPr>
            <a:t>を</a:t>
          </a:r>
          <a:r>
            <a:rPr kumimoji="1" lang="ja-JP" altLang="ja-JP" sz="1100">
              <a:solidFill>
                <a:schemeClr val="dk1"/>
              </a:solidFill>
              <a:effectLst/>
              <a:latin typeface="+mn-lt"/>
              <a:ea typeface="+mn-ea"/>
              <a:cs typeface="+mn-cs"/>
            </a:rPr>
            <a:t>ピークに減少している。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熊本県小国町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地方債現在高は、</a:t>
          </a:r>
          <a:r>
            <a:rPr kumimoji="1" lang="ja-JP" altLang="ja-JP" sz="1100">
              <a:solidFill>
                <a:sysClr val="windowText" lastClr="000000"/>
              </a:solidFill>
              <a:effectLst/>
              <a:latin typeface="+mn-lt"/>
              <a:ea typeface="+mn-ea"/>
              <a:cs typeface="+mn-cs"/>
            </a:rPr>
            <a:t>近年</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地方債の</a:t>
          </a:r>
          <a:r>
            <a:rPr kumimoji="1" lang="ja-JP" altLang="en-US" sz="1100">
              <a:solidFill>
                <a:sysClr val="windowText" lastClr="000000"/>
              </a:solidFill>
              <a:effectLst/>
              <a:latin typeface="+mn-lt"/>
              <a:ea typeface="+mn-ea"/>
              <a:cs typeface="+mn-cs"/>
            </a:rPr>
            <a:t>計画的</a:t>
          </a:r>
          <a:r>
            <a:rPr kumimoji="1" lang="ja-JP" altLang="ja-JP" sz="1100">
              <a:solidFill>
                <a:sysClr val="windowText" lastClr="000000"/>
              </a:solidFill>
              <a:effectLst/>
              <a:latin typeface="+mn-lt"/>
              <a:ea typeface="+mn-ea"/>
              <a:cs typeface="+mn-cs"/>
            </a:rPr>
            <a:t>な償還により減少傾向であったが、平成２６年度にお</a:t>
          </a:r>
          <a:r>
            <a:rPr kumimoji="1" lang="ja-JP" altLang="en-US" sz="1100">
              <a:solidFill>
                <a:sysClr val="windowText" lastClr="000000"/>
              </a:solidFill>
              <a:effectLst/>
              <a:latin typeface="+mn-lt"/>
              <a:ea typeface="+mn-ea"/>
              <a:cs typeface="+mn-cs"/>
            </a:rPr>
            <a:t>ける</a:t>
          </a:r>
          <a:r>
            <a:rPr kumimoji="1" lang="ja-JP" altLang="ja-JP" sz="1100">
              <a:solidFill>
                <a:sysClr val="windowText" lastClr="000000"/>
              </a:solidFill>
              <a:effectLst/>
              <a:latin typeface="+mn-lt"/>
              <a:ea typeface="+mn-ea"/>
              <a:cs typeface="+mn-cs"/>
            </a:rPr>
            <a:t>小中学校のプール・学校給食センター建設事業や屋外情報システム整備等事業の実施による</a:t>
          </a:r>
          <a:r>
            <a:rPr kumimoji="1" lang="ja-JP" altLang="en-US" sz="1100">
              <a:solidFill>
                <a:sysClr val="windowText" lastClr="000000"/>
              </a:solidFill>
              <a:effectLst/>
              <a:latin typeface="+mn-lt"/>
              <a:ea typeface="+mn-ea"/>
              <a:cs typeface="+mn-cs"/>
            </a:rPr>
            <a:t>地方債</a:t>
          </a:r>
          <a:r>
            <a:rPr kumimoji="1" lang="ja-JP" altLang="ja-JP" sz="1100">
              <a:solidFill>
                <a:sysClr val="windowText" lastClr="000000"/>
              </a:solidFill>
              <a:effectLst/>
              <a:latin typeface="+mn-lt"/>
              <a:ea typeface="+mn-ea"/>
              <a:cs typeface="+mn-cs"/>
            </a:rPr>
            <a:t>発行</a:t>
          </a:r>
          <a:r>
            <a:rPr kumimoji="1" lang="ja-JP" altLang="en-US" sz="1100">
              <a:solidFill>
                <a:sysClr val="windowText" lastClr="000000"/>
              </a:solidFill>
              <a:effectLst/>
              <a:latin typeface="+mn-lt"/>
              <a:ea typeface="+mn-ea"/>
              <a:cs typeface="+mn-cs"/>
            </a:rPr>
            <a:t>以降、</a:t>
          </a:r>
          <a:r>
            <a:rPr kumimoji="1" lang="ja-JP" altLang="ja-JP" sz="1100">
              <a:solidFill>
                <a:sysClr val="windowText" lastClr="000000"/>
              </a:solidFill>
              <a:effectLst/>
              <a:latin typeface="+mn-lt"/>
              <a:ea typeface="+mn-ea"/>
              <a:cs typeface="+mn-cs"/>
            </a:rPr>
            <a:t>増加</a:t>
          </a:r>
          <a:r>
            <a:rPr kumimoji="1" lang="ja-JP" altLang="en-US" sz="1100">
              <a:solidFill>
                <a:sysClr val="windowText" lastClr="000000"/>
              </a:solidFill>
              <a:effectLst/>
              <a:latin typeface="+mn-lt"/>
              <a:ea typeface="+mn-ea"/>
              <a:cs typeface="+mn-cs"/>
            </a:rPr>
            <a:t>傾向にある。一方、その他の繰入れ見込額等は減少しており、将来負担額は減少した。</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同様に、</a:t>
          </a:r>
          <a:r>
            <a:rPr kumimoji="1" lang="ja-JP" altLang="ja-JP" sz="1100">
              <a:solidFill>
                <a:sysClr val="windowText" lastClr="000000"/>
              </a:solidFill>
              <a:effectLst/>
              <a:latin typeface="+mn-lt"/>
              <a:ea typeface="+mn-ea"/>
              <a:cs typeface="+mn-cs"/>
            </a:rPr>
            <a:t>充当可能財源等</a:t>
          </a:r>
          <a:r>
            <a:rPr kumimoji="1" lang="ja-JP" altLang="en-US" sz="1100">
              <a:solidFill>
                <a:sysClr val="windowText" lastClr="000000"/>
              </a:solidFill>
              <a:effectLst/>
              <a:latin typeface="+mn-lt"/>
              <a:ea typeface="+mn-ea"/>
              <a:cs typeface="+mn-cs"/>
            </a:rPr>
            <a:t>は、財政調整基金の取崩しを行い減少したが、将来負担額の減少額が充当可能財源等の減少額よりも大きかったことから、将来負担比率の分子は微減した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今後、事業の実施について精査を行い、施設の統廃合等を推進しながら人件費や物件費等の経常経費の削減に努め</a:t>
          </a:r>
          <a:r>
            <a:rPr kumimoji="1" lang="ja-JP" altLang="en-US" sz="1100" strike="noStrike" baseline="0">
              <a:solidFill>
                <a:sysClr val="windowText" lastClr="000000"/>
              </a:solidFill>
              <a:effectLst/>
              <a:latin typeface="+mn-lt"/>
              <a:ea typeface="+mn-ea"/>
              <a:cs typeface="+mn-cs"/>
            </a:rPr>
            <a:t>、必要な事業に財源を配分できるようにするとともに、併せて、</a:t>
          </a:r>
          <a:r>
            <a:rPr kumimoji="1" lang="ja-JP" altLang="ja-JP" sz="1100">
              <a:solidFill>
                <a:sysClr val="windowText" lastClr="000000"/>
              </a:solidFill>
              <a:effectLst/>
              <a:latin typeface="+mn-lt"/>
              <a:ea typeface="+mn-ea"/>
              <a:cs typeface="+mn-cs"/>
            </a:rPr>
            <a:t>新規発行債の抑制や基金の</a:t>
          </a:r>
          <a:r>
            <a:rPr kumimoji="1" lang="ja-JP" altLang="en-US" sz="1100">
              <a:solidFill>
                <a:sysClr val="windowText" lastClr="000000"/>
              </a:solidFill>
              <a:effectLst/>
              <a:latin typeface="+mn-lt"/>
              <a:ea typeface="+mn-ea"/>
              <a:cs typeface="+mn-cs"/>
            </a:rPr>
            <a:t>必要な積戻し</a:t>
          </a:r>
          <a:r>
            <a:rPr kumimoji="1" lang="ja-JP" altLang="ja-JP" sz="1100">
              <a:solidFill>
                <a:sysClr val="windowText" lastClr="000000"/>
              </a:solidFill>
              <a:effectLst/>
              <a:latin typeface="+mn-lt"/>
              <a:ea typeface="+mn-ea"/>
              <a:cs typeface="+mn-cs"/>
            </a:rPr>
            <a:t>を図り、財政の健全化に努める。</a:t>
          </a:r>
          <a:endParaRPr lang="ja-JP" altLang="ja-JP" sz="14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人口の減少や高齢化率（Ｈ２７国調３７．９％）の上昇に加え、基幹産業である農林業</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低迷</a:t>
          </a:r>
          <a:r>
            <a:rPr kumimoji="1" lang="ja-JP" altLang="en-US" sz="1100">
              <a:solidFill>
                <a:sysClr val="windowText" lastClr="000000"/>
              </a:solidFill>
              <a:effectLst/>
              <a:latin typeface="+mn-lt"/>
              <a:ea typeface="+mn-ea"/>
              <a:cs typeface="+mn-cs"/>
            </a:rPr>
            <a:t>しており</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また、若干の回復基調にはあるものの、依然として町民税収は乏しく、</a:t>
          </a:r>
          <a:r>
            <a:rPr kumimoji="1" lang="ja-JP" altLang="ja-JP" sz="1100">
              <a:solidFill>
                <a:sysClr val="windowText" lastClr="000000"/>
              </a:solidFill>
              <a:effectLst/>
              <a:latin typeface="+mn-lt"/>
              <a:ea typeface="+mn-ea"/>
              <a:cs typeface="+mn-cs"/>
            </a:rPr>
            <a:t>財政基盤が弱いため、類似団体平均を大きく下回っている。農林観光業の振興を図りつつ、引き続き税等の徴収強化を図り歳入の確保に努める。</a:t>
          </a:r>
          <a:endParaRPr lang="ja-JP" altLang="ja-JP" sz="14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145445</xdr:rowOff>
    </xdr:from>
    <xdr:to>
      <xdr:col>7</xdr:col>
      <xdr:colOff>152400</xdr:colOff>
      <xdr:row>44</xdr:row>
      <xdr:rowOff>119138</xdr:rowOff>
    </xdr:to>
    <xdr:cxnSp macro="">
      <xdr:nvCxnSpPr>
        <xdr:cNvPr id="64" name="直線コネクタ 63"/>
        <xdr:cNvCxnSpPr/>
      </xdr:nvCxnSpPr>
      <xdr:spPr>
        <a:xfrm flipV="1">
          <a:off x="4953000" y="6146195"/>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91215</xdr:rowOff>
    </xdr:from>
    <xdr:ext cx="762000" cy="259045"/>
    <xdr:sp macro="" textlink="">
      <xdr:nvSpPr>
        <xdr:cNvPr id="65" name="財政力最小値テキスト"/>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0.16</a:t>
          </a:r>
          <a:endParaRPr kumimoji="1" lang="ja-JP" altLang="en-US" sz="1000" b="1">
            <a:latin typeface="ＭＳ Ｐゴシック"/>
          </a:endParaRPr>
        </a:p>
      </xdr:txBody>
    </xdr:sp>
    <xdr:clientData/>
  </xdr:oneCellAnchor>
  <xdr:twoCellAnchor>
    <xdr:from>
      <xdr:col>7</xdr:col>
      <xdr:colOff>63500</xdr:colOff>
      <xdr:row>44</xdr:row>
      <xdr:rowOff>119138</xdr:rowOff>
    </xdr:from>
    <xdr:to>
      <xdr:col>7</xdr:col>
      <xdr:colOff>241300</xdr:colOff>
      <xdr:row>44</xdr:row>
      <xdr:rowOff>119138</xdr:rowOff>
    </xdr:to>
    <xdr:cxnSp macro="">
      <xdr:nvCxnSpPr>
        <xdr:cNvPr id="66" name="直線コネクタ 65"/>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60372</xdr:rowOff>
    </xdr:from>
    <xdr:ext cx="762000" cy="259045"/>
    <xdr:sp macro="" textlink="">
      <xdr:nvSpPr>
        <xdr:cNvPr id="67" name="財政力最大値テキスト"/>
        <xdr:cNvSpPr txBox="1"/>
      </xdr:nvSpPr>
      <xdr:spPr>
        <a:xfrm>
          <a:off x="5041900" y="58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35</xdr:row>
      <xdr:rowOff>145445</xdr:rowOff>
    </xdr:from>
    <xdr:to>
      <xdr:col>7</xdr:col>
      <xdr:colOff>241300</xdr:colOff>
      <xdr:row>35</xdr:row>
      <xdr:rowOff>145445</xdr:rowOff>
    </xdr:to>
    <xdr:cxnSp macro="">
      <xdr:nvCxnSpPr>
        <xdr:cNvPr id="68" name="直線コネクタ 67"/>
        <xdr:cNvCxnSpPr/>
      </xdr:nvCxnSpPr>
      <xdr:spPr>
        <a:xfrm>
          <a:off x="4864100" y="6146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50195</xdr:rowOff>
    </xdr:from>
    <xdr:to>
      <xdr:col>7</xdr:col>
      <xdr:colOff>152400</xdr:colOff>
      <xdr:row>44</xdr:row>
      <xdr:rowOff>61685</xdr:rowOff>
    </xdr:to>
    <xdr:cxnSp macro="">
      <xdr:nvCxnSpPr>
        <xdr:cNvPr id="69" name="直線コネクタ 68"/>
        <xdr:cNvCxnSpPr/>
      </xdr:nvCxnSpPr>
      <xdr:spPr>
        <a:xfrm flipV="1">
          <a:off x="4114800" y="759399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163484</xdr:rowOff>
    </xdr:from>
    <xdr:ext cx="762000" cy="259045"/>
    <xdr:sp macro="" textlink="">
      <xdr:nvSpPr>
        <xdr:cNvPr id="70" name="財政力平均値テキスト"/>
        <xdr:cNvSpPr txBox="1"/>
      </xdr:nvSpPr>
      <xdr:spPr>
        <a:xfrm>
          <a:off x="5041900" y="7192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71" name="フローチャート : 判断 70"/>
        <xdr:cNvSpPr/>
      </xdr:nvSpPr>
      <xdr:spPr>
        <a:xfrm>
          <a:off x="49022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61685</xdr:rowOff>
    </xdr:to>
    <xdr:cxnSp macro="">
      <xdr:nvCxnSpPr>
        <xdr:cNvPr id="72" name="直線コネクタ 71"/>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73" name="フローチャート : 判断 72"/>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75794</xdr:rowOff>
    </xdr:from>
    <xdr:ext cx="736600" cy="259045"/>
    <xdr:sp macro="" textlink="">
      <xdr:nvSpPr>
        <xdr:cNvPr id="74" name="テキスト ボックス 73"/>
        <xdr:cNvSpPr txBox="1"/>
      </xdr:nvSpPr>
      <xdr:spPr>
        <a:xfrm>
          <a:off x="3733800" y="7105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73176</xdr:rowOff>
    </xdr:to>
    <xdr:cxnSp macro="">
      <xdr:nvCxnSpPr>
        <xdr:cNvPr id="75" name="直線コネクタ 74"/>
        <xdr:cNvCxnSpPr/>
      </xdr:nvCxnSpPr>
      <xdr:spPr>
        <a:xfrm flipV="1">
          <a:off x="2336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6" name="フローチャート : 判断 75"/>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87284</xdr:rowOff>
    </xdr:from>
    <xdr:ext cx="762000" cy="259045"/>
    <xdr:sp macro="" textlink="">
      <xdr:nvSpPr>
        <xdr:cNvPr id="77" name="テキスト ボックス 76"/>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73176</xdr:rowOff>
    </xdr:from>
    <xdr:to>
      <xdr:col>3</xdr:col>
      <xdr:colOff>279400</xdr:colOff>
      <xdr:row>44</xdr:row>
      <xdr:rowOff>73176</xdr:rowOff>
    </xdr:to>
    <xdr:cxnSp macro="">
      <xdr:nvCxnSpPr>
        <xdr:cNvPr id="78" name="直線コネクタ 77"/>
        <xdr:cNvCxnSpPr/>
      </xdr:nvCxnSpPr>
      <xdr:spPr>
        <a:xfrm>
          <a:off x="1447800" y="76169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135467</xdr:rowOff>
    </xdr:from>
    <xdr:to>
      <xdr:col>3</xdr:col>
      <xdr:colOff>330200</xdr:colOff>
      <xdr:row>43</xdr:row>
      <xdr:rowOff>65617</xdr:rowOff>
    </xdr:to>
    <xdr:sp macro="" textlink="">
      <xdr:nvSpPr>
        <xdr:cNvPr id="79" name="フローチャート : 判断 78"/>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75794</xdr:rowOff>
    </xdr:from>
    <xdr:ext cx="762000" cy="259045"/>
    <xdr:sp macro="" textlink="">
      <xdr:nvSpPr>
        <xdr:cNvPr id="80" name="テキスト ボックス 79"/>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123976</xdr:rowOff>
    </xdr:from>
    <xdr:to>
      <xdr:col>2</xdr:col>
      <xdr:colOff>127000</xdr:colOff>
      <xdr:row>43</xdr:row>
      <xdr:rowOff>54126</xdr:rowOff>
    </xdr:to>
    <xdr:sp macro="" textlink="">
      <xdr:nvSpPr>
        <xdr:cNvPr id="81" name="フローチャート : 判断 80"/>
        <xdr:cNvSpPr/>
      </xdr:nvSpPr>
      <xdr:spPr>
        <a:xfrm>
          <a:off x="1397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64303</xdr:rowOff>
    </xdr:from>
    <xdr:ext cx="762000" cy="259045"/>
    <xdr:sp macro="" textlink="">
      <xdr:nvSpPr>
        <xdr:cNvPr id="82" name="テキスト ボックス 81"/>
        <xdr:cNvSpPr txBox="1"/>
      </xdr:nvSpPr>
      <xdr:spPr>
        <a:xfrm>
          <a:off x="1066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170845</xdr:rowOff>
    </xdr:from>
    <xdr:to>
      <xdr:col>7</xdr:col>
      <xdr:colOff>203200</xdr:colOff>
      <xdr:row>44</xdr:row>
      <xdr:rowOff>100995</xdr:rowOff>
    </xdr:to>
    <xdr:sp macro="" textlink="">
      <xdr:nvSpPr>
        <xdr:cNvPr id="88" name="円/楕円 87"/>
        <xdr:cNvSpPr/>
      </xdr:nvSpPr>
      <xdr:spPr>
        <a:xfrm>
          <a:off x="49022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66722</xdr:rowOff>
    </xdr:from>
    <xdr:ext cx="762000" cy="259045"/>
    <xdr:sp macro="" textlink="">
      <xdr:nvSpPr>
        <xdr:cNvPr id="89" name="財政力該当値テキスト"/>
        <xdr:cNvSpPr txBox="1"/>
      </xdr:nvSpPr>
      <xdr:spPr>
        <a:xfrm>
          <a:off x="5041900" y="743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10885</xdr:rowOff>
    </xdr:from>
    <xdr:to>
      <xdr:col>6</xdr:col>
      <xdr:colOff>50800</xdr:colOff>
      <xdr:row>44</xdr:row>
      <xdr:rowOff>112485</xdr:rowOff>
    </xdr:to>
    <xdr:sp macro="" textlink="">
      <xdr:nvSpPr>
        <xdr:cNvPr id="90" name="円/楕円 89"/>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91" name="テキスト ボックス 90"/>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22376</xdr:rowOff>
    </xdr:from>
    <xdr:to>
      <xdr:col>3</xdr:col>
      <xdr:colOff>330200</xdr:colOff>
      <xdr:row>44</xdr:row>
      <xdr:rowOff>123976</xdr:rowOff>
    </xdr:to>
    <xdr:sp macro="" textlink="">
      <xdr:nvSpPr>
        <xdr:cNvPr id="94" name="円/楕円 93"/>
        <xdr:cNvSpPr/>
      </xdr:nvSpPr>
      <xdr:spPr>
        <a:xfrm>
          <a:off x="2286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108753</xdr:rowOff>
    </xdr:from>
    <xdr:ext cx="762000" cy="259045"/>
    <xdr:sp macro="" textlink="">
      <xdr:nvSpPr>
        <xdr:cNvPr id="95" name="テキスト ボックス 94"/>
        <xdr:cNvSpPr txBox="1"/>
      </xdr:nvSpPr>
      <xdr:spPr>
        <a:xfrm>
          <a:off x="1955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22376</xdr:rowOff>
    </xdr:from>
    <xdr:to>
      <xdr:col>2</xdr:col>
      <xdr:colOff>127000</xdr:colOff>
      <xdr:row>44</xdr:row>
      <xdr:rowOff>123976</xdr:rowOff>
    </xdr:to>
    <xdr:sp macro="" textlink="">
      <xdr:nvSpPr>
        <xdr:cNvPr id="96" name="円/楕円 95"/>
        <xdr:cNvSpPr/>
      </xdr:nvSpPr>
      <xdr:spPr>
        <a:xfrm>
          <a:off x="1397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108753</xdr:rowOff>
    </xdr:from>
    <xdr:ext cx="762000" cy="259045"/>
    <xdr:sp macro="" textlink="">
      <xdr:nvSpPr>
        <xdr:cNvPr id="97" name="テキスト ボックス 96"/>
        <xdr:cNvSpPr txBox="1"/>
      </xdr:nvSpPr>
      <xdr:spPr>
        <a:xfrm>
          <a:off x="1066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前年度と比べ、人件費、公債費などの経常経費充当一般財源等が減少したものの、</a:t>
          </a:r>
          <a:r>
            <a:rPr lang="ja-JP" altLang="ja-JP" sz="1100" b="0" i="0" baseline="0">
              <a:solidFill>
                <a:sysClr val="windowText" lastClr="000000"/>
              </a:solidFill>
              <a:effectLst/>
              <a:latin typeface="+mn-lt"/>
              <a:ea typeface="+mn-ea"/>
              <a:cs typeface="+mn-cs"/>
            </a:rPr>
            <a:t>臨時財政対策債</a:t>
          </a:r>
          <a:r>
            <a:rPr lang="ja-JP" altLang="en-US" sz="1100" b="0" i="0" baseline="0">
              <a:solidFill>
                <a:sysClr val="windowText" lastClr="000000"/>
              </a:solidFill>
              <a:effectLst/>
              <a:latin typeface="+mn-lt"/>
              <a:ea typeface="+mn-ea"/>
              <a:cs typeface="+mn-cs"/>
            </a:rPr>
            <a:t>発行額等の経常一般財源等が大きく</a:t>
          </a:r>
          <a:r>
            <a:rPr lang="ja-JP" altLang="ja-JP" sz="1100" b="0" i="0" baseline="0">
              <a:solidFill>
                <a:sysClr val="windowText" lastClr="000000"/>
              </a:solidFill>
              <a:effectLst/>
              <a:latin typeface="+mn-lt"/>
              <a:ea typeface="+mn-ea"/>
              <a:cs typeface="+mn-cs"/>
            </a:rPr>
            <a:t>減少</a:t>
          </a:r>
          <a:r>
            <a:rPr lang="ja-JP" altLang="en-US" sz="1100" b="0" i="0" baseline="0">
              <a:solidFill>
                <a:sysClr val="windowText" lastClr="000000"/>
              </a:solidFill>
              <a:effectLst/>
              <a:latin typeface="+mn-lt"/>
              <a:ea typeface="+mn-ea"/>
              <a:cs typeface="+mn-cs"/>
            </a:rPr>
            <a:t>したことにより、平成２８年度は悪化</a:t>
          </a:r>
          <a:r>
            <a:rPr lang="ja-JP" altLang="en-US" sz="1100" b="0" i="0" strike="noStrike" baseline="0">
              <a:solidFill>
                <a:sysClr val="windowText" lastClr="000000"/>
              </a:solidFill>
              <a:effectLst/>
              <a:latin typeface="+mn-lt"/>
              <a:ea typeface="+mn-ea"/>
              <a:cs typeface="+mn-cs"/>
            </a:rPr>
            <a:t>し</a:t>
          </a:r>
          <a:r>
            <a:rPr lang="ja-JP" altLang="ja-JP" sz="1100" b="0" i="0" baseline="0">
              <a:solidFill>
                <a:sysClr val="windowText" lastClr="000000"/>
              </a:solidFill>
              <a:effectLst/>
              <a:latin typeface="+mn-lt"/>
              <a:ea typeface="+mn-ea"/>
              <a:cs typeface="+mn-cs"/>
            </a:rPr>
            <a:t>、類似団体平均より高い水準であるため、引き続き税等の徴収強化を図るとともに、行政の効率化に努め財政の健全化を図る。</a:t>
          </a:r>
          <a:endParaRPr lang="ja-JP" altLang="ja-JP" sz="14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113454</xdr:rowOff>
    </xdr:from>
    <xdr:to>
      <xdr:col>7</xdr:col>
      <xdr:colOff>152400</xdr:colOff>
      <xdr:row>67</xdr:row>
      <xdr:rowOff>108162</xdr:rowOff>
    </xdr:to>
    <xdr:cxnSp macro="">
      <xdr:nvCxnSpPr>
        <xdr:cNvPr id="127" name="直線コネクタ 126"/>
        <xdr:cNvCxnSpPr/>
      </xdr:nvCxnSpPr>
      <xdr:spPr>
        <a:xfrm flipV="1">
          <a:off x="4953000" y="9886104"/>
          <a:ext cx="0" cy="17092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28381</xdr:rowOff>
    </xdr:from>
    <xdr:ext cx="762000" cy="259045"/>
    <xdr:sp macro="" textlink="">
      <xdr:nvSpPr>
        <xdr:cNvPr id="130" name="財政構造の弾力性最大値テキスト"/>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57.4</a:t>
          </a:r>
          <a:endParaRPr kumimoji="1" lang="ja-JP" altLang="en-US" sz="1000" b="1">
            <a:latin typeface="ＭＳ Ｐゴシック"/>
          </a:endParaRPr>
        </a:p>
      </xdr:txBody>
    </xdr:sp>
    <xdr:clientData/>
  </xdr:oneCellAnchor>
  <xdr:twoCellAnchor>
    <xdr:from>
      <xdr:col>7</xdr:col>
      <xdr:colOff>63500</xdr:colOff>
      <xdr:row>57</xdr:row>
      <xdr:rowOff>113454</xdr:rowOff>
    </xdr:from>
    <xdr:to>
      <xdr:col>7</xdr:col>
      <xdr:colOff>241300</xdr:colOff>
      <xdr:row>57</xdr:row>
      <xdr:rowOff>113454</xdr:rowOff>
    </xdr:to>
    <xdr:cxnSp macro="">
      <xdr:nvCxnSpPr>
        <xdr:cNvPr id="131" name="直線コネクタ 130"/>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103717</xdr:rowOff>
    </xdr:from>
    <xdr:to>
      <xdr:col>7</xdr:col>
      <xdr:colOff>152400</xdr:colOff>
      <xdr:row>64</xdr:row>
      <xdr:rowOff>164042</xdr:rowOff>
    </xdr:to>
    <xdr:cxnSp macro="">
      <xdr:nvCxnSpPr>
        <xdr:cNvPr id="132" name="直線コネクタ 131"/>
        <xdr:cNvCxnSpPr/>
      </xdr:nvCxnSpPr>
      <xdr:spPr>
        <a:xfrm>
          <a:off x="4114800" y="11076517"/>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125747</xdr:rowOff>
    </xdr:from>
    <xdr:ext cx="762000" cy="259045"/>
    <xdr:sp macro="" textlink="">
      <xdr:nvSpPr>
        <xdr:cNvPr id="133" name="財政構造の弾力性平均値テキスト"/>
        <xdr:cNvSpPr txBox="1"/>
      </xdr:nvSpPr>
      <xdr:spPr>
        <a:xfrm>
          <a:off x="5041900" y="10927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109220</xdr:rowOff>
    </xdr:from>
    <xdr:to>
      <xdr:col>7</xdr:col>
      <xdr:colOff>203200</xdr:colOff>
      <xdr:row>65</xdr:row>
      <xdr:rowOff>39370</xdr:rowOff>
    </xdr:to>
    <xdr:sp macro="" textlink="">
      <xdr:nvSpPr>
        <xdr:cNvPr id="134" name="フローチャート : 判断 133"/>
        <xdr:cNvSpPr/>
      </xdr:nvSpPr>
      <xdr:spPr>
        <a:xfrm>
          <a:off x="4902200" y="1108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103717</xdr:rowOff>
    </xdr:from>
    <xdr:to>
      <xdr:col>6</xdr:col>
      <xdr:colOff>0</xdr:colOff>
      <xdr:row>65</xdr:row>
      <xdr:rowOff>157480</xdr:rowOff>
    </xdr:to>
    <xdr:cxnSp macro="">
      <xdr:nvCxnSpPr>
        <xdr:cNvPr id="135" name="直線コネクタ 134"/>
        <xdr:cNvCxnSpPr/>
      </xdr:nvCxnSpPr>
      <xdr:spPr>
        <a:xfrm flipV="1">
          <a:off x="3225800" y="11076517"/>
          <a:ext cx="8890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36830</xdr:rowOff>
    </xdr:from>
    <xdr:to>
      <xdr:col>6</xdr:col>
      <xdr:colOff>50800</xdr:colOff>
      <xdr:row>64</xdr:row>
      <xdr:rowOff>138430</xdr:rowOff>
    </xdr:to>
    <xdr:sp macro="" textlink="">
      <xdr:nvSpPr>
        <xdr:cNvPr id="136" name="フローチャート : 判断 135"/>
        <xdr:cNvSpPr/>
      </xdr:nvSpPr>
      <xdr:spPr>
        <a:xfrm>
          <a:off x="4064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148607</xdr:rowOff>
    </xdr:from>
    <xdr:ext cx="736600" cy="259045"/>
    <xdr:sp macro="" textlink="">
      <xdr:nvSpPr>
        <xdr:cNvPr id="137" name="テキスト ボックス 136"/>
        <xdr:cNvSpPr txBox="1"/>
      </xdr:nvSpPr>
      <xdr:spPr>
        <a:xfrm>
          <a:off x="3733800" y="1077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145415</xdr:rowOff>
    </xdr:from>
    <xdr:to>
      <xdr:col>4</xdr:col>
      <xdr:colOff>482600</xdr:colOff>
      <xdr:row>65</xdr:row>
      <xdr:rowOff>157480</xdr:rowOff>
    </xdr:to>
    <xdr:cxnSp macro="">
      <xdr:nvCxnSpPr>
        <xdr:cNvPr id="138" name="直線コネクタ 137"/>
        <xdr:cNvCxnSpPr/>
      </xdr:nvCxnSpPr>
      <xdr:spPr>
        <a:xfrm>
          <a:off x="2336800" y="1128966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77046</xdr:rowOff>
    </xdr:from>
    <xdr:to>
      <xdr:col>4</xdr:col>
      <xdr:colOff>533400</xdr:colOff>
      <xdr:row>65</xdr:row>
      <xdr:rowOff>7196</xdr:rowOff>
    </xdr:to>
    <xdr:sp macro="" textlink="">
      <xdr:nvSpPr>
        <xdr:cNvPr id="139" name="フローチャート : 判断 138"/>
        <xdr:cNvSpPr/>
      </xdr:nvSpPr>
      <xdr:spPr>
        <a:xfrm>
          <a:off x="31750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17373</xdr:rowOff>
    </xdr:from>
    <xdr:ext cx="762000" cy="259045"/>
    <xdr:sp macro="" textlink="">
      <xdr:nvSpPr>
        <xdr:cNvPr id="140" name="テキスト ボックス 139"/>
        <xdr:cNvSpPr txBox="1"/>
      </xdr:nvSpPr>
      <xdr:spPr>
        <a:xfrm>
          <a:off x="2844800" y="1081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85090</xdr:rowOff>
    </xdr:from>
    <xdr:to>
      <xdr:col>3</xdr:col>
      <xdr:colOff>279400</xdr:colOff>
      <xdr:row>65</xdr:row>
      <xdr:rowOff>145415</xdr:rowOff>
    </xdr:to>
    <xdr:cxnSp macro="">
      <xdr:nvCxnSpPr>
        <xdr:cNvPr id="141" name="直線コネクタ 140"/>
        <xdr:cNvCxnSpPr/>
      </xdr:nvCxnSpPr>
      <xdr:spPr>
        <a:xfrm>
          <a:off x="1447800" y="1122934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164042</xdr:rowOff>
    </xdr:from>
    <xdr:to>
      <xdr:col>3</xdr:col>
      <xdr:colOff>330200</xdr:colOff>
      <xdr:row>64</xdr:row>
      <xdr:rowOff>94192</xdr:rowOff>
    </xdr:to>
    <xdr:sp macro="" textlink="">
      <xdr:nvSpPr>
        <xdr:cNvPr id="142" name="フローチャート : 判断 141"/>
        <xdr:cNvSpPr/>
      </xdr:nvSpPr>
      <xdr:spPr>
        <a:xfrm>
          <a:off x="2286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104369</xdr:rowOff>
    </xdr:from>
    <xdr:ext cx="762000" cy="259045"/>
    <xdr:sp macro="" textlink="">
      <xdr:nvSpPr>
        <xdr:cNvPr id="143" name="テキスト ボックス 142"/>
        <xdr:cNvSpPr txBox="1"/>
      </xdr:nvSpPr>
      <xdr:spPr>
        <a:xfrm>
          <a:off x="1955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164042</xdr:rowOff>
    </xdr:from>
    <xdr:to>
      <xdr:col>2</xdr:col>
      <xdr:colOff>127000</xdr:colOff>
      <xdr:row>64</xdr:row>
      <xdr:rowOff>94192</xdr:rowOff>
    </xdr:to>
    <xdr:sp macro="" textlink="">
      <xdr:nvSpPr>
        <xdr:cNvPr id="144" name="フローチャート : 判断 143"/>
        <xdr:cNvSpPr/>
      </xdr:nvSpPr>
      <xdr:spPr>
        <a:xfrm>
          <a:off x="1397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104369</xdr:rowOff>
    </xdr:from>
    <xdr:ext cx="762000" cy="259045"/>
    <xdr:sp macro="" textlink="">
      <xdr:nvSpPr>
        <xdr:cNvPr id="145" name="テキスト ボックス 144"/>
        <xdr:cNvSpPr txBox="1"/>
      </xdr:nvSpPr>
      <xdr:spPr>
        <a:xfrm>
          <a:off x="1066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64</xdr:row>
      <xdr:rowOff>113242</xdr:rowOff>
    </xdr:from>
    <xdr:to>
      <xdr:col>7</xdr:col>
      <xdr:colOff>203200</xdr:colOff>
      <xdr:row>65</xdr:row>
      <xdr:rowOff>43392</xdr:rowOff>
    </xdr:to>
    <xdr:sp macro="" textlink="">
      <xdr:nvSpPr>
        <xdr:cNvPr id="151" name="円/楕円 150"/>
        <xdr:cNvSpPr/>
      </xdr:nvSpPr>
      <xdr:spPr>
        <a:xfrm>
          <a:off x="4902200" y="1108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85319</xdr:rowOff>
    </xdr:from>
    <xdr:ext cx="762000" cy="259045"/>
    <xdr:sp macro="" textlink="">
      <xdr:nvSpPr>
        <xdr:cNvPr id="152" name="財政構造の弾力性該当値テキスト"/>
        <xdr:cNvSpPr txBox="1"/>
      </xdr:nvSpPr>
      <xdr:spPr>
        <a:xfrm>
          <a:off x="5041900" y="11058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52917</xdr:rowOff>
    </xdr:from>
    <xdr:to>
      <xdr:col>6</xdr:col>
      <xdr:colOff>50800</xdr:colOff>
      <xdr:row>64</xdr:row>
      <xdr:rowOff>154517</xdr:rowOff>
    </xdr:to>
    <xdr:sp macro="" textlink="">
      <xdr:nvSpPr>
        <xdr:cNvPr id="153" name="円/楕円 152"/>
        <xdr:cNvSpPr/>
      </xdr:nvSpPr>
      <xdr:spPr>
        <a:xfrm>
          <a:off x="4064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54" name="テキスト ボックス 153"/>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106680</xdr:rowOff>
    </xdr:from>
    <xdr:to>
      <xdr:col>4</xdr:col>
      <xdr:colOff>533400</xdr:colOff>
      <xdr:row>66</xdr:row>
      <xdr:rowOff>36830</xdr:rowOff>
    </xdr:to>
    <xdr:sp macro="" textlink="">
      <xdr:nvSpPr>
        <xdr:cNvPr id="155" name="円/楕円 154"/>
        <xdr:cNvSpPr/>
      </xdr:nvSpPr>
      <xdr:spPr>
        <a:xfrm>
          <a:off x="3175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21607</xdr:rowOff>
    </xdr:from>
    <xdr:ext cx="762000" cy="259045"/>
    <xdr:sp macro="" textlink="">
      <xdr:nvSpPr>
        <xdr:cNvPr id="156" name="テキスト ボックス 155"/>
        <xdr:cNvSpPr txBox="1"/>
      </xdr:nvSpPr>
      <xdr:spPr>
        <a:xfrm>
          <a:off x="2844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94615</xdr:rowOff>
    </xdr:from>
    <xdr:to>
      <xdr:col>3</xdr:col>
      <xdr:colOff>330200</xdr:colOff>
      <xdr:row>66</xdr:row>
      <xdr:rowOff>24765</xdr:rowOff>
    </xdr:to>
    <xdr:sp macro="" textlink="">
      <xdr:nvSpPr>
        <xdr:cNvPr id="157" name="円/楕円 156"/>
        <xdr:cNvSpPr/>
      </xdr:nvSpPr>
      <xdr:spPr>
        <a:xfrm>
          <a:off x="2286000" y="1123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9542</xdr:rowOff>
    </xdr:from>
    <xdr:ext cx="762000" cy="259045"/>
    <xdr:sp macro="" textlink="">
      <xdr:nvSpPr>
        <xdr:cNvPr id="158" name="テキスト ボックス 157"/>
        <xdr:cNvSpPr txBox="1"/>
      </xdr:nvSpPr>
      <xdr:spPr>
        <a:xfrm>
          <a:off x="1955800" y="1132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34290</xdr:rowOff>
    </xdr:from>
    <xdr:to>
      <xdr:col>2</xdr:col>
      <xdr:colOff>127000</xdr:colOff>
      <xdr:row>65</xdr:row>
      <xdr:rowOff>135890</xdr:rowOff>
    </xdr:to>
    <xdr:sp macro="" textlink="">
      <xdr:nvSpPr>
        <xdr:cNvPr id="159" name="円/楕円 158"/>
        <xdr:cNvSpPr/>
      </xdr:nvSpPr>
      <xdr:spPr>
        <a:xfrm>
          <a:off x="1397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120667</xdr:rowOff>
    </xdr:from>
    <xdr:ext cx="762000" cy="259045"/>
    <xdr:sp macro="" textlink="">
      <xdr:nvSpPr>
        <xdr:cNvPr id="160" name="テキスト ボックス 159"/>
        <xdr:cNvSpPr txBox="1"/>
      </xdr:nvSpPr>
      <xdr:spPr>
        <a:xfrm>
          <a:off x="1066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[221,893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ysClr val="windowText" lastClr="000000"/>
              </a:solidFill>
              <a:effectLst/>
              <a:latin typeface="+mn-lt"/>
              <a:ea typeface="+mn-ea"/>
              <a:cs typeface="+mn-cs"/>
            </a:rPr>
            <a:t>　</a:t>
          </a:r>
          <a:r>
            <a:rPr lang="ja-JP" altLang="en-US" sz="1100" b="0" i="0" strike="noStrike" baseline="0">
              <a:solidFill>
                <a:sysClr val="windowText" lastClr="000000"/>
              </a:solidFill>
              <a:effectLst/>
              <a:latin typeface="+mn-lt"/>
              <a:ea typeface="+mn-ea"/>
              <a:cs typeface="+mn-cs"/>
            </a:rPr>
            <a:t>前年度に比べ、退職金の増に伴う</a:t>
          </a:r>
          <a:r>
            <a:rPr lang="ja-JP" altLang="ja-JP" sz="1100" b="0" i="0" baseline="0">
              <a:solidFill>
                <a:sysClr val="windowText" lastClr="000000"/>
              </a:solidFill>
              <a:effectLst/>
              <a:latin typeface="+mn-lt"/>
              <a:ea typeface="+mn-ea"/>
              <a:cs typeface="+mn-cs"/>
            </a:rPr>
            <a:t>人件費</a:t>
          </a:r>
          <a:r>
            <a:rPr lang="ja-JP" altLang="en-US" sz="1100" b="0" i="0" baseline="0">
              <a:solidFill>
                <a:sysClr val="windowText" lastClr="000000"/>
              </a:solidFill>
              <a:effectLst/>
              <a:latin typeface="+mn-lt"/>
              <a:ea typeface="+mn-ea"/>
              <a:cs typeface="+mn-cs"/>
            </a:rPr>
            <a:t>の増や地籍調査業務委託料の増に伴う</a:t>
          </a:r>
          <a:r>
            <a:rPr lang="ja-JP" altLang="ja-JP" sz="1100" b="0" i="0" baseline="0">
              <a:solidFill>
                <a:sysClr val="windowText" lastClr="000000"/>
              </a:solidFill>
              <a:effectLst/>
              <a:latin typeface="+mn-lt"/>
              <a:ea typeface="+mn-ea"/>
              <a:cs typeface="+mn-cs"/>
            </a:rPr>
            <a:t>物件費</a:t>
          </a:r>
          <a:r>
            <a:rPr lang="ja-JP" altLang="en-US" sz="1100" b="0" i="0" baseline="0">
              <a:solidFill>
                <a:sysClr val="windowText" lastClr="000000"/>
              </a:solidFill>
              <a:effectLst/>
              <a:latin typeface="+mn-lt"/>
              <a:ea typeface="+mn-ea"/>
              <a:cs typeface="+mn-cs"/>
            </a:rPr>
            <a:t>の増により、人件費・物件費等決算額は増加した。さらに、人口の減少の影響もあり、</a:t>
          </a:r>
          <a:r>
            <a:rPr lang="ja-JP" altLang="ja-JP" sz="1100" b="0" i="0" baseline="0">
              <a:solidFill>
                <a:sysClr val="windowText" lastClr="000000"/>
              </a:solidFill>
              <a:effectLst/>
              <a:latin typeface="+mn-lt"/>
              <a:ea typeface="+mn-ea"/>
              <a:cs typeface="+mn-cs"/>
            </a:rPr>
            <a:t>人口</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人当たり</a:t>
          </a:r>
          <a:r>
            <a:rPr lang="ja-JP" altLang="en-US" sz="1100" b="0" i="0" baseline="0">
              <a:solidFill>
                <a:sysClr val="windowText" lastClr="000000"/>
              </a:solidFill>
              <a:effectLst/>
              <a:latin typeface="+mn-lt"/>
              <a:ea typeface="+mn-ea"/>
              <a:cs typeface="+mn-cs"/>
            </a:rPr>
            <a:t>決算額も増加した。</a:t>
          </a:r>
          <a:endParaRPr lang="en-US" altLang="ja-JP" sz="1100" b="0" i="0" baseline="0">
            <a:solidFill>
              <a:sysClr val="windowText" lastClr="000000"/>
            </a:solidFill>
            <a:effectLst/>
            <a:latin typeface="+mn-lt"/>
            <a:ea typeface="+mn-ea"/>
            <a:cs typeface="+mn-cs"/>
          </a:endParaRPr>
        </a:p>
        <a:p>
          <a:pPr rtl="0" eaLnBrk="1" fontAlgn="auto" latinLnBrk="0" hangingPunct="1"/>
          <a:r>
            <a:rPr lang="ja-JP" altLang="en-US" sz="1100" b="0" i="0" baseline="0">
              <a:solidFill>
                <a:sysClr val="windowText" lastClr="000000"/>
              </a:solidFill>
              <a:effectLst/>
              <a:latin typeface="+mn-lt"/>
              <a:ea typeface="+mn-ea"/>
              <a:cs typeface="+mn-cs"/>
            </a:rPr>
            <a:t>　しかし、以前、老人福祉施設運営の民営化等により、人件費や物件費の抑制を行ったことから、</a:t>
          </a:r>
          <a:r>
            <a:rPr lang="ja-JP" altLang="ja-JP" sz="1100" b="0" i="0" baseline="0">
              <a:solidFill>
                <a:sysClr val="windowText" lastClr="000000"/>
              </a:solidFill>
              <a:effectLst/>
              <a:latin typeface="+mn-lt"/>
              <a:ea typeface="+mn-ea"/>
              <a:cs typeface="+mn-cs"/>
            </a:rPr>
            <a:t>類似団体</a:t>
          </a:r>
          <a:r>
            <a:rPr lang="ja-JP" altLang="en-US" sz="1100" b="0" i="0" baseline="0">
              <a:solidFill>
                <a:sysClr val="windowText" lastClr="000000"/>
              </a:solidFill>
              <a:effectLst/>
              <a:latin typeface="+mn-lt"/>
              <a:ea typeface="+mn-ea"/>
              <a:cs typeface="+mn-cs"/>
            </a:rPr>
            <a:t>平均</a:t>
          </a:r>
          <a:r>
            <a:rPr lang="ja-JP" altLang="ja-JP" sz="1100" b="0" i="0" baseline="0">
              <a:solidFill>
                <a:sysClr val="windowText" lastClr="000000"/>
              </a:solidFill>
              <a:effectLst/>
              <a:latin typeface="+mn-lt"/>
              <a:ea typeface="+mn-ea"/>
              <a:cs typeface="+mn-cs"/>
            </a:rPr>
            <a:t>を下回っている。引き続き、事務事業の</a:t>
          </a:r>
          <a:r>
            <a:rPr lang="ja-JP" altLang="en-US" sz="1100" b="0" i="0" baseline="0">
              <a:solidFill>
                <a:sysClr val="windowText" lastClr="000000"/>
              </a:solidFill>
              <a:effectLst/>
              <a:latin typeface="+mn-lt"/>
              <a:ea typeface="+mn-ea"/>
              <a:cs typeface="+mn-cs"/>
            </a:rPr>
            <a:t>見直し・</a:t>
          </a:r>
          <a:r>
            <a:rPr lang="ja-JP" altLang="ja-JP" sz="1100" b="0" i="0" baseline="0">
              <a:solidFill>
                <a:sysClr val="windowText" lastClr="000000"/>
              </a:solidFill>
              <a:effectLst/>
              <a:latin typeface="+mn-lt"/>
              <a:ea typeface="+mn-ea"/>
              <a:cs typeface="+mn-cs"/>
            </a:rPr>
            <a:t>効率化を図</a:t>
          </a:r>
          <a:r>
            <a:rPr lang="ja-JP" altLang="en-US" sz="1100" b="0" i="0" baseline="0">
              <a:solidFill>
                <a:sysClr val="windowText" lastClr="000000"/>
              </a:solidFill>
              <a:effectLst/>
              <a:latin typeface="+mn-lt"/>
              <a:ea typeface="+mn-ea"/>
              <a:cs typeface="+mn-cs"/>
            </a:rPr>
            <a:t>っていく</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71932</xdr:rowOff>
    </xdr:from>
    <xdr:to>
      <xdr:col>7</xdr:col>
      <xdr:colOff>152400</xdr:colOff>
      <xdr:row>88</xdr:row>
      <xdr:rowOff>148870</xdr:rowOff>
    </xdr:to>
    <xdr:cxnSp macro="">
      <xdr:nvCxnSpPr>
        <xdr:cNvPr id="190" name="直線コネクタ 189"/>
        <xdr:cNvCxnSpPr/>
      </xdr:nvCxnSpPr>
      <xdr:spPr>
        <a:xfrm flipV="1">
          <a:off x="4953000" y="13959382"/>
          <a:ext cx="0" cy="1277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120947</xdr:rowOff>
    </xdr:from>
    <xdr:ext cx="762000" cy="259045"/>
    <xdr:sp macro="" textlink="">
      <xdr:nvSpPr>
        <xdr:cNvPr id="191" name="人件費・物件費等の状況最小値テキスト"/>
        <xdr:cNvSpPr txBox="1"/>
      </xdr:nvSpPr>
      <xdr:spPr>
        <a:xfrm>
          <a:off x="5041900" y="1520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457,017</a:t>
          </a:r>
          <a:endParaRPr kumimoji="1" lang="ja-JP" altLang="en-US" sz="1000" b="1">
            <a:latin typeface="ＭＳ Ｐゴシック"/>
          </a:endParaRPr>
        </a:p>
      </xdr:txBody>
    </xdr:sp>
    <xdr:clientData/>
  </xdr:oneCellAnchor>
  <xdr:twoCellAnchor>
    <xdr:from>
      <xdr:col>7</xdr:col>
      <xdr:colOff>63500</xdr:colOff>
      <xdr:row>88</xdr:row>
      <xdr:rowOff>148870</xdr:rowOff>
    </xdr:from>
    <xdr:to>
      <xdr:col>7</xdr:col>
      <xdr:colOff>241300</xdr:colOff>
      <xdr:row>88</xdr:row>
      <xdr:rowOff>148870</xdr:rowOff>
    </xdr:to>
    <xdr:cxnSp macro="">
      <xdr:nvCxnSpPr>
        <xdr:cNvPr id="192" name="直線コネクタ 191"/>
        <xdr:cNvCxnSpPr/>
      </xdr:nvCxnSpPr>
      <xdr:spPr>
        <a:xfrm>
          <a:off x="4864100" y="15236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158309</xdr:rowOff>
    </xdr:from>
    <xdr:ext cx="762000" cy="259045"/>
    <xdr:sp macro="" textlink="">
      <xdr:nvSpPr>
        <xdr:cNvPr id="193" name="人件費・物件費等の状況最大値テキスト"/>
        <xdr:cNvSpPr txBox="1"/>
      </xdr:nvSpPr>
      <xdr:spPr>
        <a:xfrm>
          <a:off x="5041900" y="13702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139,465</a:t>
          </a:r>
          <a:endParaRPr kumimoji="1" lang="ja-JP" altLang="en-US" sz="1000" b="1">
            <a:latin typeface="ＭＳ Ｐゴシック"/>
          </a:endParaRPr>
        </a:p>
      </xdr:txBody>
    </xdr:sp>
    <xdr:clientData/>
  </xdr:oneCellAnchor>
  <xdr:twoCellAnchor>
    <xdr:from>
      <xdr:col>7</xdr:col>
      <xdr:colOff>63500</xdr:colOff>
      <xdr:row>81</xdr:row>
      <xdr:rowOff>71932</xdr:rowOff>
    </xdr:from>
    <xdr:to>
      <xdr:col>7</xdr:col>
      <xdr:colOff>241300</xdr:colOff>
      <xdr:row>81</xdr:row>
      <xdr:rowOff>71932</xdr:rowOff>
    </xdr:to>
    <xdr:cxnSp macro="">
      <xdr:nvCxnSpPr>
        <xdr:cNvPr id="194" name="直線コネクタ 193"/>
        <xdr:cNvCxnSpPr/>
      </xdr:nvCxnSpPr>
      <xdr:spPr>
        <a:xfrm>
          <a:off x="4864100" y="13959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45910</xdr:rowOff>
    </xdr:from>
    <xdr:to>
      <xdr:col>7</xdr:col>
      <xdr:colOff>152400</xdr:colOff>
      <xdr:row>83</xdr:row>
      <xdr:rowOff>60530</xdr:rowOff>
    </xdr:to>
    <xdr:cxnSp macro="">
      <xdr:nvCxnSpPr>
        <xdr:cNvPr id="195" name="直線コネクタ 194"/>
        <xdr:cNvCxnSpPr/>
      </xdr:nvCxnSpPr>
      <xdr:spPr>
        <a:xfrm>
          <a:off x="4114800" y="14276260"/>
          <a:ext cx="838200" cy="14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24548</xdr:rowOff>
    </xdr:from>
    <xdr:ext cx="762000" cy="259045"/>
    <xdr:sp macro="" textlink="">
      <xdr:nvSpPr>
        <xdr:cNvPr id="196" name="人件費・物件費等の状況平均値テキスト"/>
        <xdr:cNvSpPr txBox="1"/>
      </xdr:nvSpPr>
      <xdr:spPr>
        <a:xfrm>
          <a:off x="5041900" y="142548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232,521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52471</xdr:rowOff>
    </xdr:from>
    <xdr:to>
      <xdr:col>7</xdr:col>
      <xdr:colOff>203200</xdr:colOff>
      <xdr:row>83</xdr:row>
      <xdr:rowOff>154071</xdr:rowOff>
    </xdr:to>
    <xdr:sp macro="" textlink="">
      <xdr:nvSpPr>
        <xdr:cNvPr id="197" name="フローチャート : 判断 196"/>
        <xdr:cNvSpPr/>
      </xdr:nvSpPr>
      <xdr:spPr>
        <a:xfrm>
          <a:off x="4902200" y="1428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45910</xdr:rowOff>
    </xdr:from>
    <xdr:to>
      <xdr:col>6</xdr:col>
      <xdr:colOff>0</xdr:colOff>
      <xdr:row>83</xdr:row>
      <xdr:rowOff>63746</xdr:rowOff>
    </xdr:to>
    <xdr:cxnSp macro="">
      <xdr:nvCxnSpPr>
        <xdr:cNvPr id="198" name="直線コネクタ 197"/>
        <xdr:cNvCxnSpPr/>
      </xdr:nvCxnSpPr>
      <xdr:spPr>
        <a:xfrm flipV="1">
          <a:off x="3225800" y="14276260"/>
          <a:ext cx="889000" cy="17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169875</xdr:rowOff>
    </xdr:from>
    <xdr:to>
      <xdr:col>6</xdr:col>
      <xdr:colOff>50800</xdr:colOff>
      <xdr:row>83</xdr:row>
      <xdr:rowOff>100025</xdr:rowOff>
    </xdr:to>
    <xdr:sp macro="" textlink="">
      <xdr:nvSpPr>
        <xdr:cNvPr id="199" name="フローチャート : 判断 198"/>
        <xdr:cNvSpPr/>
      </xdr:nvSpPr>
      <xdr:spPr>
        <a:xfrm>
          <a:off x="40640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84802</xdr:rowOff>
    </xdr:from>
    <xdr:ext cx="736600" cy="259045"/>
    <xdr:sp macro="" textlink="">
      <xdr:nvSpPr>
        <xdr:cNvPr id="200" name="テキスト ボックス 199"/>
        <xdr:cNvSpPr txBox="1"/>
      </xdr:nvSpPr>
      <xdr:spPr>
        <a:xfrm>
          <a:off x="3733800" y="14315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219,082</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24318</xdr:rowOff>
    </xdr:from>
    <xdr:to>
      <xdr:col>4</xdr:col>
      <xdr:colOff>482600</xdr:colOff>
      <xdr:row>83</xdr:row>
      <xdr:rowOff>63746</xdr:rowOff>
    </xdr:to>
    <xdr:cxnSp macro="">
      <xdr:nvCxnSpPr>
        <xdr:cNvPr id="201" name="直線コネクタ 200"/>
        <xdr:cNvCxnSpPr/>
      </xdr:nvCxnSpPr>
      <xdr:spPr>
        <a:xfrm>
          <a:off x="2336800" y="14254668"/>
          <a:ext cx="889000" cy="39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159973</xdr:rowOff>
    </xdr:from>
    <xdr:to>
      <xdr:col>4</xdr:col>
      <xdr:colOff>533400</xdr:colOff>
      <xdr:row>83</xdr:row>
      <xdr:rowOff>90123</xdr:rowOff>
    </xdr:to>
    <xdr:sp macro="" textlink="">
      <xdr:nvSpPr>
        <xdr:cNvPr id="202" name="フローチャート : 判断 201"/>
        <xdr:cNvSpPr/>
      </xdr:nvSpPr>
      <xdr:spPr>
        <a:xfrm>
          <a:off x="3175000" y="14218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100300</xdr:rowOff>
    </xdr:from>
    <xdr:ext cx="762000" cy="259045"/>
    <xdr:sp macro="" textlink="">
      <xdr:nvSpPr>
        <xdr:cNvPr id="203" name="テキスト ボックス 202"/>
        <xdr:cNvSpPr txBox="1"/>
      </xdr:nvSpPr>
      <xdr:spPr>
        <a:xfrm>
          <a:off x="2844800" y="13987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19721</xdr:rowOff>
    </xdr:from>
    <xdr:to>
      <xdr:col>3</xdr:col>
      <xdr:colOff>279400</xdr:colOff>
      <xdr:row>83</xdr:row>
      <xdr:rowOff>24318</xdr:rowOff>
    </xdr:to>
    <xdr:cxnSp macro="">
      <xdr:nvCxnSpPr>
        <xdr:cNvPr id="204" name="直線コネクタ 203"/>
        <xdr:cNvCxnSpPr/>
      </xdr:nvCxnSpPr>
      <xdr:spPr>
        <a:xfrm>
          <a:off x="1447800" y="14250071"/>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92731</xdr:rowOff>
    </xdr:from>
    <xdr:to>
      <xdr:col>3</xdr:col>
      <xdr:colOff>330200</xdr:colOff>
      <xdr:row>83</xdr:row>
      <xdr:rowOff>22881</xdr:rowOff>
    </xdr:to>
    <xdr:sp macro="" textlink="">
      <xdr:nvSpPr>
        <xdr:cNvPr id="205" name="フローチャート : 判断 204"/>
        <xdr:cNvSpPr/>
      </xdr:nvSpPr>
      <xdr:spPr>
        <a:xfrm>
          <a:off x="2286000" y="1415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33058</xdr:rowOff>
    </xdr:from>
    <xdr:ext cx="762000" cy="259045"/>
    <xdr:sp macro="" textlink="">
      <xdr:nvSpPr>
        <xdr:cNvPr id="206" name="テキスト ボックス 205"/>
        <xdr:cNvSpPr txBox="1"/>
      </xdr:nvSpPr>
      <xdr:spPr>
        <a:xfrm>
          <a:off x="1955800" y="13920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129284</xdr:rowOff>
    </xdr:from>
    <xdr:to>
      <xdr:col>2</xdr:col>
      <xdr:colOff>127000</xdr:colOff>
      <xdr:row>83</xdr:row>
      <xdr:rowOff>59434</xdr:rowOff>
    </xdr:to>
    <xdr:sp macro="" textlink="">
      <xdr:nvSpPr>
        <xdr:cNvPr id="207" name="フローチャート : 判断 206"/>
        <xdr:cNvSpPr/>
      </xdr:nvSpPr>
      <xdr:spPr>
        <a:xfrm>
          <a:off x="1397000" y="1418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69611</xdr:rowOff>
    </xdr:from>
    <xdr:ext cx="762000" cy="259045"/>
    <xdr:sp macro="" textlink="">
      <xdr:nvSpPr>
        <xdr:cNvPr id="208" name="テキスト ボックス 207"/>
        <xdr:cNvSpPr txBox="1"/>
      </xdr:nvSpPr>
      <xdr:spPr>
        <a:xfrm>
          <a:off x="1066800" y="13957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83</xdr:row>
      <xdr:rowOff>9730</xdr:rowOff>
    </xdr:from>
    <xdr:to>
      <xdr:col>7</xdr:col>
      <xdr:colOff>203200</xdr:colOff>
      <xdr:row>83</xdr:row>
      <xdr:rowOff>111330</xdr:rowOff>
    </xdr:to>
    <xdr:sp macro="" textlink="">
      <xdr:nvSpPr>
        <xdr:cNvPr id="214" name="円/楕円 213"/>
        <xdr:cNvSpPr/>
      </xdr:nvSpPr>
      <xdr:spPr>
        <a:xfrm>
          <a:off x="4902200" y="1424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26257</xdr:rowOff>
    </xdr:from>
    <xdr:ext cx="762000" cy="259045"/>
    <xdr:sp macro="" textlink="">
      <xdr:nvSpPr>
        <xdr:cNvPr id="215" name="人件費・物件費等の状況該当値テキスト"/>
        <xdr:cNvSpPr txBox="1"/>
      </xdr:nvSpPr>
      <xdr:spPr>
        <a:xfrm>
          <a:off x="5041900" y="140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221,893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166560</xdr:rowOff>
    </xdr:from>
    <xdr:to>
      <xdr:col>6</xdr:col>
      <xdr:colOff>50800</xdr:colOff>
      <xdr:row>83</xdr:row>
      <xdr:rowOff>96710</xdr:rowOff>
    </xdr:to>
    <xdr:sp macro="" textlink="">
      <xdr:nvSpPr>
        <xdr:cNvPr id="216" name="円/楕円 215"/>
        <xdr:cNvSpPr/>
      </xdr:nvSpPr>
      <xdr:spPr>
        <a:xfrm>
          <a:off x="4064000" y="1422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106887</xdr:rowOff>
    </xdr:from>
    <xdr:ext cx="736600" cy="259045"/>
    <xdr:sp macro="" textlink="">
      <xdr:nvSpPr>
        <xdr:cNvPr id="217" name="テキスト ボックス 216"/>
        <xdr:cNvSpPr txBox="1"/>
      </xdr:nvSpPr>
      <xdr:spPr>
        <a:xfrm>
          <a:off x="3733800" y="1399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218,258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12946</xdr:rowOff>
    </xdr:from>
    <xdr:to>
      <xdr:col>4</xdr:col>
      <xdr:colOff>533400</xdr:colOff>
      <xdr:row>83</xdr:row>
      <xdr:rowOff>114546</xdr:rowOff>
    </xdr:to>
    <xdr:sp macro="" textlink="">
      <xdr:nvSpPr>
        <xdr:cNvPr id="218" name="円/楕円 217"/>
        <xdr:cNvSpPr/>
      </xdr:nvSpPr>
      <xdr:spPr>
        <a:xfrm>
          <a:off x="3175000" y="14243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99323</xdr:rowOff>
    </xdr:from>
    <xdr:ext cx="762000" cy="259045"/>
    <xdr:sp macro="" textlink="">
      <xdr:nvSpPr>
        <xdr:cNvPr id="219" name="テキスト ボックス 218"/>
        <xdr:cNvSpPr txBox="1"/>
      </xdr:nvSpPr>
      <xdr:spPr>
        <a:xfrm>
          <a:off x="2844800" y="14329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222,693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144968</xdr:rowOff>
    </xdr:from>
    <xdr:to>
      <xdr:col>3</xdr:col>
      <xdr:colOff>330200</xdr:colOff>
      <xdr:row>83</xdr:row>
      <xdr:rowOff>75118</xdr:rowOff>
    </xdr:to>
    <xdr:sp macro="" textlink="">
      <xdr:nvSpPr>
        <xdr:cNvPr id="220" name="円/楕円 219"/>
        <xdr:cNvSpPr/>
      </xdr:nvSpPr>
      <xdr:spPr>
        <a:xfrm>
          <a:off x="2286000" y="1420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59895</xdr:rowOff>
    </xdr:from>
    <xdr:ext cx="762000" cy="259045"/>
    <xdr:sp macro="" textlink="">
      <xdr:nvSpPr>
        <xdr:cNvPr id="221" name="テキスト ボックス 220"/>
        <xdr:cNvSpPr txBox="1"/>
      </xdr:nvSpPr>
      <xdr:spPr>
        <a:xfrm>
          <a:off x="1955800" y="1429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212,889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140371</xdr:rowOff>
    </xdr:from>
    <xdr:to>
      <xdr:col>2</xdr:col>
      <xdr:colOff>127000</xdr:colOff>
      <xdr:row>83</xdr:row>
      <xdr:rowOff>70521</xdr:rowOff>
    </xdr:to>
    <xdr:sp macro="" textlink="">
      <xdr:nvSpPr>
        <xdr:cNvPr id="222" name="円/楕円 221"/>
        <xdr:cNvSpPr/>
      </xdr:nvSpPr>
      <xdr:spPr>
        <a:xfrm>
          <a:off x="1397000" y="1419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55298</xdr:rowOff>
    </xdr:from>
    <xdr:ext cx="762000" cy="259045"/>
    <xdr:sp macro="" textlink="">
      <xdr:nvSpPr>
        <xdr:cNvPr id="223" name="テキスト ボックス 222"/>
        <xdr:cNvSpPr txBox="1"/>
      </xdr:nvSpPr>
      <xdr:spPr>
        <a:xfrm>
          <a:off x="1066800" y="1428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211,746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退職者の急増及び新規採用職員の増によりラスパイレス指数が低下しており、</a:t>
          </a:r>
          <a:r>
            <a:rPr kumimoji="1" lang="ja-JP" altLang="ja-JP" sz="1100">
              <a:solidFill>
                <a:sysClr val="windowText" lastClr="000000"/>
              </a:solidFill>
              <a:effectLst/>
              <a:latin typeface="+mn-lt"/>
              <a:ea typeface="+mn-ea"/>
              <a:cs typeface="+mn-cs"/>
            </a:rPr>
            <a:t>類似団体</a:t>
          </a:r>
          <a:r>
            <a:rPr kumimoji="1" lang="ja-JP" altLang="en-US" sz="1100">
              <a:solidFill>
                <a:sysClr val="windowText" lastClr="000000"/>
              </a:solidFill>
              <a:effectLst/>
              <a:latin typeface="+mn-lt"/>
              <a:ea typeface="+mn-ea"/>
              <a:cs typeface="+mn-cs"/>
            </a:rPr>
            <a:t>平均を</a:t>
          </a:r>
          <a:r>
            <a:rPr kumimoji="1" lang="ja-JP" altLang="en-US" sz="1100" strike="noStrike" baseline="0">
              <a:solidFill>
                <a:sysClr val="windowText" lastClr="000000"/>
              </a:solidFill>
              <a:effectLst/>
              <a:latin typeface="+mn-lt"/>
              <a:ea typeface="+mn-ea"/>
              <a:cs typeface="+mn-cs"/>
            </a:rPr>
            <a:t>下回った。</a:t>
          </a:r>
          <a:r>
            <a:rPr kumimoji="1" lang="ja-JP" altLang="ja-JP" sz="1100">
              <a:solidFill>
                <a:sysClr val="windowText" lastClr="000000"/>
              </a:solidFill>
              <a:effectLst/>
              <a:latin typeface="+mn-lt"/>
              <a:ea typeface="+mn-ea"/>
              <a:cs typeface="+mn-cs"/>
            </a:rPr>
            <a:t>今後も引き続き給与の適正化に努める。</a:t>
          </a:r>
          <a:endParaRPr lang="ja-JP" altLang="ja-JP">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24130</xdr:rowOff>
    </xdr:to>
    <xdr:cxnSp macro="">
      <xdr:nvCxnSpPr>
        <xdr:cNvPr id="252" name="直線コネクタ 251"/>
        <xdr:cNvCxnSpPr/>
      </xdr:nvCxnSpPr>
      <xdr:spPr>
        <a:xfrm flipV="1">
          <a:off x="17018000" y="13977620"/>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167657</xdr:rowOff>
    </xdr:from>
    <xdr:ext cx="762000" cy="259045"/>
    <xdr:sp macro="" textlink="">
      <xdr:nvSpPr>
        <xdr:cNvPr id="253" name="給与水準   （国との比較）最小値テキスト"/>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88</xdr:row>
      <xdr:rowOff>24130</xdr:rowOff>
    </xdr:from>
    <xdr:to>
      <xdr:col>24</xdr:col>
      <xdr:colOff>647700</xdr:colOff>
      <xdr:row>88</xdr:row>
      <xdr:rowOff>24130</xdr:rowOff>
    </xdr:to>
    <xdr:cxnSp macro="">
      <xdr:nvCxnSpPr>
        <xdr:cNvPr id="254" name="直線コネクタ 253"/>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5"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6" name="直線コネクタ 255"/>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90593</xdr:rowOff>
    </xdr:from>
    <xdr:to>
      <xdr:col>24</xdr:col>
      <xdr:colOff>558800</xdr:colOff>
      <xdr:row>85</xdr:row>
      <xdr:rowOff>31750</xdr:rowOff>
    </xdr:to>
    <xdr:cxnSp macro="">
      <xdr:nvCxnSpPr>
        <xdr:cNvPr id="257" name="直線コネクタ 256"/>
        <xdr:cNvCxnSpPr/>
      </xdr:nvCxnSpPr>
      <xdr:spPr>
        <a:xfrm flipV="1">
          <a:off x="16179800" y="14492393"/>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8"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59" name="フローチャート : 判断 258"/>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90593</xdr:rowOff>
    </xdr:from>
    <xdr:to>
      <xdr:col>23</xdr:col>
      <xdr:colOff>406400</xdr:colOff>
      <xdr:row>85</xdr:row>
      <xdr:rowOff>31750</xdr:rowOff>
    </xdr:to>
    <xdr:cxnSp macro="">
      <xdr:nvCxnSpPr>
        <xdr:cNvPr id="260" name="直線コネクタ 259"/>
        <xdr:cNvCxnSpPr/>
      </xdr:nvCxnSpPr>
      <xdr:spPr>
        <a:xfrm>
          <a:off x="15290800" y="1449239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152400</xdr:rowOff>
    </xdr:from>
    <xdr:to>
      <xdr:col>23</xdr:col>
      <xdr:colOff>457200</xdr:colOff>
      <xdr:row>85</xdr:row>
      <xdr:rowOff>82550</xdr:rowOff>
    </xdr:to>
    <xdr:sp macro="" textlink="">
      <xdr:nvSpPr>
        <xdr:cNvPr id="261" name="フローチャート : 判断 260"/>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92727</xdr:rowOff>
    </xdr:from>
    <xdr:ext cx="736600" cy="259045"/>
    <xdr:sp macro="" textlink="">
      <xdr:nvSpPr>
        <xdr:cNvPr id="262" name="テキスト ボックス 261"/>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125307</xdr:rowOff>
    </xdr:from>
    <xdr:to>
      <xdr:col>22</xdr:col>
      <xdr:colOff>203200</xdr:colOff>
      <xdr:row>84</xdr:row>
      <xdr:rowOff>90593</xdr:rowOff>
    </xdr:to>
    <xdr:cxnSp macro="">
      <xdr:nvCxnSpPr>
        <xdr:cNvPr id="263" name="直線コネクタ 262"/>
        <xdr:cNvCxnSpPr/>
      </xdr:nvCxnSpPr>
      <xdr:spPr>
        <a:xfrm>
          <a:off x="14401800" y="14355657"/>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160443</xdr:rowOff>
    </xdr:from>
    <xdr:to>
      <xdr:col>22</xdr:col>
      <xdr:colOff>254000</xdr:colOff>
      <xdr:row>85</xdr:row>
      <xdr:rowOff>90593</xdr:rowOff>
    </xdr:to>
    <xdr:sp macro="" textlink="">
      <xdr:nvSpPr>
        <xdr:cNvPr id="264" name="フローチャート : 判断 263"/>
        <xdr:cNvSpPr/>
      </xdr:nvSpPr>
      <xdr:spPr>
        <a:xfrm>
          <a:off x="15240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75370</xdr:rowOff>
    </xdr:from>
    <xdr:ext cx="762000" cy="259045"/>
    <xdr:sp macro="" textlink="">
      <xdr:nvSpPr>
        <xdr:cNvPr id="265" name="テキスト ボックス 264"/>
        <xdr:cNvSpPr txBox="1"/>
      </xdr:nvSpPr>
      <xdr:spPr>
        <a:xfrm>
          <a:off x="14909800" y="1464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125307</xdr:rowOff>
    </xdr:from>
    <xdr:to>
      <xdr:col>21</xdr:col>
      <xdr:colOff>0</xdr:colOff>
      <xdr:row>86</xdr:row>
      <xdr:rowOff>117687</xdr:rowOff>
    </xdr:to>
    <xdr:cxnSp macro="">
      <xdr:nvCxnSpPr>
        <xdr:cNvPr id="266" name="直線コネクタ 265"/>
        <xdr:cNvCxnSpPr/>
      </xdr:nvCxnSpPr>
      <xdr:spPr>
        <a:xfrm flipV="1">
          <a:off x="13512800" y="14355657"/>
          <a:ext cx="889000" cy="506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7" name="フローチャート : 判断 266"/>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59284</xdr:rowOff>
    </xdr:from>
    <xdr:ext cx="762000" cy="259045"/>
    <xdr:sp macro="" textlink="">
      <xdr:nvSpPr>
        <xdr:cNvPr id="268" name="テキスト ボックス 267"/>
        <xdr:cNvSpPr txBox="1"/>
      </xdr:nvSpPr>
      <xdr:spPr>
        <a:xfrm>
          <a:off x="14020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61807</xdr:rowOff>
    </xdr:from>
    <xdr:to>
      <xdr:col>19</xdr:col>
      <xdr:colOff>533400</xdr:colOff>
      <xdr:row>88</xdr:row>
      <xdr:rowOff>163407</xdr:rowOff>
    </xdr:to>
    <xdr:sp macro="" textlink="">
      <xdr:nvSpPr>
        <xdr:cNvPr id="269" name="フローチャート : 判断 268"/>
        <xdr:cNvSpPr/>
      </xdr:nvSpPr>
      <xdr:spPr>
        <a:xfrm>
          <a:off x="13462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148184</xdr:rowOff>
    </xdr:from>
    <xdr:ext cx="762000" cy="259045"/>
    <xdr:sp macro="" textlink="">
      <xdr:nvSpPr>
        <xdr:cNvPr id="270" name="テキスト ボックス 269"/>
        <xdr:cNvSpPr txBox="1"/>
      </xdr:nvSpPr>
      <xdr:spPr>
        <a:xfrm>
          <a:off x="13131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39793</xdr:rowOff>
    </xdr:from>
    <xdr:to>
      <xdr:col>24</xdr:col>
      <xdr:colOff>609600</xdr:colOff>
      <xdr:row>84</xdr:row>
      <xdr:rowOff>141393</xdr:rowOff>
    </xdr:to>
    <xdr:sp macro="" textlink="">
      <xdr:nvSpPr>
        <xdr:cNvPr id="276" name="円/楕円 275"/>
        <xdr:cNvSpPr/>
      </xdr:nvSpPr>
      <xdr:spPr>
        <a:xfrm>
          <a:off x="169672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56320</xdr:rowOff>
    </xdr:from>
    <xdr:ext cx="762000" cy="259045"/>
    <xdr:sp macro="" textlink="">
      <xdr:nvSpPr>
        <xdr:cNvPr id="277" name="給与水準   （国との比較）該当値テキスト"/>
        <xdr:cNvSpPr txBox="1"/>
      </xdr:nvSpPr>
      <xdr:spPr>
        <a:xfrm>
          <a:off x="17106900" y="14286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152400</xdr:rowOff>
    </xdr:from>
    <xdr:to>
      <xdr:col>23</xdr:col>
      <xdr:colOff>457200</xdr:colOff>
      <xdr:row>85</xdr:row>
      <xdr:rowOff>82550</xdr:rowOff>
    </xdr:to>
    <xdr:sp macro="" textlink="">
      <xdr:nvSpPr>
        <xdr:cNvPr id="278" name="円/楕円 277"/>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67327</xdr:rowOff>
    </xdr:from>
    <xdr:ext cx="736600" cy="259045"/>
    <xdr:sp macro="" textlink="">
      <xdr:nvSpPr>
        <xdr:cNvPr id="279" name="テキスト ボックス 278"/>
        <xdr:cNvSpPr txBox="1"/>
      </xdr:nvSpPr>
      <xdr:spPr>
        <a:xfrm>
          <a:off x="15798800" y="1464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39793</xdr:rowOff>
    </xdr:from>
    <xdr:to>
      <xdr:col>22</xdr:col>
      <xdr:colOff>254000</xdr:colOff>
      <xdr:row>84</xdr:row>
      <xdr:rowOff>141393</xdr:rowOff>
    </xdr:to>
    <xdr:sp macro="" textlink="">
      <xdr:nvSpPr>
        <xdr:cNvPr id="280" name="円/楕円 279"/>
        <xdr:cNvSpPr/>
      </xdr:nvSpPr>
      <xdr:spPr>
        <a:xfrm>
          <a:off x="152400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151570</xdr:rowOff>
    </xdr:from>
    <xdr:ext cx="762000" cy="259045"/>
    <xdr:sp macro="" textlink="">
      <xdr:nvSpPr>
        <xdr:cNvPr id="281" name="テキスト ボックス 280"/>
        <xdr:cNvSpPr txBox="1"/>
      </xdr:nvSpPr>
      <xdr:spPr>
        <a:xfrm>
          <a:off x="14909800" y="14210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74507</xdr:rowOff>
    </xdr:from>
    <xdr:to>
      <xdr:col>21</xdr:col>
      <xdr:colOff>50800</xdr:colOff>
      <xdr:row>84</xdr:row>
      <xdr:rowOff>4657</xdr:rowOff>
    </xdr:to>
    <xdr:sp macro="" textlink="">
      <xdr:nvSpPr>
        <xdr:cNvPr id="282" name="円/楕円 281"/>
        <xdr:cNvSpPr/>
      </xdr:nvSpPr>
      <xdr:spPr>
        <a:xfrm>
          <a:off x="14351000" y="1430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14834</xdr:rowOff>
    </xdr:from>
    <xdr:ext cx="762000" cy="259045"/>
    <xdr:sp macro="" textlink="">
      <xdr:nvSpPr>
        <xdr:cNvPr id="283" name="テキスト ボックス 282"/>
        <xdr:cNvSpPr txBox="1"/>
      </xdr:nvSpPr>
      <xdr:spPr>
        <a:xfrm>
          <a:off x="14020800" y="1407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66887</xdr:rowOff>
    </xdr:from>
    <xdr:to>
      <xdr:col>19</xdr:col>
      <xdr:colOff>533400</xdr:colOff>
      <xdr:row>86</xdr:row>
      <xdr:rowOff>168487</xdr:rowOff>
    </xdr:to>
    <xdr:sp macro="" textlink="">
      <xdr:nvSpPr>
        <xdr:cNvPr id="284" name="円/楕円 283"/>
        <xdr:cNvSpPr/>
      </xdr:nvSpPr>
      <xdr:spPr>
        <a:xfrm>
          <a:off x="13462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7214</xdr:rowOff>
    </xdr:from>
    <xdr:ext cx="762000" cy="259045"/>
    <xdr:sp macro="" textlink="">
      <xdr:nvSpPr>
        <xdr:cNvPr id="285" name="テキスト ボックス 284"/>
        <xdr:cNvSpPr txBox="1"/>
      </xdr:nvSpPr>
      <xdr:spPr>
        <a:xfrm>
          <a:off x="13131800" y="1458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老人福祉施設運営の民営化により、平成２７年度に職員</a:t>
          </a:r>
          <a:r>
            <a:rPr kumimoji="1" lang="ja-JP" altLang="en-US" sz="1100">
              <a:solidFill>
                <a:sysClr val="windowText" lastClr="000000"/>
              </a:solidFill>
              <a:effectLst/>
              <a:latin typeface="+mn-lt"/>
              <a:ea typeface="+mn-ea"/>
              <a:cs typeface="+mn-cs"/>
            </a:rPr>
            <a:t>数</a:t>
          </a:r>
          <a:r>
            <a:rPr kumimoji="1" lang="ja-JP" altLang="ja-JP" sz="1100">
              <a:solidFill>
                <a:sysClr val="windowText" lastClr="000000"/>
              </a:solidFill>
              <a:effectLst/>
              <a:latin typeface="+mn-lt"/>
              <a:ea typeface="+mn-ea"/>
              <a:cs typeface="+mn-cs"/>
            </a:rPr>
            <a:t>が減少したものの</a:t>
          </a:r>
          <a:r>
            <a:rPr kumimoji="1" lang="ja-JP" altLang="en-US" sz="1100">
              <a:solidFill>
                <a:sysClr val="windowText" lastClr="000000"/>
              </a:solidFill>
              <a:effectLst/>
              <a:latin typeface="+mn-lt"/>
              <a:ea typeface="+mn-ea"/>
              <a:cs typeface="+mn-cs"/>
            </a:rPr>
            <a:t>依然として</a:t>
          </a:r>
          <a:r>
            <a:rPr kumimoji="1" lang="ja-JP" altLang="ja-JP" sz="1100">
              <a:solidFill>
                <a:sysClr val="windowText" lastClr="000000"/>
              </a:solidFill>
              <a:effectLst/>
              <a:latin typeface="+mn-lt"/>
              <a:ea typeface="+mn-ea"/>
              <a:cs typeface="+mn-cs"/>
            </a:rPr>
            <a:t>人口千人当たりの職員数</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類似団体</a:t>
          </a:r>
          <a:r>
            <a:rPr kumimoji="1" lang="ja-JP" altLang="en-US" sz="1100">
              <a:solidFill>
                <a:sysClr val="windowText" lastClr="000000"/>
              </a:solidFill>
              <a:effectLst/>
              <a:latin typeface="+mn-lt"/>
              <a:ea typeface="+mn-ea"/>
              <a:cs typeface="+mn-cs"/>
            </a:rPr>
            <a:t>平均を上回っている</a:t>
          </a:r>
          <a:r>
            <a:rPr kumimoji="1" lang="ja-JP" altLang="ja-JP" sz="1100">
              <a:solidFill>
                <a:sysClr val="windowText" lastClr="000000"/>
              </a:solidFill>
              <a:effectLst/>
              <a:latin typeface="+mn-lt"/>
              <a:ea typeface="+mn-ea"/>
              <a:cs typeface="+mn-cs"/>
            </a:rPr>
            <a:t>。平成２８年度</a:t>
          </a:r>
          <a:r>
            <a:rPr kumimoji="1" lang="ja-JP" altLang="en-US" sz="1100" strike="noStrike" baseline="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退職者が急増</a:t>
          </a:r>
          <a:r>
            <a:rPr kumimoji="1" lang="ja-JP" altLang="en-US" sz="1100">
              <a:solidFill>
                <a:sysClr val="windowText" lastClr="000000"/>
              </a:solidFill>
              <a:effectLst/>
              <a:latin typeface="+mn-lt"/>
              <a:ea typeface="+mn-ea"/>
              <a:cs typeface="+mn-cs"/>
            </a:rPr>
            <a:t>したことを受け、一定の</a:t>
          </a:r>
          <a:r>
            <a:rPr kumimoji="1" lang="ja-JP" altLang="ja-JP" sz="1100">
              <a:solidFill>
                <a:sysClr val="windowText" lastClr="000000"/>
              </a:solidFill>
              <a:effectLst/>
              <a:latin typeface="+mn-lt"/>
              <a:ea typeface="+mn-ea"/>
              <a:cs typeface="+mn-cs"/>
            </a:rPr>
            <a:t>行政サービス</a:t>
          </a:r>
          <a:r>
            <a:rPr kumimoji="1" lang="ja-JP" altLang="en-US" sz="1100">
              <a:solidFill>
                <a:sysClr val="windowText" lastClr="000000"/>
              </a:solidFill>
              <a:effectLst/>
              <a:latin typeface="+mn-lt"/>
              <a:ea typeface="+mn-ea"/>
              <a:cs typeface="+mn-cs"/>
            </a:rPr>
            <a:t>の水準を</a:t>
          </a:r>
          <a:r>
            <a:rPr kumimoji="1" lang="ja-JP" altLang="ja-JP" sz="1100">
              <a:solidFill>
                <a:sysClr val="windowText" lastClr="000000"/>
              </a:solidFill>
              <a:effectLst/>
              <a:latin typeface="+mn-lt"/>
              <a:ea typeface="+mn-ea"/>
              <a:cs typeface="+mn-cs"/>
            </a:rPr>
            <a:t>確保</a:t>
          </a:r>
          <a:r>
            <a:rPr kumimoji="1" lang="ja-JP" altLang="en-US" sz="1100">
              <a:solidFill>
                <a:sysClr val="windowText" lastClr="000000"/>
              </a:solidFill>
              <a:effectLst/>
              <a:latin typeface="+mn-lt"/>
              <a:ea typeface="+mn-ea"/>
              <a:cs typeface="+mn-cs"/>
            </a:rPr>
            <a:t>するために、</a:t>
          </a:r>
          <a:r>
            <a:rPr kumimoji="1" lang="ja-JP" altLang="ja-JP" sz="1100">
              <a:solidFill>
                <a:sysClr val="windowText" lastClr="000000"/>
              </a:solidFill>
              <a:effectLst/>
              <a:latin typeface="+mn-lt"/>
              <a:ea typeface="+mn-ea"/>
              <a:cs typeface="+mn-cs"/>
            </a:rPr>
            <a:t>新規採用</a:t>
          </a:r>
          <a:r>
            <a:rPr kumimoji="1" lang="ja-JP" altLang="en-US" sz="1100" strike="noStrike" baseline="0">
              <a:solidFill>
                <a:sysClr val="windowText" lastClr="000000"/>
              </a:solidFill>
              <a:effectLst/>
              <a:latin typeface="+mn-lt"/>
              <a:ea typeface="+mn-ea"/>
              <a:cs typeface="+mn-cs"/>
            </a:rPr>
            <a:t>職員を増やしたことから、結果として</a:t>
          </a:r>
          <a:r>
            <a:rPr kumimoji="1" lang="ja-JP" altLang="ja-JP" sz="1100">
              <a:solidFill>
                <a:sysClr val="windowText" lastClr="000000"/>
              </a:solidFill>
              <a:effectLst/>
              <a:latin typeface="+mn-lt"/>
              <a:ea typeface="+mn-ea"/>
              <a:cs typeface="+mn-cs"/>
            </a:rPr>
            <a:t>一時的に職員数</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上昇</a:t>
          </a:r>
          <a:r>
            <a:rPr kumimoji="1" lang="ja-JP" altLang="en-US" sz="1100">
              <a:solidFill>
                <a:sysClr val="windowText" lastClr="000000"/>
              </a:solidFill>
              <a:effectLst/>
              <a:latin typeface="+mn-lt"/>
              <a:ea typeface="+mn-ea"/>
              <a:cs typeface="+mn-cs"/>
            </a:rPr>
            <a:t>した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101939</xdr:rowOff>
    </xdr:from>
    <xdr:to>
      <xdr:col>24</xdr:col>
      <xdr:colOff>558800</xdr:colOff>
      <xdr:row>66</xdr:row>
      <xdr:rowOff>123571</xdr:rowOff>
    </xdr:to>
    <xdr:cxnSp macro="">
      <xdr:nvCxnSpPr>
        <xdr:cNvPr id="315" name="直線コネクタ 314"/>
        <xdr:cNvCxnSpPr/>
      </xdr:nvCxnSpPr>
      <xdr:spPr>
        <a:xfrm flipV="1">
          <a:off x="17018000" y="10217489"/>
          <a:ext cx="0" cy="12217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95648</xdr:rowOff>
    </xdr:from>
    <xdr:ext cx="762000" cy="259045"/>
    <xdr:sp macro="" textlink="">
      <xdr:nvSpPr>
        <xdr:cNvPr id="316" name="定員管理の状況最小値テキスト"/>
        <xdr:cNvSpPr txBox="1"/>
      </xdr:nvSpPr>
      <xdr:spPr>
        <a:xfrm>
          <a:off x="17106900" y="114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23.01</a:t>
          </a:r>
          <a:endParaRPr kumimoji="1" lang="ja-JP" altLang="en-US" sz="1000" b="1">
            <a:latin typeface="ＭＳ Ｐゴシック"/>
          </a:endParaRPr>
        </a:p>
      </xdr:txBody>
    </xdr:sp>
    <xdr:clientData/>
  </xdr:oneCellAnchor>
  <xdr:twoCellAnchor>
    <xdr:from>
      <xdr:col>24</xdr:col>
      <xdr:colOff>469900</xdr:colOff>
      <xdr:row>66</xdr:row>
      <xdr:rowOff>123571</xdr:rowOff>
    </xdr:from>
    <xdr:to>
      <xdr:col>24</xdr:col>
      <xdr:colOff>647700</xdr:colOff>
      <xdr:row>66</xdr:row>
      <xdr:rowOff>123571</xdr:rowOff>
    </xdr:to>
    <xdr:cxnSp macro="">
      <xdr:nvCxnSpPr>
        <xdr:cNvPr id="317" name="直線コネクタ 316"/>
        <xdr:cNvCxnSpPr/>
      </xdr:nvCxnSpPr>
      <xdr:spPr>
        <a:xfrm>
          <a:off x="16929100" y="11439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16866</xdr:rowOff>
    </xdr:from>
    <xdr:ext cx="762000" cy="259045"/>
    <xdr:sp macro="" textlink="">
      <xdr:nvSpPr>
        <xdr:cNvPr id="318" name="定員管理の状況最大値テキスト"/>
        <xdr:cNvSpPr txBox="1"/>
      </xdr:nvSpPr>
      <xdr:spPr>
        <a:xfrm>
          <a:off x="17106900" y="9960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7.82</a:t>
          </a:r>
          <a:endParaRPr kumimoji="1" lang="ja-JP" altLang="en-US" sz="1000" b="1">
            <a:latin typeface="ＭＳ Ｐゴシック"/>
          </a:endParaRPr>
        </a:p>
      </xdr:txBody>
    </xdr:sp>
    <xdr:clientData/>
  </xdr:oneCellAnchor>
  <xdr:twoCellAnchor>
    <xdr:from>
      <xdr:col>24</xdr:col>
      <xdr:colOff>469900</xdr:colOff>
      <xdr:row>59</xdr:row>
      <xdr:rowOff>101939</xdr:rowOff>
    </xdr:from>
    <xdr:to>
      <xdr:col>24</xdr:col>
      <xdr:colOff>647700</xdr:colOff>
      <xdr:row>59</xdr:row>
      <xdr:rowOff>101939</xdr:rowOff>
    </xdr:to>
    <xdr:cxnSp macro="">
      <xdr:nvCxnSpPr>
        <xdr:cNvPr id="319" name="直線コネクタ 318"/>
        <xdr:cNvCxnSpPr/>
      </xdr:nvCxnSpPr>
      <xdr:spPr>
        <a:xfrm>
          <a:off x="16929100" y="10217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99949</xdr:rowOff>
    </xdr:from>
    <xdr:to>
      <xdr:col>24</xdr:col>
      <xdr:colOff>558800</xdr:colOff>
      <xdr:row>62</xdr:row>
      <xdr:rowOff>118449</xdr:rowOff>
    </xdr:to>
    <xdr:cxnSp macro="">
      <xdr:nvCxnSpPr>
        <xdr:cNvPr id="320" name="直線コネクタ 319"/>
        <xdr:cNvCxnSpPr/>
      </xdr:nvCxnSpPr>
      <xdr:spPr>
        <a:xfrm>
          <a:off x="16179800" y="10729849"/>
          <a:ext cx="838200" cy="1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5351</xdr:rowOff>
    </xdr:from>
    <xdr:ext cx="762000" cy="259045"/>
    <xdr:sp macro="" textlink="">
      <xdr:nvSpPr>
        <xdr:cNvPr id="321" name="定員管理の状況平均値テキスト"/>
        <xdr:cNvSpPr txBox="1"/>
      </xdr:nvSpPr>
      <xdr:spPr>
        <a:xfrm>
          <a:off x="17106900" y="10463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160274</xdr:rowOff>
    </xdr:from>
    <xdr:to>
      <xdr:col>24</xdr:col>
      <xdr:colOff>609600</xdr:colOff>
      <xdr:row>62</xdr:row>
      <xdr:rowOff>90424</xdr:rowOff>
    </xdr:to>
    <xdr:sp macro="" textlink="">
      <xdr:nvSpPr>
        <xdr:cNvPr id="322" name="フローチャート : 判断 321"/>
        <xdr:cNvSpPr/>
      </xdr:nvSpPr>
      <xdr:spPr>
        <a:xfrm>
          <a:off x="169672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61341</xdr:rowOff>
    </xdr:from>
    <xdr:to>
      <xdr:col>23</xdr:col>
      <xdr:colOff>406400</xdr:colOff>
      <xdr:row>62</xdr:row>
      <xdr:rowOff>99949</xdr:rowOff>
    </xdr:to>
    <xdr:cxnSp macro="">
      <xdr:nvCxnSpPr>
        <xdr:cNvPr id="323" name="直線コネクタ 322"/>
        <xdr:cNvCxnSpPr/>
      </xdr:nvCxnSpPr>
      <xdr:spPr>
        <a:xfrm>
          <a:off x="15290800" y="10691241"/>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130514</xdr:rowOff>
    </xdr:from>
    <xdr:to>
      <xdr:col>23</xdr:col>
      <xdr:colOff>457200</xdr:colOff>
      <xdr:row>62</xdr:row>
      <xdr:rowOff>60664</xdr:rowOff>
    </xdr:to>
    <xdr:sp macro="" textlink="">
      <xdr:nvSpPr>
        <xdr:cNvPr id="324" name="フローチャート : 判断 323"/>
        <xdr:cNvSpPr/>
      </xdr:nvSpPr>
      <xdr:spPr>
        <a:xfrm>
          <a:off x="161290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70841</xdr:rowOff>
    </xdr:from>
    <xdr:ext cx="736600" cy="259045"/>
    <xdr:sp macro="" textlink="">
      <xdr:nvSpPr>
        <xdr:cNvPr id="325" name="テキスト ボックス 324"/>
        <xdr:cNvSpPr txBox="1"/>
      </xdr:nvSpPr>
      <xdr:spPr>
        <a:xfrm>
          <a:off x="15798800" y="103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58928</xdr:rowOff>
    </xdr:from>
    <xdr:to>
      <xdr:col>22</xdr:col>
      <xdr:colOff>203200</xdr:colOff>
      <xdr:row>62</xdr:row>
      <xdr:rowOff>61341</xdr:rowOff>
    </xdr:to>
    <xdr:cxnSp macro="">
      <xdr:nvCxnSpPr>
        <xdr:cNvPr id="326" name="直線コネクタ 325"/>
        <xdr:cNvCxnSpPr/>
      </xdr:nvCxnSpPr>
      <xdr:spPr>
        <a:xfrm>
          <a:off x="14401800" y="10688828"/>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79841</xdr:rowOff>
    </xdr:from>
    <xdr:to>
      <xdr:col>22</xdr:col>
      <xdr:colOff>254000</xdr:colOff>
      <xdr:row>62</xdr:row>
      <xdr:rowOff>9991</xdr:rowOff>
    </xdr:to>
    <xdr:sp macro="" textlink="">
      <xdr:nvSpPr>
        <xdr:cNvPr id="327" name="フローチャート : 判断 326"/>
        <xdr:cNvSpPr/>
      </xdr:nvSpPr>
      <xdr:spPr>
        <a:xfrm>
          <a:off x="15240000" y="1053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20168</xdr:rowOff>
    </xdr:from>
    <xdr:ext cx="762000" cy="259045"/>
    <xdr:sp macro="" textlink="">
      <xdr:nvSpPr>
        <xdr:cNvPr id="328" name="テキスト ボックス 327"/>
        <xdr:cNvSpPr txBox="1"/>
      </xdr:nvSpPr>
      <xdr:spPr>
        <a:xfrm>
          <a:off x="14909800" y="1030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58928</xdr:rowOff>
    </xdr:from>
    <xdr:to>
      <xdr:col>21</xdr:col>
      <xdr:colOff>0</xdr:colOff>
      <xdr:row>62</xdr:row>
      <xdr:rowOff>74210</xdr:rowOff>
    </xdr:to>
    <xdr:cxnSp macro="">
      <xdr:nvCxnSpPr>
        <xdr:cNvPr id="329" name="直線コネクタ 328"/>
        <xdr:cNvCxnSpPr/>
      </xdr:nvCxnSpPr>
      <xdr:spPr>
        <a:xfrm flipV="1">
          <a:off x="13512800" y="10688828"/>
          <a:ext cx="889000" cy="15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65363</xdr:rowOff>
    </xdr:from>
    <xdr:to>
      <xdr:col>21</xdr:col>
      <xdr:colOff>50800</xdr:colOff>
      <xdr:row>61</xdr:row>
      <xdr:rowOff>166963</xdr:rowOff>
    </xdr:to>
    <xdr:sp macro="" textlink="">
      <xdr:nvSpPr>
        <xdr:cNvPr id="330" name="フローチャート : 判断 329"/>
        <xdr:cNvSpPr/>
      </xdr:nvSpPr>
      <xdr:spPr>
        <a:xfrm>
          <a:off x="14351000" y="10523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5690</xdr:rowOff>
    </xdr:from>
    <xdr:ext cx="762000" cy="259045"/>
    <xdr:sp macro="" textlink="">
      <xdr:nvSpPr>
        <xdr:cNvPr id="331" name="テキスト ボックス 330"/>
        <xdr:cNvSpPr txBox="1"/>
      </xdr:nvSpPr>
      <xdr:spPr>
        <a:xfrm>
          <a:off x="14020800" y="1029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61341</xdr:rowOff>
    </xdr:from>
    <xdr:to>
      <xdr:col>19</xdr:col>
      <xdr:colOff>533400</xdr:colOff>
      <xdr:row>61</xdr:row>
      <xdr:rowOff>162941</xdr:rowOff>
    </xdr:to>
    <xdr:sp macro="" textlink="">
      <xdr:nvSpPr>
        <xdr:cNvPr id="332" name="フローチャート : 判断 331"/>
        <xdr:cNvSpPr/>
      </xdr:nvSpPr>
      <xdr:spPr>
        <a:xfrm>
          <a:off x="13462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1668</xdr:rowOff>
    </xdr:from>
    <xdr:ext cx="762000" cy="259045"/>
    <xdr:sp macro="" textlink="">
      <xdr:nvSpPr>
        <xdr:cNvPr id="333" name="テキスト ボックス 332"/>
        <xdr:cNvSpPr txBox="1"/>
      </xdr:nvSpPr>
      <xdr:spPr>
        <a:xfrm>
          <a:off x="13131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62</xdr:row>
      <xdr:rowOff>67649</xdr:rowOff>
    </xdr:from>
    <xdr:to>
      <xdr:col>24</xdr:col>
      <xdr:colOff>609600</xdr:colOff>
      <xdr:row>62</xdr:row>
      <xdr:rowOff>169249</xdr:rowOff>
    </xdr:to>
    <xdr:sp macro="" textlink="">
      <xdr:nvSpPr>
        <xdr:cNvPr id="339" name="円/楕円 338"/>
        <xdr:cNvSpPr/>
      </xdr:nvSpPr>
      <xdr:spPr>
        <a:xfrm>
          <a:off x="16967200" y="1069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39726</xdr:rowOff>
    </xdr:from>
    <xdr:ext cx="762000" cy="259045"/>
    <xdr:sp macro="" textlink="">
      <xdr:nvSpPr>
        <xdr:cNvPr id="340" name="定員管理の状況該当値テキスト"/>
        <xdr:cNvSpPr txBox="1"/>
      </xdr:nvSpPr>
      <xdr:spPr>
        <a:xfrm>
          <a:off x="17106900" y="10669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14.42</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49149</xdr:rowOff>
    </xdr:from>
    <xdr:to>
      <xdr:col>23</xdr:col>
      <xdr:colOff>457200</xdr:colOff>
      <xdr:row>62</xdr:row>
      <xdr:rowOff>150749</xdr:rowOff>
    </xdr:to>
    <xdr:sp macro="" textlink="">
      <xdr:nvSpPr>
        <xdr:cNvPr id="341" name="円/楕円 340"/>
        <xdr:cNvSpPr/>
      </xdr:nvSpPr>
      <xdr:spPr>
        <a:xfrm>
          <a:off x="16129000" y="1067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135526</xdr:rowOff>
    </xdr:from>
    <xdr:ext cx="736600" cy="259045"/>
    <xdr:sp macro="" textlink="">
      <xdr:nvSpPr>
        <xdr:cNvPr id="342" name="テキスト ボックス 341"/>
        <xdr:cNvSpPr txBox="1"/>
      </xdr:nvSpPr>
      <xdr:spPr>
        <a:xfrm>
          <a:off x="15798800" y="107654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10541</xdr:rowOff>
    </xdr:from>
    <xdr:to>
      <xdr:col>22</xdr:col>
      <xdr:colOff>254000</xdr:colOff>
      <xdr:row>62</xdr:row>
      <xdr:rowOff>112141</xdr:rowOff>
    </xdr:to>
    <xdr:sp macro="" textlink="">
      <xdr:nvSpPr>
        <xdr:cNvPr id="343" name="円/楕円 342"/>
        <xdr:cNvSpPr/>
      </xdr:nvSpPr>
      <xdr:spPr>
        <a:xfrm>
          <a:off x="15240000" y="10640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96918</xdr:rowOff>
    </xdr:from>
    <xdr:ext cx="762000" cy="259045"/>
    <xdr:sp macro="" textlink="">
      <xdr:nvSpPr>
        <xdr:cNvPr id="344" name="テキスト ボックス 343"/>
        <xdr:cNvSpPr txBox="1"/>
      </xdr:nvSpPr>
      <xdr:spPr>
        <a:xfrm>
          <a:off x="14909800" y="10726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8128</xdr:rowOff>
    </xdr:from>
    <xdr:to>
      <xdr:col>21</xdr:col>
      <xdr:colOff>50800</xdr:colOff>
      <xdr:row>62</xdr:row>
      <xdr:rowOff>109728</xdr:rowOff>
    </xdr:to>
    <xdr:sp macro="" textlink="">
      <xdr:nvSpPr>
        <xdr:cNvPr id="345" name="円/楕円 344"/>
        <xdr:cNvSpPr/>
      </xdr:nvSpPr>
      <xdr:spPr>
        <a:xfrm>
          <a:off x="14351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94505</xdr:rowOff>
    </xdr:from>
    <xdr:ext cx="762000" cy="259045"/>
    <xdr:sp macro="" textlink="">
      <xdr:nvSpPr>
        <xdr:cNvPr id="346" name="テキスト ボックス 345"/>
        <xdr:cNvSpPr txBox="1"/>
      </xdr:nvSpPr>
      <xdr:spPr>
        <a:xfrm>
          <a:off x="14020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23410</xdr:rowOff>
    </xdr:from>
    <xdr:to>
      <xdr:col>19</xdr:col>
      <xdr:colOff>533400</xdr:colOff>
      <xdr:row>62</xdr:row>
      <xdr:rowOff>125010</xdr:rowOff>
    </xdr:to>
    <xdr:sp macro="" textlink="">
      <xdr:nvSpPr>
        <xdr:cNvPr id="347" name="円/楕円 346"/>
        <xdr:cNvSpPr/>
      </xdr:nvSpPr>
      <xdr:spPr>
        <a:xfrm>
          <a:off x="13462000" y="1065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109787</xdr:rowOff>
    </xdr:from>
    <xdr:ext cx="762000" cy="259045"/>
    <xdr:sp macro="" textlink="">
      <xdr:nvSpPr>
        <xdr:cNvPr id="348" name="テキスト ボックス 347"/>
        <xdr:cNvSpPr txBox="1"/>
      </xdr:nvSpPr>
      <xdr:spPr>
        <a:xfrm>
          <a:off x="13131800" y="1073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債務負担行為に基づく農用地整備公団事業の負担が大きいため、類似団体平均を上回っている。ここ数年は町債借入額を抑制したため、元利償還金は平成２１年度をピークに減少した。しかし、</a:t>
          </a:r>
          <a:r>
            <a:rPr lang="ja-JP" altLang="ja-JP" sz="1100" b="0" i="0" baseline="0">
              <a:solidFill>
                <a:schemeClr val="dk1"/>
              </a:solidFill>
              <a:effectLst/>
              <a:latin typeface="+mn-lt"/>
              <a:ea typeface="+mn-ea"/>
              <a:cs typeface="+mn-cs"/>
            </a:rPr>
            <a:t>今後、学校施設整備及び公営住宅建設事業等の大型事業の起債償還が始まるため、</a:t>
          </a:r>
          <a:r>
            <a:rPr kumimoji="1" lang="ja-JP" altLang="ja-JP" sz="1100">
              <a:solidFill>
                <a:schemeClr val="dk1"/>
              </a:solidFill>
              <a:effectLst/>
              <a:latin typeface="+mn-lt"/>
              <a:ea typeface="+mn-ea"/>
              <a:cs typeface="+mn-cs"/>
            </a:rPr>
            <a:t>比率が上昇することが考えられる。今後も事業実施の適正化を図り、借入額の抑制を図る。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46</xdr:row>
      <xdr:rowOff>3175</xdr:rowOff>
    </xdr:from>
    <xdr:to>
      <xdr:col>26</xdr:col>
      <xdr:colOff>76200</xdr:colOff>
      <xdr:row>46</xdr:row>
      <xdr:rowOff>3175</xdr:rowOff>
    </xdr:to>
    <xdr:cxnSp macro="">
      <xdr:nvCxnSpPr>
        <xdr:cNvPr id="365" name="直線コネクタ 364"/>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45</xdr:row>
      <xdr:rowOff>32402</xdr:rowOff>
    </xdr:from>
    <xdr:ext cx="762000" cy="259045"/>
    <xdr:sp macro="" textlink="">
      <xdr:nvSpPr>
        <xdr:cNvPr id="366" name="テキスト ボックス 365"/>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85725</xdr:rowOff>
    </xdr:from>
    <xdr:to>
      <xdr:col>26</xdr:col>
      <xdr:colOff>76200</xdr:colOff>
      <xdr:row>42</xdr:row>
      <xdr:rowOff>85725</xdr:rowOff>
    </xdr:to>
    <xdr:cxnSp macro="">
      <xdr:nvCxnSpPr>
        <xdr:cNvPr id="369" name="直線コネクタ 368"/>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114952</xdr:rowOff>
    </xdr:from>
    <xdr:ext cx="762000" cy="259045"/>
    <xdr:sp macro="" textlink="">
      <xdr:nvSpPr>
        <xdr:cNvPr id="370" name="テキスト ボックス 369"/>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38</xdr:row>
      <xdr:rowOff>168275</xdr:rowOff>
    </xdr:from>
    <xdr:to>
      <xdr:col>26</xdr:col>
      <xdr:colOff>76200</xdr:colOff>
      <xdr:row>38</xdr:row>
      <xdr:rowOff>168275</xdr:rowOff>
    </xdr:to>
    <xdr:cxnSp macro="">
      <xdr:nvCxnSpPr>
        <xdr:cNvPr id="373" name="直線コネクタ 372"/>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26052</xdr:rowOff>
    </xdr:from>
    <xdr:ext cx="762000" cy="259045"/>
    <xdr:sp macro="" textlink="">
      <xdr:nvSpPr>
        <xdr:cNvPr id="374" name="テキスト ボックス 373"/>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5" name="直線コネクタ 37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6" name="テキスト ボックス 37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79375</xdr:rowOff>
    </xdr:from>
    <xdr:to>
      <xdr:col>26</xdr:col>
      <xdr:colOff>76200</xdr:colOff>
      <xdr:row>35</xdr:row>
      <xdr:rowOff>79375</xdr:rowOff>
    </xdr:to>
    <xdr:cxnSp macro="">
      <xdr:nvCxnSpPr>
        <xdr:cNvPr id="377" name="直線コネクタ 376"/>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108602</xdr:rowOff>
    </xdr:from>
    <xdr:ext cx="762000" cy="259045"/>
    <xdr:sp macro="" textlink="">
      <xdr:nvSpPr>
        <xdr:cNvPr id="378" name="テキスト ボックス 377"/>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18521</xdr:rowOff>
    </xdr:from>
    <xdr:to>
      <xdr:col>24</xdr:col>
      <xdr:colOff>558800</xdr:colOff>
      <xdr:row>44</xdr:row>
      <xdr:rowOff>124883</xdr:rowOff>
    </xdr:to>
    <xdr:cxnSp macro="">
      <xdr:nvCxnSpPr>
        <xdr:cNvPr id="381" name="直線コネクタ 380"/>
        <xdr:cNvCxnSpPr/>
      </xdr:nvCxnSpPr>
      <xdr:spPr>
        <a:xfrm flipV="1">
          <a:off x="17018000" y="6190721"/>
          <a:ext cx="0" cy="14779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96960</xdr:rowOff>
    </xdr:from>
    <xdr:ext cx="762000" cy="259045"/>
    <xdr:sp macro="" textlink="">
      <xdr:nvSpPr>
        <xdr:cNvPr id="382" name="公債費負担の状況最小値テキスト"/>
        <xdr:cNvSpPr txBox="1"/>
      </xdr:nvSpPr>
      <xdr:spPr>
        <a:xfrm>
          <a:off x="17106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24</xdr:col>
      <xdr:colOff>469900</xdr:colOff>
      <xdr:row>44</xdr:row>
      <xdr:rowOff>124883</xdr:rowOff>
    </xdr:from>
    <xdr:to>
      <xdr:col>24</xdr:col>
      <xdr:colOff>647700</xdr:colOff>
      <xdr:row>44</xdr:row>
      <xdr:rowOff>124883</xdr:rowOff>
    </xdr:to>
    <xdr:cxnSp macro="">
      <xdr:nvCxnSpPr>
        <xdr:cNvPr id="383" name="直線コネクタ 382"/>
        <xdr:cNvCxnSpPr/>
      </xdr:nvCxnSpPr>
      <xdr:spPr>
        <a:xfrm>
          <a:off x="16929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104898</xdr:rowOff>
    </xdr:from>
    <xdr:ext cx="762000" cy="259045"/>
    <xdr:sp macro="" textlink="">
      <xdr:nvSpPr>
        <xdr:cNvPr id="384" name="公債費負担の状況最大値テキスト"/>
        <xdr:cNvSpPr txBox="1"/>
      </xdr:nvSpPr>
      <xdr:spPr>
        <a:xfrm>
          <a:off x="17106900" y="5934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18521</xdr:rowOff>
    </xdr:from>
    <xdr:to>
      <xdr:col>24</xdr:col>
      <xdr:colOff>647700</xdr:colOff>
      <xdr:row>36</xdr:row>
      <xdr:rowOff>18521</xdr:rowOff>
    </xdr:to>
    <xdr:cxnSp macro="">
      <xdr:nvCxnSpPr>
        <xdr:cNvPr id="385" name="直線コネクタ 384"/>
        <xdr:cNvCxnSpPr/>
      </xdr:nvCxnSpPr>
      <xdr:spPr>
        <a:xfrm>
          <a:off x="16929100" y="6190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166688</xdr:rowOff>
    </xdr:from>
    <xdr:to>
      <xdr:col>24</xdr:col>
      <xdr:colOff>558800</xdr:colOff>
      <xdr:row>42</xdr:row>
      <xdr:rowOff>55563</xdr:rowOff>
    </xdr:to>
    <xdr:cxnSp macro="">
      <xdr:nvCxnSpPr>
        <xdr:cNvPr id="386" name="直線コネクタ 385"/>
        <xdr:cNvCxnSpPr/>
      </xdr:nvCxnSpPr>
      <xdr:spPr>
        <a:xfrm flipV="1">
          <a:off x="16179800" y="7196138"/>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7"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8" name="フローチャート : 判断 387"/>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55563</xdr:rowOff>
    </xdr:from>
    <xdr:to>
      <xdr:col>23</xdr:col>
      <xdr:colOff>406400</xdr:colOff>
      <xdr:row>43</xdr:row>
      <xdr:rowOff>4763</xdr:rowOff>
    </xdr:to>
    <xdr:cxnSp macro="">
      <xdr:nvCxnSpPr>
        <xdr:cNvPr id="389" name="直線コネクタ 388"/>
        <xdr:cNvCxnSpPr/>
      </xdr:nvCxnSpPr>
      <xdr:spPr>
        <a:xfrm flipV="1">
          <a:off x="15290800" y="725646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46038</xdr:rowOff>
    </xdr:from>
    <xdr:to>
      <xdr:col>23</xdr:col>
      <xdr:colOff>457200</xdr:colOff>
      <xdr:row>40</xdr:row>
      <xdr:rowOff>147638</xdr:rowOff>
    </xdr:to>
    <xdr:sp macro="" textlink="">
      <xdr:nvSpPr>
        <xdr:cNvPr id="390" name="フローチャート : 判断 389"/>
        <xdr:cNvSpPr/>
      </xdr:nvSpPr>
      <xdr:spPr>
        <a:xfrm>
          <a:off x="16129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157815</xdr:rowOff>
    </xdr:from>
    <xdr:ext cx="736600" cy="259045"/>
    <xdr:sp macro="" textlink="">
      <xdr:nvSpPr>
        <xdr:cNvPr id="391" name="テキスト ボックス 390"/>
        <xdr:cNvSpPr txBox="1"/>
      </xdr:nvSpPr>
      <xdr:spPr>
        <a:xfrm>
          <a:off x="15798800" y="667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166158</xdr:rowOff>
    </xdr:from>
    <xdr:to>
      <xdr:col>22</xdr:col>
      <xdr:colOff>203200</xdr:colOff>
      <xdr:row>43</xdr:row>
      <xdr:rowOff>4763</xdr:rowOff>
    </xdr:to>
    <xdr:cxnSp macro="">
      <xdr:nvCxnSpPr>
        <xdr:cNvPr id="392" name="直線コネクタ 391"/>
        <xdr:cNvCxnSpPr/>
      </xdr:nvCxnSpPr>
      <xdr:spPr>
        <a:xfrm>
          <a:off x="14401800" y="7367058"/>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126471</xdr:rowOff>
    </xdr:from>
    <xdr:to>
      <xdr:col>22</xdr:col>
      <xdr:colOff>254000</xdr:colOff>
      <xdr:row>41</xdr:row>
      <xdr:rowOff>56621</xdr:rowOff>
    </xdr:to>
    <xdr:sp macro="" textlink="">
      <xdr:nvSpPr>
        <xdr:cNvPr id="393" name="フローチャート : 判断 392"/>
        <xdr:cNvSpPr/>
      </xdr:nvSpPr>
      <xdr:spPr>
        <a:xfrm>
          <a:off x="15240000" y="698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66798</xdr:rowOff>
    </xdr:from>
    <xdr:ext cx="762000" cy="259045"/>
    <xdr:sp macro="" textlink="">
      <xdr:nvSpPr>
        <xdr:cNvPr id="394" name="テキスト ボックス 393"/>
        <xdr:cNvSpPr txBox="1"/>
      </xdr:nvSpPr>
      <xdr:spPr>
        <a:xfrm>
          <a:off x="14909800" y="675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166158</xdr:rowOff>
    </xdr:from>
    <xdr:to>
      <xdr:col>21</xdr:col>
      <xdr:colOff>0</xdr:colOff>
      <xdr:row>42</xdr:row>
      <xdr:rowOff>166158</xdr:rowOff>
    </xdr:to>
    <xdr:cxnSp macro="">
      <xdr:nvCxnSpPr>
        <xdr:cNvPr id="395" name="直線コネクタ 394"/>
        <xdr:cNvCxnSpPr/>
      </xdr:nvCxnSpPr>
      <xdr:spPr>
        <a:xfrm>
          <a:off x="13512800" y="736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55563</xdr:rowOff>
    </xdr:from>
    <xdr:to>
      <xdr:col>21</xdr:col>
      <xdr:colOff>50800</xdr:colOff>
      <xdr:row>41</xdr:row>
      <xdr:rowOff>157163</xdr:rowOff>
    </xdr:to>
    <xdr:sp macro="" textlink="">
      <xdr:nvSpPr>
        <xdr:cNvPr id="396" name="フローチャート : 判断 395"/>
        <xdr:cNvSpPr/>
      </xdr:nvSpPr>
      <xdr:spPr>
        <a:xfrm>
          <a:off x="14351000" y="708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167340</xdr:rowOff>
    </xdr:from>
    <xdr:ext cx="762000" cy="259045"/>
    <xdr:sp macro="" textlink="">
      <xdr:nvSpPr>
        <xdr:cNvPr id="397" name="テキスト ボックス 396"/>
        <xdr:cNvSpPr txBox="1"/>
      </xdr:nvSpPr>
      <xdr:spPr>
        <a:xfrm>
          <a:off x="14020800" y="6853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146050</xdr:rowOff>
    </xdr:from>
    <xdr:to>
      <xdr:col>19</xdr:col>
      <xdr:colOff>533400</xdr:colOff>
      <xdr:row>42</xdr:row>
      <xdr:rowOff>76200</xdr:rowOff>
    </xdr:to>
    <xdr:sp macro="" textlink="">
      <xdr:nvSpPr>
        <xdr:cNvPr id="398" name="フローチャート : 判断 397"/>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86377</xdr:rowOff>
    </xdr:from>
    <xdr:ext cx="762000" cy="259045"/>
    <xdr:sp macro="" textlink="">
      <xdr:nvSpPr>
        <xdr:cNvPr id="399" name="テキスト ボックス 398"/>
        <xdr:cNvSpPr txBox="1"/>
      </xdr:nvSpPr>
      <xdr:spPr>
        <a:xfrm>
          <a:off x="1313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41</xdr:row>
      <xdr:rowOff>115888</xdr:rowOff>
    </xdr:from>
    <xdr:to>
      <xdr:col>24</xdr:col>
      <xdr:colOff>609600</xdr:colOff>
      <xdr:row>42</xdr:row>
      <xdr:rowOff>46038</xdr:rowOff>
    </xdr:to>
    <xdr:sp macro="" textlink="">
      <xdr:nvSpPr>
        <xdr:cNvPr id="405" name="円/楕円 404"/>
        <xdr:cNvSpPr/>
      </xdr:nvSpPr>
      <xdr:spPr>
        <a:xfrm>
          <a:off x="169672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87965</xdr:rowOff>
    </xdr:from>
    <xdr:ext cx="762000" cy="259045"/>
    <xdr:sp macro="" textlink="">
      <xdr:nvSpPr>
        <xdr:cNvPr id="406" name="公債費負担の状況該当値テキスト"/>
        <xdr:cNvSpPr txBox="1"/>
      </xdr:nvSpPr>
      <xdr:spPr>
        <a:xfrm>
          <a:off x="17106900" y="711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4763</xdr:rowOff>
    </xdr:from>
    <xdr:to>
      <xdr:col>23</xdr:col>
      <xdr:colOff>457200</xdr:colOff>
      <xdr:row>42</xdr:row>
      <xdr:rowOff>106363</xdr:rowOff>
    </xdr:to>
    <xdr:sp macro="" textlink="">
      <xdr:nvSpPr>
        <xdr:cNvPr id="407" name="円/楕円 406"/>
        <xdr:cNvSpPr/>
      </xdr:nvSpPr>
      <xdr:spPr>
        <a:xfrm>
          <a:off x="161290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91140</xdr:rowOff>
    </xdr:from>
    <xdr:ext cx="736600" cy="259045"/>
    <xdr:sp macro="" textlink="">
      <xdr:nvSpPr>
        <xdr:cNvPr id="408" name="テキスト ボックス 407"/>
        <xdr:cNvSpPr txBox="1"/>
      </xdr:nvSpPr>
      <xdr:spPr>
        <a:xfrm>
          <a:off x="15798800" y="729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125413</xdr:rowOff>
    </xdr:from>
    <xdr:to>
      <xdr:col>22</xdr:col>
      <xdr:colOff>254000</xdr:colOff>
      <xdr:row>43</xdr:row>
      <xdr:rowOff>55563</xdr:rowOff>
    </xdr:to>
    <xdr:sp macro="" textlink="">
      <xdr:nvSpPr>
        <xdr:cNvPr id="409" name="円/楕円 408"/>
        <xdr:cNvSpPr/>
      </xdr:nvSpPr>
      <xdr:spPr>
        <a:xfrm>
          <a:off x="15240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40340</xdr:rowOff>
    </xdr:from>
    <xdr:ext cx="762000" cy="259045"/>
    <xdr:sp macro="" textlink="">
      <xdr:nvSpPr>
        <xdr:cNvPr id="410" name="テキスト ボックス 409"/>
        <xdr:cNvSpPr txBox="1"/>
      </xdr:nvSpPr>
      <xdr:spPr>
        <a:xfrm>
          <a:off x="14909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115358</xdr:rowOff>
    </xdr:from>
    <xdr:to>
      <xdr:col>21</xdr:col>
      <xdr:colOff>50800</xdr:colOff>
      <xdr:row>43</xdr:row>
      <xdr:rowOff>45508</xdr:rowOff>
    </xdr:to>
    <xdr:sp macro="" textlink="">
      <xdr:nvSpPr>
        <xdr:cNvPr id="411" name="円/楕円 410"/>
        <xdr:cNvSpPr/>
      </xdr:nvSpPr>
      <xdr:spPr>
        <a:xfrm>
          <a:off x="14351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30285</xdr:rowOff>
    </xdr:from>
    <xdr:ext cx="762000" cy="259045"/>
    <xdr:sp macro="" textlink="">
      <xdr:nvSpPr>
        <xdr:cNvPr id="412" name="テキスト ボックス 411"/>
        <xdr:cNvSpPr txBox="1"/>
      </xdr:nvSpPr>
      <xdr:spPr>
        <a:xfrm>
          <a:off x="14020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115358</xdr:rowOff>
    </xdr:from>
    <xdr:to>
      <xdr:col>19</xdr:col>
      <xdr:colOff>533400</xdr:colOff>
      <xdr:row>43</xdr:row>
      <xdr:rowOff>45508</xdr:rowOff>
    </xdr:to>
    <xdr:sp macro="" textlink="">
      <xdr:nvSpPr>
        <xdr:cNvPr id="413" name="円/楕円 412"/>
        <xdr:cNvSpPr/>
      </xdr:nvSpPr>
      <xdr:spPr>
        <a:xfrm>
          <a:off x="13462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30285</xdr:rowOff>
    </xdr:from>
    <xdr:ext cx="762000" cy="259045"/>
    <xdr:sp macro="" textlink="">
      <xdr:nvSpPr>
        <xdr:cNvPr id="414" name="テキスト ボックス 413"/>
        <xdr:cNvSpPr txBox="1"/>
      </xdr:nvSpPr>
      <xdr:spPr>
        <a:xfrm>
          <a:off x="13131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これまで</a:t>
          </a: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町債発行額を抑制してきたことから</a:t>
          </a:r>
          <a:r>
            <a:rPr lang="ja-JP" altLang="en-US" sz="1100" b="0" i="0" baseline="0">
              <a:solidFill>
                <a:sysClr val="windowText" lastClr="000000"/>
              </a:solidFill>
              <a:effectLst/>
              <a:latin typeface="+mn-lt"/>
              <a:ea typeface="+mn-ea"/>
              <a:cs typeface="+mn-cs"/>
            </a:rPr>
            <a:t>比率が</a:t>
          </a:r>
          <a:r>
            <a:rPr lang="ja-JP" altLang="ja-JP" sz="1100" b="0" i="0" baseline="0">
              <a:solidFill>
                <a:sysClr val="windowText" lastClr="000000"/>
              </a:solidFill>
              <a:effectLst/>
              <a:latin typeface="+mn-lt"/>
              <a:ea typeface="+mn-ea"/>
              <a:cs typeface="+mn-cs"/>
            </a:rPr>
            <a:t>改善</a:t>
          </a:r>
          <a:r>
            <a:rPr lang="ja-JP" altLang="en-US" sz="1100" b="0" i="0" strike="noStrike" baseline="0">
              <a:solidFill>
                <a:sysClr val="windowText" lastClr="000000"/>
              </a:solidFill>
              <a:effectLst/>
              <a:latin typeface="+mn-lt"/>
              <a:ea typeface="+mn-ea"/>
              <a:cs typeface="+mn-cs"/>
            </a:rPr>
            <a:t>傾向にあるものの</a:t>
          </a:r>
          <a:r>
            <a:rPr lang="ja-JP" altLang="ja-JP" sz="1100" b="0" i="0" strike="noStrike" baseline="0">
              <a:solidFill>
                <a:sysClr val="windowText" lastClr="000000"/>
              </a:solidFill>
              <a:effectLst/>
              <a:latin typeface="+mn-lt"/>
              <a:ea typeface="+mn-ea"/>
              <a:cs typeface="+mn-cs"/>
            </a:rPr>
            <a:t>してきたものの</a:t>
          </a:r>
          <a:r>
            <a:rPr lang="ja-JP" altLang="en-US" sz="1100" b="0" i="0" strike="noStrike"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依然として</a:t>
          </a:r>
          <a:r>
            <a:rPr lang="ja-JP" altLang="ja-JP" sz="1100" b="0" i="0" baseline="0">
              <a:solidFill>
                <a:sysClr val="windowText" lastClr="000000"/>
              </a:solidFill>
              <a:effectLst/>
              <a:latin typeface="+mn-lt"/>
              <a:ea typeface="+mn-ea"/>
              <a:cs typeface="+mn-cs"/>
            </a:rPr>
            <a:t>類似団体</a:t>
          </a:r>
          <a:r>
            <a:rPr lang="ja-JP" altLang="ja-JP" sz="1100" b="0" i="0" baseline="0">
              <a:solidFill>
                <a:schemeClr val="dk1"/>
              </a:solidFill>
              <a:effectLst/>
              <a:latin typeface="+mn-lt"/>
              <a:ea typeface="+mn-ea"/>
              <a:cs typeface="+mn-cs"/>
            </a:rPr>
            <a:t>平均を上回っている。元利償還金の額、債務負担行為に基づく農用地整備公団事業等負担見込額及び一部事務組合等の負担見込額は減少したものの、今後、学校施設整備及び公営住宅建設事業等の大型事業の起債償還が始まるため、基金積立をするなど</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将来を見据えた財政健全化に努める。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1" name="直線コネクタ 43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2" name="テキスト ボックス 43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3" name="直線コネクタ 43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4" name="テキスト ボックス 43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5" name="直線コネクタ 43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6" name="テキスト ボックス 43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7" name="直線コネクタ 43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8" name="テキスト ボックス 43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52070</xdr:rowOff>
    </xdr:to>
    <xdr:cxnSp macro="">
      <xdr:nvCxnSpPr>
        <xdr:cNvPr id="441" name="直線コネクタ 440"/>
        <xdr:cNvCxnSpPr/>
      </xdr:nvCxnSpPr>
      <xdr:spPr>
        <a:xfrm flipV="1">
          <a:off x="17018000" y="245110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24147</xdr:rowOff>
    </xdr:from>
    <xdr:ext cx="762000" cy="259045"/>
    <xdr:sp macro="" textlink="">
      <xdr:nvSpPr>
        <xdr:cNvPr id="442" name="将来負担の状況最小値テキスト"/>
        <xdr:cNvSpPr txBox="1"/>
      </xdr:nvSpPr>
      <xdr:spPr>
        <a:xfrm>
          <a:off x="17106900" y="396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160.0</a:t>
          </a:r>
          <a:endParaRPr kumimoji="1" lang="ja-JP" altLang="en-US" sz="1000" b="1">
            <a:latin typeface="ＭＳ Ｐゴシック"/>
          </a:endParaRPr>
        </a:p>
      </xdr:txBody>
    </xdr:sp>
    <xdr:clientData/>
  </xdr:oneCellAnchor>
  <xdr:twoCellAnchor>
    <xdr:from>
      <xdr:col>24</xdr:col>
      <xdr:colOff>469900</xdr:colOff>
      <xdr:row>23</xdr:row>
      <xdr:rowOff>52070</xdr:rowOff>
    </xdr:from>
    <xdr:to>
      <xdr:col>24</xdr:col>
      <xdr:colOff>647700</xdr:colOff>
      <xdr:row>23</xdr:row>
      <xdr:rowOff>52070</xdr:rowOff>
    </xdr:to>
    <xdr:cxnSp macro="">
      <xdr:nvCxnSpPr>
        <xdr:cNvPr id="443" name="直線コネクタ 442"/>
        <xdr:cNvCxnSpPr/>
      </xdr:nvCxnSpPr>
      <xdr:spPr>
        <a:xfrm>
          <a:off x="16929100" y="399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4"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5" name="直線コネクタ 444"/>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79858</xdr:rowOff>
    </xdr:from>
    <xdr:to>
      <xdr:col>24</xdr:col>
      <xdr:colOff>558800</xdr:colOff>
      <xdr:row>17</xdr:row>
      <xdr:rowOff>83718</xdr:rowOff>
    </xdr:to>
    <xdr:cxnSp macro="">
      <xdr:nvCxnSpPr>
        <xdr:cNvPr id="446" name="直線コネクタ 445"/>
        <xdr:cNvCxnSpPr/>
      </xdr:nvCxnSpPr>
      <xdr:spPr>
        <a:xfrm flipV="1">
          <a:off x="16179800" y="2994508"/>
          <a:ext cx="838200" cy="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90238</xdr:rowOff>
    </xdr:from>
    <xdr:ext cx="762000" cy="259045"/>
    <xdr:sp macro="" textlink="">
      <xdr:nvSpPr>
        <xdr:cNvPr id="447" name="将来負担の状況平均値テキスト"/>
        <xdr:cNvSpPr txBox="1"/>
      </xdr:nvSpPr>
      <xdr:spPr>
        <a:xfrm>
          <a:off x="17106900" y="2490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73711</xdr:rowOff>
    </xdr:from>
    <xdr:to>
      <xdr:col>24</xdr:col>
      <xdr:colOff>609600</xdr:colOff>
      <xdr:row>16</xdr:row>
      <xdr:rowOff>3861</xdr:rowOff>
    </xdr:to>
    <xdr:sp macro="" textlink="">
      <xdr:nvSpPr>
        <xdr:cNvPr id="448" name="フローチャート : 判断 447"/>
        <xdr:cNvSpPr/>
      </xdr:nvSpPr>
      <xdr:spPr>
        <a:xfrm>
          <a:off x="16967200" y="264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83718</xdr:rowOff>
    </xdr:from>
    <xdr:to>
      <xdr:col>23</xdr:col>
      <xdr:colOff>406400</xdr:colOff>
      <xdr:row>18</xdr:row>
      <xdr:rowOff>66700</xdr:rowOff>
    </xdr:to>
    <xdr:cxnSp macro="">
      <xdr:nvCxnSpPr>
        <xdr:cNvPr id="449" name="直線コネクタ 448"/>
        <xdr:cNvCxnSpPr/>
      </xdr:nvCxnSpPr>
      <xdr:spPr>
        <a:xfrm flipV="1">
          <a:off x="15290800" y="2998368"/>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89154</xdr:rowOff>
    </xdr:from>
    <xdr:to>
      <xdr:col>23</xdr:col>
      <xdr:colOff>457200</xdr:colOff>
      <xdr:row>16</xdr:row>
      <xdr:rowOff>19304</xdr:rowOff>
    </xdr:to>
    <xdr:sp macro="" textlink="">
      <xdr:nvSpPr>
        <xdr:cNvPr id="450" name="フローチャート : 判断 449"/>
        <xdr:cNvSpPr/>
      </xdr:nvSpPr>
      <xdr:spPr>
        <a:xfrm>
          <a:off x="161290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29481</xdr:rowOff>
    </xdr:from>
    <xdr:ext cx="736600" cy="259045"/>
    <xdr:sp macro="" textlink="">
      <xdr:nvSpPr>
        <xdr:cNvPr id="451" name="テキスト ボックス 450"/>
        <xdr:cNvSpPr txBox="1"/>
      </xdr:nvSpPr>
      <xdr:spPr>
        <a:xfrm>
          <a:off x="15798800" y="2429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83718</xdr:rowOff>
    </xdr:from>
    <xdr:to>
      <xdr:col>22</xdr:col>
      <xdr:colOff>203200</xdr:colOff>
      <xdr:row>18</xdr:row>
      <xdr:rowOff>66700</xdr:rowOff>
    </xdr:to>
    <xdr:cxnSp macro="">
      <xdr:nvCxnSpPr>
        <xdr:cNvPr id="452" name="直線コネクタ 451"/>
        <xdr:cNvCxnSpPr/>
      </xdr:nvCxnSpPr>
      <xdr:spPr>
        <a:xfrm>
          <a:off x="14401800" y="2998368"/>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1321</xdr:rowOff>
    </xdr:from>
    <xdr:to>
      <xdr:col>22</xdr:col>
      <xdr:colOff>254000</xdr:colOff>
      <xdr:row>15</xdr:row>
      <xdr:rowOff>102921</xdr:rowOff>
    </xdr:to>
    <xdr:sp macro="" textlink="">
      <xdr:nvSpPr>
        <xdr:cNvPr id="453" name="フローチャート : 判断 452"/>
        <xdr:cNvSpPr/>
      </xdr:nvSpPr>
      <xdr:spPr>
        <a:xfrm>
          <a:off x="15240000" y="257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113098</xdr:rowOff>
    </xdr:from>
    <xdr:ext cx="762000" cy="259045"/>
    <xdr:sp macro="" textlink="">
      <xdr:nvSpPr>
        <xdr:cNvPr id="454" name="テキスト ボックス 453"/>
        <xdr:cNvSpPr txBox="1"/>
      </xdr:nvSpPr>
      <xdr:spPr>
        <a:xfrm>
          <a:off x="14909800" y="234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67310</xdr:rowOff>
    </xdr:from>
    <xdr:to>
      <xdr:col>21</xdr:col>
      <xdr:colOff>0</xdr:colOff>
      <xdr:row>17</xdr:row>
      <xdr:rowOff>83718</xdr:rowOff>
    </xdr:to>
    <xdr:cxnSp macro="">
      <xdr:nvCxnSpPr>
        <xdr:cNvPr id="455" name="直線コネクタ 454"/>
        <xdr:cNvCxnSpPr/>
      </xdr:nvCxnSpPr>
      <xdr:spPr>
        <a:xfrm>
          <a:off x="13512800" y="2981960"/>
          <a:ext cx="889000" cy="16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26416</xdr:rowOff>
    </xdr:from>
    <xdr:to>
      <xdr:col>21</xdr:col>
      <xdr:colOff>50800</xdr:colOff>
      <xdr:row>15</xdr:row>
      <xdr:rowOff>128016</xdr:rowOff>
    </xdr:to>
    <xdr:sp macro="" textlink="">
      <xdr:nvSpPr>
        <xdr:cNvPr id="456" name="フローチャート : 判断 455"/>
        <xdr:cNvSpPr/>
      </xdr:nvSpPr>
      <xdr:spPr>
        <a:xfrm>
          <a:off x="14351000" y="259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138193</xdr:rowOff>
    </xdr:from>
    <xdr:ext cx="762000" cy="259045"/>
    <xdr:sp macro="" textlink="">
      <xdr:nvSpPr>
        <xdr:cNvPr id="457" name="テキスト ボックス 456"/>
        <xdr:cNvSpPr txBox="1"/>
      </xdr:nvSpPr>
      <xdr:spPr>
        <a:xfrm>
          <a:off x="14020800" y="236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102667</xdr:rowOff>
    </xdr:from>
    <xdr:to>
      <xdr:col>19</xdr:col>
      <xdr:colOff>533400</xdr:colOff>
      <xdr:row>16</xdr:row>
      <xdr:rowOff>32817</xdr:rowOff>
    </xdr:to>
    <xdr:sp macro="" textlink="">
      <xdr:nvSpPr>
        <xdr:cNvPr id="458" name="フローチャート : 判断 457"/>
        <xdr:cNvSpPr/>
      </xdr:nvSpPr>
      <xdr:spPr>
        <a:xfrm>
          <a:off x="13462000" y="26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42994</xdr:rowOff>
    </xdr:from>
    <xdr:ext cx="762000" cy="259045"/>
    <xdr:sp macro="" textlink="">
      <xdr:nvSpPr>
        <xdr:cNvPr id="459" name="テキスト ボックス 458"/>
        <xdr:cNvSpPr txBox="1"/>
      </xdr:nvSpPr>
      <xdr:spPr>
        <a:xfrm>
          <a:off x="13131800" y="24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17</xdr:row>
      <xdr:rowOff>29058</xdr:rowOff>
    </xdr:from>
    <xdr:to>
      <xdr:col>24</xdr:col>
      <xdr:colOff>609600</xdr:colOff>
      <xdr:row>17</xdr:row>
      <xdr:rowOff>130658</xdr:rowOff>
    </xdr:to>
    <xdr:sp macro="" textlink="">
      <xdr:nvSpPr>
        <xdr:cNvPr id="465" name="円/楕円 464"/>
        <xdr:cNvSpPr/>
      </xdr:nvSpPr>
      <xdr:spPr>
        <a:xfrm>
          <a:off x="16967200" y="294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1135</xdr:rowOff>
    </xdr:from>
    <xdr:ext cx="762000" cy="259045"/>
    <xdr:sp macro="" textlink="">
      <xdr:nvSpPr>
        <xdr:cNvPr id="466" name="将来負担の状況該当値テキスト"/>
        <xdr:cNvSpPr txBox="1"/>
      </xdr:nvSpPr>
      <xdr:spPr>
        <a:xfrm>
          <a:off x="17106900" y="2915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56.3</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32918</xdr:rowOff>
    </xdr:from>
    <xdr:to>
      <xdr:col>23</xdr:col>
      <xdr:colOff>457200</xdr:colOff>
      <xdr:row>17</xdr:row>
      <xdr:rowOff>134518</xdr:rowOff>
    </xdr:to>
    <xdr:sp macro="" textlink="">
      <xdr:nvSpPr>
        <xdr:cNvPr id="467" name="円/楕円 466"/>
        <xdr:cNvSpPr/>
      </xdr:nvSpPr>
      <xdr:spPr>
        <a:xfrm>
          <a:off x="16129000" y="294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119295</xdr:rowOff>
    </xdr:from>
    <xdr:ext cx="736600" cy="259045"/>
    <xdr:sp macro="" textlink="">
      <xdr:nvSpPr>
        <xdr:cNvPr id="468" name="テキスト ボックス 467"/>
        <xdr:cNvSpPr txBox="1"/>
      </xdr:nvSpPr>
      <xdr:spPr>
        <a:xfrm>
          <a:off x="15798800" y="3033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15900</xdr:rowOff>
    </xdr:from>
    <xdr:to>
      <xdr:col>22</xdr:col>
      <xdr:colOff>254000</xdr:colOff>
      <xdr:row>18</xdr:row>
      <xdr:rowOff>117500</xdr:rowOff>
    </xdr:to>
    <xdr:sp macro="" textlink="">
      <xdr:nvSpPr>
        <xdr:cNvPr id="469" name="円/楕円 468"/>
        <xdr:cNvSpPr/>
      </xdr:nvSpPr>
      <xdr:spPr>
        <a:xfrm>
          <a:off x="15240000" y="310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102278</xdr:rowOff>
    </xdr:from>
    <xdr:ext cx="762000" cy="259045"/>
    <xdr:sp macro="" textlink="">
      <xdr:nvSpPr>
        <xdr:cNvPr id="470" name="テキスト ボックス 469"/>
        <xdr:cNvSpPr txBox="1"/>
      </xdr:nvSpPr>
      <xdr:spPr>
        <a:xfrm>
          <a:off x="14909800" y="3188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32918</xdr:rowOff>
    </xdr:from>
    <xdr:to>
      <xdr:col>21</xdr:col>
      <xdr:colOff>50800</xdr:colOff>
      <xdr:row>17</xdr:row>
      <xdr:rowOff>134518</xdr:rowOff>
    </xdr:to>
    <xdr:sp macro="" textlink="">
      <xdr:nvSpPr>
        <xdr:cNvPr id="471" name="円/楕円 470"/>
        <xdr:cNvSpPr/>
      </xdr:nvSpPr>
      <xdr:spPr>
        <a:xfrm>
          <a:off x="14351000" y="294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119295</xdr:rowOff>
    </xdr:from>
    <xdr:ext cx="762000" cy="259045"/>
    <xdr:sp macro="" textlink="">
      <xdr:nvSpPr>
        <xdr:cNvPr id="472" name="テキスト ボックス 471"/>
        <xdr:cNvSpPr txBox="1"/>
      </xdr:nvSpPr>
      <xdr:spPr>
        <a:xfrm>
          <a:off x="14020800" y="303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16510</xdr:rowOff>
    </xdr:from>
    <xdr:to>
      <xdr:col>19</xdr:col>
      <xdr:colOff>533400</xdr:colOff>
      <xdr:row>17</xdr:row>
      <xdr:rowOff>118110</xdr:rowOff>
    </xdr:to>
    <xdr:sp macro="" textlink="">
      <xdr:nvSpPr>
        <xdr:cNvPr id="473" name="円/楕円 472"/>
        <xdr:cNvSpPr/>
      </xdr:nvSpPr>
      <xdr:spPr>
        <a:xfrm>
          <a:off x="13462000" y="293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102887</xdr:rowOff>
    </xdr:from>
    <xdr:ext cx="762000" cy="259045"/>
    <xdr:sp macro="" textlink="">
      <xdr:nvSpPr>
        <xdr:cNvPr id="474" name="テキスト ボックス 473"/>
        <xdr:cNvSpPr txBox="1"/>
      </xdr:nvSpPr>
      <xdr:spPr>
        <a:xfrm>
          <a:off x="13131800" y="301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前年度と比べ、</a:t>
          </a:r>
          <a:r>
            <a:rPr kumimoji="1" lang="en-US" altLang="ja-JP" sz="1100">
              <a:solidFill>
                <a:sysClr val="windowText" lastClr="000000"/>
              </a:solidFill>
              <a:effectLst/>
              <a:latin typeface="+mn-lt"/>
              <a:ea typeface="+mn-ea"/>
              <a:cs typeface="+mn-cs"/>
            </a:rPr>
            <a:t>0.5</a:t>
          </a:r>
          <a:r>
            <a:rPr kumimoji="1" lang="ja-JP" altLang="en-US" sz="1100">
              <a:solidFill>
                <a:sysClr val="windowText" lastClr="000000"/>
              </a:solidFill>
              <a:effectLst/>
              <a:latin typeface="+mn-lt"/>
              <a:ea typeface="+mn-ea"/>
              <a:cs typeface="+mn-cs"/>
            </a:rPr>
            <a:t>ポイント増加し、</a:t>
          </a:r>
          <a:r>
            <a:rPr kumimoji="1" lang="en-US" altLang="ja-JP" sz="1100">
              <a:solidFill>
                <a:sysClr val="windowText" lastClr="000000"/>
              </a:solidFill>
              <a:effectLst/>
              <a:latin typeface="+mn-lt"/>
              <a:ea typeface="+mn-ea"/>
              <a:cs typeface="+mn-cs"/>
            </a:rPr>
            <a:t>28.5</a:t>
          </a:r>
          <a:r>
            <a:rPr kumimoji="1" lang="ja-JP" altLang="en-US" sz="1100">
              <a:solidFill>
                <a:sysClr val="windowText" lastClr="000000"/>
              </a:solidFill>
              <a:effectLst/>
              <a:latin typeface="+mn-lt"/>
              <a:ea typeface="+mn-ea"/>
              <a:cs typeface="+mn-cs"/>
            </a:rPr>
            <a:t>％となった。この主な要因としては、退職者の急増に伴う退職金の増が挙げられる。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類似団体平均と比べると、</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ポイント上回っており、例年高止まりしている。この主な要因としては、</a:t>
          </a:r>
          <a:r>
            <a:rPr kumimoji="1" lang="ja-JP" altLang="ja-JP" sz="1100">
              <a:solidFill>
                <a:sysClr val="windowText" lastClr="000000"/>
              </a:solidFill>
              <a:effectLst/>
              <a:latin typeface="+mn-lt"/>
              <a:ea typeface="+mn-ea"/>
              <a:cs typeface="+mn-cs"/>
            </a:rPr>
            <a:t>保育所及び給食センターなどの施設を直営していること</a:t>
          </a:r>
          <a:r>
            <a:rPr kumimoji="1" lang="ja-JP" altLang="en-US" sz="1100">
              <a:solidFill>
                <a:sysClr val="windowText" lastClr="000000"/>
              </a:solidFill>
              <a:effectLst/>
              <a:latin typeface="+mn-lt"/>
              <a:ea typeface="+mn-ea"/>
              <a:cs typeface="+mn-cs"/>
            </a:rPr>
            <a:t>が挙げられる。</a:t>
          </a:r>
          <a:r>
            <a:rPr kumimoji="1" lang="ja-JP" altLang="ja-JP" sz="1100">
              <a:solidFill>
                <a:schemeClr val="dk1"/>
              </a:solidFill>
              <a:effectLst/>
              <a:latin typeface="+mn-lt"/>
              <a:ea typeface="+mn-ea"/>
              <a:cs typeface="+mn-cs"/>
            </a:rPr>
            <a:t>今後は、施設の統廃合や民営化を検討し、人件費を抑制していく必要がある。</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											</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115570</xdr:rowOff>
    </xdr:from>
    <xdr:to>
      <xdr:col>7</xdr:col>
      <xdr:colOff>15875</xdr:colOff>
      <xdr:row>42</xdr:row>
      <xdr:rowOff>20320</xdr:rowOff>
    </xdr:to>
    <xdr:cxnSp macro="">
      <xdr:nvCxnSpPr>
        <xdr:cNvPr id="61" name="直線コネクタ 60"/>
        <xdr:cNvCxnSpPr/>
      </xdr:nvCxnSpPr>
      <xdr:spPr>
        <a:xfrm flipV="1">
          <a:off x="4826000" y="577342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163847</xdr:rowOff>
    </xdr:from>
    <xdr:ext cx="762000" cy="259045"/>
    <xdr:sp macro="" textlink="">
      <xdr:nvSpPr>
        <xdr:cNvPr id="62" name="人件費最小値テキスト"/>
        <xdr:cNvSpPr txBox="1"/>
      </xdr:nvSpPr>
      <xdr:spPr>
        <a:xfrm>
          <a:off x="4914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a:t>
          </a:r>
          <a:endParaRPr kumimoji="1" lang="ja-JP" altLang="en-US" sz="1000" b="1">
            <a:latin typeface="ＭＳ Ｐゴシック"/>
          </a:endParaRPr>
        </a:p>
      </xdr:txBody>
    </xdr:sp>
    <xdr:clientData/>
  </xdr:oneCellAnchor>
  <xdr:twoCellAnchor>
    <xdr:from>
      <xdr:col>6</xdr:col>
      <xdr:colOff>612775</xdr:colOff>
      <xdr:row>42</xdr:row>
      <xdr:rowOff>20320</xdr:rowOff>
    </xdr:from>
    <xdr:to>
      <xdr:col>7</xdr:col>
      <xdr:colOff>104775</xdr:colOff>
      <xdr:row>42</xdr:row>
      <xdr:rowOff>20320</xdr:rowOff>
    </xdr:to>
    <xdr:cxnSp macro="">
      <xdr:nvCxnSpPr>
        <xdr:cNvPr id="63" name="直線コネクタ 62"/>
        <xdr:cNvCxnSpPr/>
      </xdr:nvCxnSpPr>
      <xdr:spPr>
        <a:xfrm>
          <a:off x="4737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30497</xdr:rowOff>
    </xdr:from>
    <xdr:ext cx="762000" cy="259045"/>
    <xdr:sp macro="" textlink="">
      <xdr:nvSpPr>
        <xdr:cNvPr id="64" name="人件費最大値テキスト"/>
        <xdr:cNvSpPr txBox="1"/>
      </xdr:nvSpPr>
      <xdr:spPr>
        <a:xfrm>
          <a:off x="4914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a:t>
          </a:r>
          <a:endParaRPr kumimoji="1" lang="ja-JP" altLang="en-US" sz="1000" b="1">
            <a:latin typeface="ＭＳ Ｐゴシック"/>
          </a:endParaRPr>
        </a:p>
      </xdr:txBody>
    </xdr:sp>
    <xdr:clientData/>
  </xdr:oneCellAnchor>
  <xdr:twoCellAnchor>
    <xdr:from>
      <xdr:col>6</xdr:col>
      <xdr:colOff>612775</xdr:colOff>
      <xdr:row>33</xdr:row>
      <xdr:rowOff>115570</xdr:rowOff>
    </xdr:from>
    <xdr:to>
      <xdr:col>7</xdr:col>
      <xdr:colOff>104775</xdr:colOff>
      <xdr:row>33</xdr:row>
      <xdr:rowOff>115570</xdr:rowOff>
    </xdr:to>
    <xdr:cxnSp macro="">
      <xdr:nvCxnSpPr>
        <xdr:cNvPr id="65" name="直線コネクタ 64"/>
        <xdr:cNvCxnSpPr/>
      </xdr:nvCxnSpPr>
      <xdr:spPr>
        <a:xfrm>
          <a:off x="4737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38</xdr:row>
      <xdr:rowOff>165100</xdr:rowOff>
    </xdr:to>
    <xdr:cxnSp macro="">
      <xdr:nvCxnSpPr>
        <xdr:cNvPr id="66" name="直線コネクタ 65"/>
        <xdr:cNvCxnSpPr/>
      </xdr:nvCxnSpPr>
      <xdr:spPr>
        <a:xfrm>
          <a:off x="3987800" y="6642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73677</xdr:rowOff>
    </xdr:from>
    <xdr:ext cx="762000" cy="259045"/>
    <xdr:sp macro="" textlink="">
      <xdr:nvSpPr>
        <xdr:cNvPr id="67" name="人件費平均値テキスト"/>
        <xdr:cNvSpPr txBox="1"/>
      </xdr:nvSpPr>
      <xdr:spPr>
        <a:xfrm>
          <a:off x="4914900" y="624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57150</xdr:rowOff>
    </xdr:from>
    <xdr:to>
      <xdr:col>7</xdr:col>
      <xdr:colOff>66675</xdr:colOff>
      <xdr:row>37</xdr:row>
      <xdr:rowOff>158750</xdr:rowOff>
    </xdr:to>
    <xdr:sp macro="" textlink="">
      <xdr:nvSpPr>
        <xdr:cNvPr id="68" name="フローチャート : 判断 67"/>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127000</xdr:rowOff>
    </xdr:from>
    <xdr:to>
      <xdr:col>5</xdr:col>
      <xdr:colOff>549275</xdr:colOff>
      <xdr:row>39</xdr:row>
      <xdr:rowOff>69850</xdr:rowOff>
    </xdr:to>
    <xdr:cxnSp macro="">
      <xdr:nvCxnSpPr>
        <xdr:cNvPr id="69" name="直線コネクタ 68"/>
        <xdr:cNvCxnSpPr/>
      </xdr:nvCxnSpPr>
      <xdr:spPr>
        <a:xfrm flipV="1">
          <a:off x="3098800" y="6642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34290</xdr:rowOff>
    </xdr:from>
    <xdr:to>
      <xdr:col>5</xdr:col>
      <xdr:colOff>600075</xdr:colOff>
      <xdr:row>37</xdr:row>
      <xdr:rowOff>135890</xdr:rowOff>
    </xdr:to>
    <xdr:sp macro="" textlink="">
      <xdr:nvSpPr>
        <xdr:cNvPr id="70" name="フローチャート : 判断 69"/>
        <xdr:cNvSpPr/>
      </xdr:nvSpPr>
      <xdr:spPr>
        <a:xfrm>
          <a:off x="3937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146067</xdr:rowOff>
    </xdr:from>
    <xdr:ext cx="736600" cy="259045"/>
    <xdr:sp macro="" textlink="">
      <xdr:nvSpPr>
        <xdr:cNvPr id="71" name="テキスト ボックス 70"/>
        <xdr:cNvSpPr txBox="1"/>
      </xdr:nvSpPr>
      <xdr:spPr>
        <a:xfrm>
          <a:off x="3606800" y="614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69850</xdr:rowOff>
    </xdr:from>
    <xdr:to>
      <xdr:col>4</xdr:col>
      <xdr:colOff>346075</xdr:colOff>
      <xdr:row>39</xdr:row>
      <xdr:rowOff>69850</xdr:rowOff>
    </xdr:to>
    <xdr:cxnSp macro="">
      <xdr:nvCxnSpPr>
        <xdr:cNvPr id="72" name="直線コネクタ 71"/>
        <xdr:cNvCxnSpPr/>
      </xdr:nvCxnSpPr>
      <xdr:spPr>
        <a:xfrm>
          <a:off x="2209800" y="6756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24130</xdr:rowOff>
    </xdr:from>
    <xdr:to>
      <xdr:col>3</xdr:col>
      <xdr:colOff>142875</xdr:colOff>
      <xdr:row>39</xdr:row>
      <xdr:rowOff>69850</xdr:rowOff>
    </xdr:to>
    <xdr:cxnSp macro="">
      <xdr:nvCxnSpPr>
        <xdr:cNvPr id="75" name="直線コネクタ 74"/>
        <xdr:cNvCxnSpPr/>
      </xdr:nvCxnSpPr>
      <xdr:spPr>
        <a:xfrm>
          <a:off x="1320800" y="67106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6" name="フローチャート : 判断 75"/>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7" name="テキスト ボックス 76"/>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8" name="フローチャート : 判断 77"/>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115587</xdr:rowOff>
    </xdr:from>
    <xdr:ext cx="762000" cy="259045"/>
    <xdr:sp macro="" textlink="">
      <xdr:nvSpPr>
        <xdr:cNvPr id="79" name="テキスト ボックス 78"/>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38</xdr:row>
      <xdr:rowOff>114300</xdr:rowOff>
    </xdr:from>
    <xdr:to>
      <xdr:col>7</xdr:col>
      <xdr:colOff>66675</xdr:colOff>
      <xdr:row>39</xdr:row>
      <xdr:rowOff>44450</xdr:rowOff>
    </xdr:to>
    <xdr:sp macro="" textlink="">
      <xdr:nvSpPr>
        <xdr:cNvPr id="85" name="円/楕円 84"/>
        <xdr:cNvSpPr/>
      </xdr:nvSpPr>
      <xdr:spPr>
        <a:xfrm>
          <a:off x="47752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86377</xdr:rowOff>
    </xdr:from>
    <xdr:ext cx="762000" cy="259045"/>
    <xdr:sp macro="" textlink="">
      <xdr:nvSpPr>
        <xdr:cNvPr id="86" name="人件費該当値テキスト"/>
        <xdr:cNvSpPr txBox="1"/>
      </xdr:nvSpPr>
      <xdr:spPr>
        <a:xfrm>
          <a:off x="49149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76200</xdr:rowOff>
    </xdr:from>
    <xdr:to>
      <xdr:col>5</xdr:col>
      <xdr:colOff>600075</xdr:colOff>
      <xdr:row>39</xdr:row>
      <xdr:rowOff>6350</xdr:rowOff>
    </xdr:to>
    <xdr:sp macro="" textlink="">
      <xdr:nvSpPr>
        <xdr:cNvPr id="87" name="円/楕円 86"/>
        <xdr:cNvSpPr/>
      </xdr:nvSpPr>
      <xdr:spPr>
        <a:xfrm>
          <a:off x="3937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162577</xdr:rowOff>
    </xdr:from>
    <xdr:ext cx="736600" cy="259045"/>
    <xdr:sp macro="" textlink="">
      <xdr:nvSpPr>
        <xdr:cNvPr id="88" name="テキスト ボックス 87"/>
        <xdr:cNvSpPr txBox="1"/>
      </xdr:nvSpPr>
      <xdr:spPr>
        <a:xfrm>
          <a:off x="3606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19050</xdr:rowOff>
    </xdr:from>
    <xdr:to>
      <xdr:col>4</xdr:col>
      <xdr:colOff>396875</xdr:colOff>
      <xdr:row>39</xdr:row>
      <xdr:rowOff>120650</xdr:rowOff>
    </xdr:to>
    <xdr:sp macro="" textlink="">
      <xdr:nvSpPr>
        <xdr:cNvPr id="89" name="円/楕円 88"/>
        <xdr:cNvSpPr/>
      </xdr:nvSpPr>
      <xdr:spPr>
        <a:xfrm>
          <a:off x="3048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105427</xdr:rowOff>
    </xdr:from>
    <xdr:ext cx="762000" cy="259045"/>
    <xdr:sp macro="" textlink="">
      <xdr:nvSpPr>
        <xdr:cNvPr id="90" name="テキスト ボックス 89"/>
        <xdr:cNvSpPr txBox="1"/>
      </xdr:nvSpPr>
      <xdr:spPr>
        <a:xfrm>
          <a:off x="2717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19050</xdr:rowOff>
    </xdr:from>
    <xdr:to>
      <xdr:col>3</xdr:col>
      <xdr:colOff>193675</xdr:colOff>
      <xdr:row>39</xdr:row>
      <xdr:rowOff>120650</xdr:rowOff>
    </xdr:to>
    <xdr:sp macro="" textlink="">
      <xdr:nvSpPr>
        <xdr:cNvPr id="91" name="円/楕円 90"/>
        <xdr:cNvSpPr/>
      </xdr:nvSpPr>
      <xdr:spPr>
        <a:xfrm>
          <a:off x="2159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105427</xdr:rowOff>
    </xdr:from>
    <xdr:ext cx="762000" cy="259045"/>
    <xdr:sp macro="" textlink="">
      <xdr:nvSpPr>
        <xdr:cNvPr id="92" name="テキスト ボックス 91"/>
        <xdr:cNvSpPr txBox="1"/>
      </xdr:nvSpPr>
      <xdr:spPr>
        <a:xfrm>
          <a:off x="1828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144780</xdr:rowOff>
    </xdr:from>
    <xdr:to>
      <xdr:col>1</xdr:col>
      <xdr:colOff>676275</xdr:colOff>
      <xdr:row>39</xdr:row>
      <xdr:rowOff>74930</xdr:rowOff>
    </xdr:to>
    <xdr:sp macro="" textlink="">
      <xdr:nvSpPr>
        <xdr:cNvPr id="93" name="円/楕円 92"/>
        <xdr:cNvSpPr/>
      </xdr:nvSpPr>
      <xdr:spPr>
        <a:xfrm>
          <a:off x="1270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59707</xdr:rowOff>
    </xdr:from>
    <xdr:ext cx="762000" cy="259045"/>
    <xdr:sp macro="" textlink="">
      <xdr:nvSpPr>
        <xdr:cNvPr id="94" name="テキスト ボックス 93"/>
        <xdr:cNvSpPr txBox="1"/>
      </xdr:nvSpPr>
      <xdr:spPr>
        <a:xfrm>
          <a:off x="939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前年度に比べ、</a:t>
          </a:r>
          <a:r>
            <a:rPr kumimoji="1" lang="en-US" altLang="ja-JP" sz="1100">
              <a:solidFill>
                <a:sysClr val="windowText" lastClr="000000"/>
              </a:solidFill>
              <a:effectLst/>
              <a:latin typeface="+mn-lt"/>
              <a:ea typeface="+mn-ea"/>
              <a:cs typeface="+mn-cs"/>
            </a:rPr>
            <a:t>1.3</a:t>
          </a:r>
          <a:r>
            <a:rPr kumimoji="1" lang="ja-JP" altLang="en-US" sz="1100">
              <a:solidFill>
                <a:sysClr val="windowText" lastClr="000000"/>
              </a:solidFill>
              <a:effectLst/>
              <a:latin typeface="+mn-lt"/>
              <a:ea typeface="+mn-ea"/>
              <a:cs typeface="+mn-cs"/>
            </a:rPr>
            <a:t>ポイント減少し、</a:t>
          </a:r>
          <a:r>
            <a:rPr kumimoji="1" lang="en-US" altLang="ja-JP" sz="1100">
              <a:solidFill>
                <a:sysClr val="windowText" lastClr="000000"/>
              </a:solidFill>
              <a:effectLst/>
              <a:latin typeface="+mn-lt"/>
              <a:ea typeface="+mn-ea"/>
              <a:cs typeface="+mn-cs"/>
            </a:rPr>
            <a:t>9.2</a:t>
          </a:r>
          <a:r>
            <a:rPr kumimoji="1" lang="ja-JP" altLang="en-US" sz="1100">
              <a:solidFill>
                <a:sysClr val="windowText" lastClr="000000"/>
              </a:solidFill>
              <a:effectLst/>
              <a:latin typeface="+mn-lt"/>
              <a:ea typeface="+mn-ea"/>
              <a:cs typeface="+mn-cs"/>
            </a:rPr>
            <a:t>％となった。</a:t>
          </a:r>
          <a:r>
            <a:rPr kumimoji="1" lang="ja-JP" altLang="ja-JP" sz="1100">
              <a:solidFill>
                <a:sysClr val="windowText" lastClr="000000"/>
              </a:solidFill>
              <a:effectLst/>
              <a:latin typeface="+mn-lt"/>
              <a:ea typeface="+mn-ea"/>
              <a:cs typeface="+mn-cs"/>
            </a:rPr>
            <a:t>類似団体平均を</a:t>
          </a:r>
          <a:r>
            <a:rPr kumimoji="1" lang="en-US" altLang="ja-JP" sz="1100">
              <a:solidFill>
                <a:sysClr val="windowText" lastClr="000000"/>
              </a:solidFill>
              <a:effectLst/>
              <a:latin typeface="+mn-lt"/>
              <a:ea typeface="+mn-ea"/>
              <a:cs typeface="+mn-cs"/>
            </a:rPr>
            <a:t>4.2</a:t>
          </a:r>
          <a:r>
            <a:rPr kumimoji="1" lang="ja-JP" altLang="en-US" sz="1100">
              <a:solidFill>
                <a:sysClr val="windowText" lastClr="000000"/>
              </a:solidFill>
              <a:effectLst/>
              <a:latin typeface="+mn-lt"/>
              <a:ea typeface="+mn-ea"/>
              <a:cs typeface="+mn-cs"/>
            </a:rPr>
            <a:t>ポイント</a:t>
          </a:r>
          <a:r>
            <a:rPr kumimoji="1" lang="ja-JP" altLang="ja-JP" sz="1100">
              <a:solidFill>
                <a:sysClr val="windowText" lastClr="000000"/>
              </a:solidFill>
              <a:effectLst/>
              <a:latin typeface="+mn-lt"/>
              <a:ea typeface="+mn-ea"/>
              <a:cs typeface="+mn-cs"/>
            </a:rPr>
            <a:t>下回っている。</a:t>
          </a:r>
          <a:r>
            <a:rPr kumimoji="1" lang="ja-JP" altLang="en-US" sz="1100">
              <a:solidFill>
                <a:sysClr val="windowText" lastClr="000000"/>
              </a:solidFill>
              <a:effectLst/>
              <a:latin typeface="+mn-lt"/>
              <a:ea typeface="+mn-ea"/>
              <a:cs typeface="+mn-cs"/>
            </a:rPr>
            <a:t>これまで、</a:t>
          </a:r>
          <a:r>
            <a:rPr kumimoji="1" lang="ja-JP" altLang="ja-JP" sz="1100">
              <a:solidFill>
                <a:sysClr val="windowText" lastClr="000000"/>
              </a:solidFill>
              <a:effectLst/>
              <a:latin typeface="+mn-lt"/>
              <a:ea typeface="+mn-ea"/>
              <a:cs typeface="+mn-cs"/>
            </a:rPr>
            <a:t>集中改革プランに沿った改革を行</a:t>
          </a:r>
          <a:r>
            <a:rPr kumimoji="1" lang="ja-JP" altLang="en-US" sz="1100">
              <a:solidFill>
                <a:sysClr val="windowText" lastClr="000000"/>
              </a:solidFill>
              <a:effectLst/>
              <a:latin typeface="+mn-lt"/>
              <a:ea typeface="+mn-ea"/>
              <a:cs typeface="+mn-cs"/>
            </a:rPr>
            <a:t>い</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平成２７年度に老人福祉施設を民営化したことによ</a:t>
          </a:r>
          <a:r>
            <a:rPr kumimoji="1" lang="ja-JP" altLang="en-US" sz="1100">
              <a:solidFill>
                <a:sysClr val="windowText" lastClr="000000"/>
              </a:solidFill>
              <a:effectLst/>
              <a:latin typeface="+mn-lt"/>
              <a:ea typeface="+mn-ea"/>
              <a:cs typeface="+mn-cs"/>
            </a:rPr>
            <a:t>り、需用費等が大幅に減少した</a:t>
          </a:r>
          <a:r>
            <a:rPr kumimoji="1" lang="ja-JP" altLang="ja-JP" sz="1100">
              <a:solidFill>
                <a:sysClr val="windowText" lastClr="000000"/>
              </a:solidFill>
              <a:effectLst/>
              <a:latin typeface="+mn-lt"/>
              <a:ea typeface="+mn-ea"/>
              <a:cs typeface="+mn-cs"/>
            </a:rPr>
            <a:t>。今後は委託の必要性など</a:t>
          </a:r>
          <a:r>
            <a:rPr kumimoji="1" lang="ja-JP" altLang="en-US" sz="1100">
              <a:solidFill>
                <a:sysClr val="windowText" lastClr="000000"/>
              </a:solidFill>
              <a:effectLst/>
              <a:latin typeface="+mn-lt"/>
              <a:ea typeface="+mn-ea"/>
              <a:cs typeface="+mn-cs"/>
            </a:rPr>
            <a:t>を</a:t>
          </a:r>
          <a:r>
            <a:rPr kumimoji="1" lang="ja-JP" altLang="ja-JP" sz="1100">
              <a:solidFill>
                <a:sysClr val="windowText" lastClr="000000"/>
              </a:solidFill>
              <a:effectLst/>
              <a:latin typeface="+mn-lt"/>
              <a:ea typeface="+mn-ea"/>
              <a:cs typeface="+mn-cs"/>
            </a:rPr>
            <a:t>精査し事務事業の見直しを図る必要がある。</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24130</xdr:rowOff>
    </xdr:to>
    <xdr:cxnSp macro="">
      <xdr:nvCxnSpPr>
        <xdr:cNvPr id="119" name="直線コネクタ 118"/>
        <xdr:cNvCxnSpPr/>
      </xdr:nvCxnSpPr>
      <xdr:spPr>
        <a:xfrm flipV="1">
          <a:off x="16510000" y="2614168"/>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20"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1" name="直線コネクタ 120"/>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22"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23" name="直線コネクタ 122"/>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147574</xdr:rowOff>
    </xdr:from>
    <xdr:to>
      <xdr:col>24</xdr:col>
      <xdr:colOff>31750</xdr:colOff>
      <xdr:row>16</xdr:row>
      <xdr:rowOff>35560</xdr:rowOff>
    </xdr:to>
    <xdr:cxnSp macro="">
      <xdr:nvCxnSpPr>
        <xdr:cNvPr id="124" name="直線コネクタ 123"/>
        <xdr:cNvCxnSpPr/>
      </xdr:nvCxnSpPr>
      <xdr:spPr>
        <a:xfrm flipV="1">
          <a:off x="15671800" y="2719324"/>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89425</xdr:rowOff>
    </xdr:from>
    <xdr:ext cx="762000" cy="259045"/>
    <xdr:sp macro="" textlink="">
      <xdr:nvSpPr>
        <xdr:cNvPr id="125" name="物件費平均値テキスト"/>
        <xdr:cNvSpPr txBox="1"/>
      </xdr:nvSpPr>
      <xdr:spPr>
        <a:xfrm>
          <a:off x="16598900" y="283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117348</xdr:rowOff>
    </xdr:from>
    <xdr:to>
      <xdr:col>24</xdr:col>
      <xdr:colOff>82550</xdr:colOff>
      <xdr:row>17</xdr:row>
      <xdr:rowOff>47498</xdr:rowOff>
    </xdr:to>
    <xdr:sp macro="" textlink="">
      <xdr:nvSpPr>
        <xdr:cNvPr id="126" name="フローチャート : 判断 125"/>
        <xdr:cNvSpPr/>
      </xdr:nvSpPr>
      <xdr:spPr>
        <a:xfrm>
          <a:off x="164592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35560</xdr:rowOff>
    </xdr:from>
    <xdr:to>
      <xdr:col>22</xdr:col>
      <xdr:colOff>565150</xdr:colOff>
      <xdr:row>16</xdr:row>
      <xdr:rowOff>76708</xdr:rowOff>
    </xdr:to>
    <xdr:cxnSp macro="">
      <xdr:nvCxnSpPr>
        <xdr:cNvPr id="127" name="直線コネクタ 126"/>
        <xdr:cNvCxnSpPr/>
      </xdr:nvCxnSpPr>
      <xdr:spPr>
        <a:xfrm flipV="1">
          <a:off x="14782800" y="277876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121920</xdr:rowOff>
    </xdr:from>
    <xdr:to>
      <xdr:col>22</xdr:col>
      <xdr:colOff>615950</xdr:colOff>
      <xdr:row>17</xdr:row>
      <xdr:rowOff>52070</xdr:rowOff>
    </xdr:to>
    <xdr:sp macro="" textlink="">
      <xdr:nvSpPr>
        <xdr:cNvPr id="128" name="フローチャート : 判断 127"/>
        <xdr:cNvSpPr/>
      </xdr:nvSpPr>
      <xdr:spPr>
        <a:xfrm>
          <a:off x="15621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36847</xdr:rowOff>
    </xdr:from>
    <xdr:ext cx="736600" cy="259045"/>
    <xdr:sp macro="" textlink="">
      <xdr:nvSpPr>
        <xdr:cNvPr id="129" name="テキスト ボックス 128"/>
        <xdr:cNvSpPr txBox="1"/>
      </xdr:nvSpPr>
      <xdr:spPr>
        <a:xfrm>
          <a:off x="15290800" y="295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53848</xdr:rowOff>
    </xdr:from>
    <xdr:to>
      <xdr:col>21</xdr:col>
      <xdr:colOff>361950</xdr:colOff>
      <xdr:row>16</xdr:row>
      <xdr:rowOff>76708</xdr:rowOff>
    </xdr:to>
    <xdr:cxnSp macro="">
      <xdr:nvCxnSpPr>
        <xdr:cNvPr id="130" name="直線コネクタ 129"/>
        <xdr:cNvCxnSpPr/>
      </xdr:nvCxnSpPr>
      <xdr:spPr>
        <a:xfrm>
          <a:off x="13893800" y="27970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117348</xdr:rowOff>
    </xdr:from>
    <xdr:to>
      <xdr:col>21</xdr:col>
      <xdr:colOff>412750</xdr:colOff>
      <xdr:row>17</xdr:row>
      <xdr:rowOff>47498</xdr:rowOff>
    </xdr:to>
    <xdr:sp macro="" textlink="">
      <xdr:nvSpPr>
        <xdr:cNvPr id="131" name="フローチャート : 判断 130"/>
        <xdr:cNvSpPr/>
      </xdr:nvSpPr>
      <xdr:spPr>
        <a:xfrm>
          <a:off x="147320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32275</xdr:rowOff>
    </xdr:from>
    <xdr:ext cx="762000" cy="259045"/>
    <xdr:sp macro="" textlink="">
      <xdr:nvSpPr>
        <xdr:cNvPr id="132" name="テキスト ボックス 131"/>
        <xdr:cNvSpPr txBox="1"/>
      </xdr:nvSpPr>
      <xdr:spPr>
        <a:xfrm>
          <a:off x="144018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53848</xdr:rowOff>
    </xdr:from>
    <xdr:to>
      <xdr:col>20</xdr:col>
      <xdr:colOff>158750</xdr:colOff>
      <xdr:row>16</xdr:row>
      <xdr:rowOff>58420</xdr:rowOff>
    </xdr:to>
    <xdr:cxnSp macro="">
      <xdr:nvCxnSpPr>
        <xdr:cNvPr id="133" name="直線コネクタ 132"/>
        <xdr:cNvCxnSpPr/>
      </xdr:nvCxnSpPr>
      <xdr:spPr>
        <a:xfrm flipV="1">
          <a:off x="13004800" y="2797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89916</xdr:rowOff>
    </xdr:from>
    <xdr:to>
      <xdr:col>20</xdr:col>
      <xdr:colOff>209550</xdr:colOff>
      <xdr:row>17</xdr:row>
      <xdr:rowOff>20066</xdr:rowOff>
    </xdr:to>
    <xdr:sp macro="" textlink="">
      <xdr:nvSpPr>
        <xdr:cNvPr id="134" name="フローチャート : 判断 133"/>
        <xdr:cNvSpPr/>
      </xdr:nvSpPr>
      <xdr:spPr>
        <a:xfrm>
          <a:off x="138430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4843</xdr:rowOff>
    </xdr:from>
    <xdr:ext cx="762000" cy="259045"/>
    <xdr:sp macro="" textlink="">
      <xdr:nvSpPr>
        <xdr:cNvPr id="135" name="テキスト ボックス 134"/>
        <xdr:cNvSpPr txBox="1"/>
      </xdr:nvSpPr>
      <xdr:spPr>
        <a:xfrm>
          <a:off x="13512800" y="291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36" name="フローチャート : 判断 135"/>
        <xdr:cNvSpPr/>
      </xdr:nvSpPr>
      <xdr:spPr>
        <a:xfrm>
          <a:off x="12954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144289</xdr:rowOff>
    </xdr:from>
    <xdr:ext cx="762000" cy="259045"/>
    <xdr:sp macro="" textlink="">
      <xdr:nvSpPr>
        <xdr:cNvPr id="137" name="テキスト ボックス 136"/>
        <xdr:cNvSpPr txBox="1"/>
      </xdr:nvSpPr>
      <xdr:spPr>
        <a:xfrm>
          <a:off x="12623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96774</xdr:rowOff>
    </xdr:from>
    <xdr:to>
      <xdr:col>24</xdr:col>
      <xdr:colOff>82550</xdr:colOff>
      <xdr:row>16</xdr:row>
      <xdr:rowOff>26924</xdr:rowOff>
    </xdr:to>
    <xdr:sp macro="" textlink="">
      <xdr:nvSpPr>
        <xdr:cNvPr id="143" name="円/楕円 142"/>
        <xdr:cNvSpPr/>
      </xdr:nvSpPr>
      <xdr:spPr>
        <a:xfrm>
          <a:off x="16459200" y="266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5351</xdr:rowOff>
    </xdr:from>
    <xdr:ext cx="762000" cy="259045"/>
    <xdr:sp macro="" textlink="">
      <xdr:nvSpPr>
        <xdr:cNvPr id="144" name="物件費該当値テキスト"/>
        <xdr:cNvSpPr txBox="1"/>
      </xdr:nvSpPr>
      <xdr:spPr>
        <a:xfrm>
          <a:off x="16598900" y="2577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156210</xdr:rowOff>
    </xdr:from>
    <xdr:to>
      <xdr:col>22</xdr:col>
      <xdr:colOff>615950</xdr:colOff>
      <xdr:row>16</xdr:row>
      <xdr:rowOff>86360</xdr:rowOff>
    </xdr:to>
    <xdr:sp macro="" textlink="">
      <xdr:nvSpPr>
        <xdr:cNvPr id="145" name="円/楕円 144"/>
        <xdr:cNvSpPr/>
      </xdr:nvSpPr>
      <xdr:spPr>
        <a:xfrm>
          <a:off x="15621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96537</xdr:rowOff>
    </xdr:from>
    <xdr:ext cx="736600" cy="259045"/>
    <xdr:sp macro="" textlink="">
      <xdr:nvSpPr>
        <xdr:cNvPr id="146" name="テキスト ボックス 145"/>
        <xdr:cNvSpPr txBox="1"/>
      </xdr:nvSpPr>
      <xdr:spPr>
        <a:xfrm>
          <a:off x="15290800" y="2496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25908</xdr:rowOff>
    </xdr:from>
    <xdr:to>
      <xdr:col>21</xdr:col>
      <xdr:colOff>412750</xdr:colOff>
      <xdr:row>16</xdr:row>
      <xdr:rowOff>127508</xdr:rowOff>
    </xdr:to>
    <xdr:sp macro="" textlink="">
      <xdr:nvSpPr>
        <xdr:cNvPr id="147" name="円/楕円 146"/>
        <xdr:cNvSpPr/>
      </xdr:nvSpPr>
      <xdr:spPr>
        <a:xfrm>
          <a:off x="14732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137685</xdr:rowOff>
    </xdr:from>
    <xdr:ext cx="762000" cy="259045"/>
    <xdr:sp macro="" textlink="">
      <xdr:nvSpPr>
        <xdr:cNvPr id="148" name="テキスト ボックス 147"/>
        <xdr:cNvSpPr txBox="1"/>
      </xdr:nvSpPr>
      <xdr:spPr>
        <a:xfrm>
          <a:off x="14401800" y="253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3048</xdr:rowOff>
    </xdr:from>
    <xdr:to>
      <xdr:col>20</xdr:col>
      <xdr:colOff>209550</xdr:colOff>
      <xdr:row>16</xdr:row>
      <xdr:rowOff>104648</xdr:rowOff>
    </xdr:to>
    <xdr:sp macro="" textlink="">
      <xdr:nvSpPr>
        <xdr:cNvPr id="149" name="円/楕円 148"/>
        <xdr:cNvSpPr/>
      </xdr:nvSpPr>
      <xdr:spPr>
        <a:xfrm>
          <a:off x="138430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114825</xdr:rowOff>
    </xdr:from>
    <xdr:ext cx="762000" cy="259045"/>
    <xdr:sp macro="" textlink="">
      <xdr:nvSpPr>
        <xdr:cNvPr id="150" name="テキスト ボックス 149"/>
        <xdr:cNvSpPr txBox="1"/>
      </xdr:nvSpPr>
      <xdr:spPr>
        <a:xfrm>
          <a:off x="13512800" y="2515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xdr:rowOff>
    </xdr:from>
    <xdr:to>
      <xdr:col>19</xdr:col>
      <xdr:colOff>6350</xdr:colOff>
      <xdr:row>16</xdr:row>
      <xdr:rowOff>109220</xdr:rowOff>
    </xdr:to>
    <xdr:sp macro="" textlink="">
      <xdr:nvSpPr>
        <xdr:cNvPr id="151" name="円/楕円 150"/>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119397</xdr:rowOff>
    </xdr:from>
    <xdr:ext cx="762000" cy="259045"/>
    <xdr:sp macro="" textlink="">
      <xdr:nvSpPr>
        <xdr:cNvPr id="152" name="テキスト ボックス 151"/>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前年度と比べ、</a:t>
          </a:r>
          <a:r>
            <a:rPr kumimoji="1" lang="en-US" altLang="ja-JP" sz="1100">
              <a:solidFill>
                <a:sysClr val="windowText" lastClr="000000"/>
              </a:solidFill>
              <a:effectLst/>
              <a:latin typeface="+mn-lt"/>
              <a:ea typeface="+mn-ea"/>
              <a:cs typeface="+mn-cs"/>
            </a:rPr>
            <a:t>0.6</a:t>
          </a:r>
          <a:r>
            <a:rPr kumimoji="1" lang="ja-JP" altLang="en-US" sz="1100">
              <a:solidFill>
                <a:sysClr val="windowText" lastClr="000000"/>
              </a:solidFill>
              <a:effectLst/>
              <a:latin typeface="+mn-lt"/>
              <a:ea typeface="+mn-ea"/>
              <a:cs typeface="+mn-cs"/>
            </a:rPr>
            <a:t>ポイント増加し、</a:t>
          </a:r>
          <a:r>
            <a:rPr kumimoji="1" lang="en-US" altLang="ja-JP" sz="1100">
              <a:solidFill>
                <a:sysClr val="windowText" lastClr="000000"/>
              </a:solidFill>
              <a:effectLst/>
              <a:latin typeface="+mn-lt"/>
              <a:ea typeface="+mn-ea"/>
              <a:cs typeface="+mn-cs"/>
            </a:rPr>
            <a:t>5.7</a:t>
          </a:r>
          <a:r>
            <a:rPr kumimoji="1" lang="ja-JP" altLang="en-US" sz="1100">
              <a:solidFill>
                <a:sysClr val="windowText" lastClr="000000"/>
              </a:solidFill>
              <a:effectLst/>
              <a:latin typeface="+mn-lt"/>
              <a:ea typeface="+mn-ea"/>
              <a:cs typeface="+mn-cs"/>
            </a:rPr>
            <a:t>％となり、類似団体平均を</a:t>
          </a:r>
          <a:r>
            <a:rPr kumimoji="1" lang="en-US" altLang="ja-JP" sz="1100">
              <a:solidFill>
                <a:sysClr val="windowText" lastClr="000000"/>
              </a:solidFill>
              <a:effectLst/>
              <a:latin typeface="+mn-lt"/>
              <a:ea typeface="+mn-ea"/>
              <a:cs typeface="+mn-cs"/>
            </a:rPr>
            <a:t>0.9</a:t>
          </a:r>
          <a:r>
            <a:rPr kumimoji="1" lang="ja-JP" altLang="en-US" sz="1100">
              <a:solidFill>
                <a:sysClr val="windowText" lastClr="000000"/>
              </a:solidFill>
              <a:effectLst/>
              <a:latin typeface="+mn-lt"/>
              <a:ea typeface="+mn-ea"/>
              <a:cs typeface="+mn-cs"/>
            </a:rPr>
            <a:t>ポイント上回った。</a:t>
          </a:r>
          <a:r>
            <a:rPr kumimoji="1" lang="ja-JP" altLang="ja-JP" sz="1100" strike="noStrike" baseline="0">
              <a:solidFill>
                <a:sysClr val="windowText" lastClr="000000"/>
              </a:solidFill>
              <a:effectLst/>
              <a:latin typeface="+mn-lt"/>
              <a:ea typeface="+mn-ea"/>
              <a:cs typeface="+mn-cs"/>
            </a:rPr>
            <a:t>経常</a:t>
          </a:r>
          <a:r>
            <a:rPr kumimoji="1" lang="ja-JP" altLang="ja-JP" sz="1100">
              <a:solidFill>
                <a:sysClr val="windowText" lastClr="000000"/>
              </a:solidFill>
              <a:effectLst/>
              <a:latin typeface="+mn-lt"/>
              <a:ea typeface="+mn-ea"/>
              <a:cs typeface="+mn-cs"/>
            </a:rPr>
            <a:t>収支比率が類似団体平均を上回り、かつ上昇傾向にある要因として、障害福祉サービス費の増加</a:t>
          </a:r>
          <a:r>
            <a:rPr kumimoji="1" lang="ja-JP" altLang="en-US" sz="1100">
              <a:solidFill>
                <a:sysClr val="windowText" lastClr="000000"/>
              </a:solidFill>
              <a:effectLst/>
              <a:latin typeface="+mn-lt"/>
              <a:ea typeface="+mn-ea"/>
              <a:cs typeface="+mn-cs"/>
            </a:rPr>
            <a:t>や</a:t>
          </a:r>
          <a:r>
            <a:rPr kumimoji="1" lang="ja-JP" altLang="ja-JP" sz="1100">
              <a:solidFill>
                <a:sysClr val="windowText" lastClr="000000"/>
              </a:solidFill>
              <a:effectLst/>
              <a:latin typeface="+mn-lt"/>
              <a:ea typeface="+mn-ea"/>
              <a:cs typeface="+mn-cs"/>
            </a:rPr>
            <a:t>老人福祉</a:t>
          </a:r>
          <a:r>
            <a:rPr kumimoji="1" lang="ja-JP" altLang="ja-JP" sz="1100" strike="noStrike" baseline="0">
              <a:solidFill>
                <a:sysClr val="windowText" lastClr="000000"/>
              </a:solidFill>
              <a:effectLst/>
              <a:latin typeface="+mn-lt"/>
              <a:ea typeface="+mn-ea"/>
              <a:cs typeface="+mn-cs"/>
            </a:rPr>
            <a:t>施設</a:t>
          </a:r>
          <a:r>
            <a:rPr kumimoji="1" lang="ja-JP" altLang="en-US" sz="1100" strike="noStrike" baseline="0">
              <a:solidFill>
                <a:sysClr val="windowText" lastClr="000000"/>
              </a:solidFill>
              <a:effectLst/>
              <a:latin typeface="+mn-lt"/>
              <a:ea typeface="+mn-ea"/>
              <a:cs typeface="+mn-cs"/>
            </a:rPr>
            <a:t>に対する</a:t>
          </a:r>
          <a:r>
            <a:rPr kumimoji="1" lang="ja-JP" altLang="ja-JP" sz="1100">
              <a:solidFill>
                <a:sysClr val="windowText" lastClr="000000"/>
              </a:solidFill>
              <a:effectLst/>
              <a:latin typeface="+mn-lt"/>
              <a:ea typeface="+mn-ea"/>
              <a:cs typeface="+mn-cs"/>
            </a:rPr>
            <a:t>措置費の増加などが挙げられる。高齢化が進む中、今後も扶助費の増加が見込まれる。</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80" name="直線コネクタ 179"/>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1"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2" name="直線コネクタ 181"/>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3"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4" name="直線コネクタ 183"/>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69850</xdr:rowOff>
    </xdr:from>
    <xdr:to>
      <xdr:col>7</xdr:col>
      <xdr:colOff>15875</xdr:colOff>
      <xdr:row>57</xdr:row>
      <xdr:rowOff>12700</xdr:rowOff>
    </xdr:to>
    <xdr:cxnSp macro="">
      <xdr:nvCxnSpPr>
        <xdr:cNvPr id="185" name="直線コネクタ 184"/>
        <xdr:cNvCxnSpPr/>
      </xdr:nvCxnSpPr>
      <xdr:spPr>
        <a:xfrm>
          <a:off x="3987800" y="96710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6"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7" name="フローチャート : 判断 186"/>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146050</xdr:rowOff>
    </xdr:from>
    <xdr:to>
      <xdr:col>5</xdr:col>
      <xdr:colOff>549275</xdr:colOff>
      <xdr:row>56</xdr:row>
      <xdr:rowOff>69850</xdr:rowOff>
    </xdr:to>
    <xdr:cxnSp macro="">
      <xdr:nvCxnSpPr>
        <xdr:cNvPr id="188" name="直線コネクタ 187"/>
        <xdr:cNvCxnSpPr/>
      </xdr:nvCxnSpPr>
      <xdr:spPr>
        <a:xfrm>
          <a:off x="3098800" y="940435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9" name="フローチャート : 判断 188"/>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90" name="テキスト ボックス 189"/>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146050</xdr:rowOff>
    </xdr:from>
    <xdr:to>
      <xdr:col>4</xdr:col>
      <xdr:colOff>346075</xdr:colOff>
      <xdr:row>54</xdr:row>
      <xdr:rowOff>146050</xdr:rowOff>
    </xdr:to>
    <xdr:cxnSp macro="">
      <xdr:nvCxnSpPr>
        <xdr:cNvPr id="191" name="直線コネクタ 190"/>
        <xdr:cNvCxnSpPr/>
      </xdr:nvCxnSpPr>
      <xdr:spPr>
        <a:xfrm>
          <a:off x="2209800" y="940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57150</xdr:rowOff>
    </xdr:from>
    <xdr:to>
      <xdr:col>4</xdr:col>
      <xdr:colOff>396875</xdr:colOff>
      <xdr:row>55</xdr:row>
      <xdr:rowOff>158750</xdr:rowOff>
    </xdr:to>
    <xdr:sp macro="" textlink="">
      <xdr:nvSpPr>
        <xdr:cNvPr id="192" name="フローチャート : 判断 191"/>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143527</xdr:rowOff>
    </xdr:from>
    <xdr:ext cx="762000" cy="259045"/>
    <xdr:sp macro="" textlink="">
      <xdr:nvSpPr>
        <xdr:cNvPr id="193" name="テキスト ボックス 192"/>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146050</xdr:rowOff>
    </xdr:to>
    <xdr:cxnSp macro="">
      <xdr:nvCxnSpPr>
        <xdr:cNvPr id="194" name="直線コネクタ 193"/>
        <xdr:cNvCxnSpPr/>
      </xdr:nvCxnSpPr>
      <xdr:spPr>
        <a:xfrm>
          <a:off x="1320800" y="93091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0</xdr:rowOff>
    </xdr:from>
    <xdr:to>
      <xdr:col>3</xdr:col>
      <xdr:colOff>193675</xdr:colOff>
      <xdr:row>55</xdr:row>
      <xdr:rowOff>101600</xdr:rowOff>
    </xdr:to>
    <xdr:sp macro="" textlink="">
      <xdr:nvSpPr>
        <xdr:cNvPr id="195" name="フローチャート : 判断 194"/>
        <xdr:cNvSpPr/>
      </xdr:nvSpPr>
      <xdr:spPr>
        <a:xfrm>
          <a:off x="2159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86377</xdr:rowOff>
    </xdr:from>
    <xdr:ext cx="762000" cy="259045"/>
    <xdr:sp macro="" textlink="">
      <xdr:nvSpPr>
        <xdr:cNvPr id="196" name="テキスト ボックス 195"/>
        <xdr:cNvSpPr txBox="1"/>
      </xdr:nvSpPr>
      <xdr:spPr>
        <a:xfrm>
          <a:off x="1828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197" name="フローチャート : 判断 196"/>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86377</xdr:rowOff>
    </xdr:from>
    <xdr:ext cx="762000" cy="259045"/>
    <xdr:sp macro="" textlink="">
      <xdr:nvSpPr>
        <xdr:cNvPr id="198" name="テキスト ボックス 197"/>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56</xdr:row>
      <xdr:rowOff>133350</xdr:rowOff>
    </xdr:from>
    <xdr:to>
      <xdr:col>7</xdr:col>
      <xdr:colOff>66675</xdr:colOff>
      <xdr:row>57</xdr:row>
      <xdr:rowOff>63500</xdr:rowOff>
    </xdr:to>
    <xdr:sp macro="" textlink="">
      <xdr:nvSpPr>
        <xdr:cNvPr id="204" name="円/楕円 203"/>
        <xdr:cNvSpPr/>
      </xdr:nvSpPr>
      <xdr:spPr>
        <a:xfrm>
          <a:off x="47752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105427</xdr:rowOff>
    </xdr:from>
    <xdr:ext cx="762000" cy="259045"/>
    <xdr:sp macro="" textlink="">
      <xdr:nvSpPr>
        <xdr:cNvPr id="205" name="扶助費該当値テキスト"/>
        <xdr:cNvSpPr txBox="1"/>
      </xdr:nvSpPr>
      <xdr:spPr>
        <a:xfrm>
          <a:off x="49149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19050</xdr:rowOff>
    </xdr:from>
    <xdr:to>
      <xdr:col>5</xdr:col>
      <xdr:colOff>600075</xdr:colOff>
      <xdr:row>56</xdr:row>
      <xdr:rowOff>120650</xdr:rowOff>
    </xdr:to>
    <xdr:sp macro="" textlink="">
      <xdr:nvSpPr>
        <xdr:cNvPr id="206" name="円/楕円 205"/>
        <xdr:cNvSpPr/>
      </xdr:nvSpPr>
      <xdr:spPr>
        <a:xfrm>
          <a:off x="3937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207" name="テキスト ボックス 206"/>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95250</xdr:rowOff>
    </xdr:from>
    <xdr:to>
      <xdr:col>4</xdr:col>
      <xdr:colOff>396875</xdr:colOff>
      <xdr:row>55</xdr:row>
      <xdr:rowOff>25400</xdr:rowOff>
    </xdr:to>
    <xdr:sp macro="" textlink="">
      <xdr:nvSpPr>
        <xdr:cNvPr id="208" name="円/楕円 207"/>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35577</xdr:rowOff>
    </xdr:from>
    <xdr:ext cx="762000" cy="259045"/>
    <xdr:sp macro="" textlink="">
      <xdr:nvSpPr>
        <xdr:cNvPr id="209" name="テキスト ボックス 208"/>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95250</xdr:rowOff>
    </xdr:from>
    <xdr:to>
      <xdr:col>3</xdr:col>
      <xdr:colOff>193675</xdr:colOff>
      <xdr:row>55</xdr:row>
      <xdr:rowOff>25400</xdr:rowOff>
    </xdr:to>
    <xdr:sp macro="" textlink="">
      <xdr:nvSpPr>
        <xdr:cNvPr id="210" name="円/楕円 209"/>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11" name="テキスト ボックス 210"/>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2" name="円/楕円 211"/>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3" name="テキスト ボックス 212"/>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前年度と比べ、</a:t>
          </a:r>
          <a:r>
            <a:rPr kumimoji="1" lang="en-US" altLang="ja-JP" sz="1100">
              <a:solidFill>
                <a:sysClr val="windowText" lastClr="000000"/>
              </a:solidFill>
              <a:effectLst/>
              <a:latin typeface="+mn-lt"/>
              <a:ea typeface="+mn-ea"/>
              <a:cs typeface="+mn-cs"/>
            </a:rPr>
            <a:t>0.2</a:t>
          </a:r>
          <a:r>
            <a:rPr kumimoji="1" lang="ja-JP" altLang="en-US" sz="1100">
              <a:solidFill>
                <a:sysClr val="windowText" lastClr="000000"/>
              </a:solidFill>
              <a:effectLst/>
              <a:latin typeface="+mn-lt"/>
              <a:ea typeface="+mn-ea"/>
              <a:cs typeface="+mn-cs"/>
            </a:rPr>
            <a:t>ポイント増加し、</a:t>
          </a:r>
          <a:r>
            <a:rPr kumimoji="1" lang="en-US" altLang="ja-JP" sz="1100">
              <a:solidFill>
                <a:sysClr val="windowText" lastClr="000000"/>
              </a:solidFill>
              <a:effectLst/>
              <a:latin typeface="+mn-lt"/>
              <a:ea typeface="+mn-ea"/>
              <a:cs typeface="+mn-cs"/>
            </a:rPr>
            <a:t>10.3</a:t>
          </a:r>
          <a:r>
            <a:rPr kumimoji="1" lang="ja-JP" altLang="ja-JP" sz="1100">
              <a:solidFill>
                <a:sysClr val="windowText" lastClr="000000"/>
              </a:solidFill>
              <a:effectLst/>
              <a:latin typeface="+mn-lt"/>
              <a:ea typeface="+mn-ea"/>
              <a:cs typeface="+mn-cs"/>
            </a:rPr>
            <a:t>％となった。類似団体平均を</a:t>
          </a:r>
          <a:r>
            <a:rPr kumimoji="1" lang="ja-JP" altLang="en-US" sz="1100">
              <a:solidFill>
                <a:sysClr val="windowText" lastClr="000000"/>
              </a:solidFill>
              <a:effectLst/>
              <a:latin typeface="+mn-lt"/>
              <a:ea typeface="+mn-ea"/>
              <a:cs typeface="+mn-cs"/>
            </a:rPr>
            <a:t>下回</a:t>
          </a:r>
          <a:r>
            <a:rPr kumimoji="1" lang="ja-JP" altLang="ja-JP" sz="1100">
              <a:solidFill>
                <a:sysClr val="windowText" lastClr="000000"/>
              </a:solidFill>
              <a:effectLst/>
              <a:latin typeface="+mn-lt"/>
              <a:ea typeface="+mn-ea"/>
              <a:cs typeface="+mn-cs"/>
            </a:rPr>
            <a:t>って</a:t>
          </a:r>
          <a:r>
            <a:rPr kumimoji="1" lang="ja-JP" altLang="en-US" sz="1100">
              <a:solidFill>
                <a:sysClr val="windowText" lastClr="000000"/>
              </a:solidFill>
              <a:effectLst/>
              <a:latin typeface="+mn-lt"/>
              <a:ea typeface="+mn-ea"/>
              <a:cs typeface="+mn-cs"/>
            </a:rPr>
            <a:t>いる</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主な構成は</a:t>
          </a:r>
          <a:r>
            <a:rPr kumimoji="1" lang="ja-JP" altLang="ja-JP" sz="1100">
              <a:solidFill>
                <a:sysClr val="windowText" lastClr="000000"/>
              </a:solidFill>
              <a:effectLst/>
              <a:latin typeface="+mn-lt"/>
              <a:ea typeface="+mn-ea"/>
              <a:cs typeface="+mn-cs"/>
            </a:rPr>
            <a:t>維持補修費及び繰出金等で</a:t>
          </a:r>
          <a:r>
            <a:rPr kumimoji="1" lang="ja-JP" altLang="en-US" sz="1100">
              <a:solidFill>
                <a:sysClr val="windowText" lastClr="000000"/>
              </a:solidFill>
              <a:effectLst/>
              <a:latin typeface="+mn-lt"/>
              <a:ea typeface="+mn-ea"/>
              <a:cs typeface="+mn-cs"/>
            </a:rPr>
            <a:t>ある。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近年はほぼ横ばいで推移しているものの、</a:t>
          </a:r>
          <a:r>
            <a:rPr kumimoji="1" lang="ja-JP" altLang="ja-JP" sz="1100">
              <a:solidFill>
                <a:sysClr val="windowText" lastClr="000000"/>
              </a:solidFill>
              <a:effectLst/>
              <a:latin typeface="+mn-lt"/>
              <a:ea typeface="+mn-ea"/>
              <a:cs typeface="+mn-cs"/>
            </a:rPr>
            <a:t>国民健康保険事業</a:t>
          </a:r>
          <a:r>
            <a:rPr kumimoji="1" lang="ja-JP" altLang="en-US" sz="1100">
              <a:solidFill>
                <a:sysClr val="windowText" lastClr="000000"/>
              </a:solidFill>
              <a:effectLst/>
              <a:latin typeface="+mn-lt"/>
              <a:ea typeface="+mn-ea"/>
              <a:cs typeface="+mn-cs"/>
            </a:rPr>
            <a:t>特別</a:t>
          </a:r>
          <a:r>
            <a:rPr kumimoji="1" lang="ja-JP" altLang="ja-JP" sz="1100">
              <a:solidFill>
                <a:sysClr val="windowText" lastClr="000000"/>
              </a:solidFill>
              <a:effectLst/>
              <a:latin typeface="+mn-lt"/>
              <a:ea typeface="+mn-ea"/>
              <a:cs typeface="+mn-cs"/>
            </a:rPr>
            <a:t>会計の財政悪化に伴い、赤字補填的な繰出金支出が</a:t>
          </a:r>
          <a:r>
            <a:rPr kumimoji="1" lang="ja-JP" altLang="en-US" sz="1100">
              <a:solidFill>
                <a:sysClr val="windowText" lastClr="000000"/>
              </a:solidFill>
              <a:effectLst/>
              <a:latin typeface="+mn-lt"/>
              <a:ea typeface="+mn-ea"/>
              <a:cs typeface="+mn-cs"/>
            </a:rPr>
            <a:t>あるため、</a:t>
          </a:r>
          <a:r>
            <a:rPr kumimoji="1" lang="ja-JP" altLang="ja-JP" sz="1100">
              <a:solidFill>
                <a:sysClr val="windowText" lastClr="000000"/>
              </a:solidFill>
              <a:effectLst/>
              <a:latin typeface="+mn-lt"/>
              <a:ea typeface="+mn-ea"/>
              <a:cs typeface="+mn-cs"/>
            </a:rPr>
            <a:t>国民健康保険事業の適正な運営を図り、税負担の公平性を保つ必要がある。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8" name="直線コネクタ 22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9" name="テキスト ボックス 22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0" name="直線コネクタ 22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1" name="テキスト ボックス 23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2" name="直線コネクタ 23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3" name="テキスト ボックス 23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4" name="直線コネクタ 23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5" name="テキスト ボックス 23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127000</xdr:rowOff>
    </xdr:from>
    <xdr:to>
      <xdr:col>24</xdr:col>
      <xdr:colOff>31750</xdr:colOff>
      <xdr:row>60</xdr:row>
      <xdr:rowOff>40132</xdr:rowOff>
    </xdr:to>
    <xdr:cxnSp macro="">
      <xdr:nvCxnSpPr>
        <xdr:cNvPr id="238" name="直線コネクタ 237"/>
        <xdr:cNvCxnSpPr/>
      </xdr:nvCxnSpPr>
      <xdr:spPr>
        <a:xfrm flipV="1">
          <a:off x="16510000" y="9385300"/>
          <a:ext cx="0" cy="9418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9"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40" name="直線コネクタ 239"/>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41927</xdr:rowOff>
    </xdr:from>
    <xdr:ext cx="762000" cy="259045"/>
    <xdr:sp macro="" textlink="">
      <xdr:nvSpPr>
        <xdr:cNvPr id="241" name="その他最大値テキスト"/>
        <xdr:cNvSpPr txBox="1"/>
      </xdr:nvSpPr>
      <xdr:spPr>
        <a:xfrm>
          <a:off x="16598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54</xdr:row>
      <xdr:rowOff>127000</xdr:rowOff>
    </xdr:from>
    <xdr:to>
      <xdr:col>24</xdr:col>
      <xdr:colOff>120650</xdr:colOff>
      <xdr:row>54</xdr:row>
      <xdr:rowOff>127000</xdr:rowOff>
    </xdr:to>
    <xdr:cxnSp macro="">
      <xdr:nvCxnSpPr>
        <xdr:cNvPr id="242" name="直線コネクタ 241"/>
        <xdr:cNvCxnSpPr/>
      </xdr:nvCxnSpPr>
      <xdr:spPr>
        <a:xfrm>
          <a:off x="16421100" y="938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17272</xdr:rowOff>
    </xdr:from>
    <xdr:to>
      <xdr:col>24</xdr:col>
      <xdr:colOff>31750</xdr:colOff>
      <xdr:row>56</xdr:row>
      <xdr:rowOff>26416</xdr:rowOff>
    </xdr:to>
    <xdr:cxnSp macro="">
      <xdr:nvCxnSpPr>
        <xdr:cNvPr id="243" name="直線コネクタ 242"/>
        <xdr:cNvCxnSpPr/>
      </xdr:nvCxnSpPr>
      <xdr:spPr>
        <a:xfrm>
          <a:off x="15671800" y="961847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116857</xdr:rowOff>
    </xdr:from>
    <xdr:ext cx="762000" cy="259045"/>
    <xdr:sp macro="" textlink="">
      <xdr:nvSpPr>
        <xdr:cNvPr id="244" name="その他平均値テキスト"/>
        <xdr:cNvSpPr txBox="1"/>
      </xdr:nvSpPr>
      <xdr:spPr>
        <a:xfrm>
          <a:off x="16598900" y="9718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45" name="フローチャート : 判断 244"/>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17272</xdr:rowOff>
    </xdr:from>
    <xdr:to>
      <xdr:col>22</xdr:col>
      <xdr:colOff>565150</xdr:colOff>
      <xdr:row>56</xdr:row>
      <xdr:rowOff>30988</xdr:rowOff>
    </xdr:to>
    <xdr:cxnSp macro="">
      <xdr:nvCxnSpPr>
        <xdr:cNvPr id="246" name="直線コネクタ 245"/>
        <xdr:cNvCxnSpPr/>
      </xdr:nvCxnSpPr>
      <xdr:spPr>
        <a:xfrm flipV="1">
          <a:off x="14782800" y="96184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117348</xdr:rowOff>
    </xdr:from>
    <xdr:to>
      <xdr:col>22</xdr:col>
      <xdr:colOff>615950</xdr:colOff>
      <xdr:row>57</xdr:row>
      <xdr:rowOff>47498</xdr:rowOff>
    </xdr:to>
    <xdr:sp macro="" textlink="">
      <xdr:nvSpPr>
        <xdr:cNvPr id="247" name="フローチャート : 判断 246"/>
        <xdr:cNvSpPr/>
      </xdr:nvSpPr>
      <xdr:spPr>
        <a:xfrm>
          <a:off x="15621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32275</xdr:rowOff>
    </xdr:from>
    <xdr:ext cx="736600" cy="259045"/>
    <xdr:sp macro="" textlink="">
      <xdr:nvSpPr>
        <xdr:cNvPr id="248" name="テキスト ボックス 247"/>
        <xdr:cNvSpPr txBox="1"/>
      </xdr:nvSpPr>
      <xdr:spPr>
        <a:xfrm>
          <a:off x="15290800" y="9804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17272</xdr:rowOff>
    </xdr:from>
    <xdr:to>
      <xdr:col>21</xdr:col>
      <xdr:colOff>361950</xdr:colOff>
      <xdr:row>56</xdr:row>
      <xdr:rowOff>30988</xdr:rowOff>
    </xdr:to>
    <xdr:cxnSp macro="">
      <xdr:nvCxnSpPr>
        <xdr:cNvPr id="249" name="直線コネクタ 248"/>
        <xdr:cNvCxnSpPr/>
      </xdr:nvCxnSpPr>
      <xdr:spPr>
        <a:xfrm>
          <a:off x="13893800" y="96184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121920</xdr:rowOff>
    </xdr:from>
    <xdr:to>
      <xdr:col>21</xdr:col>
      <xdr:colOff>412750</xdr:colOff>
      <xdr:row>57</xdr:row>
      <xdr:rowOff>52070</xdr:rowOff>
    </xdr:to>
    <xdr:sp macro="" textlink="">
      <xdr:nvSpPr>
        <xdr:cNvPr id="250" name="フローチャート : 判断 249"/>
        <xdr:cNvSpPr/>
      </xdr:nvSpPr>
      <xdr:spPr>
        <a:xfrm>
          <a:off x="14732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36847</xdr:rowOff>
    </xdr:from>
    <xdr:ext cx="762000" cy="259045"/>
    <xdr:sp macro="" textlink="">
      <xdr:nvSpPr>
        <xdr:cNvPr id="251" name="テキスト ボックス 250"/>
        <xdr:cNvSpPr txBox="1"/>
      </xdr:nvSpPr>
      <xdr:spPr>
        <a:xfrm>
          <a:off x="14401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xdr:rowOff>
    </xdr:from>
    <xdr:to>
      <xdr:col>20</xdr:col>
      <xdr:colOff>158750</xdr:colOff>
      <xdr:row>56</xdr:row>
      <xdr:rowOff>17272</xdr:rowOff>
    </xdr:to>
    <xdr:cxnSp macro="">
      <xdr:nvCxnSpPr>
        <xdr:cNvPr id="252" name="直線コネクタ 251"/>
        <xdr:cNvCxnSpPr/>
      </xdr:nvCxnSpPr>
      <xdr:spPr>
        <a:xfrm>
          <a:off x="13004800" y="96047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89916</xdr:rowOff>
    </xdr:from>
    <xdr:to>
      <xdr:col>20</xdr:col>
      <xdr:colOff>209550</xdr:colOff>
      <xdr:row>57</xdr:row>
      <xdr:rowOff>20066</xdr:rowOff>
    </xdr:to>
    <xdr:sp macro="" textlink="">
      <xdr:nvSpPr>
        <xdr:cNvPr id="253" name="フローチャート : 判断 252"/>
        <xdr:cNvSpPr/>
      </xdr:nvSpPr>
      <xdr:spPr>
        <a:xfrm>
          <a:off x="13843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4843</xdr:rowOff>
    </xdr:from>
    <xdr:ext cx="762000" cy="259045"/>
    <xdr:sp macro="" textlink="">
      <xdr:nvSpPr>
        <xdr:cNvPr id="254" name="テキスト ボックス 253"/>
        <xdr:cNvSpPr txBox="1"/>
      </xdr:nvSpPr>
      <xdr:spPr>
        <a:xfrm>
          <a:off x="13512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89916</xdr:rowOff>
    </xdr:from>
    <xdr:to>
      <xdr:col>19</xdr:col>
      <xdr:colOff>6350</xdr:colOff>
      <xdr:row>57</xdr:row>
      <xdr:rowOff>20066</xdr:rowOff>
    </xdr:to>
    <xdr:sp macro="" textlink="">
      <xdr:nvSpPr>
        <xdr:cNvPr id="255" name="フローチャート : 判断 254"/>
        <xdr:cNvSpPr/>
      </xdr:nvSpPr>
      <xdr:spPr>
        <a:xfrm>
          <a:off x="12954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4843</xdr:rowOff>
    </xdr:from>
    <xdr:ext cx="762000" cy="259045"/>
    <xdr:sp macro="" textlink="">
      <xdr:nvSpPr>
        <xdr:cNvPr id="256" name="テキスト ボックス 255"/>
        <xdr:cNvSpPr txBox="1"/>
      </xdr:nvSpPr>
      <xdr:spPr>
        <a:xfrm>
          <a:off x="12623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55</xdr:row>
      <xdr:rowOff>147066</xdr:rowOff>
    </xdr:from>
    <xdr:to>
      <xdr:col>24</xdr:col>
      <xdr:colOff>82550</xdr:colOff>
      <xdr:row>56</xdr:row>
      <xdr:rowOff>77216</xdr:rowOff>
    </xdr:to>
    <xdr:sp macro="" textlink="">
      <xdr:nvSpPr>
        <xdr:cNvPr id="262" name="円/楕円 261"/>
        <xdr:cNvSpPr/>
      </xdr:nvSpPr>
      <xdr:spPr>
        <a:xfrm>
          <a:off x="16459200" y="957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163593</xdr:rowOff>
    </xdr:from>
    <xdr:ext cx="762000" cy="259045"/>
    <xdr:sp macro="" textlink="">
      <xdr:nvSpPr>
        <xdr:cNvPr id="263" name="その他該当値テキスト"/>
        <xdr:cNvSpPr txBox="1"/>
      </xdr:nvSpPr>
      <xdr:spPr>
        <a:xfrm>
          <a:off x="16598900" y="9421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137922</xdr:rowOff>
    </xdr:from>
    <xdr:to>
      <xdr:col>22</xdr:col>
      <xdr:colOff>615950</xdr:colOff>
      <xdr:row>56</xdr:row>
      <xdr:rowOff>68072</xdr:rowOff>
    </xdr:to>
    <xdr:sp macro="" textlink="">
      <xdr:nvSpPr>
        <xdr:cNvPr id="264" name="円/楕円 263"/>
        <xdr:cNvSpPr/>
      </xdr:nvSpPr>
      <xdr:spPr>
        <a:xfrm>
          <a:off x="15621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78249</xdr:rowOff>
    </xdr:from>
    <xdr:ext cx="736600" cy="259045"/>
    <xdr:sp macro="" textlink="">
      <xdr:nvSpPr>
        <xdr:cNvPr id="265" name="テキスト ボックス 264"/>
        <xdr:cNvSpPr txBox="1"/>
      </xdr:nvSpPr>
      <xdr:spPr>
        <a:xfrm>
          <a:off x="15290800" y="9336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151638</xdr:rowOff>
    </xdr:from>
    <xdr:to>
      <xdr:col>21</xdr:col>
      <xdr:colOff>412750</xdr:colOff>
      <xdr:row>56</xdr:row>
      <xdr:rowOff>81788</xdr:rowOff>
    </xdr:to>
    <xdr:sp macro="" textlink="">
      <xdr:nvSpPr>
        <xdr:cNvPr id="266" name="円/楕円 265"/>
        <xdr:cNvSpPr/>
      </xdr:nvSpPr>
      <xdr:spPr>
        <a:xfrm>
          <a:off x="14732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91965</xdr:rowOff>
    </xdr:from>
    <xdr:ext cx="762000" cy="259045"/>
    <xdr:sp macro="" textlink="">
      <xdr:nvSpPr>
        <xdr:cNvPr id="267" name="テキスト ボックス 266"/>
        <xdr:cNvSpPr txBox="1"/>
      </xdr:nvSpPr>
      <xdr:spPr>
        <a:xfrm>
          <a:off x="14401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137922</xdr:rowOff>
    </xdr:from>
    <xdr:to>
      <xdr:col>20</xdr:col>
      <xdr:colOff>209550</xdr:colOff>
      <xdr:row>56</xdr:row>
      <xdr:rowOff>68072</xdr:rowOff>
    </xdr:to>
    <xdr:sp macro="" textlink="">
      <xdr:nvSpPr>
        <xdr:cNvPr id="268" name="円/楕円 267"/>
        <xdr:cNvSpPr/>
      </xdr:nvSpPr>
      <xdr:spPr>
        <a:xfrm>
          <a:off x="13843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78249</xdr:rowOff>
    </xdr:from>
    <xdr:ext cx="762000" cy="259045"/>
    <xdr:sp macro="" textlink="">
      <xdr:nvSpPr>
        <xdr:cNvPr id="269" name="テキスト ボックス 268"/>
        <xdr:cNvSpPr txBox="1"/>
      </xdr:nvSpPr>
      <xdr:spPr>
        <a:xfrm>
          <a:off x="13512800" y="933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70" name="円/楕円 269"/>
        <xdr:cNvSpPr/>
      </xdr:nvSpPr>
      <xdr:spPr>
        <a:xfrm>
          <a:off x="12954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71" name="テキスト ボックス 270"/>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前年度に比べ、</a:t>
          </a:r>
          <a:r>
            <a:rPr kumimoji="1" lang="en-US" altLang="ja-JP" sz="1100">
              <a:solidFill>
                <a:sysClr val="windowText" lastClr="000000"/>
              </a:solidFill>
              <a:effectLst/>
              <a:latin typeface="+mn-lt"/>
              <a:ea typeface="+mn-ea"/>
              <a:cs typeface="+mn-cs"/>
            </a:rPr>
            <a:t>0.8</a:t>
          </a:r>
          <a:r>
            <a:rPr kumimoji="1" lang="ja-JP" altLang="en-US" sz="1100">
              <a:solidFill>
                <a:sysClr val="windowText" lastClr="000000"/>
              </a:solidFill>
              <a:effectLst/>
              <a:latin typeface="+mn-lt"/>
              <a:ea typeface="+mn-ea"/>
              <a:cs typeface="+mn-cs"/>
            </a:rPr>
            <a:t>ポイント減少し、</a:t>
          </a:r>
          <a:r>
            <a:rPr kumimoji="1" lang="en-US" altLang="ja-JP" sz="1100">
              <a:solidFill>
                <a:sysClr val="windowText" lastClr="000000"/>
              </a:solidFill>
              <a:effectLst/>
              <a:latin typeface="+mn-lt"/>
              <a:ea typeface="+mn-ea"/>
              <a:cs typeface="+mn-cs"/>
            </a:rPr>
            <a:t>20.1</a:t>
          </a:r>
          <a:r>
            <a:rPr kumimoji="1" lang="ja-JP" altLang="en-US" sz="1100">
              <a:solidFill>
                <a:sysClr val="windowText" lastClr="000000"/>
              </a:solidFill>
              <a:effectLst/>
              <a:latin typeface="+mn-lt"/>
              <a:ea typeface="+mn-ea"/>
              <a:cs typeface="+mn-cs"/>
            </a:rPr>
            <a:t>％となった。類似団体平均を大きく上回って推移している。</a:t>
          </a:r>
          <a:r>
            <a:rPr kumimoji="1" lang="ja-JP" altLang="ja-JP" sz="1100">
              <a:solidFill>
                <a:sysClr val="windowText" lastClr="000000"/>
              </a:solidFill>
              <a:effectLst/>
              <a:latin typeface="+mn-lt"/>
              <a:ea typeface="+mn-ea"/>
              <a:cs typeface="+mn-cs"/>
            </a:rPr>
            <a:t>一部事務組合負担金（ゴミ処理・し尿処理・消防・病院等）の経常</a:t>
          </a:r>
          <a:r>
            <a:rPr kumimoji="1" lang="ja-JP" altLang="en-US" sz="1100">
              <a:solidFill>
                <a:sysClr val="windowText" lastClr="000000"/>
              </a:solidFill>
              <a:effectLst/>
              <a:latin typeface="+mn-lt"/>
              <a:ea typeface="+mn-ea"/>
              <a:cs typeface="+mn-cs"/>
            </a:rPr>
            <a:t>経費充当</a:t>
          </a:r>
          <a:r>
            <a:rPr kumimoji="1" lang="ja-JP" altLang="ja-JP" sz="1100">
              <a:solidFill>
                <a:sysClr val="windowText" lastClr="000000"/>
              </a:solidFill>
              <a:effectLst/>
              <a:latin typeface="+mn-lt"/>
              <a:ea typeface="+mn-ea"/>
              <a:cs typeface="+mn-cs"/>
            </a:rPr>
            <a:t>一般財源が、補助費全体の半数近くを占めて</a:t>
          </a:r>
          <a:r>
            <a:rPr kumimoji="1" lang="ja-JP" altLang="en-US" sz="1100">
              <a:solidFill>
                <a:sysClr val="windowText" lastClr="000000"/>
              </a:solidFill>
              <a:effectLst/>
              <a:latin typeface="+mn-lt"/>
              <a:ea typeface="+mn-ea"/>
              <a:cs typeface="+mn-cs"/>
            </a:rPr>
            <a:t>おり、</a:t>
          </a:r>
          <a:r>
            <a:rPr kumimoji="1" lang="ja-JP" altLang="ja-JP" sz="1100">
              <a:solidFill>
                <a:sysClr val="windowText" lastClr="000000"/>
              </a:solidFill>
              <a:effectLst/>
              <a:latin typeface="+mn-lt"/>
              <a:ea typeface="+mn-ea"/>
              <a:cs typeface="+mn-cs"/>
            </a:rPr>
            <a:t>今後は、一部事務組合をはじめ、補助団体等</a:t>
          </a:r>
          <a:r>
            <a:rPr kumimoji="1" lang="ja-JP" altLang="en-US" sz="1100">
              <a:solidFill>
                <a:sysClr val="windowText" lastClr="000000"/>
              </a:solidFill>
              <a:effectLst/>
              <a:latin typeface="+mn-lt"/>
              <a:ea typeface="+mn-ea"/>
              <a:cs typeface="+mn-cs"/>
            </a:rPr>
            <a:t>への負担金や補助金の</a:t>
          </a:r>
          <a:r>
            <a:rPr kumimoji="1" lang="ja-JP" altLang="ja-JP" sz="1100">
              <a:solidFill>
                <a:sysClr val="windowText" lastClr="000000"/>
              </a:solidFill>
              <a:effectLst/>
              <a:latin typeface="+mn-lt"/>
              <a:ea typeface="+mn-ea"/>
              <a:cs typeface="+mn-cs"/>
            </a:rPr>
            <a:t>見直し</a:t>
          </a:r>
          <a:r>
            <a:rPr kumimoji="1" lang="ja-JP" altLang="en-US" sz="1100">
              <a:solidFill>
                <a:sysClr val="windowText" lastClr="000000"/>
              </a:solidFill>
              <a:effectLst/>
              <a:latin typeface="+mn-lt"/>
              <a:ea typeface="+mn-ea"/>
              <a:cs typeface="+mn-cs"/>
            </a:rPr>
            <a:t>を図るとともに、</a:t>
          </a:r>
          <a:r>
            <a:rPr kumimoji="1" lang="ja-JP" altLang="ja-JP" sz="1100">
              <a:solidFill>
                <a:sysClr val="windowText" lastClr="000000"/>
              </a:solidFill>
              <a:effectLst/>
              <a:latin typeface="+mn-lt"/>
              <a:ea typeface="+mn-ea"/>
              <a:cs typeface="+mn-cs"/>
            </a:rPr>
            <a:t>関係団体等との調整を図る。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136144</xdr:rowOff>
    </xdr:from>
    <xdr:to>
      <xdr:col>24</xdr:col>
      <xdr:colOff>31750</xdr:colOff>
      <xdr:row>40</xdr:row>
      <xdr:rowOff>104140</xdr:rowOff>
    </xdr:to>
    <xdr:cxnSp macro="">
      <xdr:nvCxnSpPr>
        <xdr:cNvPr id="296" name="直線コネクタ 295"/>
        <xdr:cNvCxnSpPr/>
      </xdr:nvCxnSpPr>
      <xdr:spPr>
        <a:xfrm flipV="1">
          <a:off x="16510000" y="5965444"/>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297"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298" name="直線コネクタ 297"/>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51071</xdr:rowOff>
    </xdr:from>
    <xdr:ext cx="762000" cy="259045"/>
    <xdr:sp macro="" textlink="">
      <xdr:nvSpPr>
        <xdr:cNvPr id="299" name="補助費等最大値テキスト"/>
        <xdr:cNvSpPr txBox="1"/>
      </xdr:nvSpPr>
      <xdr:spPr>
        <a:xfrm>
          <a:off x="16598900" y="570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34</xdr:row>
      <xdr:rowOff>136144</xdr:rowOff>
    </xdr:from>
    <xdr:to>
      <xdr:col>24</xdr:col>
      <xdr:colOff>120650</xdr:colOff>
      <xdr:row>34</xdr:row>
      <xdr:rowOff>136144</xdr:rowOff>
    </xdr:to>
    <xdr:cxnSp macro="">
      <xdr:nvCxnSpPr>
        <xdr:cNvPr id="300" name="直線コネクタ 299"/>
        <xdr:cNvCxnSpPr/>
      </xdr:nvCxnSpPr>
      <xdr:spPr>
        <a:xfrm>
          <a:off x="16421100" y="5965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94996</xdr:rowOff>
    </xdr:from>
    <xdr:to>
      <xdr:col>24</xdr:col>
      <xdr:colOff>31750</xdr:colOff>
      <xdr:row>38</xdr:row>
      <xdr:rowOff>131572</xdr:rowOff>
    </xdr:to>
    <xdr:cxnSp macro="">
      <xdr:nvCxnSpPr>
        <xdr:cNvPr id="301" name="直線コネクタ 300"/>
        <xdr:cNvCxnSpPr/>
      </xdr:nvCxnSpPr>
      <xdr:spPr>
        <a:xfrm>
          <a:off x="15671800" y="661009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302"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3" name="フローチャート : 判断 302"/>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94996</xdr:rowOff>
    </xdr:from>
    <xdr:to>
      <xdr:col>22</xdr:col>
      <xdr:colOff>565150</xdr:colOff>
      <xdr:row>39</xdr:row>
      <xdr:rowOff>10414</xdr:rowOff>
    </xdr:to>
    <xdr:cxnSp macro="">
      <xdr:nvCxnSpPr>
        <xdr:cNvPr id="304" name="直線コネクタ 303"/>
        <xdr:cNvCxnSpPr/>
      </xdr:nvCxnSpPr>
      <xdr:spPr>
        <a:xfrm flipV="1">
          <a:off x="14782800" y="661009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762</xdr:rowOff>
    </xdr:from>
    <xdr:to>
      <xdr:col>22</xdr:col>
      <xdr:colOff>615950</xdr:colOff>
      <xdr:row>37</xdr:row>
      <xdr:rowOff>102362</xdr:rowOff>
    </xdr:to>
    <xdr:sp macro="" textlink="">
      <xdr:nvSpPr>
        <xdr:cNvPr id="305" name="フローチャート : 判断 304"/>
        <xdr:cNvSpPr/>
      </xdr:nvSpPr>
      <xdr:spPr>
        <a:xfrm>
          <a:off x="15621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112539</xdr:rowOff>
    </xdr:from>
    <xdr:ext cx="736600" cy="259045"/>
    <xdr:sp macro="" textlink="">
      <xdr:nvSpPr>
        <xdr:cNvPr id="306" name="テキスト ボックス 305"/>
        <xdr:cNvSpPr txBox="1"/>
      </xdr:nvSpPr>
      <xdr:spPr>
        <a:xfrm>
          <a:off x="15290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10414</xdr:rowOff>
    </xdr:from>
    <xdr:to>
      <xdr:col>21</xdr:col>
      <xdr:colOff>361950</xdr:colOff>
      <xdr:row>39</xdr:row>
      <xdr:rowOff>60706</xdr:rowOff>
    </xdr:to>
    <xdr:cxnSp macro="">
      <xdr:nvCxnSpPr>
        <xdr:cNvPr id="307" name="直線コネクタ 306"/>
        <xdr:cNvCxnSpPr/>
      </xdr:nvCxnSpPr>
      <xdr:spPr>
        <a:xfrm flipV="1">
          <a:off x="13893800" y="669696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163068</xdr:rowOff>
    </xdr:from>
    <xdr:to>
      <xdr:col>21</xdr:col>
      <xdr:colOff>412750</xdr:colOff>
      <xdr:row>37</xdr:row>
      <xdr:rowOff>93218</xdr:rowOff>
    </xdr:to>
    <xdr:sp macro="" textlink="">
      <xdr:nvSpPr>
        <xdr:cNvPr id="308" name="フローチャート : 判断 307"/>
        <xdr:cNvSpPr/>
      </xdr:nvSpPr>
      <xdr:spPr>
        <a:xfrm>
          <a:off x="14732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103395</xdr:rowOff>
    </xdr:from>
    <xdr:ext cx="762000" cy="259045"/>
    <xdr:sp macro="" textlink="">
      <xdr:nvSpPr>
        <xdr:cNvPr id="309" name="テキスト ボックス 308"/>
        <xdr:cNvSpPr txBox="1"/>
      </xdr:nvSpPr>
      <xdr:spPr>
        <a:xfrm>
          <a:off x="14401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28702</xdr:rowOff>
    </xdr:from>
    <xdr:to>
      <xdr:col>20</xdr:col>
      <xdr:colOff>158750</xdr:colOff>
      <xdr:row>39</xdr:row>
      <xdr:rowOff>60706</xdr:rowOff>
    </xdr:to>
    <xdr:cxnSp macro="">
      <xdr:nvCxnSpPr>
        <xdr:cNvPr id="310" name="直線コネクタ 309"/>
        <xdr:cNvCxnSpPr/>
      </xdr:nvCxnSpPr>
      <xdr:spPr>
        <a:xfrm>
          <a:off x="13004800" y="67152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1" name="フローチャート : 判断 310"/>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2" name="テキスト ボックス 311"/>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13" name="フローチャート : 判断 312"/>
        <xdr:cNvSpPr/>
      </xdr:nvSpPr>
      <xdr:spPr>
        <a:xfrm>
          <a:off x="12954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89679</xdr:rowOff>
    </xdr:from>
    <xdr:ext cx="762000" cy="259045"/>
    <xdr:sp macro="" textlink="">
      <xdr:nvSpPr>
        <xdr:cNvPr id="314" name="テキスト ボックス 313"/>
        <xdr:cNvSpPr txBox="1"/>
      </xdr:nvSpPr>
      <xdr:spPr>
        <a:xfrm>
          <a:off x="12623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38</xdr:row>
      <xdr:rowOff>80772</xdr:rowOff>
    </xdr:from>
    <xdr:to>
      <xdr:col>24</xdr:col>
      <xdr:colOff>82550</xdr:colOff>
      <xdr:row>39</xdr:row>
      <xdr:rowOff>10922</xdr:rowOff>
    </xdr:to>
    <xdr:sp macro="" textlink="">
      <xdr:nvSpPr>
        <xdr:cNvPr id="320" name="円/楕円 319"/>
        <xdr:cNvSpPr/>
      </xdr:nvSpPr>
      <xdr:spPr>
        <a:xfrm>
          <a:off x="164592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52849</xdr:rowOff>
    </xdr:from>
    <xdr:ext cx="762000" cy="259045"/>
    <xdr:sp macro="" textlink="">
      <xdr:nvSpPr>
        <xdr:cNvPr id="321" name="補助費等該当値テキスト"/>
        <xdr:cNvSpPr txBox="1"/>
      </xdr:nvSpPr>
      <xdr:spPr>
        <a:xfrm>
          <a:off x="165989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44196</xdr:rowOff>
    </xdr:from>
    <xdr:to>
      <xdr:col>22</xdr:col>
      <xdr:colOff>615950</xdr:colOff>
      <xdr:row>38</xdr:row>
      <xdr:rowOff>145796</xdr:rowOff>
    </xdr:to>
    <xdr:sp macro="" textlink="">
      <xdr:nvSpPr>
        <xdr:cNvPr id="322" name="円/楕円 321"/>
        <xdr:cNvSpPr/>
      </xdr:nvSpPr>
      <xdr:spPr>
        <a:xfrm>
          <a:off x="15621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130573</xdr:rowOff>
    </xdr:from>
    <xdr:ext cx="736600" cy="259045"/>
    <xdr:sp macro="" textlink="">
      <xdr:nvSpPr>
        <xdr:cNvPr id="323" name="テキスト ボックス 322"/>
        <xdr:cNvSpPr txBox="1"/>
      </xdr:nvSpPr>
      <xdr:spPr>
        <a:xfrm>
          <a:off x="15290800" y="6645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131064</xdr:rowOff>
    </xdr:from>
    <xdr:to>
      <xdr:col>21</xdr:col>
      <xdr:colOff>412750</xdr:colOff>
      <xdr:row>39</xdr:row>
      <xdr:rowOff>61214</xdr:rowOff>
    </xdr:to>
    <xdr:sp macro="" textlink="">
      <xdr:nvSpPr>
        <xdr:cNvPr id="324" name="円/楕円 323"/>
        <xdr:cNvSpPr/>
      </xdr:nvSpPr>
      <xdr:spPr>
        <a:xfrm>
          <a:off x="14732000" y="664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45991</xdr:rowOff>
    </xdr:from>
    <xdr:ext cx="762000" cy="259045"/>
    <xdr:sp macro="" textlink="">
      <xdr:nvSpPr>
        <xdr:cNvPr id="325" name="テキスト ボックス 324"/>
        <xdr:cNvSpPr txBox="1"/>
      </xdr:nvSpPr>
      <xdr:spPr>
        <a:xfrm>
          <a:off x="14401800" y="673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9906</xdr:rowOff>
    </xdr:from>
    <xdr:to>
      <xdr:col>20</xdr:col>
      <xdr:colOff>209550</xdr:colOff>
      <xdr:row>39</xdr:row>
      <xdr:rowOff>111506</xdr:rowOff>
    </xdr:to>
    <xdr:sp macro="" textlink="">
      <xdr:nvSpPr>
        <xdr:cNvPr id="326" name="円/楕円 325"/>
        <xdr:cNvSpPr/>
      </xdr:nvSpPr>
      <xdr:spPr>
        <a:xfrm>
          <a:off x="13843000" y="6696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96283</xdr:rowOff>
    </xdr:from>
    <xdr:ext cx="762000" cy="259045"/>
    <xdr:sp macro="" textlink="">
      <xdr:nvSpPr>
        <xdr:cNvPr id="327" name="テキスト ボックス 326"/>
        <xdr:cNvSpPr txBox="1"/>
      </xdr:nvSpPr>
      <xdr:spPr>
        <a:xfrm>
          <a:off x="13512800" y="678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149352</xdr:rowOff>
    </xdr:from>
    <xdr:to>
      <xdr:col>19</xdr:col>
      <xdr:colOff>6350</xdr:colOff>
      <xdr:row>39</xdr:row>
      <xdr:rowOff>79502</xdr:rowOff>
    </xdr:to>
    <xdr:sp macro="" textlink="">
      <xdr:nvSpPr>
        <xdr:cNvPr id="328" name="円/楕円 327"/>
        <xdr:cNvSpPr/>
      </xdr:nvSpPr>
      <xdr:spPr>
        <a:xfrm>
          <a:off x="12954000" y="6664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64279</xdr:rowOff>
    </xdr:from>
    <xdr:ext cx="762000" cy="259045"/>
    <xdr:sp macro="" textlink="">
      <xdr:nvSpPr>
        <xdr:cNvPr id="329" name="テキスト ボックス 328"/>
        <xdr:cNvSpPr txBox="1"/>
      </xdr:nvSpPr>
      <xdr:spPr>
        <a:xfrm>
          <a:off x="12623800" y="6750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前年度と比べ、</a:t>
          </a:r>
          <a:r>
            <a:rPr kumimoji="1" lang="en-US" altLang="ja-JP" sz="1100">
              <a:solidFill>
                <a:sysClr val="windowText" lastClr="000000"/>
              </a:solidFill>
              <a:effectLst/>
              <a:latin typeface="+mn-lt"/>
              <a:ea typeface="+mn-ea"/>
              <a:cs typeface="+mn-cs"/>
            </a:rPr>
            <a:t>0.7</a:t>
          </a:r>
          <a:r>
            <a:rPr kumimoji="1" lang="ja-JP" altLang="en-US" sz="1100">
              <a:solidFill>
                <a:sysClr val="windowText" lastClr="000000"/>
              </a:solidFill>
              <a:effectLst/>
              <a:latin typeface="+mn-lt"/>
              <a:ea typeface="+mn-ea"/>
              <a:cs typeface="+mn-cs"/>
            </a:rPr>
            <a:t>ポイント増加し、</a:t>
          </a:r>
          <a:r>
            <a:rPr kumimoji="1" lang="en-US" altLang="ja-JP" sz="1100">
              <a:solidFill>
                <a:sysClr val="windowText" lastClr="000000"/>
              </a:solidFill>
              <a:effectLst/>
              <a:latin typeface="+mn-lt"/>
              <a:ea typeface="+mn-ea"/>
              <a:cs typeface="+mn-cs"/>
            </a:rPr>
            <a:t>14.7</a:t>
          </a:r>
          <a:r>
            <a:rPr kumimoji="1" lang="ja-JP" altLang="en-US" sz="1100">
              <a:solidFill>
                <a:sysClr val="windowText" lastClr="000000"/>
              </a:solidFill>
              <a:effectLst/>
              <a:latin typeface="+mn-lt"/>
              <a:ea typeface="+mn-ea"/>
              <a:cs typeface="+mn-cs"/>
            </a:rPr>
            <a:t>ポイントとなった。元利償還金は、これまで地方債の新規発行を抑制してきたことにより、平成２１年度をピークに減少傾向に転じ、</a:t>
          </a:r>
          <a:r>
            <a:rPr kumimoji="1" lang="ja-JP" altLang="ja-JP" sz="1100">
              <a:solidFill>
                <a:sysClr val="windowText" lastClr="000000"/>
              </a:solidFill>
              <a:effectLst/>
              <a:latin typeface="+mn-lt"/>
              <a:ea typeface="+mn-ea"/>
              <a:cs typeface="+mn-cs"/>
            </a:rPr>
            <a:t>類似団体平均を下回って</a:t>
          </a:r>
          <a:r>
            <a:rPr kumimoji="1" lang="ja-JP" altLang="en-US" sz="1100">
              <a:solidFill>
                <a:sysClr val="windowText" lastClr="000000"/>
              </a:solidFill>
              <a:effectLst/>
              <a:latin typeface="+mn-lt"/>
              <a:ea typeface="+mn-ea"/>
              <a:cs typeface="+mn-cs"/>
            </a:rPr>
            <a:t>推移している</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しかしながら、</a:t>
          </a:r>
          <a:r>
            <a:rPr kumimoji="1" lang="ja-JP" altLang="ja-JP" sz="1100">
              <a:solidFill>
                <a:sysClr val="windowText" lastClr="000000"/>
              </a:solidFill>
              <a:effectLst/>
              <a:latin typeface="+mn-lt"/>
              <a:ea typeface="+mn-ea"/>
              <a:cs typeface="+mn-cs"/>
            </a:rPr>
            <a:t>今後</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学校施設整備事業などの大型事業の実施により、公債費の増加</a:t>
          </a:r>
          <a:r>
            <a:rPr kumimoji="1" lang="ja-JP" altLang="en-US" sz="1100">
              <a:solidFill>
                <a:sysClr val="windowText" lastClr="000000"/>
              </a:solidFill>
              <a:effectLst/>
              <a:latin typeface="+mn-lt"/>
              <a:ea typeface="+mn-ea"/>
              <a:cs typeface="+mn-cs"/>
            </a:rPr>
            <a:t>が見込まれることから、</a:t>
          </a:r>
          <a:r>
            <a:rPr kumimoji="1" lang="ja-JP" altLang="ja-JP" sz="1100">
              <a:solidFill>
                <a:sysClr val="windowText" lastClr="000000"/>
              </a:solidFill>
              <a:effectLst/>
              <a:latin typeface="+mn-lt"/>
              <a:ea typeface="+mn-ea"/>
              <a:cs typeface="+mn-cs"/>
            </a:rPr>
            <a:t>今後はさらに事業実施の精査に努め</a:t>
          </a:r>
          <a:r>
            <a:rPr kumimoji="1" lang="ja-JP" altLang="en-US" sz="1100">
              <a:solidFill>
                <a:sysClr val="windowText" lastClr="000000"/>
              </a:solidFill>
              <a:effectLst/>
              <a:latin typeface="+mn-lt"/>
              <a:ea typeface="+mn-ea"/>
              <a:cs typeface="+mn-cs"/>
            </a:rPr>
            <a:t>、引き続き地方債の</a:t>
          </a:r>
          <a:r>
            <a:rPr kumimoji="1" lang="ja-JP" altLang="ja-JP" sz="1100">
              <a:solidFill>
                <a:sysClr val="windowText" lastClr="000000"/>
              </a:solidFill>
              <a:effectLst/>
              <a:latin typeface="+mn-lt"/>
              <a:ea typeface="+mn-ea"/>
              <a:cs typeface="+mn-cs"/>
            </a:rPr>
            <a:t>新規発行</a:t>
          </a:r>
          <a:r>
            <a:rPr kumimoji="1" lang="ja-JP" altLang="en-US" sz="1100">
              <a:solidFill>
                <a:sysClr val="windowText" lastClr="000000"/>
              </a:solidFill>
              <a:effectLst/>
              <a:latin typeface="+mn-lt"/>
              <a:ea typeface="+mn-ea"/>
              <a:cs typeface="+mn-cs"/>
            </a:rPr>
            <a:t>を</a:t>
          </a:r>
          <a:r>
            <a:rPr kumimoji="1" lang="ja-JP" altLang="ja-JP" sz="1100">
              <a:solidFill>
                <a:sysClr val="windowText" lastClr="000000"/>
              </a:solidFill>
              <a:effectLst/>
              <a:latin typeface="+mn-lt"/>
              <a:ea typeface="+mn-ea"/>
              <a:cs typeface="+mn-cs"/>
            </a:rPr>
            <a:t>抑制</a:t>
          </a:r>
          <a:r>
            <a:rPr kumimoji="1" lang="ja-JP" altLang="en-US" sz="1100">
              <a:solidFill>
                <a:sysClr val="windowText" lastClr="000000"/>
              </a:solidFill>
              <a:effectLst/>
              <a:latin typeface="+mn-lt"/>
              <a:ea typeface="+mn-ea"/>
              <a:cs typeface="+mn-cs"/>
            </a:rPr>
            <a:t>する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4" name="直線コネクタ 34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5" name="テキスト ボックス 34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6" name="直線コネクタ 34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7" name="テキスト ボックス 34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8" name="直線コネクタ 34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9" name="テキスト ボックス 34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0" name="直線コネクタ 34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1" name="テキスト ボックス 35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2" name="直線コネクタ 35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3" name="テキスト ボックス 35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138430</xdr:rowOff>
    </xdr:from>
    <xdr:to>
      <xdr:col>7</xdr:col>
      <xdr:colOff>15875</xdr:colOff>
      <xdr:row>82</xdr:row>
      <xdr:rowOff>62230</xdr:rowOff>
    </xdr:to>
    <xdr:cxnSp macro="">
      <xdr:nvCxnSpPr>
        <xdr:cNvPr id="356" name="直線コネクタ 355"/>
        <xdr:cNvCxnSpPr/>
      </xdr:nvCxnSpPr>
      <xdr:spPr>
        <a:xfrm flipV="1">
          <a:off x="4826000" y="1265428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34307</xdr:rowOff>
    </xdr:from>
    <xdr:ext cx="762000" cy="259045"/>
    <xdr:sp macro="" textlink="">
      <xdr:nvSpPr>
        <xdr:cNvPr id="357" name="公債費最小値テキスト"/>
        <xdr:cNvSpPr txBox="1"/>
      </xdr:nvSpPr>
      <xdr:spPr>
        <a:xfrm>
          <a:off x="4914900" y="14093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42.3</a:t>
          </a:r>
          <a:endParaRPr kumimoji="1" lang="ja-JP" altLang="en-US" sz="1000" b="1">
            <a:latin typeface="ＭＳ Ｐゴシック"/>
          </a:endParaRPr>
        </a:p>
      </xdr:txBody>
    </xdr:sp>
    <xdr:clientData/>
  </xdr:oneCellAnchor>
  <xdr:twoCellAnchor>
    <xdr:from>
      <xdr:col>6</xdr:col>
      <xdr:colOff>612775</xdr:colOff>
      <xdr:row>82</xdr:row>
      <xdr:rowOff>62230</xdr:rowOff>
    </xdr:from>
    <xdr:to>
      <xdr:col>7</xdr:col>
      <xdr:colOff>104775</xdr:colOff>
      <xdr:row>82</xdr:row>
      <xdr:rowOff>62230</xdr:rowOff>
    </xdr:to>
    <xdr:cxnSp macro="">
      <xdr:nvCxnSpPr>
        <xdr:cNvPr id="358" name="直線コネクタ 357"/>
        <xdr:cNvCxnSpPr/>
      </xdr:nvCxnSpPr>
      <xdr:spPr>
        <a:xfrm>
          <a:off x="4737100" y="14121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53357</xdr:rowOff>
    </xdr:from>
    <xdr:ext cx="762000" cy="259045"/>
    <xdr:sp macro="" textlink="">
      <xdr:nvSpPr>
        <xdr:cNvPr id="359" name="公債費最大値テキスト"/>
        <xdr:cNvSpPr txBox="1"/>
      </xdr:nvSpPr>
      <xdr:spPr>
        <a:xfrm>
          <a:off x="4914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6</xdr:col>
      <xdr:colOff>612775</xdr:colOff>
      <xdr:row>73</xdr:row>
      <xdr:rowOff>138430</xdr:rowOff>
    </xdr:from>
    <xdr:to>
      <xdr:col>7</xdr:col>
      <xdr:colOff>104775</xdr:colOff>
      <xdr:row>73</xdr:row>
      <xdr:rowOff>138430</xdr:rowOff>
    </xdr:to>
    <xdr:cxnSp macro="">
      <xdr:nvCxnSpPr>
        <xdr:cNvPr id="360" name="直線コネクタ 359"/>
        <xdr:cNvCxnSpPr/>
      </xdr:nvCxnSpPr>
      <xdr:spPr>
        <a:xfrm>
          <a:off x="4737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39370</xdr:rowOff>
    </xdr:to>
    <xdr:cxnSp macro="">
      <xdr:nvCxnSpPr>
        <xdr:cNvPr id="361" name="直線コネクタ 360"/>
        <xdr:cNvCxnSpPr/>
      </xdr:nvCxnSpPr>
      <xdr:spPr>
        <a:xfrm>
          <a:off x="3987800" y="1304290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21607</xdr:rowOff>
    </xdr:from>
    <xdr:ext cx="762000" cy="259045"/>
    <xdr:sp macro="" textlink="">
      <xdr:nvSpPr>
        <xdr:cNvPr id="362" name="公債費平均値テキスト"/>
        <xdr:cNvSpPr txBox="1"/>
      </xdr:nvSpPr>
      <xdr:spPr>
        <a:xfrm>
          <a:off x="4914900" y="130518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49530</xdr:rowOff>
    </xdr:from>
    <xdr:to>
      <xdr:col>7</xdr:col>
      <xdr:colOff>66675</xdr:colOff>
      <xdr:row>76</xdr:row>
      <xdr:rowOff>151130</xdr:rowOff>
    </xdr:to>
    <xdr:sp macro="" textlink="">
      <xdr:nvSpPr>
        <xdr:cNvPr id="363" name="フローチャート : 判断 362"/>
        <xdr:cNvSpPr/>
      </xdr:nvSpPr>
      <xdr:spPr>
        <a:xfrm>
          <a:off x="4775200" y="1307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xdr:rowOff>
    </xdr:from>
    <xdr:to>
      <xdr:col>5</xdr:col>
      <xdr:colOff>549275</xdr:colOff>
      <xdr:row>76</xdr:row>
      <xdr:rowOff>104139</xdr:rowOff>
    </xdr:to>
    <xdr:cxnSp macro="">
      <xdr:nvCxnSpPr>
        <xdr:cNvPr id="364" name="直線コネクタ 363"/>
        <xdr:cNvCxnSpPr/>
      </xdr:nvCxnSpPr>
      <xdr:spPr>
        <a:xfrm flipV="1">
          <a:off x="3098800" y="13042900"/>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11430</xdr:rowOff>
    </xdr:from>
    <xdr:to>
      <xdr:col>5</xdr:col>
      <xdr:colOff>600075</xdr:colOff>
      <xdr:row>76</xdr:row>
      <xdr:rowOff>113030</xdr:rowOff>
    </xdr:to>
    <xdr:sp macro="" textlink="">
      <xdr:nvSpPr>
        <xdr:cNvPr id="365" name="フローチャート : 判断 364"/>
        <xdr:cNvSpPr/>
      </xdr:nvSpPr>
      <xdr:spPr>
        <a:xfrm>
          <a:off x="39370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97807</xdr:rowOff>
    </xdr:from>
    <xdr:ext cx="736600" cy="259045"/>
    <xdr:sp macro="" textlink="">
      <xdr:nvSpPr>
        <xdr:cNvPr id="366" name="テキスト ボックス 365"/>
        <xdr:cNvSpPr txBox="1"/>
      </xdr:nvSpPr>
      <xdr:spPr>
        <a:xfrm>
          <a:off x="3606800" y="13128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81280</xdr:rowOff>
    </xdr:from>
    <xdr:to>
      <xdr:col>4</xdr:col>
      <xdr:colOff>346075</xdr:colOff>
      <xdr:row>76</xdr:row>
      <xdr:rowOff>104139</xdr:rowOff>
    </xdr:to>
    <xdr:cxnSp macro="">
      <xdr:nvCxnSpPr>
        <xdr:cNvPr id="367" name="直線コネクタ 366"/>
        <xdr:cNvCxnSpPr/>
      </xdr:nvCxnSpPr>
      <xdr:spPr>
        <a:xfrm>
          <a:off x="2209800" y="131114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72389</xdr:rowOff>
    </xdr:from>
    <xdr:to>
      <xdr:col>4</xdr:col>
      <xdr:colOff>396875</xdr:colOff>
      <xdr:row>77</xdr:row>
      <xdr:rowOff>2539</xdr:rowOff>
    </xdr:to>
    <xdr:sp macro="" textlink="">
      <xdr:nvSpPr>
        <xdr:cNvPr id="368" name="フローチャート : 判断 367"/>
        <xdr:cNvSpPr/>
      </xdr:nvSpPr>
      <xdr:spPr>
        <a:xfrm>
          <a:off x="3048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158766</xdr:rowOff>
    </xdr:from>
    <xdr:ext cx="762000" cy="259045"/>
    <xdr:sp macro="" textlink="">
      <xdr:nvSpPr>
        <xdr:cNvPr id="369" name="テキスト ボックス 368"/>
        <xdr:cNvSpPr txBox="1"/>
      </xdr:nvSpPr>
      <xdr:spPr>
        <a:xfrm>
          <a:off x="27178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81280</xdr:rowOff>
    </xdr:from>
    <xdr:to>
      <xdr:col>3</xdr:col>
      <xdr:colOff>142875</xdr:colOff>
      <xdr:row>76</xdr:row>
      <xdr:rowOff>100330</xdr:rowOff>
    </xdr:to>
    <xdr:cxnSp macro="">
      <xdr:nvCxnSpPr>
        <xdr:cNvPr id="370" name="直線コネクタ 369"/>
        <xdr:cNvCxnSpPr/>
      </xdr:nvCxnSpPr>
      <xdr:spPr>
        <a:xfrm flipV="1">
          <a:off x="1320800" y="131114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87630</xdr:rowOff>
    </xdr:from>
    <xdr:to>
      <xdr:col>3</xdr:col>
      <xdr:colOff>193675</xdr:colOff>
      <xdr:row>77</xdr:row>
      <xdr:rowOff>17780</xdr:rowOff>
    </xdr:to>
    <xdr:sp macro="" textlink="">
      <xdr:nvSpPr>
        <xdr:cNvPr id="371" name="フローチャート : 判断 370"/>
        <xdr:cNvSpPr/>
      </xdr:nvSpPr>
      <xdr:spPr>
        <a:xfrm>
          <a:off x="2159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2557</xdr:rowOff>
    </xdr:from>
    <xdr:ext cx="762000" cy="259045"/>
    <xdr:sp macro="" textlink="">
      <xdr:nvSpPr>
        <xdr:cNvPr id="372" name="テキスト ボックス 371"/>
        <xdr:cNvSpPr txBox="1"/>
      </xdr:nvSpPr>
      <xdr:spPr>
        <a:xfrm>
          <a:off x="1828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73" name="フローチャート : 判断 372"/>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4" name="テキスト ボックス 373"/>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75</xdr:row>
      <xdr:rowOff>160020</xdr:rowOff>
    </xdr:from>
    <xdr:to>
      <xdr:col>7</xdr:col>
      <xdr:colOff>66675</xdr:colOff>
      <xdr:row>76</xdr:row>
      <xdr:rowOff>90170</xdr:rowOff>
    </xdr:to>
    <xdr:sp macro="" textlink="">
      <xdr:nvSpPr>
        <xdr:cNvPr id="380" name="円/楕円 379"/>
        <xdr:cNvSpPr/>
      </xdr:nvSpPr>
      <xdr:spPr>
        <a:xfrm>
          <a:off x="47752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5097</xdr:rowOff>
    </xdr:from>
    <xdr:ext cx="762000" cy="259045"/>
    <xdr:sp macro="" textlink="">
      <xdr:nvSpPr>
        <xdr:cNvPr id="381" name="公債費該当値テキスト"/>
        <xdr:cNvSpPr txBox="1"/>
      </xdr:nvSpPr>
      <xdr:spPr>
        <a:xfrm>
          <a:off x="49149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82" name="円/楕円 381"/>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73677</xdr:rowOff>
    </xdr:from>
    <xdr:ext cx="736600" cy="259045"/>
    <xdr:sp macro="" textlink="">
      <xdr:nvSpPr>
        <xdr:cNvPr id="383" name="テキスト ボックス 382"/>
        <xdr:cNvSpPr txBox="1"/>
      </xdr:nvSpPr>
      <xdr:spPr>
        <a:xfrm>
          <a:off x="3606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53339</xdr:rowOff>
    </xdr:from>
    <xdr:to>
      <xdr:col>4</xdr:col>
      <xdr:colOff>396875</xdr:colOff>
      <xdr:row>76</xdr:row>
      <xdr:rowOff>154939</xdr:rowOff>
    </xdr:to>
    <xdr:sp macro="" textlink="">
      <xdr:nvSpPr>
        <xdr:cNvPr id="384" name="円/楕円 383"/>
        <xdr:cNvSpPr/>
      </xdr:nvSpPr>
      <xdr:spPr>
        <a:xfrm>
          <a:off x="3048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165117</xdr:rowOff>
    </xdr:from>
    <xdr:ext cx="762000" cy="259045"/>
    <xdr:sp macro="" textlink="">
      <xdr:nvSpPr>
        <xdr:cNvPr id="385" name="テキスト ボックス 384"/>
        <xdr:cNvSpPr txBox="1"/>
      </xdr:nvSpPr>
      <xdr:spPr>
        <a:xfrm>
          <a:off x="2717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30480</xdr:rowOff>
    </xdr:from>
    <xdr:to>
      <xdr:col>3</xdr:col>
      <xdr:colOff>193675</xdr:colOff>
      <xdr:row>76</xdr:row>
      <xdr:rowOff>132080</xdr:rowOff>
    </xdr:to>
    <xdr:sp macro="" textlink="">
      <xdr:nvSpPr>
        <xdr:cNvPr id="386" name="円/楕円 385"/>
        <xdr:cNvSpPr/>
      </xdr:nvSpPr>
      <xdr:spPr>
        <a:xfrm>
          <a:off x="2159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142257</xdr:rowOff>
    </xdr:from>
    <xdr:ext cx="762000" cy="259045"/>
    <xdr:sp macro="" textlink="">
      <xdr:nvSpPr>
        <xdr:cNvPr id="387" name="テキスト ボックス 386"/>
        <xdr:cNvSpPr txBox="1"/>
      </xdr:nvSpPr>
      <xdr:spPr>
        <a:xfrm>
          <a:off x="1828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49530</xdr:rowOff>
    </xdr:from>
    <xdr:to>
      <xdr:col>1</xdr:col>
      <xdr:colOff>676275</xdr:colOff>
      <xdr:row>76</xdr:row>
      <xdr:rowOff>151130</xdr:rowOff>
    </xdr:to>
    <xdr:sp macro="" textlink="">
      <xdr:nvSpPr>
        <xdr:cNvPr id="388" name="円/楕円 387"/>
        <xdr:cNvSpPr/>
      </xdr:nvSpPr>
      <xdr:spPr>
        <a:xfrm>
          <a:off x="1270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161307</xdr:rowOff>
    </xdr:from>
    <xdr:ext cx="762000" cy="259045"/>
    <xdr:sp macro="" textlink="">
      <xdr:nvSpPr>
        <xdr:cNvPr id="389" name="テキスト ボックス 388"/>
        <xdr:cNvSpPr txBox="1"/>
      </xdr:nvSpPr>
      <xdr:spPr>
        <a:xfrm>
          <a:off x="939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前年度と比べ、</a:t>
          </a:r>
          <a:r>
            <a:rPr kumimoji="1" lang="en-US" altLang="ja-JP" sz="1100">
              <a:solidFill>
                <a:sysClr val="windowText" lastClr="000000"/>
              </a:solidFill>
              <a:effectLst/>
              <a:latin typeface="+mn-lt"/>
              <a:ea typeface="+mn-ea"/>
              <a:cs typeface="+mn-cs"/>
            </a:rPr>
            <a:t>0.8</a:t>
          </a:r>
          <a:r>
            <a:rPr kumimoji="1" lang="ja-JP" altLang="en-US" sz="1100">
              <a:solidFill>
                <a:sysClr val="windowText" lastClr="000000"/>
              </a:solidFill>
              <a:effectLst/>
              <a:latin typeface="+mn-lt"/>
              <a:ea typeface="+mn-ea"/>
              <a:cs typeface="+mn-cs"/>
            </a:rPr>
            <a:t>ポイント増加し、</a:t>
          </a:r>
          <a:r>
            <a:rPr kumimoji="1" lang="en-US" altLang="ja-JP" sz="1100">
              <a:solidFill>
                <a:sysClr val="windowText" lastClr="000000"/>
              </a:solidFill>
              <a:effectLst/>
              <a:latin typeface="+mn-lt"/>
              <a:ea typeface="+mn-ea"/>
              <a:cs typeface="+mn-cs"/>
            </a:rPr>
            <a:t>73.8</a:t>
          </a:r>
          <a:r>
            <a:rPr kumimoji="1" lang="ja-JP" altLang="en-US" sz="1100">
              <a:solidFill>
                <a:sysClr val="windowText" lastClr="000000"/>
              </a:solidFill>
              <a:effectLst/>
              <a:latin typeface="+mn-lt"/>
              <a:ea typeface="+mn-ea"/>
              <a:cs typeface="+mn-cs"/>
            </a:rPr>
            <a:t>％となった。</a:t>
          </a:r>
          <a:r>
            <a:rPr kumimoji="1" lang="ja-JP" altLang="ja-JP" sz="1100">
              <a:solidFill>
                <a:sysClr val="windowText" lastClr="000000"/>
              </a:solidFill>
              <a:effectLst/>
              <a:latin typeface="+mn-lt"/>
              <a:ea typeface="+mn-ea"/>
              <a:cs typeface="+mn-cs"/>
            </a:rPr>
            <a:t>類似団体平均と比較すると、上回っている。これは、主に</a:t>
          </a:r>
          <a:r>
            <a:rPr kumimoji="1" lang="ja-JP" altLang="en-US" sz="1100">
              <a:solidFill>
                <a:sysClr val="windowText" lastClr="000000"/>
              </a:solidFill>
              <a:effectLst/>
              <a:latin typeface="+mn-lt"/>
              <a:ea typeface="+mn-ea"/>
              <a:cs typeface="+mn-cs"/>
            </a:rPr>
            <a:t>人件費や</a:t>
          </a:r>
          <a:r>
            <a:rPr kumimoji="1" lang="ja-JP" altLang="ja-JP" sz="1100">
              <a:solidFill>
                <a:sysClr val="windowText" lastClr="000000"/>
              </a:solidFill>
              <a:effectLst/>
              <a:latin typeface="+mn-lt"/>
              <a:ea typeface="+mn-ea"/>
              <a:cs typeface="+mn-cs"/>
            </a:rPr>
            <a:t>扶助費の経常収支比率が増加したことが要因である。</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80</xdr:row>
      <xdr:rowOff>39370</xdr:rowOff>
    </xdr:to>
    <xdr:cxnSp macro="">
      <xdr:nvCxnSpPr>
        <xdr:cNvPr id="417" name="直線コネクタ 416"/>
        <xdr:cNvCxnSpPr/>
      </xdr:nvCxnSpPr>
      <xdr:spPr>
        <a:xfrm flipV="1">
          <a:off x="16510000" y="12646660"/>
          <a:ext cx="0" cy="1108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18"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19" name="直線コネクタ 418"/>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20"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21" name="直線コネクタ 420"/>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12700</xdr:rowOff>
    </xdr:from>
    <xdr:to>
      <xdr:col>24</xdr:col>
      <xdr:colOff>31750</xdr:colOff>
      <xdr:row>78</xdr:row>
      <xdr:rowOff>43180</xdr:rowOff>
    </xdr:to>
    <xdr:cxnSp macro="">
      <xdr:nvCxnSpPr>
        <xdr:cNvPr id="422" name="直線コネクタ 421"/>
        <xdr:cNvCxnSpPr/>
      </xdr:nvCxnSpPr>
      <xdr:spPr>
        <a:xfrm>
          <a:off x="15671800" y="133858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115588</xdr:rowOff>
    </xdr:from>
    <xdr:ext cx="762000" cy="259045"/>
    <xdr:sp macro="" textlink="">
      <xdr:nvSpPr>
        <xdr:cNvPr id="423" name="公債費以外平均値テキスト"/>
        <xdr:cNvSpPr txBox="1"/>
      </xdr:nvSpPr>
      <xdr:spPr>
        <a:xfrm>
          <a:off x="16598900" y="13145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72.1</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99061</xdr:rowOff>
    </xdr:from>
    <xdr:to>
      <xdr:col>24</xdr:col>
      <xdr:colOff>82550</xdr:colOff>
      <xdr:row>78</xdr:row>
      <xdr:rowOff>29211</xdr:rowOff>
    </xdr:to>
    <xdr:sp macro="" textlink="">
      <xdr:nvSpPr>
        <xdr:cNvPr id="424" name="フローチャート : 判断 423"/>
        <xdr:cNvSpPr/>
      </xdr:nvSpPr>
      <xdr:spPr>
        <a:xfrm>
          <a:off x="164592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12700</xdr:rowOff>
    </xdr:from>
    <xdr:to>
      <xdr:col>22</xdr:col>
      <xdr:colOff>565150</xdr:colOff>
      <xdr:row>78</xdr:row>
      <xdr:rowOff>134620</xdr:rowOff>
    </xdr:to>
    <xdr:cxnSp macro="">
      <xdr:nvCxnSpPr>
        <xdr:cNvPr id="425" name="直線コネクタ 424"/>
        <xdr:cNvCxnSpPr/>
      </xdr:nvCxnSpPr>
      <xdr:spPr>
        <a:xfrm flipV="1">
          <a:off x="14782800" y="133858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68580</xdr:rowOff>
    </xdr:from>
    <xdr:to>
      <xdr:col>22</xdr:col>
      <xdr:colOff>615950</xdr:colOff>
      <xdr:row>77</xdr:row>
      <xdr:rowOff>170180</xdr:rowOff>
    </xdr:to>
    <xdr:sp macro="" textlink="">
      <xdr:nvSpPr>
        <xdr:cNvPr id="426" name="フローチャート : 判断 425"/>
        <xdr:cNvSpPr/>
      </xdr:nvSpPr>
      <xdr:spPr>
        <a:xfrm>
          <a:off x="15621000" y="13270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8907</xdr:rowOff>
    </xdr:from>
    <xdr:ext cx="736600" cy="259045"/>
    <xdr:sp macro="" textlink="">
      <xdr:nvSpPr>
        <xdr:cNvPr id="427" name="テキスト ボックス 426"/>
        <xdr:cNvSpPr txBox="1"/>
      </xdr:nvSpPr>
      <xdr:spPr>
        <a:xfrm>
          <a:off x="15290800" y="13039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134620</xdr:rowOff>
    </xdr:from>
    <xdr:to>
      <xdr:col>21</xdr:col>
      <xdr:colOff>361950</xdr:colOff>
      <xdr:row>78</xdr:row>
      <xdr:rowOff>146050</xdr:rowOff>
    </xdr:to>
    <xdr:cxnSp macro="">
      <xdr:nvCxnSpPr>
        <xdr:cNvPr id="428" name="直線コネクタ 427"/>
        <xdr:cNvCxnSpPr/>
      </xdr:nvCxnSpPr>
      <xdr:spPr>
        <a:xfrm flipV="1">
          <a:off x="13893800" y="135077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45720</xdr:rowOff>
    </xdr:from>
    <xdr:to>
      <xdr:col>21</xdr:col>
      <xdr:colOff>412750</xdr:colOff>
      <xdr:row>77</xdr:row>
      <xdr:rowOff>147320</xdr:rowOff>
    </xdr:to>
    <xdr:sp macro="" textlink="">
      <xdr:nvSpPr>
        <xdr:cNvPr id="429" name="フローチャート : 判断 428"/>
        <xdr:cNvSpPr/>
      </xdr:nvSpPr>
      <xdr:spPr>
        <a:xfrm>
          <a:off x="14732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157497</xdr:rowOff>
    </xdr:from>
    <xdr:ext cx="762000" cy="259045"/>
    <xdr:sp macro="" textlink="">
      <xdr:nvSpPr>
        <xdr:cNvPr id="430" name="テキスト ボックス 429"/>
        <xdr:cNvSpPr txBox="1"/>
      </xdr:nvSpPr>
      <xdr:spPr>
        <a:xfrm>
          <a:off x="14401800" y="1301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69850</xdr:rowOff>
    </xdr:from>
    <xdr:to>
      <xdr:col>20</xdr:col>
      <xdr:colOff>158750</xdr:colOff>
      <xdr:row>78</xdr:row>
      <xdr:rowOff>146050</xdr:rowOff>
    </xdr:to>
    <xdr:cxnSp macro="">
      <xdr:nvCxnSpPr>
        <xdr:cNvPr id="431" name="直線コネクタ 430"/>
        <xdr:cNvCxnSpPr/>
      </xdr:nvCxnSpPr>
      <xdr:spPr>
        <a:xfrm>
          <a:off x="13004800" y="134429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121920</xdr:rowOff>
    </xdr:from>
    <xdr:to>
      <xdr:col>20</xdr:col>
      <xdr:colOff>209550</xdr:colOff>
      <xdr:row>77</xdr:row>
      <xdr:rowOff>52070</xdr:rowOff>
    </xdr:to>
    <xdr:sp macro="" textlink="">
      <xdr:nvSpPr>
        <xdr:cNvPr id="432" name="フローチャート : 判断 431"/>
        <xdr:cNvSpPr/>
      </xdr:nvSpPr>
      <xdr:spPr>
        <a:xfrm>
          <a:off x="13843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62247</xdr:rowOff>
    </xdr:from>
    <xdr:ext cx="762000" cy="259045"/>
    <xdr:sp macro="" textlink="">
      <xdr:nvSpPr>
        <xdr:cNvPr id="433" name="テキスト ボックス 432"/>
        <xdr:cNvSpPr txBox="1"/>
      </xdr:nvSpPr>
      <xdr:spPr>
        <a:xfrm>
          <a:off x="13512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110489</xdr:rowOff>
    </xdr:from>
    <xdr:to>
      <xdr:col>19</xdr:col>
      <xdr:colOff>6350</xdr:colOff>
      <xdr:row>77</xdr:row>
      <xdr:rowOff>40639</xdr:rowOff>
    </xdr:to>
    <xdr:sp macro="" textlink="">
      <xdr:nvSpPr>
        <xdr:cNvPr id="434" name="フローチャート : 判断 433"/>
        <xdr:cNvSpPr/>
      </xdr:nvSpPr>
      <xdr:spPr>
        <a:xfrm>
          <a:off x="12954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50817</xdr:rowOff>
    </xdr:from>
    <xdr:ext cx="762000" cy="259045"/>
    <xdr:sp macro="" textlink="">
      <xdr:nvSpPr>
        <xdr:cNvPr id="435" name="テキスト ボックス 434"/>
        <xdr:cNvSpPr txBox="1"/>
      </xdr:nvSpPr>
      <xdr:spPr>
        <a:xfrm>
          <a:off x="12623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77</xdr:row>
      <xdr:rowOff>163830</xdr:rowOff>
    </xdr:from>
    <xdr:to>
      <xdr:col>24</xdr:col>
      <xdr:colOff>82550</xdr:colOff>
      <xdr:row>78</xdr:row>
      <xdr:rowOff>93980</xdr:rowOff>
    </xdr:to>
    <xdr:sp macro="" textlink="">
      <xdr:nvSpPr>
        <xdr:cNvPr id="441" name="円/楕円 440"/>
        <xdr:cNvSpPr/>
      </xdr:nvSpPr>
      <xdr:spPr>
        <a:xfrm>
          <a:off x="164592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135907</xdr:rowOff>
    </xdr:from>
    <xdr:ext cx="762000" cy="259045"/>
    <xdr:sp macro="" textlink="">
      <xdr:nvSpPr>
        <xdr:cNvPr id="442" name="公債費以外該当値テキスト"/>
        <xdr:cNvSpPr txBox="1"/>
      </xdr:nvSpPr>
      <xdr:spPr>
        <a:xfrm>
          <a:off x="165989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133350</xdr:rowOff>
    </xdr:from>
    <xdr:to>
      <xdr:col>22</xdr:col>
      <xdr:colOff>615950</xdr:colOff>
      <xdr:row>78</xdr:row>
      <xdr:rowOff>63500</xdr:rowOff>
    </xdr:to>
    <xdr:sp macro="" textlink="">
      <xdr:nvSpPr>
        <xdr:cNvPr id="443" name="円/楕円 442"/>
        <xdr:cNvSpPr/>
      </xdr:nvSpPr>
      <xdr:spPr>
        <a:xfrm>
          <a:off x="15621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48277</xdr:rowOff>
    </xdr:from>
    <xdr:ext cx="736600" cy="259045"/>
    <xdr:sp macro="" textlink="">
      <xdr:nvSpPr>
        <xdr:cNvPr id="444" name="テキスト ボックス 443"/>
        <xdr:cNvSpPr txBox="1"/>
      </xdr:nvSpPr>
      <xdr:spPr>
        <a:xfrm>
          <a:off x="15290800" y="1342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83820</xdr:rowOff>
    </xdr:from>
    <xdr:to>
      <xdr:col>21</xdr:col>
      <xdr:colOff>412750</xdr:colOff>
      <xdr:row>79</xdr:row>
      <xdr:rowOff>13970</xdr:rowOff>
    </xdr:to>
    <xdr:sp macro="" textlink="">
      <xdr:nvSpPr>
        <xdr:cNvPr id="445" name="円/楕円 444"/>
        <xdr:cNvSpPr/>
      </xdr:nvSpPr>
      <xdr:spPr>
        <a:xfrm>
          <a:off x="14732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170197</xdr:rowOff>
    </xdr:from>
    <xdr:ext cx="762000" cy="259045"/>
    <xdr:sp macro="" textlink="">
      <xdr:nvSpPr>
        <xdr:cNvPr id="446" name="テキスト ボックス 445"/>
        <xdr:cNvSpPr txBox="1"/>
      </xdr:nvSpPr>
      <xdr:spPr>
        <a:xfrm>
          <a:off x="14401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95250</xdr:rowOff>
    </xdr:from>
    <xdr:to>
      <xdr:col>20</xdr:col>
      <xdr:colOff>209550</xdr:colOff>
      <xdr:row>79</xdr:row>
      <xdr:rowOff>25400</xdr:rowOff>
    </xdr:to>
    <xdr:sp macro="" textlink="">
      <xdr:nvSpPr>
        <xdr:cNvPr id="447" name="円/楕円 446"/>
        <xdr:cNvSpPr/>
      </xdr:nvSpPr>
      <xdr:spPr>
        <a:xfrm>
          <a:off x="13843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10177</xdr:rowOff>
    </xdr:from>
    <xdr:ext cx="762000" cy="259045"/>
    <xdr:sp macro="" textlink="">
      <xdr:nvSpPr>
        <xdr:cNvPr id="448" name="テキスト ボックス 447"/>
        <xdr:cNvSpPr txBox="1"/>
      </xdr:nvSpPr>
      <xdr:spPr>
        <a:xfrm>
          <a:off x="13512800" y="1355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19050</xdr:rowOff>
    </xdr:from>
    <xdr:to>
      <xdr:col>19</xdr:col>
      <xdr:colOff>6350</xdr:colOff>
      <xdr:row>78</xdr:row>
      <xdr:rowOff>120650</xdr:rowOff>
    </xdr:to>
    <xdr:sp macro="" textlink="">
      <xdr:nvSpPr>
        <xdr:cNvPr id="449" name="円/楕円 448"/>
        <xdr:cNvSpPr/>
      </xdr:nvSpPr>
      <xdr:spPr>
        <a:xfrm>
          <a:off x="12954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105427</xdr:rowOff>
    </xdr:from>
    <xdr:ext cx="762000" cy="259045"/>
    <xdr:sp macro="" textlink="">
      <xdr:nvSpPr>
        <xdr:cNvPr id="450" name="テキスト ボックス 449"/>
        <xdr:cNvSpPr txBox="1"/>
      </xdr:nvSpPr>
      <xdr:spPr>
        <a:xfrm>
          <a:off x="12623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熊本県小国町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170990</xdr:rowOff>
    </xdr:from>
    <xdr:to>
      <xdr:col>4</xdr:col>
      <xdr:colOff>1117600</xdr:colOff>
      <xdr:row>18</xdr:row>
      <xdr:rowOff>163523</xdr:rowOff>
    </xdr:to>
    <xdr:cxnSp macro="">
      <xdr:nvCxnSpPr>
        <xdr:cNvPr id="45" name="直線コネクタ 44"/>
        <xdr:cNvCxnSpPr/>
      </xdr:nvCxnSpPr>
      <xdr:spPr bwMode="auto">
        <a:xfrm flipV="1">
          <a:off x="5651500" y="2104565"/>
          <a:ext cx="0" cy="11926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135600</xdr:rowOff>
    </xdr:from>
    <xdr:ext cx="762000" cy="259045"/>
    <xdr:sp macro="" textlink="">
      <xdr:nvSpPr>
        <xdr:cNvPr id="46" name="人口1人当たり決算額の推移最小値テキスト130"/>
        <xdr:cNvSpPr txBox="1"/>
      </xdr:nvSpPr>
      <xdr:spPr>
        <a:xfrm>
          <a:off x="5740400" y="3269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83,957</a:t>
          </a:r>
          <a:endParaRPr kumimoji="1" lang="ja-JP" altLang="en-US" sz="1000" b="1">
            <a:latin typeface="ＭＳ Ｐゴシック"/>
          </a:endParaRPr>
        </a:p>
      </xdr:txBody>
    </xdr:sp>
    <xdr:clientData/>
  </xdr:oneCellAnchor>
  <xdr:twoCellAnchor>
    <xdr:from>
      <xdr:col>4</xdr:col>
      <xdr:colOff>1028700</xdr:colOff>
      <xdr:row>18</xdr:row>
      <xdr:rowOff>163523</xdr:rowOff>
    </xdr:from>
    <xdr:to>
      <xdr:col>5</xdr:col>
      <xdr:colOff>73025</xdr:colOff>
      <xdr:row>18</xdr:row>
      <xdr:rowOff>163523</xdr:rowOff>
    </xdr:to>
    <xdr:cxnSp macro="">
      <xdr:nvCxnSpPr>
        <xdr:cNvPr id="47" name="直線コネクタ 46"/>
        <xdr:cNvCxnSpPr/>
      </xdr:nvCxnSpPr>
      <xdr:spPr bwMode="auto">
        <a:xfrm>
          <a:off x="5562600" y="32972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85917</xdr:rowOff>
    </xdr:from>
    <xdr:ext cx="762000" cy="259045"/>
    <xdr:sp macro="" textlink="">
      <xdr:nvSpPr>
        <xdr:cNvPr id="48" name="人口1人当たり決算額の推移最大値テキスト130"/>
        <xdr:cNvSpPr txBox="1"/>
      </xdr:nvSpPr>
      <xdr:spPr>
        <a:xfrm>
          <a:off x="5740400" y="1848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240,477</a:t>
          </a:r>
          <a:endParaRPr kumimoji="1" lang="ja-JP" altLang="en-US" sz="1000" b="1">
            <a:latin typeface="ＭＳ Ｐゴシック"/>
          </a:endParaRPr>
        </a:p>
      </xdr:txBody>
    </xdr:sp>
    <xdr:clientData/>
  </xdr:oneCellAnchor>
  <xdr:twoCellAnchor>
    <xdr:from>
      <xdr:col>4</xdr:col>
      <xdr:colOff>1028700</xdr:colOff>
      <xdr:row>11</xdr:row>
      <xdr:rowOff>170990</xdr:rowOff>
    </xdr:from>
    <xdr:to>
      <xdr:col>5</xdr:col>
      <xdr:colOff>73025</xdr:colOff>
      <xdr:row>11</xdr:row>
      <xdr:rowOff>170990</xdr:rowOff>
    </xdr:to>
    <xdr:cxnSp macro="">
      <xdr:nvCxnSpPr>
        <xdr:cNvPr id="49" name="直線コネクタ 48"/>
        <xdr:cNvCxnSpPr/>
      </xdr:nvCxnSpPr>
      <xdr:spPr bwMode="auto">
        <a:xfrm>
          <a:off x="5562600" y="210456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74445</xdr:rowOff>
    </xdr:from>
    <xdr:to>
      <xdr:col>4</xdr:col>
      <xdr:colOff>1117600</xdr:colOff>
      <xdr:row>15</xdr:row>
      <xdr:rowOff>81120</xdr:rowOff>
    </xdr:to>
    <xdr:cxnSp macro="">
      <xdr:nvCxnSpPr>
        <xdr:cNvPr id="50" name="直線コネクタ 49"/>
        <xdr:cNvCxnSpPr/>
      </xdr:nvCxnSpPr>
      <xdr:spPr bwMode="auto">
        <a:xfrm flipV="1">
          <a:off x="5003800" y="2693820"/>
          <a:ext cx="647700" cy="6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160238</xdr:rowOff>
    </xdr:from>
    <xdr:ext cx="762000" cy="259045"/>
    <xdr:sp macro="" textlink="">
      <xdr:nvSpPr>
        <xdr:cNvPr id="51" name="人口1人当たり決算額の推移平均値テキスト130"/>
        <xdr:cNvSpPr txBox="1"/>
      </xdr:nvSpPr>
      <xdr:spPr>
        <a:xfrm>
          <a:off x="5740400" y="2779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141,557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16711</xdr:rowOff>
    </xdr:from>
    <xdr:to>
      <xdr:col>5</xdr:col>
      <xdr:colOff>34925</xdr:colOff>
      <xdr:row>16</xdr:row>
      <xdr:rowOff>118311</xdr:rowOff>
    </xdr:to>
    <xdr:sp macro="" textlink="">
      <xdr:nvSpPr>
        <xdr:cNvPr id="52" name="フローチャート : 判断 51"/>
        <xdr:cNvSpPr/>
      </xdr:nvSpPr>
      <xdr:spPr bwMode="auto">
        <a:xfrm>
          <a:off x="5600700" y="28075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81120</xdr:rowOff>
    </xdr:from>
    <xdr:to>
      <xdr:col>4</xdr:col>
      <xdr:colOff>469900</xdr:colOff>
      <xdr:row>15</xdr:row>
      <xdr:rowOff>109299</xdr:rowOff>
    </xdr:to>
    <xdr:cxnSp macro="">
      <xdr:nvCxnSpPr>
        <xdr:cNvPr id="53" name="直線コネクタ 52"/>
        <xdr:cNvCxnSpPr/>
      </xdr:nvCxnSpPr>
      <xdr:spPr bwMode="auto">
        <a:xfrm flipV="1">
          <a:off x="4305300" y="2700495"/>
          <a:ext cx="698500" cy="281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31509</xdr:rowOff>
    </xdr:from>
    <xdr:to>
      <xdr:col>4</xdr:col>
      <xdr:colOff>520700</xdr:colOff>
      <xdr:row>16</xdr:row>
      <xdr:rowOff>133109</xdr:rowOff>
    </xdr:to>
    <xdr:sp macro="" textlink="">
      <xdr:nvSpPr>
        <xdr:cNvPr id="54" name="フローチャート : 判断 53"/>
        <xdr:cNvSpPr/>
      </xdr:nvSpPr>
      <xdr:spPr bwMode="auto">
        <a:xfrm>
          <a:off x="4953000" y="28223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117886</xdr:rowOff>
    </xdr:from>
    <xdr:ext cx="736600" cy="259045"/>
    <xdr:sp macro="" textlink="">
      <xdr:nvSpPr>
        <xdr:cNvPr id="55" name="テキスト ボックス 54"/>
        <xdr:cNvSpPr txBox="1"/>
      </xdr:nvSpPr>
      <xdr:spPr>
        <a:xfrm>
          <a:off x="4622800" y="2908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139,615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109299</xdr:rowOff>
    </xdr:from>
    <xdr:to>
      <xdr:col>3</xdr:col>
      <xdr:colOff>904875</xdr:colOff>
      <xdr:row>15</xdr:row>
      <xdr:rowOff>141387</xdr:rowOff>
    </xdr:to>
    <xdr:cxnSp macro="">
      <xdr:nvCxnSpPr>
        <xdr:cNvPr id="56" name="直線コネクタ 55"/>
        <xdr:cNvCxnSpPr/>
      </xdr:nvCxnSpPr>
      <xdr:spPr bwMode="auto">
        <a:xfrm flipV="1">
          <a:off x="3606800" y="2728674"/>
          <a:ext cx="698500" cy="32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72946</xdr:rowOff>
    </xdr:from>
    <xdr:to>
      <xdr:col>3</xdr:col>
      <xdr:colOff>955675</xdr:colOff>
      <xdr:row>17</xdr:row>
      <xdr:rowOff>3096</xdr:rowOff>
    </xdr:to>
    <xdr:sp macro="" textlink="">
      <xdr:nvSpPr>
        <xdr:cNvPr id="57" name="フローチャート : 判断 56"/>
        <xdr:cNvSpPr/>
      </xdr:nvSpPr>
      <xdr:spPr bwMode="auto">
        <a:xfrm>
          <a:off x="4254500" y="2863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159323</xdr:rowOff>
    </xdr:from>
    <xdr:ext cx="762000" cy="259045"/>
    <xdr:sp macro="" textlink="">
      <xdr:nvSpPr>
        <xdr:cNvPr id="58" name="テキスト ボックス 57"/>
        <xdr:cNvSpPr txBox="1"/>
      </xdr:nvSpPr>
      <xdr:spPr>
        <a:xfrm>
          <a:off x="3924300" y="2950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141387</xdr:rowOff>
    </xdr:from>
    <xdr:to>
      <xdr:col>3</xdr:col>
      <xdr:colOff>206375</xdr:colOff>
      <xdr:row>15</xdr:row>
      <xdr:rowOff>156878</xdr:rowOff>
    </xdr:to>
    <xdr:cxnSp macro="">
      <xdr:nvCxnSpPr>
        <xdr:cNvPr id="59" name="直線コネクタ 58"/>
        <xdr:cNvCxnSpPr/>
      </xdr:nvCxnSpPr>
      <xdr:spPr bwMode="auto">
        <a:xfrm flipV="1">
          <a:off x="2908300" y="2760762"/>
          <a:ext cx="698500" cy="154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102794</xdr:rowOff>
    </xdr:from>
    <xdr:to>
      <xdr:col>3</xdr:col>
      <xdr:colOff>257175</xdr:colOff>
      <xdr:row>17</xdr:row>
      <xdr:rowOff>32944</xdr:rowOff>
    </xdr:to>
    <xdr:sp macro="" textlink="">
      <xdr:nvSpPr>
        <xdr:cNvPr id="60" name="フローチャート : 判断 59"/>
        <xdr:cNvSpPr/>
      </xdr:nvSpPr>
      <xdr:spPr bwMode="auto">
        <a:xfrm>
          <a:off x="3556000" y="2893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17721</xdr:rowOff>
    </xdr:from>
    <xdr:ext cx="762000" cy="259045"/>
    <xdr:sp macro="" textlink="">
      <xdr:nvSpPr>
        <xdr:cNvPr id="61" name="テキスト ボックス 60"/>
        <xdr:cNvSpPr txBox="1"/>
      </xdr:nvSpPr>
      <xdr:spPr>
        <a:xfrm>
          <a:off x="3225800" y="2979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98176</xdr:rowOff>
    </xdr:from>
    <xdr:to>
      <xdr:col>2</xdr:col>
      <xdr:colOff>692150</xdr:colOff>
      <xdr:row>17</xdr:row>
      <xdr:rowOff>28326</xdr:rowOff>
    </xdr:to>
    <xdr:sp macro="" textlink="">
      <xdr:nvSpPr>
        <xdr:cNvPr id="62" name="フローチャート : 判断 61"/>
        <xdr:cNvSpPr/>
      </xdr:nvSpPr>
      <xdr:spPr bwMode="auto">
        <a:xfrm>
          <a:off x="2857500" y="288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13103</xdr:rowOff>
    </xdr:from>
    <xdr:ext cx="762000" cy="259045"/>
    <xdr:sp macro="" textlink="">
      <xdr:nvSpPr>
        <xdr:cNvPr id="63" name="テキスト ボックス 62"/>
        <xdr:cNvSpPr txBox="1"/>
      </xdr:nvSpPr>
      <xdr:spPr>
        <a:xfrm>
          <a:off x="2527300" y="2975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23645</xdr:rowOff>
    </xdr:from>
    <xdr:to>
      <xdr:col>5</xdr:col>
      <xdr:colOff>34925</xdr:colOff>
      <xdr:row>15</xdr:row>
      <xdr:rowOff>125245</xdr:rowOff>
    </xdr:to>
    <xdr:sp macro="" textlink="">
      <xdr:nvSpPr>
        <xdr:cNvPr id="69" name="円/楕円 68"/>
        <xdr:cNvSpPr/>
      </xdr:nvSpPr>
      <xdr:spPr bwMode="auto">
        <a:xfrm>
          <a:off x="5600700" y="2643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40172</xdr:rowOff>
    </xdr:from>
    <xdr:ext cx="762000" cy="259045"/>
    <xdr:sp macro="" textlink="">
      <xdr:nvSpPr>
        <xdr:cNvPr id="70" name="人口1人当たり決算額の推移該当値テキスト130"/>
        <xdr:cNvSpPr txBox="1"/>
      </xdr:nvSpPr>
      <xdr:spPr>
        <a:xfrm>
          <a:off x="5740400" y="248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163,147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30320</xdr:rowOff>
    </xdr:from>
    <xdr:to>
      <xdr:col>4</xdr:col>
      <xdr:colOff>520700</xdr:colOff>
      <xdr:row>15</xdr:row>
      <xdr:rowOff>131920</xdr:rowOff>
    </xdr:to>
    <xdr:sp macro="" textlink="">
      <xdr:nvSpPr>
        <xdr:cNvPr id="71" name="円/楕円 70"/>
        <xdr:cNvSpPr/>
      </xdr:nvSpPr>
      <xdr:spPr bwMode="auto">
        <a:xfrm>
          <a:off x="4953000" y="2649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142097</xdr:rowOff>
    </xdr:from>
    <xdr:ext cx="736600" cy="259045"/>
    <xdr:sp macro="" textlink="">
      <xdr:nvSpPr>
        <xdr:cNvPr id="72" name="テキスト ボックス 71"/>
        <xdr:cNvSpPr txBox="1"/>
      </xdr:nvSpPr>
      <xdr:spPr>
        <a:xfrm>
          <a:off x="4622800" y="2418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162,271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58499</xdr:rowOff>
    </xdr:from>
    <xdr:to>
      <xdr:col>3</xdr:col>
      <xdr:colOff>955675</xdr:colOff>
      <xdr:row>15</xdr:row>
      <xdr:rowOff>160099</xdr:rowOff>
    </xdr:to>
    <xdr:sp macro="" textlink="">
      <xdr:nvSpPr>
        <xdr:cNvPr id="73" name="円/楕円 72"/>
        <xdr:cNvSpPr/>
      </xdr:nvSpPr>
      <xdr:spPr bwMode="auto">
        <a:xfrm>
          <a:off x="4254500" y="26778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170276</xdr:rowOff>
    </xdr:from>
    <xdr:ext cx="762000" cy="259045"/>
    <xdr:sp macro="" textlink="">
      <xdr:nvSpPr>
        <xdr:cNvPr id="74" name="テキスト ボックス 73"/>
        <xdr:cNvSpPr txBox="1"/>
      </xdr:nvSpPr>
      <xdr:spPr>
        <a:xfrm>
          <a:off x="3924300" y="2446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158,573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90587</xdr:rowOff>
    </xdr:from>
    <xdr:to>
      <xdr:col>3</xdr:col>
      <xdr:colOff>257175</xdr:colOff>
      <xdr:row>16</xdr:row>
      <xdr:rowOff>20737</xdr:rowOff>
    </xdr:to>
    <xdr:sp macro="" textlink="">
      <xdr:nvSpPr>
        <xdr:cNvPr id="75" name="円/楕円 74"/>
        <xdr:cNvSpPr/>
      </xdr:nvSpPr>
      <xdr:spPr bwMode="auto">
        <a:xfrm>
          <a:off x="3556000" y="2709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30914</xdr:rowOff>
    </xdr:from>
    <xdr:ext cx="762000" cy="259045"/>
    <xdr:sp macro="" textlink="">
      <xdr:nvSpPr>
        <xdr:cNvPr id="76" name="テキスト ボックス 75"/>
        <xdr:cNvSpPr txBox="1"/>
      </xdr:nvSpPr>
      <xdr:spPr>
        <a:xfrm>
          <a:off x="3225800" y="2478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154,362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106078</xdr:rowOff>
    </xdr:from>
    <xdr:to>
      <xdr:col>2</xdr:col>
      <xdr:colOff>692150</xdr:colOff>
      <xdr:row>16</xdr:row>
      <xdr:rowOff>36228</xdr:rowOff>
    </xdr:to>
    <xdr:sp macro="" textlink="">
      <xdr:nvSpPr>
        <xdr:cNvPr id="77" name="円/楕円 76"/>
        <xdr:cNvSpPr/>
      </xdr:nvSpPr>
      <xdr:spPr bwMode="auto">
        <a:xfrm>
          <a:off x="2857500" y="2725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46405</xdr:rowOff>
    </xdr:from>
    <xdr:ext cx="762000" cy="259045"/>
    <xdr:sp macro="" textlink="">
      <xdr:nvSpPr>
        <xdr:cNvPr id="78" name="テキスト ボックス 77"/>
        <xdr:cNvSpPr txBox="1"/>
      </xdr:nvSpPr>
      <xdr:spPr>
        <a:xfrm>
          <a:off x="2527300" y="249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152,329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324929</xdr:rowOff>
    </xdr:from>
    <xdr:to>
      <xdr:col>4</xdr:col>
      <xdr:colOff>1117600</xdr:colOff>
      <xdr:row>38</xdr:row>
      <xdr:rowOff>4261</xdr:rowOff>
    </xdr:to>
    <xdr:cxnSp macro="">
      <xdr:nvCxnSpPr>
        <xdr:cNvPr id="107" name="直線コネクタ 106"/>
        <xdr:cNvCxnSpPr/>
      </xdr:nvCxnSpPr>
      <xdr:spPr bwMode="auto">
        <a:xfrm flipV="1">
          <a:off x="5651500" y="6249479"/>
          <a:ext cx="0" cy="12223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319238</xdr:rowOff>
    </xdr:from>
    <xdr:ext cx="762000" cy="259045"/>
    <xdr:sp macro="" textlink="">
      <xdr:nvSpPr>
        <xdr:cNvPr id="108" name="人口1人当たり決算額の推移最小値テキスト445"/>
        <xdr:cNvSpPr txBox="1"/>
      </xdr:nvSpPr>
      <xdr:spPr>
        <a:xfrm>
          <a:off x="5740400" y="744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4,443</a:t>
          </a:r>
          <a:endParaRPr kumimoji="1" lang="ja-JP" altLang="en-US" sz="1000" b="1">
            <a:latin typeface="ＭＳ Ｐゴシック"/>
          </a:endParaRPr>
        </a:p>
      </xdr:txBody>
    </xdr:sp>
    <xdr:clientData/>
  </xdr:oneCellAnchor>
  <xdr:twoCellAnchor>
    <xdr:from>
      <xdr:col>4</xdr:col>
      <xdr:colOff>1028700</xdr:colOff>
      <xdr:row>38</xdr:row>
      <xdr:rowOff>4261</xdr:rowOff>
    </xdr:from>
    <xdr:to>
      <xdr:col>5</xdr:col>
      <xdr:colOff>73025</xdr:colOff>
      <xdr:row>38</xdr:row>
      <xdr:rowOff>4261</xdr:rowOff>
    </xdr:to>
    <xdr:cxnSp macro="">
      <xdr:nvCxnSpPr>
        <xdr:cNvPr id="109" name="直線コネクタ 108"/>
        <xdr:cNvCxnSpPr/>
      </xdr:nvCxnSpPr>
      <xdr:spPr bwMode="auto">
        <a:xfrm>
          <a:off x="5562600" y="74718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68406</xdr:rowOff>
    </xdr:from>
    <xdr:ext cx="762000" cy="259045"/>
    <xdr:sp macro="" textlink="">
      <xdr:nvSpPr>
        <xdr:cNvPr id="110" name="人口1人当たり決算額の推移最大値テキスト445"/>
        <xdr:cNvSpPr txBox="1"/>
      </xdr:nvSpPr>
      <xdr:spPr>
        <a:xfrm>
          <a:off x="5740400" y="5992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68,610</a:t>
          </a:r>
          <a:endParaRPr kumimoji="1" lang="ja-JP" altLang="en-US" sz="1000" b="1">
            <a:latin typeface="ＭＳ Ｐゴシック"/>
          </a:endParaRPr>
        </a:p>
      </xdr:txBody>
    </xdr:sp>
    <xdr:clientData/>
  </xdr:oneCellAnchor>
  <xdr:twoCellAnchor>
    <xdr:from>
      <xdr:col>4</xdr:col>
      <xdr:colOff>1028700</xdr:colOff>
      <xdr:row>33</xdr:row>
      <xdr:rowOff>324929</xdr:rowOff>
    </xdr:from>
    <xdr:to>
      <xdr:col>5</xdr:col>
      <xdr:colOff>73025</xdr:colOff>
      <xdr:row>33</xdr:row>
      <xdr:rowOff>324929</xdr:rowOff>
    </xdr:to>
    <xdr:cxnSp macro="">
      <xdr:nvCxnSpPr>
        <xdr:cNvPr id="111" name="直線コネクタ 110"/>
        <xdr:cNvCxnSpPr/>
      </xdr:nvCxnSpPr>
      <xdr:spPr bwMode="auto">
        <a:xfrm>
          <a:off x="5562600" y="62494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159747</xdr:rowOff>
    </xdr:from>
    <xdr:to>
      <xdr:col>4</xdr:col>
      <xdr:colOff>1117600</xdr:colOff>
      <xdr:row>35</xdr:row>
      <xdr:rowOff>289230</xdr:rowOff>
    </xdr:to>
    <xdr:cxnSp macro="">
      <xdr:nvCxnSpPr>
        <xdr:cNvPr id="112" name="直線コネクタ 111"/>
        <xdr:cNvCxnSpPr/>
      </xdr:nvCxnSpPr>
      <xdr:spPr bwMode="auto">
        <a:xfrm flipV="1">
          <a:off x="5003800" y="6770097"/>
          <a:ext cx="647700" cy="129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314444</xdr:rowOff>
    </xdr:from>
    <xdr:ext cx="762000" cy="259045"/>
    <xdr:sp macro="" textlink="">
      <xdr:nvSpPr>
        <xdr:cNvPr id="113" name="人口1人当たり決算額の推移平均値テキスト445"/>
        <xdr:cNvSpPr txBox="1"/>
      </xdr:nvSpPr>
      <xdr:spPr>
        <a:xfrm>
          <a:off x="5740400" y="6924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29,028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342367</xdr:rowOff>
    </xdr:from>
    <xdr:to>
      <xdr:col>5</xdr:col>
      <xdr:colOff>34925</xdr:colOff>
      <xdr:row>36</xdr:row>
      <xdr:rowOff>101067</xdr:rowOff>
    </xdr:to>
    <xdr:sp macro="" textlink="">
      <xdr:nvSpPr>
        <xdr:cNvPr id="114" name="フローチャート : 判断 113"/>
        <xdr:cNvSpPr/>
      </xdr:nvSpPr>
      <xdr:spPr bwMode="auto">
        <a:xfrm>
          <a:off x="5600700" y="69527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110769</xdr:rowOff>
    </xdr:from>
    <xdr:to>
      <xdr:col>4</xdr:col>
      <xdr:colOff>469900</xdr:colOff>
      <xdr:row>35</xdr:row>
      <xdr:rowOff>289230</xdr:rowOff>
    </xdr:to>
    <xdr:cxnSp macro="">
      <xdr:nvCxnSpPr>
        <xdr:cNvPr id="115" name="直線コネクタ 114"/>
        <xdr:cNvCxnSpPr/>
      </xdr:nvCxnSpPr>
      <xdr:spPr bwMode="auto">
        <a:xfrm>
          <a:off x="4305300" y="6721119"/>
          <a:ext cx="698500" cy="178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42120</xdr:rowOff>
    </xdr:from>
    <xdr:to>
      <xdr:col>4</xdr:col>
      <xdr:colOff>520700</xdr:colOff>
      <xdr:row>36</xdr:row>
      <xdr:rowOff>143720</xdr:rowOff>
    </xdr:to>
    <xdr:sp macro="" textlink="">
      <xdr:nvSpPr>
        <xdr:cNvPr id="116" name="フローチャート : 判断 115"/>
        <xdr:cNvSpPr/>
      </xdr:nvSpPr>
      <xdr:spPr bwMode="auto">
        <a:xfrm>
          <a:off x="4953000" y="69953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128497</xdr:rowOff>
    </xdr:from>
    <xdr:ext cx="736600" cy="259045"/>
    <xdr:sp macro="" textlink="">
      <xdr:nvSpPr>
        <xdr:cNvPr id="117" name="テキスト ボックス 116"/>
        <xdr:cNvSpPr txBox="1"/>
      </xdr:nvSpPr>
      <xdr:spPr>
        <a:xfrm>
          <a:off x="4622800" y="7081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26,789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108197</xdr:rowOff>
    </xdr:from>
    <xdr:to>
      <xdr:col>3</xdr:col>
      <xdr:colOff>904875</xdr:colOff>
      <xdr:row>35</xdr:row>
      <xdr:rowOff>110769</xdr:rowOff>
    </xdr:to>
    <xdr:cxnSp macro="">
      <xdr:nvCxnSpPr>
        <xdr:cNvPr id="118" name="直線コネクタ 117"/>
        <xdr:cNvCxnSpPr/>
      </xdr:nvCxnSpPr>
      <xdr:spPr bwMode="auto">
        <a:xfrm>
          <a:off x="3606800" y="6718547"/>
          <a:ext cx="698500" cy="25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17812</xdr:rowOff>
    </xdr:from>
    <xdr:to>
      <xdr:col>3</xdr:col>
      <xdr:colOff>955675</xdr:colOff>
      <xdr:row>36</xdr:row>
      <xdr:rowOff>119412</xdr:rowOff>
    </xdr:to>
    <xdr:sp macro="" textlink="">
      <xdr:nvSpPr>
        <xdr:cNvPr id="119" name="フローチャート : 判断 118"/>
        <xdr:cNvSpPr/>
      </xdr:nvSpPr>
      <xdr:spPr bwMode="auto">
        <a:xfrm>
          <a:off x="42545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104189</xdr:rowOff>
    </xdr:from>
    <xdr:ext cx="762000" cy="259045"/>
    <xdr:sp macro="" textlink="">
      <xdr:nvSpPr>
        <xdr:cNvPr id="120" name="テキスト ボックス 119"/>
        <xdr:cNvSpPr txBox="1"/>
      </xdr:nvSpPr>
      <xdr:spPr>
        <a:xfrm>
          <a:off x="3924300" y="7057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108197</xdr:rowOff>
    </xdr:from>
    <xdr:to>
      <xdr:col>3</xdr:col>
      <xdr:colOff>206375</xdr:colOff>
      <xdr:row>35</xdr:row>
      <xdr:rowOff>110217</xdr:rowOff>
    </xdr:to>
    <xdr:cxnSp macro="">
      <xdr:nvCxnSpPr>
        <xdr:cNvPr id="121" name="直線コネクタ 120"/>
        <xdr:cNvCxnSpPr/>
      </xdr:nvCxnSpPr>
      <xdr:spPr bwMode="auto">
        <a:xfrm flipV="1">
          <a:off x="2908300" y="6718547"/>
          <a:ext cx="698500" cy="2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298438</xdr:rowOff>
    </xdr:from>
    <xdr:to>
      <xdr:col>3</xdr:col>
      <xdr:colOff>257175</xdr:colOff>
      <xdr:row>36</xdr:row>
      <xdr:rowOff>57138</xdr:rowOff>
    </xdr:to>
    <xdr:sp macro="" textlink="">
      <xdr:nvSpPr>
        <xdr:cNvPr id="122" name="フローチャート : 判断 121"/>
        <xdr:cNvSpPr/>
      </xdr:nvSpPr>
      <xdr:spPr bwMode="auto">
        <a:xfrm>
          <a:off x="3556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41915</xdr:rowOff>
    </xdr:from>
    <xdr:ext cx="762000" cy="259045"/>
    <xdr:sp macro="" textlink="">
      <xdr:nvSpPr>
        <xdr:cNvPr id="123" name="テキスト ボックス 122"/>
        <xdr:cNvSpPr txBox="1"/>
      </xdr:nvSpPr>
      <xdr:spPr>
        <a:xfrm>
          <a:off x="3225800" y="699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250507</xdr:rowOff>
    </xdr:from>
    <xdr:to>
      <xdr:col>2</xdr:col>
      <xdr:colOff>692150</xdr:colOff>
      <xdr:row>36</xdr:row>
      <xdr:rowOff>9207</xdr:rowOff>
    </xdr:to>
    <xdr:sp macro="" textlink="">
      <xdr:nvSpPr>
        <xdr:cNvPr id="124" name="フローチャート : 判断 123"/>
        <xdr:cNvSpPr/>
      </xdr:nvSpPr>
      <xdr:spPr bwMode="auto">
        <a:xfrm>
          <a:off x="2857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336884</xdr:rowOff>
    </xdr:from>
    <xdr:ext cx="762000" cy="259045"/>
    <xdr:sp macro="" textlink="">
      <xdr:nvSpPr>
        <xdr:cNvPr id="125" name="テキスト ボックス 124"/>
        <xdr:cNvSpPr txBox="1"/>
      </xdr:nvSpPr>
      <xdr:spPr>
        <a:xfrm>
          <a:off x="2527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108947</xdr:rowOff>
    </xdr:from>
    <xdr:to>
      <xdr:col>5</xdr:col>
      <xdr:colOff>34925</xdr:colOff>
      <xdr:row>35</xdr:row>
      <xdr:rowOff>210547</xdr:rowOff>
    </xdr:to>
    <xdr:sp macro="" textlink="">
      <xdr:nvSpPr>
        <xdr:cNvPr id="131" name="円/楕円 130"/>
        <xdr:cNvSpPr/>
      </xdr:nvSpPr>
      <xdr:spPr bwMode="auto">
        <a:xfrm>
          <a:off x="5600700" y="6719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296924</xdr:rowOff>
    </xdr:from>
    <xdr:ext cx="762000" cy="259045"/>
    <xdr:sp macro="" textlink="">
      <xdr:nvSpPr>
        <xdr:cNvPr id="132" name="人口1人当たり決算額の推移該当値テキスト445"/>
        <xdr:cNvSpPr txBox="1"/>
      </xdr:nvSpPr>
      <xdr:spPr>
        <a:xfrm>
          <a:off x="5740400" y="656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41,281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238430</xdr:rowOff>
    </xdr:from>
    <xdr:to>
      <xdr:col>4</xdr:col>
      <xdr:colOff>520700</xdr:colOff>
      <xdr:row>35</xdr:row>
      <xdr:rowOff>340030</xdr:rowOff>
    </xdr:to>
    <xdr:sp macro="" textlink="">
      <xdr:nvSpPr>
        <xdr:cNvPr id="133" name="円/楕円 132"/>
        <xdr:cNvSpPr/>
      </xdr:nvSpPr>
      <xdr:spPr bwMode="auto">
        <a:xfrm>
          <a:off x="4953000" y="6848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7307</xdr:rowOff>
    </xdr:from>
    <xdr:ext cx="736600" cy="259045"/>
    <xdr:sp macro="" textlink="">
      <xdr:nvSpPr>
        <xdr:cNvPr id="134" name="テキスト ボックス 133"/>
        <xdr:cNvSpPr txBox="1"/>
      </xdr:nvSpPr>
      <xdr:spPr>
        <a:xfrm>
          <a:off x="4622800" y="66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34,484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59969</xdr:rowOff>
    </xdr:from>
    <xdr:to>
      <xdr:col>3</xdr:col>
      <xdr:colOff>955675</xdr:colOff>
      <xdr:row>35</xdr:row>
      <xdr:rowOff>161569</xdr:rowOff>
    </xdr:to>
    <xdr:sp macro="" textlink="">
      <xdr:nvSpPr>
        <xdr:cNvPr id="135" name="円/楕円 134"/>
        <xdr:cNvSpPr/>
      </xdr:nvSpPr>
      <xdr:spPr bwMode="auto">
        <a:xfrm>
          <a:off x="4254500" y="6670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171746</xdr:rowOff>
    </xdr:from>
    <xdr:ext cx="762000" cy="259045"/>
    <xdr:sp macro="" textlink="">
      <xdr:nvSpPr>
        <xdr:cNvPr id="136" name="テキスト ボックス 135"/>
        <xdr:cNvSpPr txBox="1"/>
      </xdr:nvSpPr>
      <xdr:spPr>
        <a:xfrm>
          <a:off x="3924300" y="6439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43,852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57397</xdr:rowOff>
    </xdr:from>
    <xdr:to>
      <xdr:col>3</xdr:col>
      <xdr:colOff>257175</xdr:colOff>
      <xdr:row>35</xdr:row>
      <xdr:rowOff>158997</xdr:rowOff>
    </xdr:to>
    <xdr:sp macro="" textlink="">
      <xdr:nvSpPr>
        <xdr:cNvPr id="137" name="円/楕円 136"/>
        <xdr:cNvSpPr/>
      </xdr:nvSpPr>
      <xdr:spPr bwMode="auto">
        <a:xfrm>
          <a:off x="3556000" y="6667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169174</xdr:rowOff>
    </xdr:from>
    <xdr:ext cx="762000" cy="259045"/>
    <xdr:sp macro="" textlink="">
      <xdr:nvSpPr>
        <xdr:cNvPr id="138" name="テキスト ボックス 137"/>
        <xdr:cNvSpPr txBox="1"/>
      </xdr:nvSpPr>
      <xdr:spPr>
        <a:xfrm>
          <a:off x="3225800" y="6436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43,987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59417</xdr:rowOff>
    </xdr:from>
    <xdr:to>
      <xdr:col>2</xdr:col>
      <xdr:colOff>692150</xdr:colOff>
      <xdr:row>35</xdr:row>
      <xdr:rowOff>161017</xdr:rowOff>
    </xdr:to>
    <xdr:sp macro="" textlink="">
      <xdr:nvSpPr>
        <xdr:cNvPr id="139" name="円/楕円 138"/>
        <xdr:cNvSpPr/>
      </xdr:nvSpPr>
      <xdr:spPr bwMode="auto">
        <a:xfrm>
          <a:off x="2857500" y="6669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171194</xdr:rowOff>
    </xdr:from>
    <xdr:ext cx="762000" cy="259045"/>
    <xdr:sp macro="" textlink="">
      <xdr:nvSpPr>
        <xdr:cNvPr id="140" name="テキスト ボックス 139"/>
        <xdr:cNvSpPr txBox="1"/>
      </xdr:nvSpPr>
      <xdr:spPr>
        <a:xfrm>
          <a:off x="2527300" y="6438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43,881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74,426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155191</xdr:rowOff>
    </xdr:from>
    <xdr:to>
      <xdr:col>6</xdr:col>
      <xdr:colOff>510540</xdr:colOff>
      <xdr:row>39</xdr:row>
      <xdr:rowOff>74385</xdr:rowOff>
    </xdr:to>
    <xdr:cxnSp macro="">
      <xdr:nvCxnSpPr>
        <xdr:cNvPr id="58" name="直線コネクタ 57"/>
        <xdr:cNvCxnSpPr/>
      </xdr:nvCxnSpPr>
      <xdr:spPr>
        <a:xfrm flipV="1">
          <a:off x="4633595" y="5298691"/>
          <a:ext cx="1270" cy="1462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78212</xdr:rowOff>
    </xdr:from>
    <xdr:ext cx="534377" cy="259045"/>
    <xdr:sp macro="" textlink="">
      <xdr:nvSpPr>
        <xdr:cNvPr id="59" name="人件費最小値テキスト"/>
        <xdr:cNvSpPr txBox="1"/>
      </xdr:nvSpPr>
      <xdr:spPr>
        <a:xfrm>
          <a:off x="4686300" y="676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62,250</a:t>
          </a:r>
          <a:endParaRPr kumimoji="1" lang="ja-JP" altLang="en-US" sz="1000" b="1">
            <a:latin typeface="ＭＳ Ｐゴシック"/>
          </a:endParaRPr>
        </a:p>
      </xdr:txBody>
    </xdr:sp>
    <xdr:clientData/>
  </xdr:oneCellAnchor>
  <xdr:twoCellAnchor>
    <xdr:from>
      <xdr:col>6</xdr:col>
      <xdr:colOff>422275</xdr:colOff>
      <xdr:row>39</xdr:row>
      <xdr:rowOff>74385</xdr:rowOff>
    </xdr:from>
    <xdr:to>
      <xdr:col>6</xdr:col>
      <xdr:colOff>600075</xdr:colOff>
      <xdr:row>39</xdr:row>
      <xdr:rowOff>74385</xdr:rowOff>
    </xdr:to>
    <xdr:cxnSp macro="">
      <xdr:nvCxnSpPr>
        <xdr:cNvPr id="60" name="直線コネクタ 59"/>
        <xdr:cNvCxnSpPr/>
      </xdr:nvCxnSpPr>
      <xdr:spPr>
        <a:xfrm>
          <a:off x="4546600" y="6760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101868</xdr:rowOff>
    </xdr:from>
    <xdr:ext cx="599010" cy="259045"/>
    <xdr:sp macro="" textlink="">
      <xdr:nvSpPr>
        <xdr:cNvPr id="61" name="人件費最大値テキスト"/>
        <xdr:cNvSpPr txBox="1"/>
      </xdr:nvSpPr>
      <xdr:spPr>
        <a:xfrm>
          <a:off x="4686300" y="5073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196,577</a:t>
          </a:r>
          <a:endParaRPr kumimoji="1" lang="ja-JP" altLang="en-US" sz="1000" b="1">
            <a:latin typeface="ＭＳ Ｐゴシック"/>
          </a:endParaRPr>
        </a:p>
      </xdr:txBody>
    </xdr:sp>
    <xdr:clientData/>
  </xdr:oneCellAnchor>
  <xdr:twoCellAnchor>
    <xdr:from>
      <xdr:col>6</xdr:col>
      <xdr:colOff>422275</xdr:colOff>
      <xdr:row>30</xdr:row>
      <xdr:rowOff>155191</xdr:rowOff>
    </xdr:from>
    <xdr:to>
      <xdr:col>6</xdr:col>
      <xdr:colOff>600075</xdr:colOff>
      <xdr:row>30</xdr:row>
      <xdr:rowOff>155191</xdr:rowOff>
    </xdr:to>
    <xdr:cxnSp macro="">
      <xdr:nvCxnSpPr>
        <xdr:cNvPr id="62" name="直線コネクタ 61"/>
        <xdr:cNvCxnSpPr/>
      </xdr:nvCxnSpPr>
      <xdr:spPr>
        <a:xfrm>
          <a:off x="4546600" y="5298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86687</xdr:rowOff>
    </xdr:from>
    <xdr:to>
      <xdr:col>6</xdr:col>
      <xdr:colOff>511175</xdr:colOff>
      <xdr:row>34</xdr:row>
      <xdr:rowOff>112638</xdr:rowOff>
    </xdr:to>
    <xdr:cxnSp macro="">
      <xdr:nvCxnSpPr>
        <xdr:cNvPr id="63" name="直線コネクタ 62"/>
        <xdr:cNvCxnSpPr/>
      </xdr:nvCxnSpPr>
      <xdr:spPr>
        <a:xfrm flipV="1">
          <a:off x="3797300" y="5915987"/>
          <a:ext cx="838200" cy="25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104055</xdr:rowOff>
    </xdr:from>
    <xdr:ext cx="599010" cy="259045"/>
    <xdr:sp macro="" textlink="">
      <xdr:nvSpPr>
        <xdr:cNvPr id="64" name="人件費平均値テキスト"/>
        <xdr:cNvSpPr txBox="1"/>
      </xdr:nvSpPr>
      <xdr:spPr>
        <a:xfrm>
          <a:off x="4686300" y="610480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115,876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125628</xdr:rowOff>
    </xdr:from>
    <xdr:to>
      <xdr:col>6</xdr:col>
      <xdr:colOff>561975</xdr:colOff>
      <xdr:row>36</xdr:row>
      <xdr:rowOff>55778</xdr:rowOff>
    </xdr:to>
    <xdr:sp macro="" textlink="">
      <xdr:nvSpPr>
        <xdr:cNvPr id="65" name="フローチャート : 判断 64"/>
        <xdr:cNvSpPr/>
      </xdr:nvSpPr>
      <xdr:spPr>
        <a:xfrm>
          <a:off x="4584700" y="6126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110080</xdr:rowOff>
    </xdr:from>
    <xdr:to>
      <xdr:col>5</xdr:col>
      <xdr:colOff>358775</xdr:colOff>
      <xdr:row>34</xdr:row>
      <xdr:rowOff>112638</xdr:rowOff>
    </xdr:to>
    <xdr:cxnSp macro="">
      <xdr:nvCxnSpPr>
        <xdr:cNvPr id="66" name="直線コネクタ 65"/>
        <xdr:cNvCxnSpPr/>
      </xdr:nvCxnSpPr>
      <xdr:spPr>
        <a:xfrm>
          <a:off x="2908300" y="5939380"/>
          <a:ext cx="889000" cy="2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144461</xdr:rowOff>
    </xdr:from>
    <xdr:to>
      <xdr:col>5</xdr:col>
      <xdr:colOff>409575</xdr:colOff>
      <xdr:row>36</xdr:row>
      <xdr:rowOff>74611</xdr:rowOff>
    </xdr:to>
    <xdr:sp macro="" textlink="">
      <xdr:nvSpPr>
        <xdr:cNvPr id="67" name="フローチャート : 判断 66"/>
        <xdr:cNvSpPr/>
      </xdr:nvSpPr>
      <xdr:spPr>
        <a:xfrm>
          <a:off x="3746500" y="6145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65738</xdr:rowOff>
    </xdr:from>
    <xdr:ext cx="599010" cy="259045"/>
    <xdr:sp macro="" textlink="">
      <xdr:nvSpPr>
        <xdr:cNvPr id="68" name="テキスト ボックス 67"/>
        <xdr:cNvSpPr txBox="1"/>
      </xdr:nvSpPr>
      <xdr:spPr>
        <a:xfrm>
          <a:off x="3497794" y="6237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114,146</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110080</xdr:rowOff>
    </xdr:from>
    <xdr:to>
      <xdr:col>4</xdr:col>
      <xdr:colOff>155575</xdr:colOff>
      <xdr:row>34</xdr:row>
      <xdr:rowOff>152164</xdr:rowOff>
    </xdr:to>
    <xdr:cxnSp macro="">
      <xdr:nvCxnSpPr>
        <xdr:cNvPr id="69" name="直線コネクタ 68"/>
        <xdr:cNvCxnSpPr/>
      </xdr:nvCxnSpPr>
      <xdr:spPr>
        <a:xfrm flipV="1">
          <a:off x="2019300" y="5939380"/>
          <a:ext cx="889000" cy="42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15966</xdr:rowOff>
    </xdr:from>
    <xdr:to>
      <xdr:col>4</xdr:col>
      <xdr:colOff>206375</xdr:colOff>
      <xdr:row>36</xdr:row>
      <xdr:rowOff>117566</xdr:rowOff>
    </xdr:to>
    <xdr:sp macro="" textlink="">
      <xdr:nvSpPr>
        <xdr:cNvPr id="70" name="フローチャート : 判断 69"/>
        <xdr:cNvSpPr/>
      </xdr:nvSpPr>
      <xdr:spPr>
        <a:xfrm>
          <a:off x="2857500" y="618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108693</xdr:rowOff>
    </xdr:from>
    <xdr:ext cx="599010" cy="259045"/>
    <xdr:sp macro="" textlink="">
      <xdr:nvSpPr>
        <xdr:cNvPr id="71" name="テキスト ボックス 70"/>
        <xdr:cNvSpPr txBox="1"/>
      </xdr:nvSpPr>
      <xdr:spPr>
        <a:xfrm>
          <a:off x="2608794" y="6280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110,200</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152164</xdr:rowOff>
    </xdr:from>
    <xdr:to>
      <xdr:col>2</xdr:col>
      <xdr:colOff>638175</xdr:colOff>
      <xdr:row>34</xdr:row>
      <xdr:rowOff>169255</xdr:rowOff>
    </xdr:to>
    <xdr:cxnSp macro="">
      <xdr:nvCxnSpPr>
        <xdr:cNvPr id="72" name="直線コネクタ 71"/>
        <xdr:cNvCxnSpPr/>
      </xdr:nvCxnSpPr>
      <xdr:spPr>
        <a:xfrm flipV="1">
          <a:off x="1130300" y="5981464"/>
          <a:ext cx="889000" cy="17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41438</xdr:rowOff>
    </xdr:from>
    <xdr:to>
      <xdr:col>3</xdr:col>
      <xdr:colOff>3175</xdr:colOff>
      <xdr:row>36</xdr:row>
      <xdr:rowOff>143038</xdr:rowOff>
    </xdr:to>
    <xdr:sp macro="" textlink="">
      <xdr:nvSpPr>
        <xdr:cNvPr id="73" name="フローチャート : 判断 72"/>
        <xdr:cNvSpPr/>
      </xdr:nvSpPr>
      <xdr:spPr>
        <a:xfrm>
          <a:off x="1968500" y="6213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134165</xdr:rowOff>
    </xdr:from>
    <xdr:ext cx="599010" cy="259045"/>
    <xdr:sp macro="" textlink="">
      <xdr:nvSpPr>
        <xdr:cNvPr id="74" name="テキスト ボックス 73"/>
        <xdr:cNvSpPr txBox="1"/>
      </xdr:nvSpPr>
      <xdr:spPr>
        <a:xfrm>
          <a:off x="1719794" y="6306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107,860</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35342</xdr:rowOff>
    </xdr:from>
    <xdr:to>
      <xdr:col>1</xdr:col>
      <xdr:colOff>485775</xdr:colOff>
      <xdr:row>36</xdr:row>
      <xdr:rowOff>136942</xdr:rowOff>
    </xdr:to>
    <xdr:sp macro="" textlink="">
      <xdr:nvSpPr>
        <xdr:cNvPr id="75" name="フローチャート : 判断 74"/>
        <xdr:cNvSpPr/>
      </xdr:nvSpPr>
      <xdr:spPr>
        <a:xfrm>
          <a:off x="1079500" y="620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128069</xdr:rowOff>
    </xdr:from>
    <xdr:ext cx="599010" cy="259045"/>
    <xdr:sp macro="" textlink="">
      <xdr:nvSpPr>
        <xdr:cNvPr id="76" name="テキスト ボックス 75"/>
        <xdr:cNvSpPr txBox="1"/>
      </xdr:nvSpPr>
      <xdr:spPr>
        <a:xfrm>
          <a:off x="830794" y="6300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108,420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34</xdr:row>
      <xdr:rowOff>35887</xdr:rowOff>
    </xdr:from>
    <xdr:to>
      <xdr:col>6</xdr:col>
      <xdr:colOff>561975</xdr:colOff>
      <xdr:row>34</xdr:row>
      <xdr:rowOff>137487</xdr:rowOff>
    </xdr:to>
    <xdr:sp macro="" textlink="">
      <xdr:nvSpPr>
        <xdr:cNvPr id="82" name="円/楕円 81"/>
        <xdr:cNvSpPr/>
      </xdr:nvSpPr>
      <xdr:spPr>
        <a:xfrm>
          <a:off x="4584700" y="5865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58764</xdr:rowOff>
    </xdr:from>
    <xdr:ext cx="599010" cy="259045"/>
    <xdr:sp macro="" textlink="">
      <xdr:nvSpPr>
        <xdr:cNvPr id="83" name="人件費該当値テキスト"/>
        <xdr:cNvSpPr txBox="1"/>
      </xdr:nvSpPr>
      <xdr:spPr>
        <a:xfrm>
          <a:off x="4686300" y="5716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139,870</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61838</xdr:rowOff>
    </xdr:from>
    <xdr:to>
      <xdr:col>5</xdr:col>
      <xdr:colOff>409575</xdr:colOff>
      <xdr:row>34</xdr:row>
      <xdr:rowOff>163438</xdr:rowOff>
    </xdr:to>
    <xdr:sp macro="" textlink="">
      <xdr:nvSpPr>
        <xdr:cNvPr id="84" name="円/楕円 83"/>
        <xdr:cNvSpPr/>
      </xdr:nvSpPr>
      <xdr:spPr>
        <a:xfrm>
          <a:off x="3746500" y="589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33</xdr:row>
      <xdr:rowOff>8515</xdr:rowOff>
    </xdr:from>
    <xdr:ext cx="599010" cy="259045"/>
    <xdr:sp macro="" textlink="">
      <xdr:nvSpPr>
        <xdr:cNvPr id="85" name="テキスト ボックス 84"/>
        <xdr:cNvSpPr txBox="1"/>
      </xdr:nvSpPr>
      <xdr:spPr>
        <a:xfrm>
          <a:off x="3497794" y="5666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137,486</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59280</xdr:rowOff>
    </xdr:from>
    <xdr:to>
      <xdr:col>4</xdr:col>
      <xdr:colOff>206375</xdr:colOff>
      <xdr:row>34</xdr:row>
      <xdr:rowOff>160880</xdr:rowOff>
    </xdr:to>
    <xdr:sp macro="" textlink="">
      <xdr:nvSpPr>
        <xdr:cNvPr id="86" name="円/楕円 85"/>
        <xdr:cNvSpPr/>
      </xdr:nvSpPr>
      <xdr:spPr>
        <a:xfrm>
          <a:off x="2857500" y="588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33</xdr:row>
      <xdr:rowOff>5957</xdr:rowOff>
    </xdr:from>
    <xdr:ext cx="599010" cy="259045"/>
    <xdr:sp macro="" textlink="">
      <xdr:nvSpPr>
        <xdr:cNvPr id="87" name="テキスト ボックス 86"/>
        <xdr:cNvSpPr txBox="1"/>
      </xdr:nvSpPr>
      <xdr:spPr>
        <a:xfrm>
          <a:off x="2608794" y="56638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137,721</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101364</xdr:rowOff>
    </xdr:from>
    <xdr:to>
      <xdr:col>3</xdr:col>
      <xdr:colOff>3175</xdr:colOff>
      <xdr:row>35</xdr:row>
      <xdr:rowOff>31514</xdr:rowOff>
    </xdr:to>
    <xdr:sp macro="" textlink="">
      <xdr:nvSpPr>
        <xdr:cNvPr id="88" name="円/楕円 87"/>
        <xdr:cNvSpPr/>
      </xdr:nvSpPr>
      <xdr:spPr>
        <a:xfrm>
          <a:off x="1968500" y="5930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33</xdr:row>
      <xdr:rowOff>48041</xdr:rowOff>
    </xdr:from>
    <xdr:ext cx="599010" cy="259045"/>
    <xdr:sp macro="" textlink="">
      <xdr:nvSpPr>
        <xdr:cNvPr id="89" name="テキスト ボックス 88"/>
        <xdr:cNvSpPr txBox="1"/>
      </xdr:nvSpPr>
      <xdr:spPr>
        <a:xfrm>
          <a:off x="1719794" y="5705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133,855</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118455</xdr:rowOff>
    </xdr:from>
    <xdr:to>
      <xdr:col>1</xdr:col>
      <xdr:colOff>485775</xdr:colOff>
      <xdr:row>35</xdr:row>
      <xdr:rowOff>48605</xdr:rowOff>
    </xdr:to>
    <xdr:sp macro="" textlink="">
      <xdr:nvSpPr>
        <xdr:cNvPr id="90" name="円/楕円 89"/>
        <xdr:cNvSpPr/>
      </xdr:nvSpPr>
      <xdr:spPr>
        <a:xfrm>
          <a:off x="1079500" y="5947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33</xdr:row>
      <xdr:rowOff>65132</xdr:rowOff>
    </xdr:from>
    <xdr:ext cx="599010" cy="259045"/>
    <xdr:sp macro="" textlink="">
      <xdr:nvSpPr>
        <xdr:cNvPr id="91" name="テキスト ボックス 90"/>
        <xdr:cNvSpPr txBox="1"/>
      </xdr:nvSpPr>
      <xdr:spPr>
        <a:xfrm>
          <a:off x="830794" y="5722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132,285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90,582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141067</xdr:rowOff>
    </xdr:from>
    <xdr:to>
      <xdr:col>6</xdr:col>
      <xdr:colOff>510540</xdr:colOff>
      <xdr:row>57</xdr:row>
      <xdr:rowOff>43300</xdr:rowOff>
    </xdr:to>
    <xdr:cxnSp macro="">
      <xdr:nvCxnSpPr>
        <xdr:cNvPr id="113" name="直線コネクタ 112"/>
        <xdr:cNvCxnSpPr/>
      </xdr:nvCxnSpPr>
      <xdr:spPr>
        <a:xfrm flipV="1">
          <a:off x="4633595" y="8713567"/>
          <a:ext cx="1270" cy="11023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47127</xdr:rowOff>
    </xdr:from>
    <xdr:ext cx="534377" cy="259045"/>
    <xdr:sp macro="" textlink="">
      <xdr:nvSpPr>
        <xdr:cNvPr id="114" name="物件費最小値テキスト"/>
        <xdr:cNvSpPr txBox="1"/>
      </xdr:nvSpPr>
      <xdr:spPr>
        <a:xfrm>
          <a:off x="4686300" y="9819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58,585</a:t>
          </a:r>
          <a:endParaRPr kumimoji="1" lang="ja-JP" altLang="en-US" sz="1000" b="1">
            <a:latin typeface="ＭＳ Ｐゴシック"/>
          </a:endParaRPr>
        </a:p>
      </xdr:txBody>
    </xdr:sp>
    <xdr:clientData/>
  </xdr:oneCellAnchor>
  <xdr:twoCellAnchor>
    <xdr:from>
      <xdr:col>6</xdr:col>
      <xdr:colOff>422275</xdr:colOff>
      <xdr:row>57</xdr:row>
      <xdr:rowOff>43300</xdr:rowOff>
    </xdr:from>
    <xdr:to>
      <xdr:col>6</xdr:col>
      <xdr:colOff>600075</xdr:colOff>
      <xdr:row>57</xdr:row>
      <xdr:rowOff>43300</xdr:rowOff>
    </xdr:to>
    <xdr:cxnSp macro="">
      <xdr:nvCxnSpPr>
        <xdr:cNvPr id="115" name="直線コネクタ 114"/>
        <xdr:cNvCxnSpPr/>
      </xdr:nvCxnSpPr>
      <xdr:spPr>
        <a:xfrm>
          <a:off x="4546600" y="981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87744</xdr:rowOff>
    </xdr:from>
    <xdr:ext cx="599010" cy="259045"/>
    <xdr:sp macro="" textlink="">
      <xdr:nvSpPr>
        <xdr:cNvPr id="116" name="物件費最大値テキスト"/>
        <xdr:cNvSpPr txBox="1"/>
      </xdr:nvSpPr>
      <xdr:spPr>
        <a:xfrm>
          <a:off x="4686300" y="8488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299,701</a:t>
          </a:r>
          <a:endParaRPr kumimoji="1" lang="ja-JP" altLang="en-US" sz="1000" b="1">
            <a:latin typeface="ＭＳ Ｐゴシック"/>
          </a:endParaRPr>
        </a:p>
      </xdr:txBody>
    </xdr:sp>
    <xdr:clientData/>
  </xdr:oneCellAnchor>
  <xdr:twoCellAnchor>
    <xdr:from>
      <xdr:col>6</xdr:col>
      <xdr:colOff>422275</xdr:colOff>
      <xdr:row>50</xdr:row>
      <xdr:rowOff>141067</xdr:rowOff>
    </xdr:from>
    <xdr:to>
      <xdr:col>6</xdr:col>
      <xdr:colOff>600075</xdr:colOff>
      <xdr:row>50</xdr:row>
      <xdr:rowOff>141067</xdr:rowOff>
    </xdr:to>
    <xdr:cxnSp macro="">
      <xdr:nvCxnSpPr>
        <xdr:cNvPr id="117" name="直線コネクタ 116"/>
        <xdr:cNvCxnSpPr/>
      </xdr:nvCxnSpPr>
      <xdr:spPr>
        <a:xfrm>
          <a:off x="4546600" y="8713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52178</xdr:rowOff>
    </xdr:from>
    <xdr:to>
      <xdr:col>6</xdr:col>
      <xdr:colOff>511175</xdr:colOff>
      <xdr:row>56</xdr:row>
      <xdr:rowOff>74220</xdr:rowOff>
    </xdr:to>
    <xdr:cxnSp macro="">
      <xdr:nvCxnSpPr>
        <xdr:cNvPr id="118" name="直線コネクタ 117"/>
        <xdr:cNvCxnSpPr/>
      </xdr:nvCxnSpPr>
      <xdr:spPr>
        <a:xfrm flipV="1">
          <a:off x="3797300" y="9653378"/>
          <a:ext cx="838200" cy="2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91391</xdr:rowOff>
    </xdr:from>
    <xdr:ext cx="599010" cy="259045"/>
    <xdr:sp macro="" textlink="">
      <xdr:nvSpPr>
        <xdr:cNvPr id="119" name="物件費平均値テキスト"/>
        <xdr:cNvSpPr txBox="1"/>
      </xdr:nvSpPr>
      <xdr:spPr>
        <a:xfrm>
          <a:off x="4686300" y="93496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116,959</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68514</xdr:rowOff>
    </xdr:from>
    <xdr:to>
      <xdr:col>6</xdr:col>
      <xdr:colOff>561975</xdr:colOff>
      <xdr:row>55</xdr:row>
      <xdr:rowOff>170114</xdr:rowOff>
    </xdr:to>
    <xdr:sp macro="" textlink="">
      <xdr:nvSpPr>
        <xdr:cNvPr id="120" name="フローチャート : 判断 119"/>
        <xdr:cNvSpPr/>
      </xdr:nvSpPr>
      <xdr:spPr>
        <a:xfrm>
          <a:off x="4584700" y="949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51236</xdr:rowOff>
    </xdr:from>
    <xdr:to>
      <xdr:col>5</xdr:col>
      <xdr:colOff>358775</xdr:colOff>
      <xdr:row>56</xdr:row>
      <xdr:rowOff>74220</xdr:rowOff>
    </xdr:to>
    <xdr:cxnSp macro="">
      <xdr:nvCxnSpPr>
        <xdr:cNvPr id="121" name="直線コネクタ 120"/>
        <xdr:cNvCxnSpPr/>
      </xdr:nvCxnSpPr>
      <xdr:spPr>
        <a:xfrm>
          <a:off x="2908300" y="9652436"/>
          <a:ext cx="889000" cy="22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117571</xdr:rowOff>
    </xdr:from>
    <xdr:to>
      <xdr:col>5</xdr:col>
      <xdr:colOff>409575</xdr:colOff>
      <xdr:row>56</xdr:row>
      <xdr:rowOff>47721</xdr:rowOff>
    </xdr:to>
    <xdr:sp macro="" textlink="">
      <xdr:nvSpPr>
        <xdr:cNvPr id="122" name="フローチャート : 判断 121"/>
        <xdr:cNvSpPr/>
      </xdr:nvSpPr>
      <xdr:spPr>
        <a:xfrm>
          <a:off x="37465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64248</xdr:rowOff>
    </xdr:from>
    <xdr:ext cx="599010" cy="259045"/>
    <xdr:sp macro="" textlink="">
      <xdr:nvSpPr>
        <xdr:cNvPr id="123" name="テキスト ボックス 122"/>
        <xdr:cNvSpPr txBox="1"/>
      </xdr:nvSpPr>
      <xdr:spPr>
        <a:xfrm>
          <a:off x="3497794" y="932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106,229</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51236</xdr:rowOff>
    </xdr:from>
    <xdr:to>
      <xdr:col>4</xdr:col>
      <xdr:colOff>155575</xdr:colOff>
      <xdr:row>56</xdr:row>
      <xdr:rowOff>80287</xdr:rowOff>
    </xdr:to>
    <xdr:cxnSp macro="">
      <xdr:nvCxnSpPr>
        <xdr:cNvPr id="124" name="直線コネクタ 123"/>
        <xdr:cNvCxnSpPr/>
      </xdr:nvCxnSpPr>
      <xdr:spPr>
        <a:xfrm flipV="1">
          <a:off x="2019300" y="9652436"/>
          <a:ext cx="889000" cy="29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111709</xdr:rowOff>
    </xdr:from>
    <xdr:to>
      <xdr:col>4</xdr:col>
      <xdr:colOff>206375</xdr:colOff>
      <xdr:row>56</xdr:row>
      <xdr:rowOff>41859</xdr:rowOff>
    </xdr:to>
    <xdr:sp macro="" textlink="">
      <xdr:nvSpPr>
        <xdr:cNvPr id="125" name="フローチャート : 判断 124"/>
        <xdr:cNvSpPr/>
      </xdr:nvSpPr>
      <xdr:spPr>
        <a:xfrm>
          <a:off x="2857500" y="95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58386</xdr:rowOff>
    </xdr:from>
    <xdr:ext cx="599010" cy="259045"/>
    <xdr:sp macro="" textlink="">
      <xdr:nvSpPr>
        <xdr:cNvPr id="126" name="テキスト ボックス 125"/>
        <xdr:cNvSpPr txBox="1"/>
      </xdr:nvSpPr>
      <xdr:spPr>
        <a:xfrm>
          <a:off x="2608794" y="9316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107,511</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73566</xdr:rowOff>
    </xdr:from>
    <xdr:to>
      <xdr:col>2</xdr:col>
      <xdr:colOff>638175</xdr:colOff>
      <xdr:row>56</xdr:row>
      <xdr:rowOff>80287</xdr:rowOff>
    </xdr:to>
    <xdr:cxnSp macro="">
      <xdr:nvCxnSpPr>
        <xdr:cNvPr id="127" name="直線コネクタ 126"/>
        <xdr:cNvCxnSpPr/>
      </xdr:nvCxnSpPr>
      <xdr:spPr>
        <a:xfrm>
          <a:off x="1130300" y="9674766"/>
          <a:ext cx="889000" cy="6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170967</xdr:rowOff>
    </xdr:from>
    <xdr:to>
      <xdr:col>3</xdr:col>
      <xdr:colOff>3175</xdr:colOff>
      <xdr:row>56</xdr:row>
      <xdr:rowOff>101117</xdr:rowOff>
    </xdr:to>
    <xdr:sp macro="" textlink="">
      <xdr:nvSpPr>
        <xdr:cNvPr id="128" name="フローチャート : 判断 127"/>
        <xdr:cNvSpPr/>
      </xdr:nvSpPr>
      <xdr:spPr>
        <a:xfrm>
          <a:off x="1968500" y="96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117644</xdr:rowOff>
    </xdr:from>
    <xdr:ext cx="534377" cy="259045"/>
    <xdr:sp macro="" textlink="">
      <xdr:nvSpPr>
        <xdr:cNvPr id="129" name="テキスト ボックス 128"/>
        <xdr:cNvSpPr txBox="1"/>
      </xdr:nvSpPr>
      <xdr:spPr>
        <a:xfrm>
          <a:off x="1752111" y="937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94,550</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135050</xdr:rowOff>
    </xdr:from>
    <xdr:to>
      <xdr:col>1</xdr:col>
      <xdr:colOff>485775</xdr:colOff>
      <xdr:row>56</xdr:row>
      <xdr:rowOff>65200</xdr:rowOff>
    </xdr:to>
    <xdr:sp macro="" textlink="">
      <xdr:nvSpPr>
        <xdr:cNvPr id="130" name="フローチャート : 判断 129"/>
        <xdr:cNvSpPr/>
      </xdr:nvSpPr>
      <xdr:spPr>
        <a:xfrm>
          <a:off x="1079500" y="95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81727</xdr:rowOff>
    </xdr:from>
    <xdr:ext cx="599010" cy="259045"/>
    <xdr:sp macro="" textlink="">
      <xdr:nvSpPr>
        <xdr:cNvPr id="131" name="テキスト ボックス 130"/>
        <xdr:cNvSpPr txBox="1"/>
      </xdr:nvSpPr>
      <xdr:spPr>
        <a:xfrm>
          <a:off x="830794" y="9340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102,406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1378</xdr:rowOff>
    </xdr:from>
    <xdr:to>
      <xdr:col>6</xdr:col>
      <xdr:colOff>561975</xdr:colOff>
      <xdr:row>56</xdr:row>
      <xdr:rowOff>102978</xdr:rowOff>
    </xdr:to>
    <xdr:sp macro="" textlink="">
      <xdr:nvSpPr>
        <xdr:cNvPr id="137" name="円/楕円 136"/>
        <xdr:cNvSpPr/>
      </xdr:nvSpPr>
      <xdr:spPr>
        <a:xfrm>
          <a:off x="4584700" y="9602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151255</xdr:rowOff>
    </xdr:from>
    <xdr:ext cx="534377" cy="259045"/>
    <xdr:sp macro="" textlink="">
      <xdr:nvSpPr>
        <xdr:cNvPr id="138" name="物件費該当値テキスト"/>
        <xdr:cNvSpPr txBox="1"/>
      </xdr:nvSpPr>
      <xdr:spPr>
        <a:xfrm>
          <a:off x="4686300" y="9581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94,143</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23420</xdr:rowOff>
    </xdr:from>
    <xdr:to>
      <xdr:col>5</xdr:col>
      <xdr:colOff>409575</xdr:colOff>
      <xdr:row>56</xdr:row>
      <xdr:rowOff>125020</xdr:rowOff>
    </xdr:to>
    <xdr:sp macro="" textlink="">
      <xdr:nvSpPr>
        <xdr:cNvPr id="139" name="円/楕円 138"/>
        <xdr:cNvSpPr/>
      </xdr:nvSpPr>
      <xdr:spPr>
        <a:xfrm>
          <a:off x="3746500" y="962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116147</xdr:rowOff>
    </xdr:from>
    <xdr:ext cx="534377" cy="259045"/>
    <xdr:sp macro="" textlink="">
      <xdr:nvSpPr>
        <xdr:cNvPr id="140" name="テキスト ボックス 139"/>
        <xdr:cNvSpPr txBox="1"/>
      </xdr:nvSpPr>
      <xdr:spPr>
        <a:xfrm>
          <a:off x="3530111" y="9717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89,322</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436</xdr:rowOff>
    </xdr:from>
    <xdr:to>
      <xdr:col>4</xdr:col>
      <xdr:colOff>206375</xdr:colOff>
      <xdr:row>56</xdr:row>
      <xdr:rowOff>102036</xdr:rowOff>
    </xdr:to>
    <xdr:sp macro="" textlink="">
      <xdr:nvSpPr>
        <xdr:cNvPr id="141" name="円/楕円 140"/>
        <xdr:cNvSpPr/>
      </xdr:nvSpPr>
      <xdr:spPr>
        <a:xfrm>
          <a:off x="2857500" y="960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93163</xdr:rowOff>
    </xdr:from>
    <xdr:ext cx="534377" cy="259045"/>
    <xdr:sp macro="" textlink="">
      <xdr:nvSpPr>
        <xdr:cNvPr id="142" name="テキスト ボックス 141"/>
        <xdr:cNvSpPr txBox="1"/>
      </xdr:nvSpPr>
      <xdr:spPr>
        <a:xfrm>
          <a:off x="2641111" y="969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94,349</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29487</xdr:rowOff>
    </xdr:from>
    <xdr:to>
      <xdr:col>3</xdr:col>
      <xdr:colOff>3175</xdr:colOff>
      <xdr:row>56</xdr:row>
      <xdr:rowOff>131087</xdr:rowOff>
    </xdr:to>
    <xdr:sp macro="" textlink="">
      <xdr:nvSpPr>
        <xdr:cNvPr id="143" name="円/楕円 142"/>
        <xdr:cNvSpPr/>
      </xdr:nvSpPr>
      <xdr:spPr>
        <a:xfrm>
          <a:off x="1968500" y="963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122214</xdr:rowOff>
    </xdr:from>
    <xdr:ext cx="534377" cy="259045"/>
    <xdr:sp macro="" textlink="">
      <xdr:nvSpPr>
        <xdr:cNvPr id="144" name="テキスト ボックス 143"/>
        <xdr:cNvSpPr txBox="1"/>
      </xdr:nvSpPr>
      <xdr:spPr>
        <a:xfrm>
          <a:off x="1752111" y="972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87,995</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22766</xdr:rowOff>
    </xdr:from>
    <xdr:to>
      <xdr:col>1</xdr:col>
      <xdr:colOff>485775</xdr:colOff>
      <xdr:row>56</xdr:row>
      <xdr:rowOff>124366</xdr:rowOff>
    </xdr:to>
    <xdr:sp macro="" textlink="">
      <xdr:nvSpPr>
        <xdr:cNvPr id="145" name="円/楕円 144"/>
        <xdr:cNvSpPr/>
      </xdr:nvSpPr>
      <xdr:spPr>
        <a:xfrm>
          <a:off x="1079500" y="9623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115493</xdr:rowOff>
    </xdr:from>
    <xdr:ext cx="534377" cy="259045"/>
    <xdr:sp macro="" textlink="">
      <xdr:nvSpPr>
        <xdr:cNvPr id="146" name="テキスト ボックス 145"/>
        <xdr:cNvSpPr txBox="1"/>
      </xdr:nvSpPr>
      <xdr:spPr>
        <a:xfrm>
          <a:off x="863111" y="9716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89,465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7" name="直線コネクタ 156"/>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8" name="テキスト ボックス 157"/>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9" name="直線コネクタ 158"/>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60" name="テキスト ボックス 159"/>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1" name="直線コネクタ 160"/>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2" name="テキスト ボックス 161"/>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3" name="直線コネクタ 162"/>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4" name="テキスト ボックス 163"/>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5" name="直線コネクタ 164"/>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6" name="テキスト ボックス 165"/>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7" name="直線コネクタ 166"/>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8" name="テキスト ボックス 167"/>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0" name="テキスト ボックス 169"/>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52669</xdr:rowOff>
    </xdr:from>
    <xdr:to>
      <xdr:col>6</xdr:col>
      <xdr:colOff>510540</xdr:colOff>
      <xdr:row>79</xdr:row>
      <xdr:rowOff>97540</xdr:rowOff>
    </xdr:to>
    <xdr:cxnSp macro="">
      <xdr:nvCxnSpPr>
        <xdr:cNvPr id="172" name="直線コネクタ 171"/>
        <xdr:cNvCxnSpPr/>
      </xdr:nvCxnSpPr>
      <xdr:spPr>
        <a:xfrm flipV="1">
          <a:off x="4633595" y="12054169"/>
          <a:ext cx="1270" cy="15879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101367</xdr:rowOff>
    </xdr:from>
    <xdr:ext cx="313932" cy="259045"/>
    <xdr:sp macro="" textlink="">
      <xdr:nvSpPr>
        <xdr:cNvPr id="173" name="維持補修費最小値テキスト"/>
        <xdr:cNvSpPr txBox="1"/>
      </xdr:nvSpPr>
      <xdr:spPr>
        <a:xfrm>
          <a:off x="4686300" y="136459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422275</xdr:colOff>
      <xdr:row>79</xdr:row>
      <xdr:rowOff>97540</xdr:rowOff>
    </xdr:from>
    <xdr:to>
      <xdr:col>6</xdr:col>
      <xdr:colOff>600075</xdr:colOff>
      <xdr:row>79</xdr:row>
      <xdr:rowOff>97540</xdr:rowOff>
    </xdr:to>
    <xdr:cxnSp macro="">
      <xdr:nvCxnSpPr>
        <xdr:cNvPr id="174" name="直線コネクタ 173"/>
        <xdr:cNvCxnSpPr/>
      </xdr:nvCxnSpPr>
      <xdr:spPr>
        <a:xfrm>
          <a:off x="4546600" y="13642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170796</xdr:rowOff>
    </xdr:from>
    <xdr:ext cx="534377" cy="259045"/>
    <xdr:sp macro="" textlink="">
      <xdr:nvSpPr>
        <xdr:cNvPr id="175" name="維持補修費最大値テキスト"/>
        <xdr:cNvSpPr txBox="1"/>
      </xdr:nvSpPr>
      <xdr:spPr>
        <a:xfrm>
          <a:off x="4686300" y="11829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48,665</a:t>
          </a:r>
          <a:endParaRPr kumimoji="1" lang="ja-JP" altLang="en-US" sz="1000" b="1">
            <a:latin typeface="ＭＳ Ｐゴシック"/>
          </a:endParaRPr>
        </a:p>
      </xdr:txBody>
    </xdr:sp>
    <xdr:clientData/>
  </xdr:oneCellAnchor>
  <xdr:twoCellAnchor>
    <xdr:from>
      <xdr:col>6</xdr:col>
      <xdr:colOff>422275</xdr:colOff>
      <xdr:row>70</xdr:row>
      <xdr:rowOff>52669</xdr:rowOff>
    </xdr:from>
    <xdr:to>
      <xdr:col>6</xdr:col>
      <xdr:colOff>600075</xdr:colOff>
      <xdr:row>70</xdr:row>
      <xdr:rowOff>52669</xdr:rowOff>
    </xdr:to>
    <xdr:cxnSp macro="">
      <xdr:nvCxnSpPr>
        <xdr:cNvPr id="176" name="直線コネクタ 175"/>
        <xdr:cNvCxnSpPr/>
      </xdr:nvCxnSpPr>
      <xdr:spPr>
        <a:xfrm>
          <a:off x="4546600" y="12054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151523</xdr:rowOff>
    </xdr:from>
    <xdr:to>
      <xdr:col>6</xdr:col>
      <xdr:colOff>511175</xdr:colOff>
      <xdr:row>78</xdr:row>
      <xdr:rowOff>163376</xdr:rowOff>
    </xdr:to>
    <xdr:cxnSp macro="">
      <xdr:nvCxnSpPr>
        <xdr:cNvPr id="177" name="直線コネクタ 176"/>
        <xdr:cNvCxnSpPr/>
      </xdr:nvCxnSpPr>
      <xdr:spPr>
        <a:xfrm>
          <a:off x="3797300" y="13524623"/>
          <a:ext cx="838200" cy="11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108968</xdr:rowOff>
    </xdr:from>
    <xdr:ext cx="469744" cy="259045"/>
    <xdr:sp macro="" textlink="">
      <xdr:nvSpPr>
        <xdr:cNvPr id="178" name="維持補修費平均値テキスト"/>
        <xdr:cNvSpPr txBox="1"/>
      </xdr:nvSpPr>
      <xdr:spPr>
        <a:xfrm>
          <a:off x="4686300" y="131391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9,336</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86091</xdr:rowOff>
    </xdr:from>
    <xdr:to>
      <xdr:col>6</xdr:col>
      <xdr:colOff>561975</xdr:colOff>
      <xdr:row>78</xdr:row>
      <xdr:rowOff>16241</xdr:rowOff>
    </xdr:to>
    <xdr:sp macro="" textlink="">
      <xdr:nvSpPr>
        <xdr:cNvPr id="179" name="フローチャート : 判断 178"/>
        <xdr:cNvSpPr/>
      </xdr:nvSpPr>
      <xdr:spPr>
        <a:xfrm>
          <a:off x="4584700" y="13287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151130</xdr:rowOff>
    </xdr:from>
    <xdr:to>
      <xdr:col>5</xdr:col>
      <xdr:colOff>358775</xdr:colOff>
      <xdr:row>78</xdr:row>
      <xdr:rowOff>151523</xdr:rowOff>
    </xdr:to>
    <xdr:cxnSp macro="">
      <xdr:nvCxnSpPr>
        <xdr:cNvPr id="180" name="直線コネクタ 179"/>
        <xdr:cNvCxnSpPr/>
      </xdr:nvCxnSpPr>
      <xdr:spPr>
        <a:xfrm>
          <a:off x="2908300" y="13524230"/>
          <a:ext cx="889000" cy="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127436</xdr:rowOff>
    </xdr:from>
    <xdr:to>
      <xdr:col>5</xdr:col>
      <xdr:colOff>409575</xdr:colOff>
      <xdr:row>78</xdr:row>
      <xdr:rowOff>57586</xdr:rowOff>
    </xdr:to>
    <xdr:sp macro="" textlink="">
      <xdr:nvSpPr>
        <xdr:cNvPr id="181" name="フローチャート : 判断 180"/>
        <xdr:cNvSpPr/>
      </xdr:nvSpPr>
      <xdr:spPr>
        <a:xfrm>
          <a:off x="3746500" y="1332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74113</xdr:rowOff>
    </xdr:from>
    <xdr:ext cx="469744" cy="259045"/>
    <xdr:sp macro="" textlink="">
      <xdr:nvSpPr>
        <xdr:cNvPr id="182" name="テキスト ボックス 181"/>
        <xdr:cNvSpPr txBox="1"/>
      </xdr:nvSpPr>
      <xdr:spPr>
        <a:xfrm>
          <a:off x="3562427" y="1310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8,070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151130</xdr:rowOff>
    </xdr:from>
    <xdr:to>
      <xdr:col>4</xdr:col>
      <xdr:colOff>155575</xdr:colOff>
      <xdr:row>79</xdr:row>
      <xdr:rowOff>3781</xdr:rowOff>
    </xdr:to>
    <xdr:cxnSp macro="">
      <xdr:nvCxnSpPr>
        <xdr:cNvPr id="183" name="直線コネクタ 182"/>
        <xdr:cNvCxnSpPr/>
      </xdr:nvCxnSpPr>
      <xdr:spPr>
        <a:xfrm flipV="1">
          <a:off x="2019300" y="13524230"/>
          <a:ext cx="889000" cy="24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137331</xdr:rowOff>
    </xdr:from>
    <xdr:to>
      <xdr:col>4</xdr:col>
      <xdr:colOff>206375</xdr:colOff>
      <xdr:row>78</xdr:row>
      <xdr:rowOff>67481</xdr:rowOff>
    </xdr:to>
    <xdr:sp macro="" textlink="">
      <xdr:nvSpPr>
        <xdr:cNvPr id="184" name="フローチャート : 判断 183"/>
        <xdr:cNvSpPr/>
      </xdr:nvSpPr>
      <xdr:spPr>
        <a:xfrm>
          <a:off x="2857500" y="13338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84008</xdr:rowOff>
    </xdr:from>
    <xdr:ext cx="469744" cy="259045"/>
    <xdr:sp macro="" textlink="">
      <xdr:nvSpPr>
        <xdr:cNvPr id="185" name="テキスト ボックス 184"/>
        <xdr:cNvSpPr txBox="1"/>
      </xdr:nvSpPr>
      <xdr:spPr>
        <a:xfrm>
          <a:off x="2673427" y="13114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7,767</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161286</xdr:rowOff>
    </xdr:from>
    <xdr:to>
      <xdr:col>2</xdr:col>
      <xdr:colOff>638175</xdr:colOff>
      <xdr:row>79</xdr:row>
      <xdr:rowOff>3781</xdr:rowOff>
    </xdr:to>
    <xdr:cxnSp macro="">
      <xdr:nvCxnSpPr>
        <xdr:cNvPr id="186" name="直線コネクタ 185"/>
        <xdr:cNvCxnSpPr/>
      </xdr:nvCxnSpPr>
      <xdr:spPr>
        <a:xfrm>
          <a:off x="1130300" y="13534386"/>
          <a:ext cx="889000" cy="13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156239</xdr:rowOff>
    </xdr:from>
    <xdr:to>
      <xdr:col>3</xdr:col>
      <xdr:colOff>3175</xdr:colOff>
      <xdr:row>78</xdr:row>
      <xdr:rowOff>86389</xdr:rowOff>
    </xdr:to>
    <xdr:sp macro="" textlink="">
      <xdr:nvSpPr>
        <xdr:cNvPr id="187" name="フローチャート : 判断 186"/>
        <xdr:cNvSpPr/>
      </xdr:nvSpPr>
      <xdr:spPr>
        <a:xfrm>
          <a:off x="1968500" y="1335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102916</xdr:rowOff>
    </xdr:from>
    <xdr:ext cx="469744" cy="259045"/>
    <xdr:sp macro="" textlink="">
      <xdr:nvSpPr>
        <xdr:cNvPr id="188" name="テキスト ボックス 187"/>
        <xdr:cNvSpPr txBox="1"/>
      </xdr:nvSpPr>
      <xdr:spPr>
        <a:xfrm>
          <a:off x="1784427" y="1313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7,188</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155946</xdr:rowOff>
    </xdr:from>
    <xdr:to>
      <xdr:col>1</xdr:col>
      <xdr:colOff>485775</xdr:colOff>
      <xdr:row>78</xdr:row>
      <xdr:rowOff>86096</xdr:rowOff>
    </xdr:to>
    <xdr:sp macro="" textlink="">
      <xdr:nvSpPr>
        <xdr:cNvPr id="189" name="フローチャート : 判断 188"/>
        <xdr:cNvSpPr/>
      </xdr:nvSpPr>
      <xdr:spPr>
        <a:xfrm>
          <a:off x="1079500" y="13357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102623</xdr:rowOff>
    </xdr:from>
    <xdr:ext cx="469744" cy="259045"/>
    <xdr:sp macro="" textlink="">
      <xdr:nvSpPr>
        <xdr:cNvPr id="190" name="テキスト ボックス 189"/>
        <xdr:cNvSpPr txBox="1"/>
      </xdr:nvSpPr>
      <xdr:spPr>
        <a:xfrm>
          <a:off x="895427" y="13132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7,197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112576</xdr:rowOff>
    </xdr:from>
    <xdr:to>
      <xdr:col>6</xdr:col>
      <xdr:colOff>561975</xdr:colOff>
      <xdr:row>79</xdr:row>
      <xdr:rowOff>42726</xdr:rowOff>
    </xdr:to>
    <xdr:sp macro="" textlink="">
      <xdr:nvSpPr>
        <xdr:cNvPr id="196" name="円/楕円 195"/>
        <xdr:cNvSpPr/>
      </xdr:nvSpPr>
      <xdr:spPr>
        <a:xfrm>
          <a:off x="4584700" y="1348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27503</xdr:rowOff>
    </xdr:from>
    <xdr:ext cx="469744" cy="259045"/>
    <xdr:sp macro="" textlink="">
      <xdr:nvSpPr>
        <xdr:cNvPr id="197" name="維持補修費該当値テキスト"/>
        <xdr:cNvSpPr txBox="1"/>
      </xdr:nvSpPr>
      <xdr:spPr>
        <a:xfrm>
          <a:off x="4686300" y="13400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3,275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100723</xdr:rowOff>
    </xdr:from>
    <xdr:to>
      <xdr:col>5</xdr:col>
      <xdr:colOff>409575</xdr:colOff>
      <xdr:row>79</xdr:row>
      <xdr:rowOff>30873</xdr:rowOff>
    </xdr:to>
    <xdr:sp macro="" textlink="">
      <xdr:nvSpPr>
        <xdr:cNvPr id="198" name="円/楕円 197"/>
        <xdr:cNvSpPr/>
      </xdr:nvSpPr>
      <xdr:spPr>
        <a:xfrm>
          <a:off x="3746500" y="13473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22000</xdr:rowOff>
    </xdr:from>
    <xdr:ext cx="469744" cy="259045"/>
    <xdr:sp macro="" textlink="">
      <xdr:nvSpPr>
        <xdr:cNvPr id="199" name="テキスト ボックス 198"/>
        <xdr:cNvSpPr txBox="1"/>
      </xdr:nvSpPr>
      <xdr:spPr>
        <a:xfrm>
          <a:off x="3562427" y="13566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3,638</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100330</xdr:rowOff>
    </xdr:from>
    <xdr:to>
      <xdr:col>4</xdr:col>
      <xdr:colOff>206375</xdr:colOff>
      <xdr:row>79</xdr:row>
      <xdr:rowOff>30480</xdr:rowOff>
    </xdr:to>
    <xdr:sp macro="" textlink="">
      <xdr:nvSpPr>
        <xdr:cNvPr id="200" name="円/楕円 199"/>
        <xdr:cNvSpPr/>
      </xdr:nvSpPr>
      <xdr:spPr>
        <a:xfrm>
          <a:off x="2857500" y="1347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21607</xdr:rowOff>
    </xdr:from>
    <xdr:ext cx="469744" cy="259045"/>
    <xdr:sp macro="" textlink="">
      <xdr:nvSpPr>
        <xdr:cNvPr id="201" name="テキスト ボックス 200"/>
        <xdr:cNvSpPr txBox="1"/>
      </xdr:nvSpPr>
      <xdr:spPr>
        <a:xfrm>
          <a:off x="2673427" y="1356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3,650</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124431</xdr:rowOff>
    </xdr:from>
    <xdr:to>
      <xdr:col>3</xdr:col>
      <xdr:colOff>3175</xdr:colOff>
      <xdr:row>79</xdr:row>
      <xdr:rowOff>54581</xdr:rowOff>
    </xdr:to>
    <xdr:sp macro="" textlink="">
      <xdr:nvSpPr>
        <xdr:cNvPr id="202" name="円/楕円 201"/>
        <xdr:cNvSpPr/>
      </xdr:nvSpPr>
      <xdr:spPr>
        <a:xfrm>
          <a:off x="1968500" y="13497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45708</xdr:rowOff>
    </xdr:from>
    <xdr:ext cx="469744" cy="259045"/>
    <xdr:sp macro="" textlink="">
      <xdr:nvSpPr>
        <xdr:cNvPr id="203" name="テキスト ボックス 202"/>
        <xdr:cNvSpPr txBox="1"/>
      </xdr:nvSpPr>
      <xdr:spPr>
        <a:xfrm>
          <a:off x="1784427" y="13590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2,912</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110486</xdr:rowOff>
    </xdr:from>
    <xdr:to>
      <xdr:col>1</xdr:col>
      <xdr:colOff>485775</xdr:colOff>
      <xdr:row>79</xdr:row>
      <xdr:rowOff>40636</xdr:rowOff>
    </xdr:to>
    <xdr:sp macro="" textlink="">
      <xdr:nvSpPr>
        <xdr:cNvPr id="204" name="円/楕円 203"/>
        <xdr:cNvSpPr/>
      </xdr:nvSpPr>
      <xdr:spPr>
        <a:xfrm>
          <a:off x="1079500" y="1348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31763</xdr:rowOff>
    </xdr:from>
    <xdr:ext cx="469744" cy="259045"/>
    <xdr:sp macro="" textlink="">
      <xdr:nvSpPr>
        <xdr:cNvPr id="205" name="テキスト ボックス 204"/>
        <xdr:cNvSpPr txBox="1"/>
      </xdr:nvSpPr>
      <xdr:spPr>
        <a:xfrm>
          <a:off x="895427" y="13576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116,974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6" name="テキスト ボックス 215"/>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8" name="テキスト ボックス 217"/>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134404</xdr:rowOff>
    </xdr:from>
    <xdr:to>
      <xdr:col>6</xdr:col>
      <xdr:colOff>510540</xdr:colOff>
      <xdr:row>99</xdr:row>
      <xdr:rowOff>135985</xdr:rowOff>
    </xdr:to>
    <xdr:cxnSp macro="">
      <xdr:nvCxnSpPr>
        <xdr:cNvPr id="230" name="直線コネクタ 229"/>
        <xdr:cNvCxnSpPr/>
      </xdr:nvCxnSpPr>
      <xdr:spPr>
        <a:xfrm flipV="1">
          <a:off x="4633595" y="15564904"/>
          <a:ext cx="1270" cy="1544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139812</xdr:rowOff>
    </xdr:from>
    <xdr:ext cx="534377" cy="259045"/>
    <xdr:sp macro="" textlink="">
      <xdr:nvSpPr>
        <xdr:cNvPr id="231" name="扶助費最小値テキスト"/>
        <xdr:cNvSpPr txBox="1"/>
      </xdr:nvSpPr>
      <xdr:spPr>
        <a:xfrm>
          <a:off x="4686300" y="17113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35,195</a:t>
          </a:r>
          <a:endParaRPr kumimoji="1" lang="ja-JP" altLang="en-US" sz="1000" b="1">
            <a:latin typeface="ＭＳ Ｐゴシック"/>
          </a:endParaRPr>
        </a:p>
      </xdr:txBody>
    </xdr:sp>
    <xdr:clientData/>
  </xdr:oneCellAnchor>
  <xdr:twoCellAnchor>
    <xdr:from>
      <xdr:col>6</xdr:col>
      <xdr:colOff>422275</xdr:colOff>
      <xdr:row>99</xdr:row>
      <xdr:rowOff>135985</xdr:rowOff>
    </xdr:from>
    <xdr:to>
      <xdr:col>6</xdr:col>
      <xdr:colOff>600075</xdr:colOff>
      <xdr:row>99</xdr:row>
      <xdr:rowOff>135985</xdr:rowOff>
    </xdr:to>
    <xdr:cxnSp macro="">
      <xdr:nvCxnSpPr>
        <xdr:cNvPr id="232" name="直線コネクタ 231"/>
        <xdr:cNvCxnSpPr/>
      </xdr:nvCxnSpPr>
      <xdr:spPr>
        <a:xfrm>
          <a:off x="4546600" y="17109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81081</xdr:rowOff>
    </xdr:from>
    <xdr:ext cx="599010" cy="259045"/>
    <xdr:sp macro="" textlink="">
      <xdr:nvSpPr>
        <xdr:cNvPr id="233" name="扶助費最大値テキスト"/>
        <xdr:cNvSpPr txBox="1"/>
      </xdr:nvSpPr>
      <xdr:spPr>
        <a:xfrm>
          <a:off x="4686300" y="15340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116,278</a:t>
          </a:r>
          <a:endParaRPr kumimoji="1" lang="ja-JP" altLang="en-US" sz="1000" b="1">
            <a:latin typeface="ＭＳ Ｐゴシック"/>
          </a:endParaRPr>
        </a:p>
      </xdr:txBody>
    </xdr:sp>
    <xdr:clientData/>
  </xdr:oneCellAnchor>
  <xdr:twoCellAnchor>
    <xdr:from>
      <xdr:col>6</xdr:col>
      <xdr:colOff>422275</xdr:colOff>
      <xdr:row>90</xdr:row>
      <xdr:rowOff>134404</xdr:rowOff>
    </xdr:from>
    <xdr:to>
      <xdr:col>6</xdr:col>
      <xdr:colOff>600075</xdr:colOff>
      <xdr:row>90</xdr:row>
      <xdr:rowOff>134404</xdr:rowOff>
    </xdr:to>
    <xdr:cxnSp macro="">
      <xdr:nvCxnSpPr>
        <xdr:cNvPr id="234" name="直線コネクタ 233"/>
        <xdr:cNvCxnSpPr/>
      </xdr:nvCxnSpPr>
      <xdr:spPr>
        <a:xfrm>
          <a:off x="4546600" y="15564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146310</xdr:rowOff>
    </xdr:from>
    <xdr:to>
      <xdr:col>6</xdr:col>
      <xdr:colOff>511175</xdr:colOff>
      <xdr:row>96</xdr:row>
      <xdr:rowOff>139224</xdr:rowOff>
    </xdr:to>
    <xdr:cxnSp macro="">
      <xdr:nvCxnSpPr>
        <xdr:cNvPr id="235" name="直線コネクタ 234"/>
        <xdr:cNvCxnSpPr/>
      </xdr:nvCxnSpPr>
      <xdr:spPr>
        <a:xfrm flipV="1">
          <a:off x="3797300" y="16434060"/>
          <a:ext cx="838200" cy="164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142822</xdr:rowOff>
    </xdr:from>
    <xdr:ext cx="534377" cy="259045"/>
    <xdr:sp macro="" textlink="">
      <xdr:nvSpPr>
        <xdr:cNvPr id="236" name="扶助費平均値テキスト"/>
        <xdr:cNvSpPr txBox="1"/>
      </xdr:nvSpPr>
      <xdr:spPr>
        <a:xfrm>
          <a:off x="4686300" y="164305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67,037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164395</xdr:rowOff>
    </xdr:from>
    <xdr:to>
      <xdr:col>6</xdr:col>
      <xdr:colOff>561975</xdr:colOff>
      <xdr:row>96</xdr:row>
      <xdr:rowOff>94545</xdr:rowOff>
    </xdr:to>
    <xdr:sp macro="" textlink="">
      <xdr:nvSpPr>
        <xdr:cNvPr id="237" name="フローチャート : 判断 236"/>
        <xdr:cNvSpPr/>
      </xdr:nvSpPr>
      <xdr:spPr>
        <a:xfrm>
          <a:off x="4584700" y="164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139224</xdr:rowOff>
    </xdr:from>
    <xdr:to>
      <xdr:col>5</xdr:col>
      <xdr:colOff>358775</xdr:colOff>
      <xdr:row>97</xdr:row>
      <xdr:rowOff>121774</xdr:rowOff>
    </xdr:to>
    <xdr:cxnSp macro="">
      <xdr:nvCxnSpPr>
        <xdr:cNvPr id="238" name="直線コネクタ 237"/>
        <xdr:cNvCxnSpPr/>
      </xdr:nvCxnSpPr>
      <xdr:spPr>
        <a:xfrm flipV="1">
          <a:off x="2908300" y="16598424"/>
          <a:ext cx="889000" cy="1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117647</xdr:rowOff>
    </xdr:from>
    <xdr:to>
      <xdr:col>5</xdr:col>
      <xdr:colOff>409575</xdr:colOff>
      <xdr:row>97</xdr:row>
      <xdr:rowOff>47797</xdr:rowOff>
    </xdr:to>
    <xdr:sp macro="" textlink="">
      <xdr:nvSpPr>
        <xdr:cNvPr id="239" name="フローチャート : 判断 238"/>
        <xdr:cNvSpPr/>
      </xdr:nvSpPr>
      <xdr:spPr>
        <a:xfrm>
          <a:off x="3746500" y="165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38924</xdr:rowOff>
    </xdr:from>
    <xdr:ext cx="534377" cy="259045"/>
    <xdr:sp macro="" textlink="">
      <xdr:nvSpPr>
        <xdr:cNvPr id="240" name="テキスト ボックス 239"/>
        <xdr:cNvSpPr txBox="1"/>
      </xdr:nvSpPr>
      <xdr:spPr>
        <a:xfrm>
          <a:off x="3530111" y="16669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60,491</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121774</xdr:rowOff>
    </xdr:from>
    <xdr:to>
      <xdr:col>4</xdr:col>
      <xdr:colOff>155575</xdr:colOff>
      <xdr:row>98</xdr:row>
      <xdr:rowOff>80017</xdr:rowOff>
    </xdr:to>
    <xdr:cxnSp macro="">
      <xdr:nvCxnSpPr>
        <xdr:cNvPr id="241" name="直線コネクタ 240"/>
        <xdr:cNvCxnSpPr/>
      </xdr:nvCxnSpPr>
      <xdr:spPr>
        <a:xfrm flipV="1">
          <a:off x="2019300" y="16752424"/>
          <a:ext cx="889000" cy="129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168796</xdr:rowOff>
    </xdr:from>
    <xdr:to>
      <xdr:col>4</xdr:col>
      <xdr:colOff>206375</xdr:colOff>
      <xdr:row>97</xdr:row>
      <xdr:rowOff>98946</xdr:rowOff>
    </xdr:to>
    <xdr:sp macro="" textlink="">
      <xdr:nvSpPr>
        <xdr:cNvPr id="242" name="フローチャート : 判断 241"/>
        <xdr:cNvSpPr/>
      </xdr:nvSpPr>
      <xdr:spPr>
        <a:xfrm>
          <a:off x="2857500" y="1662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115473</xdr:rowOff>
    </xdr:from>
    <xdr:ext cx="534377" cy="259045"/>
    <xdr:sp macro="" textlink="">
      <xdr:nvSpPr>
        <xdr:cNvPr id="243" name="テキスト ボックス 242"/>
        <xdr:cNvSpPr txBox="1"/>
      </xdr:nvSpPr>
      <xdr:spPr>
        <a:xfrm>
          <a:off x="2641111" y="16403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57,806</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80017</xdr:rowOff>
    </xdr:from>
    <xdr:to>
      <xdr:col>2</xdr:col>
      <xdr:colOff>638175</xdr:colOff>
      <xdr:row>98</xdr:row>
      <xdr:rowOff>153949</xdr:rowOff>
    </xdr:to>
    <xdr:cxnSp macro="">
      <xdr:nvCxnSpPr>
        <xdr:cNvPr id="244" name="直線コネクタ 243"/>
        <xdr:cNvCxnSpPr/>
      </xdr:nvCxnSpPr>
      <xdr:spPr>
        <a:xfrm flipV="1">
          <a:off x="1130300" y="16882117"/>
          <a:ext cx="889000" cy="73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81890</xdr:rowOff>
    </xdr:from>
    <xdr:to>
      <xdr:col>3</xdr:col>
      <xdr:colOff>3175</xdr:colOff>
      <xdr:row>98</xdr:row>
      <xdr:rowOff>12040</xdr:rowOff>
    </xdr:to>
    <xdr:sp macro="" textlink="">
      <xdr:nvSpPr>
        <xdr:cNvPr id="245" name="フローチャート : 判断 244"/>
        <xdr:cNvSpPr/>
      </xdr:nvSpPr>
      <xdr:spPr>
        <a:xfrm>
          <a:off x="1968500" y="167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28567</xdr:rowOff>
    </xdr:from>
    <xdr:ext cx="534377" cy="259045"/>
    <xdr:sp macro="" textlink="">
      <xdr:nvSpPr>
        <xdr:cNvPr id="246" name="テキスト ボックス 245"/>
        <xdr:cNvSpPr txBox="1"/>
      </xdr:nvSpPr>
      <xdr:spPr>
        <a:xfrm>
          <a:off x="1752111" y="1648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53,368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116542</xdr:rowOff>
    </xdr:from>
    <xdr:to>
      <xdr:col>1</xdr:col>
      <xdr:colOff>485775</xdr:colOff>
      <xdr:row>98</xdr:row>
      <xdr:rowOff>46692</xdr:rowOff>
    </xdr:to>
    <xdr:sp macro="" textlink="">
      <xdr:nvSpPr>
        <xdr:cNvPr id="247" name="フローチャート : 判断 246"/>
        <xdr:cNvSpPr/>
      </xdr:nvSpPr>
      <xdr:spPr>
        <a:xfrm>
          <a:off x="1079500" y="16747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63219</xdr:rowOff>
    </xdr:from>
    <xdr:ext cx="534377" cy="259045"/>
    <xdr:sp macro="" textlink="">
      <xdr:nvSpPr>
        <xdr:cNvPr id="248" name="テキスト ボックス 247"/>
        <xdr:cNvSpPr txBox="1"/>
      </xdr:nvSpPr>
      <xdr:spPr>
        <a:xfrm>
          <a:off x="863111" y="16522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51,549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95510</xdr:rowOff>
    </xdr:from>
    <xdr:to>
      <xdr:col>6</xdr:col>
      <xdr:colOff>561975</xdr:colOff>
      <xdr:row>96</xdr:row>
      <xdr:rowOff>25660</xdr:rowOff>
    </xdr:to>
    <xdr:sp macro="" textlink="">
      <xdr:nvSpPr>
        <xdr:cNvPr id="254" name="円/楕円 253"/>
        <xdr:cNvSpPr/>
      </xdr:nvSpPr>
      <xdr:spPr>
        <a:xfrm>
          <a:off x="4584700" y="1638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118387</xdr:rowOff>
    </xdr:from>
    <xdr:ext cx="534377" cy="259045"/>
    <xdr:sp macro="" textlink="">
      <xdr:nvSpPr>
        <xdr:cNvPr id="255" name="扶助費該当値テキスト"/>
        <xdr:cNvSpPr txBox="1"/>
      </xdr:nvSpPr>
      <xdr:spPr>
        <a:xfrm>
          <a:off x="4686300" y="16234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70,653</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88424</xdr:rowOff>
    </xdr:from>
    <xdr:to>
      <xdr:col>5</xdr:col>
      <xdr:colOff>409575</xdr:colOff>
      <xdr:row>97</xdr:row>
      <xdr:rowOff>18574</xdr:rowOff>
    </xdr:to>
    <xdr:sp macro="" textlink="">
      <xdr:nvSpPr>
        <xdr:cNvPr id="256" name="円/楕円 255"/>
        <xdr:cNvSpPr/>
      </xdr:nvSpPr>
      <xdr:spPr>
        <a:xfrm>
          <a:off x="3746500" y="1654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35101</xdr:rowOff>
    </xdr:from>
    <xdr:ext cx="534377" cy="259045"/>
    <xdr:sp macro="" textlink="">
      <xdr:nvSpPr>
        <xdr:cNvPr id="257" name="テキスト ボックス 256"/>
        <xdr:cNvSpPr txBox="1"/>
      </xdr:nvSpPr>
      <xdr:spPr>
        <a:xfrm>
          <a:off x="3530111" y="1632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62,025</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70974</xdr:rowOff>
    </xdr:from>
    <xdr:to>
      <xdr:col>4</xdr:col>
      <xdr:colOff>206375</xdr:colOff>
      <xdr:row>98</xdr:row>
      <xdr:rowOff>1124</xdr:rowOff>
    </xdr:to>
    <xdr:sp macro="" textlink="">
      <xdr:nvSpPr>
        <xdr:cNvPr id="258" name="円/楕円 257"/>
        <xdr:cNvSpPr/>
      </xdr:nvSpPr>
      <xdr:spPr>
        <a:xfrm>
          <a:off x="2857500" y="16701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163701</xdr:rowOff>
    </xdr:from>
    <xdr:ext cx="534377" cy="259045"/>
    <xdr:sp macro="" textlink="">
      <xdr:nvSpPr>
        <xdr:cNvPr id="259" name="テキスト ボックス 258"/>
        <xdr:cNvSpPr txBox="1"/>
      </xdr:nvSpPr>
      <xdr:spPr>
        <a:xfrm>
          <a:off x="2641111" y="16794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53,941</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29217</xdr:rowOff>
    </xdr:from>
    <xdr:to>
      <xdr:col>3</xdr:col>
      <xdr:colOff>3175</xdr:colOff>
      <xdr:row>98</xdr:row>
      <xdr:rowOff>130817</xdr:rowOff>
    </xdr:to>
    <xdr:sp macro="" textlink="">
      <xdr:nvSpPr>
        <xdr:cNvPr id="260" name="円/楕円 259"/>
        <xdr:cNvSpPr/>
      </xdr:nvSpPr>
      <xdr:spPr>
        <a:xfrm>
          <a:off x="1968500" y="1683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121944</xdr:rowOff>
    </xdr:from>
    <xdr:ext cx="534377" cy="259045"/>
    <xdr:sp macro="" textlink="">
      <xdr:nvSpPr>
        <xdr:cNvPr id="261" name="テキスト ボックス 260"/>
        <xdr:cNvSpPr txBox="1"/>
      </xdr:nvSpPr>
      <xdr:spPr>
        <a:xfrm>
          <a:off x="1752111" y="16924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47,133</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103149</xdr:rowOff>
    </xdr:from>
    <xdr:to>
      <xdr:col>1</xdr:col>
      <xdr:colOff>485775</xdr:colOff>
      <xdr:row>99</xdr:row>
      <xdr:rowOff>33299</xdr:rowOff>
    </xdr:to>
    <xdr:sp macro="" textlink="">
      <xdr:nvSpPr>
        <xdr:cNvPr id="262" name="円/楕円 261"/>
        <xdr:cNvSpPr/>
      </xdr:nvSpPr>
      <xdr:spPr>
        <a:xfrm>
          <a:off x="1079500" y="16905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24426</xdr:rowOff>
    </xdr:from>
    <xdr:ext cx="534377" cy="259045"/>
    <xdr:sp macro="" textlink="">
      <xdr:nvSpPr>
        <xdr:cNvPr id="263" name="テキスト ボックス 262"/>
        <xdr:cNvSpPr txBox="1"/>
      </xdr:nvSpPr>
      <xdr:spPr>
        <a:xfrm>
          <a:off x="863111" y="16997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43,252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7" name="テキスト ボックス 276"/>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79" name="テキスト ボックス 278"/>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1" name="テキスト ボックス 280"/>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3" name="テキスト ボックス 282"/>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116169</xdr:rowOff>
    </xdr:from>
    <xdr:to>
      <xdr:col>15</xdr:col>
      <xdr:colOff>180340</xdr:colOff>
      <xdr:row>38</xdr:row>
      <xdr:rowOff>75006</xdr:rowOff>
    </xdr:to>
    <xdr:cxnSp macro="">
      <xdr:nvCxnSpPr>
        <xdr:cNvPr id="287" name="直線コネクタ 286"/>
        <xdr:cNvCxnSpPr/>
      </xdr:nvCxnSpPr>
      <xdr:spPr>
        <a:xfrm flipV="1">
          <a:off x="10475595" y="5259669"/>
          <a:ext cx="1270" cy="13304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78833</xdr:rowOff>
    </xdr:from>
    <xdr:ext cx="534377" cy="259045"/>
    <xdr:sp macro="" textlink="">
      <xdr:nvSpPr>
        <xdr:cNvPr id="288" name="補助費等最小値テキスト"/>
        <xdr:cNvSpPr txBox="1"/>
      </xdr:nvSpPr>
      <xdr:spPr>
        <a:xfrm>
          <a:off x="10528300" y="6593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36,980</a:t>
          </a:r>
          <a:endParaRPr kumimoji="1" lang="ja-JP" altLang="en-US" sz="1000" b="1">
            <a:latin typeface="ＭＳ Ｐゴシック"/>
          </a:endParaRPr>
        </a:p>
      </xdr:txBody>
    </xdr:sp>
    <xdr:clientData/>
  </xdr:oneCellAnchor>
  <xdr:twoCellAnchor>
    <xdr:from>
      <xdr:col>15</xdr:col>
      <xdr:colOff>92075</xdr:colOff>
      <xdr:row>38</xdr:row>
      <xdr:rowOff>75006</xdr:rowOff>
    </xdr:from>
    <xdr:to>
      <xdr:col>15</xdr:col>
      <xdr:colOff>269875</xdr:colOff>
      <xdr:row>38</xdr:row>
      <xdr:rowOff>75006</xdr:rowOff>
    </xdr:to>
    <xdr:cxnSp macro="">
      <xdr:nvCxnSpPr>
        <xdr:cNvPr id="289" name="直線コネクタ 288"/>
        <xdr:cNvCxnSpPr/>
      </xdr:nvCxnSpPr>
      <xdr:spPr>
        <a:xfrm>
          <a:off x="10388600" y="6590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62846</xdr:rowOff>
    </xdr:from>
    <xdr:ext cx="599010" cy="259045"/>
    <xdr:sp macro="" textlink="">
      <xdr:nvSpPr>
        <xdr:cNvPr id="290" name="補助費等最大値テキスト"/>
        <xdr:cNvSpPr txBox="1"/>
      </xdr:nvSpPr>
      <xdr:spPr>
        <a:xfrm>
          <a:off x="10528300" y="503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386,176</a:t>
          </a:r>
          <a:endParaRPr kumimoji="1" lang="ja-JP" altLang="en-US" sz="1000" b="1">
            <a:latin typeface="ＭＳ Ｐゴシック"/>
          </a:endParaRPr>
        </a:p>
      </xdr:txBody>
    </xdr:sp>
    <xdr:clientData/>
  </xdr:oneCellAnchor>
  <xdr:twoCellAnchor>
    <xdr:from>
      <xdr:col>15</xdr:col>
      <xdr:colOff>92075</xdr:colOff>
      <xdr:row>30</xdr:row>
      <xdr:rowOff>116169</xdr:rowOff>
    </xdr:from>
    <xdr:to>
      <xdr:col>15</xdr:col>
      <xdr:colOff>269875</xdr:colOff>
      <xdr:row>30</xdr:row>
      <xdr:rowOff>116169</xdr:rowOff>
    </xdr:to>
    <xdr:cxnSp macro="">
      <xdr:nvCxnSpPr>
        <xdr:cNvPr id="291" name="直線コネクタ 290"/>
        <xdr:cNvCxnSpPr/>
      </xdr:nvCxnSpPr>
      <xdr:spPr>
        <a:xfrm>
          <a:off x="10388600" y="52596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122376</xdr:rowOff>
    </xdr:from>
    <xdr:to>
      <xdr:col>15</xdr:col>
      <xdr:colOff>180975</xdr:colOff>
      <xdr:row>36</xdr:row>
      <xdr:rowOff>11673</xdr:rowOff>
    </xdr:to>
    <xdr:cxnSp macro="">
      <xdr:nvCxnSpPr>
        <xdr:cNvPr id="292" name="直線コネクタ 291"/>
        <xdr:cNvCxnSpPr/>
      </xdr:nvCxnSpPr>
      <xdr:spPr>
        <a:xfrm flipV="1">
          <a:off x="9639300" y="6123126"/>
          <a:ext cx="838200" cy="60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66927</xdr:rowOff>
    </xdr:from>
    <xdr:ext cx="599010" cy="259045"/>
    <xdr:sp macro="" textlink="">
      <xdr:nvSpPr>
        <xdr:cNvPr id="293" name="補助費等平均値テキスト"/>
        <xdr:cNvSpPr txBox="1"/>
      </xdr:nvSpPr>
      <xdr:spPr>
        <a:xfrm>
          <a:off x="10528300" y="62391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110,105</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88500</xdr:rowOff>
    </xdr:from>
    <xdr:to>
      <xdr:col>15</xdr:col>
      <xdr:colOff>231775</xdr:colOff>
      <xdr:row>37</xdr:row>
      <xdr:rowOff>18650</xdr:rowOff>
    </xdr:to>
    <xdr:sp macro="" textlink="">
      <xdr:nvSpPr>
        <xdr:cNvPr id="294" name="フローチャート : 判断 293"/>
        <xdr:cNvSpPr/>
      </xdr:nvSpPr>
      <xdr:spPr>
        <a:xfrm>
          <a:off x="10426700" y="626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11673</xdr:rowOff>
    </xdr:from>
    <xdr:to>
      <xdr:col>14</xdr:col>
      <xdr:colOff>28575</xdr:colOff>
      <xdr:row>36</xdr:row>
      <xdr:rowOff>102926</xdr:rowOff>
    </xdr:to>
    <xdr:cxnSp macro="">
      <xdr:nvCxnSpPr>
        <xdr:cNvPr id="295" name="直線コネクタ 294"/>
        <xdr:cNvCxnSpPr/>
      </xdr:nvCxnSpPr>
      <xdr:spPr>
        <a:xfrm flipV="1">
          <a:off x="8750300" y="6183873"/>
          <a:ext cx="889000" cy="91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112309</xdr:rowOff>
    </xdr:from>
    <xdr:to>
      <xdr:col>14</xdr:col>
      <xdr:colOff>79375</xdr:colOff>
      <xdr:row>37</xdr:row>
      <xdr:rowOff>42459</xdr:rowOff>
    </xdr:to>
    <xdr:sp macro="" textlink="">
      <xdr:nvSpPr>
        <xdr:cNvPr id="296" name="フローチャート : 判断 295"/>
        <xdr:cNvSpPr/>
      </xdr:nvSpPr>
      <xdr:spPr>
        <a:xfrm>
          <a:off x="9588500" y="628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37</xdr:row>
      <xdr:rowOff>33586</xdr:rowOff>
    </xdr:from>
    <xdr:ext cx="599010" cy="259045"/>
    <xdr:sp macro="" textlink="">
      <xdr:nvSpPr>
        <xdr:cNvPr id="297" name="テキスト ボックス 296"/>
        <xdr:cNvSpPr txBox="1"/>
      </xdr:nvSpPr>
      <xdr:spPr>
        <a:xfrm>
          <a:off x="9339794" y="6377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103,856</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102926</xdr:rowOff>
    </xdr:from>
    <xdr:to>
      <xdr:col>12</xdr:col>
      <xdr:colOff>511175</xdr:colOff>
      <xdr:row>36</xdr:row>
      <xdr:rowOff>103482</xdr:rowOff>
    </xdr:to>
    <xdr:cxnSp macro="">
      <xdr:nvCxnSpPr>
        <xdr:cNvPr id="298" name="直線コネクタ 297"/>
        <xdr:cNvCxnSpPr/>
      </xdr:nvCxnSpPr>
      <xdr:spPr>
        <a:xfrm flipV="1">
          <a:off x="7861300" y="6275126"/>
          <a:ext cx="889000" cy="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160707</xdr:rowOff>
    </xdr:from>
    <xdr:to>
      <xdr:col>12</xdr:col>
      <xdr:colOff>561975</xdr:colOff>
      <xdr:row>37</xdr:row>
      <xdr:rowOff>90857</xdr:rowOff>
    </xdr:to>
    <xdr:sp macro="" textlink="">
      <xdr:nvSpPr>
        <xdr:cNvPr id="299" name="フローチャート : 判断 298"/>
        <xdr:cNvSpPr/>
      </xdr:nvSpPr>
      <xdr:spPr>
        <a:xfrm>
          <a:off x="8699500" y="633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81984</xdr:rowOff>
    </xdr:from>
    <xdr:ext cx="534377" cy="259045"/>
    <xdr:sp macro="" textlink="">
      <xdr:nvSpPr>
        <xdr:cNvPr id="300" name="テキスト ボックス 299"/>
        <xdr:cNvSpPr txBox="1"/>
      </xdr:nvSpPr>
      <xdr:spPr>
        <a:xfrm>
          <a:off x="8483111" y="642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91,153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103482</xdr:rowOff>
    </xdr:from>
    <xdr:to>
      <xdr:col>11</xdr:col>
      <xdr:colOff>307975</xdr:colOff>
      <xdr:row>36</xdr:row>
      <xdr:rowOff>110226</xdr:rowOff>
    </xdr:to>
    <xdr:cxnSp macro="">
      <xdr:nvCxnSpPr>
        <xdr:cNvPr id="301" name="直線コネクタ 300"/>
        <xdr:cNvCxnSpPr/>
      </xdr:nvCxnSpPr>
      <xdr:spPr>
        <a:xfrm flipV="1">
          <a:off x="6972300" y="6275682"/>
          <a:ext cx="889000" cy="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10094</xdr:rowOff>
    </xdr:from>
    <xdr:to>
      <xdr:col>11</xdr:col>
      <xdr:colOff>358775</xdr:colOff>
      <xdr:row>37</xdr:row>
      <xdr:rowOff>111694</xdr:rowOff>
    </xdr:to>
    <xdr:sp macro="" textlink="">
      <xdr:nvSpPr>
        <xdr:cNvPr id="302" name="フローチャート : 判断 301"/>
        <xdr:cNvSpPr/>
      </xdr:nvSpPr>
      <xdr:spPr>
        <a:xfrm>
          <a:off x="7810500" y="6353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102821</xdr:rowOff>
    </xdr:from>
    <xdr:ext cx="534377" cy="259045"/>
    <xdr:sp macro="" textlink="">
      <xdr:nvSpPr>
        <xdr:cNvPr id="303" name="テキスト ボックス 302"/>
        <xdr:cNvSpPr txBox="1"/>
      </xdr:nvSpPr>
      <xdr:spPr>
        <a:xfrm>
          <a:off x="7594111" y="6446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85,684</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17390</xdr:rowOff>
    </xdr:from>
    <xdr:to>
      <xdr:col>10</xdr:col>
      <xdr:colOff>155575</xdr:colOff>
      <xdr:row>37</xdr:row>
      <xdr:rowOff>118990</xdr:rowOff>
    </xdr:to>
    <xdr:sp macro="" textlink="">
      <xdr:nvSpPr>
        <xdr:cNvPr id="304" name="フローチャート : 判断 303"/>
        <xdr:cNvSpPr/>
      </xdr:nvSpPr>
      <xdr:spPr>
        <a:xfrm>
          <a:off x="6921500" y="636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110117</xdr:rowOff>
    </xdr:from>
    <xdr:ext cx="534377" cy="259045"/>
    <xdr:sp macro="" textlink="">
      <xdr:nvSpPr>
        <xdr:cNvPr id="305" name="テキスト ボックス 304"/>
        <xdr:cNvSpPr txBox="1"/>
      </xdr:nvSpPr>
      <xdr:spPr>
        <a:xfrm>
          <a:off x="6705111" y="645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83,769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71576</xdr:rowOff>
    </xdr:from>
    <xdr:to>
      <xdr:col>15</xdr:col>
      <xdr:colOff>231775</xdr:colOff>
      <xdr:row>36</xdr:row>
      <xdr:rowOff>1726</xdr:rowOff>
    </xdr:to>
    <xdr:sp macro="" textlink="">
      <xdr:nvSpPr>
        <xdr:cNvPr id="311" name="円/楕円 310"/>
        <xdr:cNvSpPr/>
      </xdr:nvSpPr>
      <xdr:spPr>
        <a:xfrm>
          <a:off x="10426700" y="607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94453</xdr:rowOff>
    </xdr:from>
    <xdr:ext cx="599010" cy="259045"/>
    <xdr:sp macro="" textlink="">
      <xdr:nvSpPr>
        <xdr:cNvPr id="312" name="補助費等該当値テキスト"/>
        <xdr:cNvSpPr txBox="1"/>
      </xdr:nvSpPr>
      <xdr:spPr>
        <a:xfrm>
          <a:off x="10528300" y="5923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159,547</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132323</xdr:rowOff>
    </xdr:from>
    <xdr:to>
      <xdr:col>14</xdr:col>
      <xdr:colOff>79375</xdr:colOff>
      <xdr:row>36</xdr:row>
      <xdr:rowOff>62473</xdr:rowOff>
    </xdr:to>
    <xdr:sp macro="" textlink="">
      <xdr:nvSpPr>
        <xdr:cNvPr id="313" name="円/楕円 312"/>
        <xdr:cNvSpPr/>
      </xdr:nvSpPr>
      <xdr:spPr>
        <a:xfrm>
          <a:off x="9588500" y="613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34</xdr:row>
      <xdr:rowOff>79000</xdr:rowOff>
    </xdr:from>
    <xdr:ext cx="599010" cy="259045"/>
    <xdr:sp macro="" textlink="">
      <xdr:nvSpPr>
        <xdr:cNvPr id="314" name="テキスト ボックス 313"/>
        <xdr:cNvSpPr txBox="1"/>
      </xdr:nvSpPr>
      <xdr:spPr>
        <a:xfrm>
          <a:off x="9339794" y="5908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143,603</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52126</xdr:rowOff>
    </xdr:from>
    <xdr:to>
      <xdr:col>12</xdr:col>
      <xdr:colOff>561975</xdr:colOff>
      <xdr:row>36</xdr:row>
      <xdr:rowOff>153726</xdr:rowOff>
    </xdr:to>
    <xdr:sp macro="" textlink="">
      <xdr:nvSpPr>
        <xdr:cNvPr id="315" name="円/楕円 314"/>
        <xdr:cNvSpPr/>
      </xdr:nvSpPr>
      <xdr:spPr>
        <a:xfrm>
          <a:off x="8699500" y="622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34</xdr:row>
      <xdr:rowOff>170253</xdr:rowOff>
    </xdr:from>
    <xdr:ext cx="599010" cy="259045"/>
    <xdr:sp macro="" textlink="">
      <xdr:nvSpPr>
        <xdr:cNvPr id="316" name="テキスト ボックス 315"/>
        <xdr:cNvSpPr txBox="1"/>
      </xdr:nvSpPr>
      <xdr:spPr>
        <a:xfrm>
          <a:off x="8450794" y="5999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119,652</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52682</xdr:rowOff>
    </xdr:from>
    <xdr:to>
      <xdr:col>11</xdr:col>
      <xdr:colOff>358775</xdr:colOff>
      <xdr:row>36</xdr:row>
      <xdr:rowOff>154282</xdr:rowOff>
    </xdr:to>
    <xdr:sp macro="" textlink="">
      <xdr:nvSpPr>
        <xdr:cNvPr id="317" name="円/楕円 316"/>
        <xdr:cNvSpPr/>
      </xdr:nvSpPr>
      <xdr:spPr>
        <a:xfrm>
          <a:off x="7810500" y="622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34</xdr:row>
      <xdr:rowOff>170809</xdr:rowOff>
    </xdr:from>
    <xdr:ext cx="599010" cy="259045"/>
    <xdr:sp macro="" textlink="">
      <xdr:nvSpPr>
        <xdr:cNvPr id="318" name="テキスト ボックス 317"/>
        <xdr:cNvSpPr txBox="1"/>
      </xdr:nvSpPr>
      <xdr:spPr>
        <a:xfrm>
          <a:off x="7561794" y="6000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119,506</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59426</xdr:rowOff>
    </xdr:from>
    <xdr:to>
      <xdr:col>10</xdr:col>
      <xdr:colOff>155575</xdr:colOff>
      <xdr:row>36</xdr:row>
      <xdr:rowOff>161026</xdr:rowOff>
    </xdr:to>
    <xdr:sp macro="" textlink="">
      <xdr:nvSpPr>
        <xdr:cNvPr id="319" name="円/楕円 318"/>
        <xdr:cNvSpPr/>
      </xdr:nvSpPr>
      <xdr:spPr>
        <a:xfrm>
          <a:off x="6921500" y="62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6103</xdr:rowOff>
    </xdr:from>
    <xdr:ext cx="599010" cy="259045"/>
    <xdr:sp macro="" textlink="">
      <xdr:nvSpPr>
        <xdr:cNvPr id="320" name="テキスト ボックス 319"/>
        <xdr:cNvSpPr txBox="1"/>
      </xdr:nvSpPr>
      <xdr:spPr>
        <a:xfrm>
          <a:off x="6672794" y="6006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117,736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60,084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2" name="テキスト ボックス 331"/>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4" name="テキスト ボックス 333"/>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6" name="テキスト ボックス 335"/>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8" name="テキスト ボックス 337"/>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0" name="テキスト ボックス 339"/>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2" name="テキスト ボックス 341"/>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23920</xdr:rowOff>
    </xdr:from>
    <xdr:to>
      <xdr:col>15</xdr:col>
      <xdr:colOff>180340</xdr:colOff>
      <xdr:row>59</xdr:row>
      <xdr:rowOff>63850</xdr:rowOff>
    </xdr:to>
    <xdr:cxnSp macro="">
      <xdr:nvCxnSpPr>
        <xdr:cNvPr id="346" name="直線コネクタ 345"/>
        <xdr:cNvCxnSpPr/>
      </xdr:nvCxnSpPr>
      <xdr:spPr>
        <a:xfrm flipV="1">
          <a:off x="10475595" y="8596420"/>
          <a:ext cx="1270" cy="15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67677</xdr:rowOff>
    </xdr:from>
    <xdr:ext cx="534377" cy="259045"/>
    <xdr:sp macro="" textlink="">
      <xdr:nvSpPr>
        <xdr:cNvPr id="347" name="普通建設事業費最小値テキスト"/>
        <xdr:cNvSpPr txBox="1"/>
      </xdr:nvSpPr>
      <xdr:spPr>
        <a:xfrm>
          <a:off x="10528300" y="10183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10,726</a:t>
          </a:r>
          <a:endParaRPr kumimoji="1" lang="ja-JP" altLang="en-US" sz="1000" b="1">
            <a:latin typeface="ＭＳ Ｐゴシック"/>
          </a:endParaRPr>
        </a:p>
      </xdr:txBody>
    </xdr:sp>
    <xdr:clientData/>
  </xdr:oneCellAnchor>
  <xdr:twoCellAnchor>
    <xdr:from>
      <xdr:col>15</xdr:col>
      <xdr:colOff>92075</xdr:colOff>
      <xdr:row>59</xdr:row>
      <xdr:rowOff>63850</xdr:rowOff>
    </xdr:from>
    <xdr:to>
      <xdr:col>15</xdr:col>
      <xdr:colOff>269875</xdr:colOff>
      <xdr:row>59</xdr:row>
      <xdr:rowOff>63850</xdr:rowOff>
    </xdr:to>
    <xdr:cxnSp macro="">
      <xdr:nvCxnSpPr>
        <xdr:cNvPr id="348" name="直線コネクタ 347"/>
        <xdr:cNvCxnSpPr/>
      </xdr:nvCxnSpPr>
      <xdr:spPr>
        <a:xfrm>
          <a:off x="10388600" y="1017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142047</xdr:rowOff>
    </xdr:from>
    <xdr:ext cx="599010" cy="259045"/>
    <xdr:sp macro="" textlink="">
      <xdr:nvSpPr>
        <xdr:cNvPr id="349" name="普通建設事業費最大値テキスト"/>
        <xdr:cNvSpPr txBox="1"/>
      </xdr:nvSpPr>
      <xdr:spPr>
        <a:xfrm>
          <a:off x="10528300" y="8371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495,453</a:t>
          </a:r>
          <a:endParaRPr kumimoji="1" lang="ja-JP" altLang="en-US" sz="1000" b="1">
            <a:latin typeface="ＭＳ Ｐゴシック"/>
          </a:endParaRPr>
        </a:p>
      </xdr:txBody>
    </xdr:sp>
    <xdr:clientData/>
  </xdr:oneCellAnchor>
  <xdr:twoCellAnchor>
    <xdr:from>
      <xdr:col>15</xdr:col>
      <xdr:colOff>92075</xdr:colOff>
      <xdr:row>50</xdr:row>
      <xdr:rowOff>23920</xdr:rowOff>
    </xdr:from>
    <xdr:to>
      <xdr:col>15</xdr:col>
      <xdr:colOff>269875</xdr:colOff>
      <xdr:row>50</xdr:row>
      <xdr:rowOff>23920</xdr:rowOff>
    </xdr:to>
    <xdr:cxnSp macro="">
      <xdr:nvCxnSpPr>
        <xdr:cNvPr id="350" name="直線コネクタ 349"/>
        <xdr:cNvCxnSpPr/>
      </xdr:nvCxnSpPr>
      <xdr:spPr>
        <a:xfrm>
          <a:off x="10388600" y="859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23323</xdr:rowOff>
    </xdr:from>
    <xdr:to>
      <xdr:col>15</xdr:col>
      <xdr:colOff>180975</xdr:colOff>
      <xdr:row>58</xdr:row>
      <xdr:rowOff>10270</xdr:rowOff>
    </xdr:to>
    <xdr:cxnSp macro="">
      <xdr:nvCxnSpPr>
        <xdr:cNvPr id="351" name="直線コネクタ 350"/>
        <xdr:cNvCxnSpPr/>
      </xdr:nvCxnSpPr>
      <xdr:spPr>
        <a:xfrm>
          <a:off x="9639300" y="9624523"/>
          <a:ext cx="838200" cy="329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22355</xdr:rowOff>
    </xdr:from>
    <xdr:ext cx="599010" cy="259045"/>
    <xdr:sp macro="" textlink="">
      <xdr:nvSpPr>
        <xdr:cNvPr id="352" name="普通建設事業費平均値テキスト"/>
        <xdr:cNvSpPr txBox="1"/>
      </xdr:nvSpPr>
      <xdr:spPr>
        <a:xfrm>
          <a:off x="10528300" y="96235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119,882</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170928</xdr:rowOff>
    </xdr:from>
    <xdr:to>
      <xdr:col>15</xdr:col>
      <xdr:colOff>231775</xdr:colOff>
      <xdr:row>57</xdr:row>
      <xdr:rowOff>101078</xdr:rowOff>
    </xdr:to>
    <xdr:sp macro="" textlink="">
      <xdr:nvSpPr>
        <xdr:cNvPr id="353" name="フローチャート : 判断 352"/>
        <xdr:cNvSpPr/>
      </xdr:nvSpPr>
      <xdr:spPr>
        <a:xfrm>
          <a:off x="10426700" y="9772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23323</xdr:rowOff>
    </xdr:from>
    <xdr:to>
      <xdr:col>14</xdr:col>
      <xdr:colOff>28575</xdr:colOff>
      <xdr:row>56</xdr:row>
      <xdr:rowOff>32232</xdr:rowOff>
    </xdr:to>
    <xdr:cxnSp macro="">
      <xdr:nvCxnSpPr>
        <xdr:cNvPr id="354" name="直線コネクタ 353"/>
        <xdr:cNvCxnSpPr/>
      </xdr:nvCxnSpPr>
      <xdr:spPr>
        <a:xfrm flipV="1">
          <a:off x="8750300" y="9624523"/>
          <a:ext cx="889000" cy="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32011</xdr:rowOff>
    </xdr:from>
    <xdr:to>
      <xdr:col>14</xdr:col>
      <xdr:colOff>79375</xdr:colOff>
      <xdr:row>57</xdr:row>
      <xdr:rowOff>133611</xdr:rowOff>
    </xdr:to>
    <xdr:sp macro="" textlink="">
      <xdr:nvSpPr>
        <xdr:cNvPr id="355" name="フローチャート : 判断 354"/>
        <xdr:cNvSpPr/>
      </xdr:nvSpPr>
      <xdr:spPr>
        <a:xfrm>
          <a:off x="9588500" y="9804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124738</xdr:rowOff>
    </xdr:from>
    <xdr:ext cx="599010" cy="259045"/>
    <xdr:sp macro="" textlink="">
      <xdr:nvSpPr>
        <xdr:cNvPr id="356" name="テキスト ボックス 355"/>
        <xdr:cNvSpPr txBox="1"/>
      </xdr:nvSpPr>
      <xdr:spPr>
        <a:xfrm>
          <a:off x="9339794" y="989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32232</xdr:rowOff>
    </xdr:from>
    <xdr:to>
      <xdr:col>12</xdr:col>
      <xdr:colOff>511175</xdr:colOff>
      <xdr:row>57</xdr:row>
      <xdr:rowOff>130164</xdr:rowOff>
    </xdr:to>
    <xdr:cxnSp macro="">
      <xdr:nvCxnSpPr>
        <xdr:cNvPr id="357" name="直線コネクタ 356"/>
        <xdr:cNvCxnSpPr/>
      </xdr:nvCxnSpPr>
      <xdr:spPr>
        <a:xfrm flipV="1">
          <a:off x="7861300" y="9633432"/>
          <a:ext cx="889000" cy="269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122</xdr:rowOff>
    </xdr:from>
    <xdr:to>
      <xdr:col>12</xdr:col>
      <xdr:colOff>561975</xdr:colOff>
      <xdr:row>57</xdr:row>
      <xdr:rowOff>101722</xdr:rowOff>
    </xdr:to>
    <xdr:sp macro="" textlink="">
      <xdr:nvSpPr>
        <xdr:cNvPr id="358" name="フローチャート : 判断 357"/>
        <xdr:cNvSpPr/>
      </xdr:nvSpPr>
      <xdr:spPr>
        <a:xfrm>
          <a:off x="8699500" y="9772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92849</xdr:rowOff>
    </xdr:from>
    <xdr:ext cx="599010" cy="259045"/>
    <xdr:sp macro="" textlink="">
      <xdr:nvSpPr>
        <xdr:cNvPr id="359" name="テキスト ボックス 358"/>
        <xdr:cNvSpPr txBox="1"/>
      </xdr:nvSpPr>
      <xdr:spPr>
        <a:xfrm>
          <a:off x="8450794" y="9865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119,685</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130164</xdr:rowOff>
    </xdr:from>
    <xdr:to>
      <xdr:col>11</xdr:col>
      <xdr:colOff>307975</xdr:colOff>
      <xdr:row>58</xdr:row>
      <xdr:rowOff>32973</xdr:rowOff>
    </xdr:to>
    <xdr:cxnSp macro="">
      <xdr:nvCxnSpPr>
        <xdr:cNvPr id="360" name="直線コネクタ 359"/>
        <xdr:cNvCxnSpPr/>
      </xdr:nvCxnSpPr>
      <xdr:spPr>
        <a:xfrm flipV="1">
          <a:off x="6972300" y="9902814"/>
          <a:ext cx="889000" cy="74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157</xdr:rowOff>
    </xdr:from>
    <xdr:to>
      <xdr:col>11</xdr:col>
      <xdr:colOff>358775</xdr:colOff>
      <xdr:row>57</xdr:row>
      <xdr:rowOff>101757</xdr:rowOff>
    </xdr:to>
    <xdr:sp macro="" textlink="">
      <xdr:nvSpPr>
        <xdr:cNvPr id="361" name="フローチャート : 判断 360"/>
        <xdr:cNvSpPr/>
      </xdr:nvSpPr>
      <xdr:spPr>
        <a:xfrm>
          <a:off x="7810500" y="977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118284</xdr:rowOff>
    </xdr:from>
    <xdr:ext cx="599010" cy="259045"/>
    <xdr:sp macro="" textlink="">
      <xdr:nvSpPr>
        <xdr:cNvPr id="362" name="テキスト ボックス 361"/>
        <xdr:cNvSpPr txBox="1"/>
      </xdr:nvSpPr>
      <xdr:spPr>
        <a:xfrm>
          <a:off x="7561794" y="9548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119,674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81297</xdr:rowOff>
    </xdr:from>
    <xdr:to>
      <xdr:col>10</xdr:col>
      <xdr:colOff>155575</xdr:colOff>
      <xdr:row>58</xdr:row>
      <xdr:rowOff>11447</xdr:rowOff>
    </xdr:to>
    <xdr:sp macro="" textlink="">
      <xdr:nvSpPr>
        <xdr:cNvPr id="363" name="フローチャート : 判断 362"/>
        <xdr:cNvSpPr/>
      </xdr:nvSpPr>
      <xdr:spPr>
        <a:xfrm>
          <a:off x="6921500" y="985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27974</xdr:rowOff>
    </xdr:from>
    <xdr:ext cx="534377" cy="259045"/>
    <xdr:sp macro="" textlink="">
      <xdr:nvSpPr>
        <xdr:cNvPr id="364" name="テキスト ボックス 363"/>
        <xdr:cNvSpPr txBox="1"/>
      </xdr:nvSpPr>
      <xdr:spPr>
        <a:xfrm>
          <a:off x="6705111" y="9629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94,828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130920</xdr:rowOff>
    </xdr:from>
    <xdr:to>
      <xdr:col>15</xdr:col>
      <xdr:colOff>231775</xdr:colOff>
      <xdr:row>58</xdr:row>
      <xdr:rowOff>61070</xdr:rowOff>
    </xdr:to>
    <xdr:sp macro="" textlink="">
      <xdr:nvSpPr>
        <xdr:cNvPr id="370" name="円/楕円 369"/>
        <xdr:cNvSpPr/>
      </xdr:nvSpPr>
      <xdr:spPr>
        <a:xfrm>
          <a:off x="10426700" y="990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109347</xdr:rowOff>
    </xdr:from>
    <xdr:ext cx="534377" cy="259045"/>
    <xdr:sp macro="" textlink="">
      <xdr:nvSpPr>
        <xdr:cNvPr id="371" name="普通建設事業費該当値テキスト"/>
        <xdr:cNvSpPr txBox="1"/>
      </xdr:nvSpPr>
      <xdr:spPr>
        <a:xfrm>
          <a:off x="10528300" y="9881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79,633</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143973</xdr:rowOff>
    </xdr:from>
    <xdr:to>
      <xdr:col>14</xdr:col>
      <xdr:colOff>79375</xdr:colOff>
      <xdr:row>56</xdr:row>
      <xdr:rowOff>74123</xdr:rowOff>
    </xdr:to>
    <xdr:sp macro="" textlink="">
      <xdr:nvSpPr>
        <xdr:cNvPr id="372" name="円/楕円 371"/>
        <xdr:cNvSpPr/>
      </xdr:nvSpPr>
      <xdr:spPr>
        <a:xfrm>
          <a:off x="9588500" y="957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90650</xdr:rowOff>
    </xdr:from>
    <xdr:ext cx="599010" cy="259045"/>
    <xdr:sp macro="" textlink="">
      <xdr:nvSpPr>
        <xdr:cNvPr id="373" name="テキスト ボックス 372"/>
        <xdr:cNvSpPr txBox="1"/>
      </xdr:nvSpPr>
      <xdr:spPr>
        <a:xfrm>
          <a:off x="9339794" y="9348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180,636</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152882</xdr:rowOff>
    </xdr:from>
    <xdr:to>
      <xdr:col>12</xdr:col>
      <xdr:colOff>561975</xdr:colOff>
      <xdr:row>56</xdr:row>
      <xdr:rowOff>83032</xdr:rowOff>
    </xdr:to>
    <xdr:sp macro="" textlink="">
      <xdr:nvSpPr>
        <xdr:cNvPr id="374" name="円/楕円 373"/>
        <xdr:cNvSpPr/>
      </xdr:nvSpPr>
      <xdr:spPr>
        <a:xfrm>
          <a:off x="8699500" y="9582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99559</xdr:rowOff>
    </xdr:from>
    <xdr:ext cx="599010" cy="259045"/>
    <xdr:sp macro="" textlink="">
      <xdr:nvSpPr>
        <xdr:cNvPr id="375" name="テキスト ボックス 374"/>
        <xdr:cNvSpPr txBox="1"/>
      </xdr:nvSpPr>
      <xdr:spPr>
        <a:xfrm>
          <a:off x="8450794" y="9357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177,908</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79364</xdr:rowOff>
    </xdr:from>
    <xdr:to>
      <xdr:col>11</xdr:col>
      <xdr:colOff>358775</xdr:colOff>
      <xdr:row>58</xdr:row>
      <xdr:rowOff>9514</xdr:rowOff>
    </xdr:to>
    <xdr:sp macro="" textlink="">
      <xdr:nvSpPr>
        <xdr:cNvPr id="376" name="円/楕円 375"/>
        <xdr:cNvSpPr/>
      </xdr:nvSpPr>
      <xdr:spPr>
        <a:xfrm>
          <a:off x="7810500" y="9852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641</xdr:rowOff>
    </xdr:from>
    <xdr:ext cx="534377" cy="259045"/>
    <xdr:sp macro="" textlink="">
      <xdr:nvSpPr>
        <xdr:cNvPr id="377" name="テキスト ボックス 376"/>
        <xdr:cNvSpPr txBox="1"/>
      </xdr:nvSpPr>
      <xdr:spPr>
        <a:xfrm>
          <a:off x="7594111" y="9944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95,420</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153623</xdr:rowOff>
    </xdr:from>
    <xdr:to>
      <xdr:col>10</xdr:col>
      <xdr:colOff>155575</xdr:colOff>
      <xdr:row>58</xdr:row>
      <xdr:rowOff>83773</xdr:rowOff>
    </xdr:to>
    <xdr:sp macro="" textlink="">
      <xdr:nvSpPr>
        <xdr:cNvPr id="378" name="円/楕円 377"/>
        <xdr:cNvSpPr/>
      </xdr:nvSpPr>
      <xdr:spPr>
        <a:xfrm>
          <a:off x="6921500" y="9926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74900</xdr:rowOff>
    </xdr:from>
    <xdr:ext cx="534377" cy="259045"/>
    <xdr:sp macro="" textlink="">
      <xdr:nvSpPr>
        <xdr:cNvPr id="379" name="テキスト ボックス 378"/>
        <xdr:cNvSpPr txBox="1"/>
      </xdr:nvSpPr>
      <xdr:spPr>
        <a:xfrm>
          <a:off x="6705111" y="10019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72,681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21,214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93" name="テキスト ボックス 392"/>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5" name="テキスト ボックス 394"/>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7" name="テキスト ボックス 396"/>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118847</xdr:rowOff>
    </xdr:from>
    <xdr:to>
      <xdr:col>15</xdr:col>
      <xdr:colOff>180340</xdr:colOff>
      <xdr:row>78</xdr:row>
      <xdr:rowOff>139700</xdr:rowOff>
    </xdr:to>
    <xdr:cxnSp macro="">
      <xdr:nvCxnSpPr>
        <xdr:cNvPr id="401" name="直線コネクタ 400"/>
        <xdr:cNvCxnSpPr/>
      </xdr:nvCxnSpPr>
      <xdr:spPr>
        <a:xfrm flipV="1">
          <a:off x="10475595" y="12120347"/>
          <a:ext cx="1270" cy="1392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402"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3" name="直線コネクタ 402"/>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65524</xdr:rowOff>
    </xdr:from>
    <xdr:ext cx="599010" cy="259045"/>
    <xdr:sp macro="" textlink="">
      <xdr:nvSpPr>
        <xdr:cNvPr id="404" name="普通建設事業費 （ うち新規整備　）最大値テキスト"/>
        <xdr:cNvSpPr txBox="1"/>
      </xdr:nvSpPr>
      <xdr:spPr>
        <a:xfrm>
          <a:off x="10528300" y="11895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304,561</a:t>
          </a:r>
          <a:endParaRPr kumimoji="1" lang="ja-JP" altLang="en-US" sz="1000" b="1">
            <a:latin typeface="ＭＳ Ｐゴシック"/>
          </a:endParaRPr>
        </a:p>
      </xdr:txBody>
    </xdr:sp>
    <xdr:clientData/>
  </xdr:oneCellAnchor>
  <xdr:twoCellAnchor>
    <xdr:from>
      <xdr:col>15</xdr:col>
      <xdr:colOff>92075</xdr:colOff>
      <xdr:row>70</xdr:row>
      <xdr:rowOff>118847</xdr:rowOff>
    </xdr:from>
    <xdr:to>
      <xdr:col>15</xdr:col>
      <xdr:colOff>269875</xdr:colOff>
      <xdr:row>70</xdr:row>
      <xdr:rowOff>118847</xdr:rowOff>
    </xdr:to>
    <xdr:cxnSp macro="">
      <xdr:nvCxnSpPr>
        <xdr:cNvPr id="405" name="直線コネクタ 404"/>
        <xdr:cNvCxnSpPr/>
      </xdr:nvCxnSpPr>
      <xdr:spPr>
        <a:xfrm>
          <a:off x="10388600" y="12120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60330</xdr:rowOff>
    </xdr:from>
    <xdr:to>
      <xdr:col>15</xdr:col>
      <xdr:colOff>180975</xdr:colOff>
      <xdr:row>78</xdr:row>
      <xdr:rowOff>50550</xdr:rowOff>
    </xdr:to>
    <xdr:cxnSp macro="">
      <xdr:nvCxnSpPr>
        <xdr:cNvPr id="406" name="直線コネクタ 405"/>
        <xdr:cNvCxnSpPr/>
      </xdr:nvCxnSpPr>
      <xdr:spPr>
        <a:xfrm>
          <a:off x="9639300" y="13090530"/>
          <a:ext cx="838200" cy="333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86493</xdr:rowOff>
    </xdr:from>
    <xdr:ext cx="534377" cy="259045"/>
    <xdr:sp macro="" textlink="">
      <xdr:nvSpPr>
        <xdr:cNvPr id="407" name="普通建設事業費 （ うち新規整備　）平均値テキスト"/>
        <xdr:cNvSpPr txBox="1"/>
      </xdr:nvSpPr>
      <xdr:spPr>
        <a:xfrm>
          <a:off x="10528300" y="131166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43,030</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63616</xdr:rowOff>
    </xdr:from>
    <xdr:to>
      <xdr:col>15</xdr:col>
      <xdr:colOff>231775</xdr:colOff>
      <xdr:row>77</xdr:row>
      <xdr:rowOff>165216</xdr:rowOff>
    </xdr:to>
    <xdr:sp macro="" textlink="">
      <xdr:nvSpPr>
        <xdr:cNvPr id="408" name="フローチャート : 判断 407"/>
        <xdr:cNvSpPr/>
      </xdr:nvSpPr>
      <xdr:spPr>
        <a:xfrm>
          <a:off x="10426700" y="1326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60330</xdr:rowOff>
    </xdr:from>
    <xdr:to>
      <xdr:col>14</xdr:col>
      <xdr:colOff>28575</xdr:colOff>
      <xdr:row>78</xdr:row>
      <xdr:rowOff>482</xdr:rowOff>
    </xdr:to>
    <xdr:cxnSp macro="">
      <xdr:nvCxnSpPr>
        <xdr:cNvPr id="409" name="直線コネクタ 408"/>
        <xdr:cNvCxnSpPr/>
      </xdr:nvCxnSpPr>
      <xdr:spPr>
        <a:xfrm flipV="1">
          <a:off x="8750300" y="13090530"/>
          <a:ext cx="889000" cy="283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11509</xdr:rowOff>
    </xdr:from>
    <xdr:to>
      <xdr:col>14</xdr:col>
      <xdr:colOff>79375</xdr:colOff>
      <xdr:row>77</xdr:row>
      <xdr:rowOff>113109</xdr:rowOff>
    </xdr:to>
    <xdr:sp macro="" textlink="">
      <xdr:nvSpPr>
        <xdr:cNvPr id="410" name="フローチャート : 判断 409"/>
        <xdr:cNvSpPr/>
      </xdr:nvSpPr>
      <xdr:spPr>
        <a:xfrm>
          <a:off x="9588500" y="1321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104236</xdr:rowOff>
    </xdr:from>
    <xdr:ext cx="534377" cy="259045"/>
    <xdr:sp macro="" textlink="">
      <xdr:nvSpPr>
        <xdr:cNvPr id="411" name="テキスト ボックス 410"/>
        <xdr:cNvSpPr txBox="1"/>
      </xdr:nvSpPr>
      <xdr:spPr>
        <a:xfrm>
          <a:off x="9372111" y="13305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54,427</a:t>
          </a:r>
          <a:endParaRPr kumimoji="1" lang="ja-JP" altLang="en-US" sz="1000" b="1">
            <a:solidFill>
              <a:srgbClr val="000080"/>
            </a:solidFill>
            <a:latin typeface="ＭＳ Ｐゴシック"/>
          </a:endParaRPr>
        </a:p>
      </xdr:txBody>
    </xdr:sp>
    <xdr:clientData/>
  </xdr:oneCellAnchor>
  <xdr:twoCellAnchor>
    <xdr:from>
      <xdr:col>12</xdr:col>
      <xdr:colOff>460375</xdr:colOff>
      <xdr:row>77</xdr:row>
      <xdr:rowOff>13736</xdr:rowOff>
    </xdr:from>
    <xdr:to>
      <xdr:col>12</xdr:col>
      <xdr:colOff>561975</xdr:colOff>
      <xdr:row>77</xdr:row>
      <xdr:rowOff>115336</xdr:rowOff>
    </xdr:to>
    <xdr:sp macro="" textlink="">
      <xdr:nvSpPr>
        <xdr:cNvPr id="412" name="フローチャート : 判断 411"/>
        <xdr:cNvSpPr/>
      </xdr:nvSpPr>
      <xdr:spPr>
        <a:xfrm>
          <a:off x="8699500" y="1321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131863</xdr:rowOff>
    </xdr:from>
    <xdr:ext cx="534377" cy="259045"/>
    <xdr:sp macro="" textlink="">
      <xdr:nvSpPr>
        <xdr:cNvPr id="413" name="テキスト ボックス 412"/>
        <xdr:cNvSpPr txBox="1"/>
      </xdr:nvSpPr>
      <xdr:spPr>
        <a:xfrm>
          <a:off x="8483111" y="12990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53,940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171200</xdr:rowOff>
    </xdr:from>
    <xdr:to>
      <xdr:col>15</xdr:col>
      <xdr:colOff>231775</xdr:colOff>
      <xdr:row>78</xdr:row>
      <xdr:rowOff>101350</xdr:rowOff>
    </xdr:to>
    <xdr:sp macro="" textlink="">
      <xdr:nvSpPr>
        <xdr:cNvPr id="419" name="円/楕円 418"/>
        <xdr:cNvSpPr/>
      </xdr:nvSpPr>
      <xdr:spPr>
        <a:xfrm>
          <a:off x="10426700" y="1337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86127</xdr:rowOff>
    </xdr:from>
    <xdr:ext cx="534377" cy="259045"/>
    <xdr:sp macro="" textlink="">
      <xdr:nvSpPr>
        <xdr:cNvPr id="420" name="普通建設事業費 （ うち新規整備　）該当値テキスト"/>
        <xdr:cNvSpPr txBox="1"/>
      </xdr:nvSpPr>
      <xdr:spPr>
        <a:xfrm>
          <a:off x="10528300" y="13287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19,499</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9530</xdr:rowOff>
    </xdr:from>
    <xdr:to>
      <xdr:col>14</xdr:col>
      <xdr:colOff>79375</xdr:colOff>
      <xdr:row>76</xdr:row>
      <xdr:rowOff>111130</xdr:rowOff>
    </xdr:to>
    <xdr:sp macro="" textlink="">
      <xdr:nvSpPr>
        <xdr:cNvPr id="421" name="円/楕円 420"/>
        <xdr:cNvSpPr/>
      </xdr:nvSpPr>
      <xdr:spPr>
        <a:xfrm>
          <a:off x="9588500" y="1303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127657</xdr:rowOff>
    </xdr:from>
    <xdr:ext cx="534377" cy="259045"/>
    <xdr:sp macro="" textlink="">
      <xdr:nvSpPr>
        <xdr:cNvPr id="422" name="テキスト ボックス 421"/>
        <xdr:cNvSpPr txBox="1"/>
      </xdr:nvSpPr>
      <xdr:spPr>
        <a:xfrm>
          <a:off x="9372111" y="12814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92,360</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121132</xdr:rowOff>
    </xdr:from>
    <xdr:to>
      <xdr:col>12</xdr:col>
      <xdr:colOff>561975</xdr:colOff>
      <xdr:row>78</xdr:row>
      <xdr:rowOff>51282</xdr:rowOff>
    </xdr:to>
    <xdr:sp macro="" textlink="">
      <xdr:nvSpPr>
        <xdr:cNvPr id="423" name="円/楕円 422"/>
        <xdr:cNvSpPr/>
      </xdr:nvSpPr>
      <xdr:spPr>
        <a:xfrm>
          <a:off x="8699500" y="13322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42409</xdr:rowOff>
    </xdr:from>
    <xdr:ext cx="534377" cy="259045"/>
    <xdr:sp macro="" textlink="">
      <xdr:nvSpPr>
        <xdr:cNvPr id="424" name="テキスト ボックス 423"/>
        <xdr:cNvSpPr txBox="1"/>
      </xdr:nvSpPr>
      <xdr:spPr>
        <a:xfrm>
          <a:off x="8483111" y="13415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30,450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24,269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5" name="直線コネクタ 43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6" name="テキスト ボックス 43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7" name="直線コネクタ 43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8" name="テキスト ボックス 43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9" name="直線コネクタ 43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0" name="テキスト ボックス 439"/>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1" name="直線コネクタ 44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2" name="テキスト ボックス 441"/>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3" name="直線コネクタ 44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4" name="テキスト ボックス 44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5"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92</xdr:row>
      <xdr:rowOff>94904</xdr:rowOff>
    </xdr:from>
    <xdr:to>
      <xdr:col>15</xdr:col>
      <xdr:colOff>180340</xdr:colOff>
      <xdr:row>98</xdr:row>
      <xdr:rowOff>139700</xdr:rowOff>
    </xdr:to>
    <xdr:cxnSp macro="">
      <xdr:nvCxnSpPr>
        <xdr:cNvPr id="446" name="直線コネクタ 445"/>
        <xdr:cNvCxnSpPr/>
      </xdr:nvCxnSpPr>
      <xdr:spPr>
        <a:xfrm flipV="1">
          <a:off x="10475595" y="15868304"/>
          <a:ext cx="1270" cy="10734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7"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8" name="直線コネクタ 447"/>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91</xdr:row>
      <xdr:rowOff>41581</xdr:rowOff>
    </xdr:from>
    <xdr:ext cx="599010" cy="259045"/>
    <xdr:sp macro="" textlink="">
      <xdr:nvSpPr>
        <xdr:cNvPr id="449" name="普通建設事業費 （ うち更新整備　）最大値テキスト"/>
        <xdr:cNvSpPr txBox="1"/>
      </xdr:nvSpPr>
      <xdr:spPr>
        <a:xfrm>
          <a:off x="10528300" y="15643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234,798</a:t>
          </a:r>
          <a:endParaRPr kumimoji="1" lang="ja-JP" altLang="en-US" sz="1000" b="1">
            <a:latin typeface="ＭＳ Ｐゴシック"/>
          </a:endParaRPr>
        </a:p>
      </xdr:txBody>
    </xdr:sp>
    <xdr:clientData/>
  </xdr:oneCellAnchor>
  <xdr:twoCellAnchor>
    <xdr:from>
      <xdr:col>15</xdr:col>
      <xdr:colOff>92075</xdr:colOff>
      <xdr:row>92</xdr:row>
      <xdr:rowOff>94904</xdr:rowOff>
    </xdr:from>
    <xdr:to>
      <xdr:col>15</xdr:col>
      <xdr:colOff>269875</xdr:colOff>
      <xdr:row>92</xdr:row>
      <xdr:rowOff>94904</xdr:rowOff>
    </xdr:to>
    <xdr:cxnSp macro="">
      <xdr:nvCxnSpPr>
        <xdr:cNvPr id="450" name="直線コネクタ 449"/>
        <xdr:cNvCxnSpPr/>
      </xdr:nvCxnSpPr>
      <xdr:spPr>
        <a:xfrm>
          <a:off x="10388600" y="1586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22487</xdr:rowOff>
    </xdr:from>
    <xdr:to>
      <xdr:col>15</xdr:col>
      <xdr:colOff>180975</xdr:colOff>
      <xdr:row>97</xdr:row>
      <xdr:rowOff>147833</xdr:rowOff>
    </xdr:to>
    <xdr:cxnSp macro="">
      <xdr:nvCxnSpPr>
        <xdr:cNvPr id="451" name="直線コネクタ 450"/>
        <xdr:cNvCxnSpPr/>
      </xdr:nvCxnSpPr>
      <xdr:spPr>
        <a:xfrm>
          <a:off x="9639300" y="16653137"/>
          <a:ext cx="838200" cy="125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5844</xdr:rowOff>
    </xdr:from>
    <xdr:ext cx="534377" cy="259045"/>
    <xdr:sp macro="" textlink="">
      <xdr:nvSpPr>
        <xdr:cNvPr id="452" name="普通建設事業費 （ うち更新整備　）平均値テキスト"/>
        <xdr:cNvSpPr txBox="1"/>
      </xdr:nvSpPr>
      <xdr:spPr>
        <a:xfrm>
          <a:off x="10528300" y="164650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60,670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154417</xdr:rowOff>
    </xdr:from>
    <xdr:to>
      <xdr:col>15</xdr:col>
      <xdr:colOff>231775</xdr:colOff>
      <xdr:row>97</xdr:row>
      <xdr:rowOff>84567</xdr:rowOff>
    </xdr:to>
    <xdr:sp macro="" textlink="">
      <xdr:nvSpPr>
        <xdr:cNvPr id="453" name="フローチャート : 判断 452"/>
        <xdr:cNvSpPr/>
      </xdr:nvSpPr>
      <xdr:spPr>
        <a:xfrm>
          <a:off x="10426700" y="1661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137739</xdr:rowOff>
    </xdr:from>
    <xdr:to>
      <xdr:col>14</xdr:col>
      <xdr:colOff>28575</xdr:colOff>
      <xdr:row>97</xdr:row>
      <xdr:rowOff>22487</xdr:rowOff>
    </xdr:to>
    <xdr:cxnSp macro="">
      <xdr:nvCxnSpPr>
        <xdr:cNvPr id="454" name="直線コネクタ 453"/>
        <xdr:cNvCxnSpPr/>
      </xdr:nvCxnSpPr>
      <xdr:spPr>
        <a:xfrm>
          <a:off x="8750300" y="16425489"/>
          <a:ext cx="889000" cy="227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61446</xdr:rowOff>
    </xdr:from>
    <xdr:to>
      <xdr:col>14</xdr:col>
      <xdr:colOff>79375</xdr:colOff>
      <xdr:row>97</xdr:row>
      <xdr:rowOff>163046</xdr:rowOff>
    </xdr:to>
    <xdr:sp macro="" textlink="">
      <xdr:nvSpPr>
        <xdr:cNvPr id="455" name="フローチャート : 判断 454"/>
        <xdr:cNvSpPr/>
      </xdr:nvSpPr>
      <xdr:spPr>
        <a:xfrm>
          <a:off x="9588500" y="1669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154173</xdr:rowOff>
    </xdr:from>
    <xdr:ext cx="534377" cy="259045"/>
    <xdr:sp macro="" textlink="">
      <xdr:nvSpPr>
        <xdr:cNvPr id="456" name="テキスト ボックス 455"/>
        <xdr:cNvSpPr txBox="1"/>
      </xdr:nvSpPr>
      <xdr:spPr>
        <a:xfrm>
          <a:off x="9372111" y="1678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43,505</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36460</xdr:rowOff>
    </xdr:from>
    <xdr:to>
      <xdr:col>12</xdr:col>
      <xdr:colOff>561975</xdr:colOff>
      <xdr:row>97</xdr:row>
      <xdr:rowOff>138060</xdr:rowOff>
    </xdr:to>
    <xdr:sp macro="" textlink="">
      <xdr:nvSpPr>
        <xdr:cNvPr id="457" name="フローチャート : 判断 456"/>
        <xdr:cNvSpPr/>
      </xdr:nvSpPr>
      <xdr:spPr>
        <a:xfrm>
          <a:off x="8699500" y="16667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129187</xdr:rowOff>
    </xdr:from>
    <xdr:ext cx="534377" cy="259045"/>
    <xdr:sp macro="" textlink="">
      <xdr:nvSpPr>
        <xdr:cNvPr id="458" name="テキスト ボックス 457"/>
        <xdr:cNvSpPr txBox="1"/>
      </xdr:nvSpPr>
      <xdr:spPr>
        <a:xfrm>
          <a:off x="8483111" y="16759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48,970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9" name="テキスト ボックス 45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0" name="テキスト ボックス 45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1" name="テキスト ボックス 46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2" name="テキスト ボックス 46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3" name="テキスト ボックス 46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97033</xdr:rowOff>
    </xdr:from>
    <xdr:to>
      <xdr:col>15</xdr:col>
      <xdr:colOff>231775</xdr:colOff>
      <xdr:row>98</xdr:row>
      <xdr:rowOff>27183</xdr:rowOff>
    </xdr:to>
    <xdr:sp macro="" textlink="">
      <xdr:nvSpPr>
        <xdr:cNvPr id="464" name="円/楕円 463"/>
        <xdr:cNvSpPr/>
      </xdr:nvSpPr>
      <xdr:spPr>
        <a:xfrm>
          <a:off x="10426700" y="16727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75460</xdr:rowOff>
    </xdr:from>
    <xdr:ext cx="534377" cy="259045"/>
    <xdr:sp macro="" textlink="">
      <xdr:nvSpPr>
        <xdr:cNvPr id="465" name="普通建設事業費 （ うち更新整備　）該当値テキスト"/>
        <xdr:cNvSpPr txBox="1"/>
      </xdr:nvSpPr>
      <xdr:spPr>
        <a:xfrm>
          <a:off x="10528300" y="16706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35,721</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143137</xdr:rowOff>
    </xdr:from>
    <xdr:to>
      <xdr:col>14</xdr:col>
      <xdr:colOff>79375</xdr:colOff>
      <xdr:row>97</xdr:row>
      <xdr:rowOff>73287</xdr:rowOff>
    </xdr:to>
    <xdr:sp macro="" textlink="">
      <xdr:nvSpPr>
        <xdr:cNvPr id="466" name="円/楕円 465"/>
        <xdr:cNvSpPr/>
      </xdr:nvSpPr>
      <xdr:spPr>
        <a:xfrm>
          <a:off x="9588500" y="16602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89814</xdr:rowOff>
    </xdr:from>
    <xdr:ext cx="534377" cy="259045"/>
    <xdr:sp macro="" textlink="">
      <xdr:nvSpPr>
        <xdr:cNvPr id="467" name="テキスト ボックス 466"/>
        <xdr:cNvSpPr txBox="1"/>
      </xdr:nvSpPr>
      <xdr:spPr>
        <a:xfrm>
          <a:off x="9372111" y="16377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63,137</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86939</xdr:rowOff>
    </xdr:from>
    <xdr:to>
      <xdr:col>12</xdr:col>
      <xdr:colOff>561975</xdr:colOff>
      <xdr:row>96</xdr:row>
      <xdr:rowOff>17089</xdr:rowOff>
    </xdr:to>
    <xdr:sp macro="" textlink="">
      <xdr:nvSpPr>
        <xdr:cNvPr id="468" name="円/楕円 467"/>
        <xdr:cNvSpPr/>
      </xdr:nvSpPr>
      <xdr:spPr>
        <a:xfrm>
          <a:off x="8699500" y="16374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94</xdr:row>
      <xdr:rowOff>33616</xdr:rowOff>
    </xdr:from>
    <xdr:ext cx="599010" cy="259045"/>
    <xdr:sp macro="" textlink="">
      <xdr:nvSpPr>
        <xdr:cNvPr id="469" name="テキスト ボックス 468"/>
        <xdr:cNvSpPr txBox="1"/>
      </xdr:nvSpPr>
      <xdr:spPr>
        <a:xfrm>
          <a:off x="8450794" y="1614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112,929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0" name="正方形/長方形 46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1" name="正方形/長方形 47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2" name="正方形/長方形 47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3" name="正方形/長方形 47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4" name="正方形/長方形 47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5" name="正方形/長方形 47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6" name="正方形/長方形 47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7" name="正方形/長方形 47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8" name="テキスト ボックス 47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9" name="直線コネクタ 47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80" name="直線コネクタ 47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1" name="テキスト ボックス 480"/>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2" name="直線コネクタ 48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3" name="テキスト ボックス 482"/>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4" name="直線コネクタ 48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5" name="テキスト ボックス 48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6" name="直線コネクタ 48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7" name="テキスト ボックス 486"/>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8" name="直線コネクタ 48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89" name="テキスト ボックス 488"/>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0" name="直線コネクタ 48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1" name="テキスト ボックス 49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29</xdr:row>
      <xdr:rowOff>166269</xdr:rowOff>
    </xdr:from>
    <xdr:to>
      <xdr:col>23</xdr:col>
      <xdr:colOff>516889</xdr:colOff>
      <xdr:row>39</xdr:row>
      <xdr:rowOff>44450</xdr:rowOff>
    </xdr:to>
    <xdr:cxnSp macro="">
      <xdr:nvCxnSpPr>
        <xdr:cNvPr id="493" name="直線コネクタ 492"/>
        <xdr:cNvCxnSpPr/>
      </xdr:nvCxnSpPr>
      <xdr:spPr>
        <a:xfrm flipV="1">
          <a:off x="16317595" y="5138319"/>
          <a:ext cx="1269" cy="1592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4"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5" name="直線コネクタ 494"/>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112946</xdr:rowOff>
    </xdr:from>
    <xdr:ext cx="599010" cy="259045"/>
    <xdr:sp macro="" textlink="">
      <xdr:nvSpPr>
        <xdr:cNvPr id="496" name="災害復旧事業費最大値テキスト"/>
        <xdr:cNvSpPr txBox="1"/>
      </xdr:nvSpPr>
      <xdr:spPr>
        <a:xfrm>
          <a:off x="16370300" y="49135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125,408</a:t>
          </a:r>
          <a:endParaRPr kumimoji="1" lang="ja-JP" altLang="en-US" sz="1000" b="1">
            <a:latin typeface="ＭＳ Ｐゴシック"/>
          </a:endParaRPr>
        </a:p>
      </xdr:txBody>
    </xdr:sp>
    <xdr:clientData/>
  </xdr:oneCellAnchor>
  <xdr:twoCellAnchor>
    <xdr:from>
      <xdr:col>23</xdr:col>
      <xdr:colOff>428625</xdr:colOff>
      <xdr:row>29</xdr:row>
      <xdr:rowOff>166269</xdr:rowOff>
    </xdr:from>
    <xdr:to>
      <xdr:col>23</xdr:col>
      <xdr:colOff>606425</xdr:colOff>
      <xdr:row>29</xdr:row>
      <xdr:rowOff>166269</xdr:rowOff>
    </xdr:to>
    <xdr:cxnSp macro="">
      <xdr:nvCxnSpPr>
        <xdr:cNvPr id="497" name="直線コネクタ 496"/>
        <xdr:cNvCxnSpPr/>
      </xdr:nvCxnSpPr>
      <xdr:spPr>
        <a:xfrm>
          <a:off x="16230600" y="5138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34</xdr:row>
      <xdr:rowOff>66154</xdr:rowOff>
    </xdr:from>
    <xdr:to>
      <xdr:col>23</xdr:col>
      <xdr:colOff>517525</xdr:colOff>
      <xdr:row>38</xdr:row>
      <xdr:rowOff>132004</xdr:rowOff>
    </xdr:to>
    <xdr:cxnSp macro="">
      <xdr:nvCxnSpPr>
        <xdr:cNvPr id="498" name="直線コネクタ 497"/>
        <xdr:cNvCxnSpPr/>
      </xdr:nvCxnSpPr>
      <xdr:spPr>
        <a:xfrm flipV="1">
          <a:off x="15481300" y="5895454"/>
          <a:ext cx="838200" cy="751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151312</xdr:rowOff>
    </xdr:from>
    <xdr:ext cx="534377" cy="259045"/>
    <xdr:sp macro="" textlink="">
      <xdr:nvSpPr>
        <xdr:cNvPr id="499" name="災害復旧事業費平均値テキスト"/>
        <xdr:cNvSpPr txBox="1"/>
      </xdr:nvSpPr>
      <xdr:spPr>
        <a:xfrm>
          <a:off x="16370300" y="64949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12,887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1435</xdr:rowOff>
    </xdr:from>
    <xdr:to>
      <xdr:col>23</xdr:col>
      <xdr:colOff>568325</xdr:colOff>
      <xdr:row>38</xdr:row>
      <xdr:rowOff>103035</xdr:rowOff>
    </xdr:to>
    <xdr:sp macro="" textlink="">
      <xdr:nvSpPr>
        <xdr:cNvPr id="500" name="フローチャート : 判断 499"/>
        <xdr:cNvSpPr/>
      </xdr:nvSpPr>
      <xdr:spPr>
        <a:xfrm>
          <a:off x="16268700" y="651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132004</xdr:rowOff>
    </xdr:from>
    <xdr:to>
      <xdr:col>22</xdr:col>
      <xdr:colOff>365125</xdr:colOff>
      <xdr:row>39</xdr:row>
      <xdr:rowOff>6159</xdr:rowOff>
    </xdr:to>
    <xdr:cxnSp macro="">
      <xdr:nvCxnSpPr>
        <xdr:cNvPr id="501" name="直線コネクタ 500"/>
        <xdr:cNvCxnSpPr/>
      </xdr:nvCxnSpPr>
      <xdr:spPr>
        <a:xfrm flipV="1">
          <a:off x="14592300" y="6647104"/>
          <a:ext cx="889000" cy="45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42532</xdr:rowOff>
    </xdr:from>
    <xdr:to>
      <xdr:col>22</xdr:col>
      <xdr:colOff>415925</xdr:colOff>
      <xdr:row>38</xdr:row>
      <xdr:rowOff>144132</xdr:rowOff>
    </xdr:to>
    <xdr:sp macro="" textlink="">
      <xdr:nvSpPr>
        <xdr:cNvPr id="502" name="フローチャート : 判断 501"/>
        <xdr:cNvSpPr/>
      </xdr:nvSpPr>
      <xdr:spPr>
        <a:xfrm>
          <a:off x="15430500" y="6557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160659</xdr:rowOff>
    </xdr:from>
    <xdr:ext cx="469744" cy="259045"/>
    <xdr:sp macro="" textlink="">
      <xdr:nvSpPr>
        <xdr:cNvPr id="503" name="テキスト ボックス 502"/>
        <xdr:cNvSpPr txBox="1"/>
      </xdr:nvSpPr>
      <xdr:spPr>
        <a:xfrm>
          <a:off x="15246427" y="6332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9,651</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47943</xdr:rowOff>
    </xdr:from>
    <xdr:to>
      <xdr:col>21</xdr:col>
      <xdr:colOff>161925</xdr:colOff>
      <xdr:row>39</xdr:row>
      <xdr:rowOff>6159</xdr:rowOff>
    </xdr:to>
    <xdr:cxnSp macro="">
      <xdr:nvCxnSpPr>
        <xdr:cNvPr id="504" name="直線コネクタ 503"/>
        <xdr:cNvCxnSpPr/>
      </xdr:nvCxnSpPr>
      <xdr:spPr>
        <a:xfrm>
          <a:off x="13703300" y="6563043"/>
          <a:ext cx="889000" cy="129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9309</xdr:rowOff>
    </xdr:from>
    <xdr:to>
      <xdr:col>21</xdr:col>
      <xdr:colOff>212725</xdr:colOff>
      <xdr:row>38</xdr:row>
      <xdr:rowOff>110909</xdr:rowOff>
    </xdr:to>
    <xdr:sp macro="" textlink="">
      <xdr:nvSpPr>
        <xdr:cNvPr id="505" name="フローチャート : 判断 504"/>
        <xdr:cNvSpPr/>
      </xdr:nvSpPr>
      <xdr:spPr>
        <a:xfrm>
          <a:off x="14541500" y="652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127436</xdr:rowOff>
    </xdr:from>
    <xdr:ext cx="534377" cy="259045"/>
    <xdr:sp macro="" textlink="">
      <xdr:nvSpPr>
        <xdr:cNvPr id="506" name="テキスト ボックス 505"/>
        <xdr:cNvSpPr txBox="1"/>
      </xdr:nvSpPr>
      <xdr:spPr>
        <a:xfrm>
          <a:off x="14325111" y="6299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12,267</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30061</xdr:rowOff>
    </xdr:from>
    <xdr:to>
      <xdr:col>19</xdr:col>
      <xdr:colOff>644525</xdr:colOff>
      <xdr:row>38</xdr:row>
      <xdr:rowOff>47943</xdr:rowOff>
    </xdr:to>
    <xdr:cxnSp macro="">
      <xdr:nvCxnSpPr>
        <xdr:cNvPr id="507" name="直線コネクタ 506"/>
        <xdr:cNvCxnSpPr/>
      </xdr:nvCxnSpPr>
      <xdr:spPr>
        <a:xfrm>
          <a:off x="12814300" y="6545161"/>
          <a:ext cx="889000" cy="17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48399</xdr:rowOff>
    </xdr:from>
    <xdr:to>
      <xdr:col>20</xdr:col>
      <xdr:colOff>9525</xdr:colOff>
      <xdr:row>38</xdr:row>
      <xdr:rowOff>149999</xdr:rowOff>
    </xdr:to>
    <xdr:sp macro="" textlink="">
      <xdr:nvSpPr>
        <xdr:cNvPr id="508" name="フローチャート : 判断 507"/>
        <xdr:cNvSpPr/>
      </xdr:nvSpPr>
      <xdr:spPr>
        <a:xfrm>
          <a:off x="13652500" y="6563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141126</xdr:rowOff>
    </xdr:from>
    <xdr:ext cx="469744" cy="259045"/>
    <xdr:sp macro="" textlink="">
      <xdr:nvSpPr>
        <xdr:cNvPr id="509" name="テキスト ボックス 508"/>
        <xdr:cNvSpPr txBox="1"/>
      </xdr:nvSpPr>
      <xdr:spPr>
        <a:xfrm>
          <a:off x="13468427" y="6656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46419</xdr:rowOff>
    </xdr:from>
    <xdr:to>
      <xdr:col>18</xdr:col>
      <xdr:colOff>492125</xdr:colOff>
      <xdr:row>38</xdr:row>
      <xdr:rowOff>148019</xdr:rowOff>
    </xdr:to>
    <xdr:sp macro="" textlink="">
      <xdr:nvSpPr>
        <xdr:cNvPr id="510" name="フローチャート : 判断 509"/>
        <xdr:cNvSpPr/>
      </xdr:nvSpPr>
      <xdr:spPr>
        <a:xfrm>
          <a:off x="12763500" y="6561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139146</xdr:rowOff>
    </xdr:from>
    <xdr:ext cx="469744" cy="259045"/>
    <xdr:sp macro="" textlink="">
      <xdr:nvSpPr>
        <xdr:cNvPr id="511" name="テキスト ボックス 510"/>
        <xdr:cNvSpPr txBox="1"/>
      </xdr:nvSpPr>
      <xdr:spPr>
        <a:xfrm>
          <a:off x="12579427" y="6654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2" name="テキスト ボックス 51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3" name="テキスト ボックス 51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4" name="テキスト ボックス 51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5" name="テキスト ボックス 51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6" name="テキスト ボックス 51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34</xdr:row>
      <xdr:rowOff>15354</xdr:rowOff>
    </xdr:from>
    <xdr:to>
      <xdr:col>23</xdr:col>
      <xdr:colOff>568325</xdr:colOff>
      <xdr:row>34</xdr:row>
      <xdr:rowOff>116954</xdr:rowOff>
    </xdr:to>
    <xdr:sp macro="" textlink="">
      <xdr:nvSpPr>
        <xdr:cNvPr id="517" name="円/楕円 516"/>
        <xdr:cNvSpPr/>
      </xdr:nvSpPr>
      <xdr:spPr>
        <a:xfrm>
          <a:off x="16268700" y="5844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33</xdr:row>
      <xdr:rowOff>38231</xdr:rowOff>
    </xdr:from>
    <xdr:ext cx="534377" cy="259045"/>
    <xdr:sp macro="" textlink="">
      <xdr:nvSpPr>
        <xdr:cNvPr id="518" name="災害復旧事業費該当値テキスト"/>
        <xdr:cNvSpPr txBox="1"/>
      </xdr:nvSpPr>
      <xdr:spPr>
        <a:xfrm>
          <a:off x="16370300" y="5696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65,791</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81204</xdr:rowOff>
    </xdr:from>
    <xdr:to>
      <xdr:col>22</xdr:col>
      <xdr:colOff>415925</xdr:colOff>
      <xdr:row>39</xdr:row>
      <xdr:rowOff>11354</xdr:rowOff>
    </xdr:to>
    <xdr:sp macro="" textlink="">
      <xdr:nvSpPr>
        <xdr:cNvPr id="519" name="円/楕円 518"/>
        <xdr:cNvSpPr/>
      </xdr:nvSpPr>
      <xdr:spPr>
        <a:xfrm>
          <a:off x="15430500" y="6596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2481</xdr:rowOff>
    </xdr:from>
    <xdr:ext cx="469744" cy="259045"/>
    <xdr:sp macro="" textlink="">
      <xdr:nvSpPr>
        <xdr:cNvPr id="520" name="テキスト ボックス 519"/>
        <xdr:cNvSpPr txBox="1"/>
      </xdr:nvSpPr>
      <xdr:spPr>
        <a:xfrm>
          <a:off x="15246427" y="6689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126809</xdr:rowOff>
    </xdr:from>
    <xdr:to>
      <xdr:col>21</xdr:col>
      <xdr:colOff>212725</xdr:colOff>
      <xdr:row>39</xdr:row>
      <xdr:rowOff>56959</xdr:rowOff>
    </xdr:to>
    <xdr:sp macro="" textlink="">
      <xdr:nvSpPr>
        <xdr:cNvPr id="521" name="円/楕円 520"/>
        <xdr:cNvSpPr/>
      </xdr:nvSpPr>
      <xdr:spPr>
        <a:xfrm>
          <a:off x="14541500" y="664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48086</xdr:rowOff>
    </xdr:from>
    <xdr:ext cx="469744" cy="259045"/>
    <xdr:sp macro="" textlink="">
      <xdr:nvSpPr>
        <xdr:cNvPr id="522" name="テキスト ボックス 521"/>
        <xdr:cNvSpPr txBox="1"/>
      </xdr:nvSpPr>
      <xdr:spPr>
        <a:xfrm>
          <a:off x="14357427" y="6734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3,015</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168593</xdr:rowOff>
    </xdr:from>
    <xdr:to>
      <xdr:col>20</xdr:col>
      <xdr:colOff>9525</xdr:colOff>
      <xdr:row>38</xdr:row>
      <xdr:rowOff>98743</xdr:rowOff>
    </xdr:to>
    <xdr:sp macro="" textlink="">
      <xdr:nvSpPr>
        <xdr:cNvPr id="523" name="円/楕円 522"/>
        <xdr:cNvSpPr/>
      </xdr:nvSpPr>
      <xdr:spPr>
        <a:xfrm>
          <a:off x="13652500" y="651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115269</xdr:rowOff>
    </xdr:from>
    <xdr:ext cx="534377" cy="259045"/>
    <xdr:sp macro="" textlink="">
      <xdr:nvSpPr>
        <xdr:cNvPr id="524" name="テキスト ボックス 523"/>
        <xdr:cNvSpPr txBox="1"/>
      </xdr:nvSpPr>
      <xdr:spPr>
        <a:xfrm>
          <a:off x="13436111" y="6287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150711</xdr:rowOff>
    </xdr:from>
    <xdr:to>
      <xdr:col>18</xdr:col>
      <xdr:colOff>492125</xdr:colOff>
      <xdr:row>38</xdr:row>
      <xdr:rowOff>80861</xdr:rowOff>
    </xdr:to>
    <xdr:sp macro="" textlink="">
      <xdr:nvSpPr>
        <xdr:cNvPr id="525" name="円/楕円 524"/>
        <xdr:cNvSpPr/>
      </xdr:nvSpPr>
      <xdr:spPr>
        <a:xfrm>
          <a:off x="12763500" y="649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97388</xdr:rowOff>
    </xdr:from>
    <xdr:ext cx="534377" cy="259045"/>
    <xdr:sp macro="" textlink="">
      <xdr:nvSpPr>
        <xdr:cNvPr id="526" name="テキスト ボックス 525"/>
        <xdr:cNvSpPr txBox="1"/>
      </xdr:nvSpPr>
      <xdr:spPr>
        <a:xfrm>
          <a:off x="12547111" y="6269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14,633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7" name="正方形/長方形 52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8" name="正方形/長方形 52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9" name="正方形/長方形 52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0" name="正方形/長方形 52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1" name="正方形/長方形 53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2" name="正方形/長方形 53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3" name="正方形/長方形 53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4" name="正方形/長方形 53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5" name="テキスト ボックス 53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6" name="直線コネクタ 53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7" name="直線コネクタ 53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8" name="テキスト ボックス 537"/>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9" name="直線コネクタ 53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0" name="テキスト ボックス 539"/>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1"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2" name="直線コネクタ 541"/>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3"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4" name="直線コネクタ 54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5"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6" name="直線コネクタ 54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7" name="直線コネクタ 546"/>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8"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9" name="フローチャート : 判断 54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0" name="直線コネクタ 549"/>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1" name="フローチャート : 判断 55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2" name="テキスト ボックス 551"/>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3" name="直線コネクタ 552"/>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4" name="フローチャート : 判断 55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5" name="テキスト ボックス 554"/>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6" name="直線コネクタ 555"/>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7" name="フローチャート : 判断 55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8" name="テキスト ボックス 557"/>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9" name="フローチャート : 判断 55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0" name="テキスト ボックス 559"/>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1" name="テキスト ボックス 56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2" name="テキスト ボックス 56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3" name="テキスト ボックス 56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4" name="テキスト ボックス 56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5" name="テキスト ボックス 56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6" name="円/楕円 56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7"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8" name="円/楕円 56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9" name="テキスト ボックス 568"/>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0" name="円/楕円 56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1" name="テキスト ボックス 570"/>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2" name="円/楕円 57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3" name="テキスト ボックス 572"/>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4" name="円/楕円 57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5" name="テキスト ボックス 574"/>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6" name="正方形/長方形 57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7" name="正方形/長方形 57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8" name="正方形/長方形 57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9" name="正方形/長方形 57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0" name="正方形/長方形 57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1" name="正方形/長方形 58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2" name="正方形/長方形 58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3" name="正方形/長方形 58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4" name="テキスト ボックス 58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5" name="直線コネクタ 58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586" name="直線コネクタ 58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587" name="テキスト ボックス 586"/>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8" name="直線コネクタ 58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9" name="テキスト ボックス 588"/>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90" name="直線コネクタ 589"/>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91" name="テキスト ボックス 590"/>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3" name="テキスト ボックス 59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123595</xdr:rowOff>
    </xdr:from>
    <xdr:to>
      <xdr:col>23</xdr:col>
      <xdr:colOff>516889</xdr:colOff>
      <xdr:row>77</xdr:row>
      <xdr:rowOff>76344</xdr:rowOff>
    </xdr:to>
    <xdr:cxnSp macro="">
      <xdr:nvCxnSpPr>
        <xdr:cNvPr id="595" name="直線コネクタ 594"/>
        <xdr:cNvCxnSpPr/>
      </xdr:nvCxnSpPr>
      <xdr:spPr>
        <a:xfrm flipV="1">
          <a:off x="16317595" y="12125095"/>
          <a:ext cx="1269" cy="1152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80171</xdr:rowOff>
    </xdr:from>
    <xdr:ext cx="534377" cy="259045"/>
    <xdr:sp macro="" textlink="">
      <xdr:nvSpPr>
        <xdr:cNvPr id="596" name="公債費最小値テキスト"/>
        <xdr:cNvSpPr txBox="1"/>
      </xdr:nvSpPr>
      <xdr:spPr>
        <a:xfrm>
          <a:off x="16370300" y="13281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21,086</a:t>
          </a:r>
          <a:endParaRPr kumimoji="1" lang="ja-JP" altLang="en-US" sz="1000" b="1">
            <a:latin typeface="ＭＳ Ｐゴシック"/>
          </a:endParaRPr>
        </a:p>
      </xdr:txBody>
    </xdr:sp>
    <xdr:clientData/>
  </xdr:oneCellAnchor>
  <xdr:twoCellAnchor>
    <xdr:from>
      <xdr:col>23</xdr:col>
      <xdr:colOff>428625</xdr:colOff>
      <xdr:row>77</xdr:row>
      <xdr:rowOff>76344</xdr:rowOff>
    </xdr:from>
    <xdr:to>
      <xdr:col>23</xdr:col>
      <xdr:colOff>606425</xdr:colOff>
      <xdr:row>77</xdr:row>
      <xdr:rowOff>76344</xdr:rowOff>
    </xdr:to>
    <xdr:cxnSp macro="">
      <xdr:nvCxnSpPr>
        <xdr:cNvPr id="597" name="直線コネクタ 596"/>
        <xdr:cNvCxnSpPr/>
      </xdr:nvCxnSpPr>
      <xdr:spPr>
        <a:xfrm>
          <a:off x="16230600" y="132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70272</xdr:rowOff>
    </xdr:from>
    <xdr:ext cx="599010" cy="259045"/>
    <xdr:sp macro="" textlink="">
      <xdr:nvSpPr>
        <xdr:cNvPr id="598" name="公債費最大値テキスト"/>
        <xdr:cNvSpPr txBox="1"/>
      </xdr:nvSpPr>
      <xdr:spPr>
        <a:xfrm>
          <a:off x="16370300" y="11900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222,818</a:t>
          </a:r>
          <a:endParaRPr kumimoji="1" lang="ja-JP" altLang="en-US" sz="1000" b="1">
            <a:latin typeface="ＭＳ Ｐゴシック"/>
          </a:endParaRPr>
        </a:p>
      </xdr:txBody>
    </xdr:sp>
    <xdr:clientData/>
  </xdr:oneCellAnchor>
  <xdr:twoCellAnchor>
    <xdr:from>
      <xdr:col>23</xdr:col>
      <xdr:colOff>428625</xdr:colOff>
      <xdr:row>70</xdr:row>
      <xdr:rowOff>123595</xdr:rowOff>
    </xdr:from>
    <xdr:to>
      <xdr:col>23</xdr:col>
      <xdr:colOff>606425</xdr:colOff>
      <xdr:row>70</xdr:row>
      <xdr:rowOff>123595</xdr:rowOff>
    </xdr:to>
    <xdr:cxnSp macro="">
      <xdr:nvCxnSpPr>
        <xdr:cNvPr id="599" name="直線コネクタ 598"/>
        <xdr:cNvCxnSpPr/>
      </xdr:nvCxnSpPr>
      <xdr:spPr>
        <a:xfrm>
          <a:off x="16230600" y="12125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159982</xdr:rowOff>
    </xdr:from>
    <xdr:to>
      <xdr:col>23</xdr:col>
      <xdr:colOff>517525</xdr:colOff>
      <xdr:row>76</xdr:row>
      <xdr:rowOff>4266</xdr:rowOff>
    </xdr:to>
    <xdr:cxnSp macro="">
      <xdr:nvCxnSpPr>
        <xdr:cNvPr id="600" name="直線コネクタ 599"/>
        <xdr:cNvCxnSpPr/>
      </xdr:nvCxnSpPr>
      <xdr:spPr>
        <a:xfrm flipV="1">
          <a:off x="15481300" y="13018732"/>
          <a:ext cx="838200" cy="15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100707</xdr:rowOff>
    </xdr:from>
    <xdr:ext cx="534377" cy="259045"/>
    <xdr:sp macro="" textlink="">
      <xdr:nvSpPr>
        <xdr:cNvPr id="601" name="公債費平均値テキスト"/>
        <xdr:cNvSpPr txBox="1"/>
      </xdr:nvSpPr>
      <xdr:spPr>
        <a:xfrm>
          <a:off x="16370300" y="12788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71,937</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77830</xdr:rowOff>
    </xdr:from>
    <xdr:to>
      <xdr:col>23</xdr:col>
      <xdr:colOff>568325</xdr:colOff>
      <xdr:row>76</xdr:row>
      <xdr:rowOff>7981</xdr:rowOff>
    </xdr:to>
    <xdr:sp macro="" textlink="">
      <xdr:nvSpPr>
        <xdr:cNvPr id="602" name="フローチャート : 判断 601"/>
        <xdr:cNvSpPr/>
      </xdr:nvSpPr>
      <xdr:spPr>
        <a:xfrm>
          <a:off x="16268700" y="1293658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142935</xdr:rowOff>
    </xdr:from>
    <xdr:to>
      <xdr:col>22</xdr:col>
      <xdr:colOff>365125</xdr:colOff>
      <xdr:row>76</xdr:row>
      <xdr:rowOff>4266</xdr:rowOff>
    </xdr:to>
    <xdr:cxnSp macro="">
      <xdr:nvCxnSpPr>
        <xdr:cNvPr id="603" name="直線コネクタ 602"/>
        <xdr:cNvCxnSpPr/>
      </xdr:nvCxnSpPr>
      <xdr:spPr>
        <a:xfrm>
          <a:off x="14592300" y="13001685"/>
          <a:ext cx="889000" cy="32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102719</xdr:rowOff>
    </xdr:from>
    <xdr:to>
      <xdr:col>22</xdr:col>
      <xdr:colOff>415925</xdr:colOff>
      <xdr:row>76</xdr:row>
      <xdr:rowOff>32869</xdr:rowOff>
    </xdr:to>
    <xdr:sp macro="" textlink="">
      <xdr:nvSpPr>
        <xdr:cNvPr id="604" name="フローチャート : 判断 603"/>
        <xdr:cNvSpPr/>
      </xdr:nvSpPr>
      <xdr:spPr>
        <a:xfrm>
          <a:off x="15430500" y="1296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49396</xdr:rowOff>
    </xdr:from>
    <xdr:ext cx="534377" cy="259045"/>
    <xdr:sp macro="" textlink="">
      <xdr:nvSpPr>
        <xdr:cNvPr id="605" name="テキスト ボックス 604"/>
        <xdr:cNvSpPr txBox="1"/>
      </xdr:nvSpPr>
      <xdr:spPr>
        <a:xfrm>
          <a:off x="15214111" y="12736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142935</xdr:rowOff>
    </xdr:from>
    <xdr:to>
      <xdr:col>21</xdr:col>
      <xdr:colOff>161925</xdr:colOff>
      <xdr:row>75</xdr:row>
      <xdr:rowOff>165533</xdr:rowOff>
    </xdr:to>
    <xdr:cxnSp macro="">
      <xdr:nvCxnSpPr>
        <xdr:cNvPr id="606" name="直線コネクタ 605"/>
        <xdr:cNvCxnSpPr/>
      </xdr:nvCxnSpPr>
      <xdr:spPr>
        <a:xfrm flipV="1">
          <a:off x="13703300" y="13001685"/>
          <a:ext cx="889000" cy="22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82459</xdr:rowOff>
    </xdr:from>
    <xdr:to>
      <xdr:col>21</xdr:col>
      <xdr:colOff>212725</xdr:colOff>
      <xdr:row>76</xdr:row>
      <xdr:rowOff>12610</xdr:rowOff>
    </xdr:to>
    <xdr:sp macro="" textlink="">
      <xdr:nvSpPr>
        <xdr:cNvPr id="607" name="フローチャート : 判断 606"/>
        <xdr:cNvSpPr/>
      </xdr:nvSpPr>
      <xdr:spPr>
        <a:xfrm>
          <a:off x="14541500" y="129412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29136</xdr:rowOff>
    </xdr:from>
    <xdr:ext cx="534377" cy="259045"/>
    <xdr:sp macro="" textlink="">
      <xdr:nvSpPr>
        <xdr:cNvPr id="608" name="テキスト ボックス 607"/>
        <xdr:cNvSpPr txBox="1"/>
      </xdr:nvSpPr>
      <xdr:spPr>
        <a:xfrm>
          <a:off x="14325111" y="12716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71,127</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151958</xdr:rowOff>
    </xdr:from>
    <xdr:to>
      <xdr:col>19</xdr:col>
      <xdr:colOff>644525</xdr:colOff>
      <xdr:row>75</xdr:row>
      <xdr:rowOff>165533</xdr:rowOff>
    </xdr:to>
    <xdr:cxnSp macro="">
      <xdr:nvCxnSpPr>
        <xdr:cNvPr id="609" name="直線コネクタ 608"/>
        <xdr:cNvCxnSpPr/>
      </xdr:nvCxnSpPr>
      <xdr:spPr>
        <a:xfrm>
          <a:off x="12814300" y="13010708"/>
          <a:ext cx="889000" cy="13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69355</xdr:rowOff>
    </xdr:from>
    <xdr:to>
      <xdr:col>20</xdr:col>
      <xdr:colOff>9525</xdr:colOff>
      <xdr:row>75</xdr:row>
      <xdr:rowOff>170954</xdr:rowOff>
    </xdr:to>
    <xdr:sp macro="" textlink="">
      <xdr:nvSpPr>
        <xdr:cNvPr id="610" name="フローチャート : 判断 609"/>
        <xdr:cNvSpPr/>
      </xdr:nvSpPr>
      <xdr:spPr>
        <a:xfrm>
          <a:off x="13652500" y="129281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16032</xdr:rowOff>
    </xdr:from>
    <xdr:ext cx="534377" cy="259045"/>
    <xdr:sp macro="" textlink="">
      <xdr:nvSpPr>
        <xdr:cNvPr id="611" name="テキスト ボックス 610"/>
        <xdr:cNvSpPr txBox="1"/>
      </xdr:nvSpPr>
      <xdr:spPr>
        <a:xfrm>
          <a:off x="13436111" y="12703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73,420</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56736</xdr:rowOff>
    </xdr:from>
    <xdr:to>
      <xdr:col>18</xdr:col>
      <xdr:colOff>492125</xdr:colOff>
      <xdr:row>75</xdr:row>
      <xdr:rowOff>158336</xdr:rowOff>
    </xdr:to>
    <xdr:sp macro="" textlink="">
      <xdr:nvSpPr>
        <xdr:cNvPr id="612" name="フローチャート : 判断 611"/>
        <xdr:cNvSpPr/>
      </xdr:nvSpPr>
      <xdr:spPr>
        <a:xfrm>
          <a:off x="12763500" y="1291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3413</xdr:rowOff>
    </xdr:from>
    <xdr:ext cx="534377" cy="259045"/>
    <xdr:sp macro="" textlink="">
      <xdr:nvSpPr>
        <xdr:cNvPr id="613" name="テキスト ボックス 612"/>
        <xdr:cNvSpPr txBox="1"/>
      </xdr:nvSpPr>
      <xdr:spPr>
        <a:xfrm>
          <a:off x="12547111" y="1269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75,628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109182</xdr:rowOff>
    </xdr:from>
    <xdr:to>
      <xdr:col>23</xdr:col>
      <xdr:colOff>568325</xdr:colOff>
      <xdr:row>76</xdr:row>
      <xdr:rowOff>39332</xdr:rowOff>
    </xdr:to>
    <xdr:sp macro="" textlink="">
      <xdr:nvSpPr>
        <xdr:cNvPr id="619" name="円/楕円 618"/>
        <xdr:cNvSpPr/>
      </xdr:nvSpPr>
      <xdr:spPr>
        <a:xfrm>
          <a:off x="16268700" y="1296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87609</xdr:rowOff>
    </xdr:from>
    <xdr:ext cx="534377" cy="259045"/>
    <xdr:sp macro="" textlink="">
      <xdr:nvSpPr>
        <xdr:cNvPr id="620" name="公債費該当値テキスト"/>
        <xdr:cNvSpPr txBox="1"/>
      </xdr:nvSpPr>
      <xdr:spPr>
        <a:xfrm>
          <a:off x="16370300" y="12946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66,451</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124916</xdr:rowOff>
    </xdr:from>
    <xdr:to>
      <xdr:col>22</xdr:col>
      <xdr:colOff>415925</xdr:colOff>
      <xdr:row>76</xdr:row>
      <xdr:rowOff>55066</xdr:rowOff>
    </xdr:to>
    <xdr:sp macro="" textlink="">
      <xdr:nvSpPr>
        <xdr:cNvPr id="621" name="円/楕円 620"/>
        <xdr:cNvSpPr/>
      </xdr:nvSpPr>
      <xdr:spPr>
        <a:xfrm>
          <a:off x="15430500" y="1298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46193</xdr:rowOff>
    </xdr:from>
    <xdr:ext cx="534377" cy="259045"/>
    <xdr:sp macro="" textlink="">
      <xdr:nvSpPr>
        <xdr:cNvPr id="622" name="テキスト ボックス 621"/>
        <xdr:cNvSpPr txBox="1"/>
      </xdr:nvSpPr>
      <xdr:spPr>
        <a:xfrm>
          <a:off x="15214111" y="13076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63,698</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92135</xdr:rowOff>
    </xdr:from>
    <xdr:to>
      <xdr:col>21</xdr:col>
      <xdr:colOff>212725</xdr:colOff>
      <xdr:row>76</xdr:row>
      <xdr:rowOff>22284</xdr:rowOff>
    </xdr:to>
    <xdr:sp macro="" textlink="">
      <xdr:nvSpPr>
        <xdr:cNvPr id="623" name="円/楕円 622"/>
        <xdr:cNvSpPr/>
      </xdr:nvSpPr>
      <xdr:spPr>
        <a:xfrm>
          <a:off x="14541500" y="129508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13412</xdr:rowOff>
    </xdr:from>
    <xdr:ext cx="534377" cy="259045"/>
    <xdr:sp macro="" textlink="">
      <xdr:nvSpPr>
        <xdr:cNvPr id="624" name="テキスト ボックス 623"/>
        <xdr:cNvSpPr txBox="1"/>
      </xdr:nvSpPr>
      <xdr:spPr>
        <a:xfrm>
          <a:off x="14325111" y="13043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69,434</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114732</xdr:rowOff>
    </xdr:from>
    <xdr:to>
      <xdr:col>20</xdr:col>
      <xdr:colOff>9525</xdr:colOff>
      <xdr:row>76</xdr:row>
      <xdr:rowOff>44881</xdr:rowOff>
    </xdr:to>
    <xdr:sp macro="" textlink="">
      <xdr:nvSpPr>
        <xdr:cNvPr id="625" name="円/楕円 624"/>
        <xdr:cNvSpPr/>
      </xdr:nvSpPr>
      <xdr:spPr>
        <a:xfrm>
          <a:off x="13652500" y="129734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36010</xdr:rowOff>
    </xdr:from>
    <xdr:ext cx="534377" cy="259045"/>
    <xdr:sp macro="" textlink="">
      <xdr:nvSpPr>
        <xdr:cNvPr id="626" name="テキスト ボックス 625"/>
        <xdr:cNvSpPr txBox="1"/>
      </xdr:nvSpPr>
      <xdr:spPr>
        <a:xfrm>
          <a:off x="13436111" y="13066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65,480</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101159</xdr:rowOff>
    </xdr:from>
    <xdr:to>
      <xdr:col>18</xdr:col>
      <xdr:colOff>492125</xdr:colOff>
      <xdr:row>76</xdr:row>
      <xdr:rowOff>31310</xdr:rowOff>
    </xdr:to>
    <xdr:sp macro="" textlink="">
      <xdr:nvSpPr>
        <xdr:cNvPr id="627" name="円/楕円 626"/>
        <xdr:cNvSpPr/>
      </xdr:nvSpPr>
      <xdr:spPr>
        <a:xfrm>
          <a:off x="12763500" y="1295990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22435</xdr:rowOff>
    </xdr:from>
    <xdr:ext cx="534377" cy="259045"/>
    <xdr:sp macro="" textlink="">
      <xdr:nvSpPr>
        <xdr:cNvPr id="628" name="テキスト ボックス 627"/>
        <xdr:cNvSpPr txBox="1"/>
      </xdr:nvSpPr>
      <xdr:spPr>
        <a:xfrm>
          <a:off x="12547111" y="13052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67,855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14,061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39" name="直線コネクタ 63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0" name="テキスト ボックス 63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1" name="直線コネクタ 64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2" name="テキスト ボックス 641"/>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3" name="直線コネクタ 64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4" name="テキスト ボックス 643"/>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5" name="直線コネクタ 64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46" name="テキスト ボックス 645"/>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7" name="直線コネクタ 64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8" name="テキスト ボックス 64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92</xdr:row>
      <xdr:rowOff>8640</xdr:rowOff>
    </xdr:from>
    <xdr:to>
      <xdr:col>23</xdr:col>
      <xdr:colOff>516889</xdr:colOff>
      <xdr:row>98</xdr:row>
      <xdr:rowOff>138906</xdr:rowOff>
    </xdr:to>
    <xdr:cxnSp macro="">
      <xdr:nvCxnSpPr>
        <xdr:cNvPr id="650" name="直線コネクタ 649"/>
        <xdr:cNvCxnSpPr/>
      </xdr:nvCxnSpPr>
      <xdr:spPr>
        <a:xfrm flipV="1">
          <a:off x="16317595" y="15782040"/>
          <a:ext cx="1269" cy="1158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142733</xdr:rowOff>
    </xdr:from>
    <xdr:ext cx="378565" cy="259045"/>
    <xdr:sp macro="" textlink="">
      <xdr:nvSpPr>
        <xdr:cNvPr id="651" name="積立金最小値テキスト"/>
        <xdr:cNvSpPr txBox="1"/>
      </xdr:nvSpPr>
      <xdr:spPr>
        <a:xfrm>
          <a:off x="16370300" y="169448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23</xdr:col>
      <xdr:colOff>428625</xdr:colOff>
      <xdr:row>98</xdr:row>
      <xdr:rowOff>138906</xdr:rowOff>
    </xdr:from>
    <xdr:to>
      <xdr:col>23</xdr:col>
      <xdr:colOff>606425</xdr:colOff>
      <xdr:row>98</xdr:row>
      <xdr:rowOff>138906</xdr:rowOff>
    </xdr:to>
    <xdr:cxnSp macro="">
      <xdr:nvCxnSpPr>
        <xdr:cNvPr id="652" name="直線コネクタ 651"/>
        <xdr:cNvCxnSpPr/>
      </xdr:nvCxnSpPr>
      <xdr:spPr>
        <a:xfrm>
          <a:off x="16230600" y="16941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126767</xdr:rowOff>
    </xdr:from>
    <xdr:ext cx="599010" cy="259045"/>
    <xdr:sp macro="" textlink="">
      <xdr:nvSpPr>
        <xdr:cNvPr id="653" name="積立金最大値テキスト"/>
        <xdr:cNvSpPr txBox="1"/>
      </xdr:nvSpPr>
      <xdr:spPr>
        <a:xfrm>
          <a:off x="16370300" y="15557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507,332</a:t>
          </a:r>
          <a:endParaRPr kumimoji="1" lang="ja-JP" altLang="en-US" sz="1000" b="1">
            <a:latin typeface="ＭＳ Ｐゴシック"/>
          </a:endParaRPr>
        </a:p>
      </xdr:txBody>
    </xdr:sp>
    <xdr:clientData/>
  </xdr:oneCellAnchor>
  <xdr:twoCellAnchor>
    <xdr:from>
      <xdr:col>23</xdr:col>
      <xdr:colOff>428625</xdr:colOff>
      <xdr:row>92</xdr:row>
      <xdr:rowOff>8640</xdr:rowOff>
    </xdr:from>
    <xdr:to>
      <xdr:col>23</xdr:col>
      <xdr:colOff>606425</xdr:colOff>
      <xdr:row>92</xdr:row>
      <xdr:rowOff>8640</xdr:rowOff>
    </xdr:to>
    <xdr:cxnSp macro="">
      <xdr:nvCxnSpPr>
        <xdr:cNvPr id="654" name="直線コネクタ 653"/>
        <xdr:cNvCxnSpPr/>
      </xdr:nvCxnSpPr>
      <xdr:spPr>
        <a:xfrm>
          <a:off x="16230600" y="1578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83730</xdr:rowOff>
    </xdr:from>
    <xdr:to>
      <xdr:col>23</xdr:col>
      <xdr:colOff>517525</xdr:colOff>
      <xdr:row>98</xdr:row>
      <xdr:rowOff>106993</xdr:rowOff>
    </xdr:to>
    <xdr:cxnSp macro="">
      <xdr:nvCxnSpPr>
        <xdr:cNvPr id="655" name="直線コネクタ 654"/>
        <xdr:cNvCxnSpPr/>
      </xdr:nvCxnSpPr>
      <xdr:spPr>
        <a:xfrm flipV="1">
          <a:off x="15481300" y="16885830"/>
          <a:ext cx="838200" cy="23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169947</xdr:rowOff>
    </xdr:from>
    <xdr:ext cx="534377" cy="259045"/>
    <xdr:sp macro="" textlink="">
      <xdr:nvSpPr>
        <xdr:cNvPr id="656" name="積立金平均値テキスト"/>
        <xdr:cNvSpPr txBox="1"/>
      </xdr:nvSpPr>
      <xdr:spPr>
        <a:xfrm>
          <a:off x="16370300" y="16629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49,554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147070</xdr:rowOff>
    </xdr:from>
    <xdr:to>
      <xdr:col>23</xdr:col>
      <xdr:colOff>568325</xdr:colOff>
      <xdr:row>98</xdr:row>
      <xdr:rowOff>77220</xdr:rowOff>
    </xdr:to>
    <xdr:sp macro="" textlink="">
      <xdr:nvSpPr>
        <xdr:cNvPr id="657" name="フローチャート : 判断 656"/>
        <xdr:cNvSpPr/>
      </xdr:nvSpPr>
      <xdr:spPr>
        <a:xfrm>
          <a:off x="16268700" y="1677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102219</xdr:rowOff>
    </xdr:from>
    <xdr:to>
      <xdr:col>22</xdr:col>
      <xdr:colOff>365125</xdr:colOff>
      <xdr:row>98</xdr:row>
      <xdr:rowOff>106993</xdr:rowOff>
    </xdr:to>
    <xdr:cxnSp macro="">
      <xdr:nvCxnSpPr>
        <xdr:cNvPr id="658" name="直線コネクタ 657"/>
        <xdr:cNvCxnSpPr/>
      </xdr:nvCxnSpPr>
      <xdr:spPr>
        <a:xfrm>
          <a:off x="14592300" y="16904319"/>
          <a:ext cx="889000" cy="4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154967</xdr:rowOff>
    </xdr:from>
    <xdr:to>
      <xdr:col>22</xdr:col>
      <xdr:colOff>415925</xdr:colOff>
      <xdr:row>98</xdr:row>
      <xdr:rowOff>85117</xdr:rowOff>
    </xdr:to>
    <xdr:sp macro="" textlink="">
      <xdr:nvSpPr>
        <xdr:cNvPr id="659" name="フローチャート : 判断 658"/>
        <xdr:cNvSpPr/>
      </xdr:nvSpPr>
      <xdr:spPr>
        <a:xfrm>
          <a:off x="15430500" y="16785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101644</xdr:rowOff>
    </xdr:from>
    <xdr:ext cx="534377" cy="259045"/>
    <xdr:sp macro="" textlink="">
      <xdr:nvSpPr>
        <xdr:cNvPr id="660" name="テキスト ボックス 659"/>
        <xdr:cNvSpPr txBox="1"/>
      </xdr:nvSpPr>
      <xdr:spPr>
        <a:xfrm>
          <a:off x="15214111" y="16560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46,099</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95662</xdr:rowOff>
    </xdr:from>
    <xdr:to>
      <xdr:col>21</xdr:col>
      <xdr:colOff>161925</xdr:colOff>
      <xdr:row>98</xdr:row>
      <xdr:rowOff>102219</xdr:rowOff>
    </xdr:to>
    <xdr:cxnSp macro="">
      <xdr:nvCxnSpPr>
        <xdr:cNvPr id="661" name="直線コネクタ 660"/>
        <xdr:cNvCxnSpPr/>
      </xdr:nvCxnSpPr>
      <xdr:spPr>
        <a:xfrm>
          <a:off x="13703300" y="16897762"/>
          <a:ext cx="889000" cy="6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27043</xdr:rowOff>
    </xdr:from>
    <xdr:to>
      <xdr:col>21</xdr:col>
      <xdr:colOff>212725</xdr:colOff>
      <xdr:row>97</xdr:row>
      <xdr:rowOff>128643</xdr:rowOff>
    </xdr:to>
    <xdr:sp macro="" textlink="">
      <xdr:nvSpPr>
        <xdr:cNvPr id="662" name="フローチャート : 判断 661"/>
        <xdr:cNvSpPr/>
      </xdr:nvSpPr>
      <xdr:spPr>
        <a:xfrm>
          <a:off x="14541500" y="1665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145170</xdr:rowOff>
    </xdr:from>
    <xdr:ext cx="599010" cy="259045"/>
    <xdr:sp macro="" textlink="">
      <xdr:nvSpPr>
        <xdr:cNvPr id="663" name="テキスト ボックス 662"/>
        <xdr:cNvSpPr txBox="1"/>
      </xdr:nvSpPr>
      <xdr:spPr>
        <a:xfrm>
          <a:off x="14292794" y="16432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102,059</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92128</xdr:rowOff>
    </xdr:from>
    <xdr:to>
      <xdr:col>19</xdr:col>
      <xdr:colOff>644525</xdr:colOff>
      <xdr:row>98</xdr:row>
      <xdr:rowOff>95662</xdr:rowOff>
    </xdr:to>
    <xdr:cxnSp macro="">
      <xdr:nvCxnSpPr>
        <xdr:cNvPr id="664" name="直線コネクタ 663"/>
        <xdr:cNvCxnSpPr/>
      </xdr:nvCxnSpPr>
      <xdr:spPr>
        <a:xfrm>
          <a:off x="12814300" y="16894228"/>
          <a:ext cx="889000" cy="3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166791</xdr:rowOff>
    </xdr:from>
    <xdr:to>
      <xdr:col>20</xdr:col>
      <xdr:colOff>9525</xdr:colOff>
      <xdr:row>98</xdr:row>
      <xdr:rowOff>96941</xdr:rowOff>
    </xdr:to>
    <xdr:sp macro="" textlink="">
      <xdr:nvSpPr>
        <xdr:cNvPr id="665" name="フローチャート : 判断 664"/>
        <xdr:cNvSpPr/>
      </xdr:nvSpPr>
      <xdr:spPr>
        <a:xfrm>
          <a:off x="13652500" y="16797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113468</xdr:rowOff>
    </xdr:from>
    <xdr:ext cx="534377" cy="259045"/>
    <xdr:sp macro="" textlink="">
      <xdr:nvSpPr>
        <xdr:cNvPr id="666" name="テキスト ボックス 665"/>
        <xdr:cNvSpPr txBox="1"/>
      </xdr:nvSpPr>
      <xdr:spPr>
        <a:xfrm>
          <a:off x="13436111" y="1657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40,927</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168049</xdr:rowOff>
    </xdr:from>
    <xdr:to>
      <xdr:col>18</xdr:col>
      <xdr:colOff>492125</xdr:colOff>
      <xdr:row>98</xdr:row>
      <xdr:rowOff>98199</xdr:rowOff>
    </xdr:to>
    <xdr:sp macro="" textlink="">
      <xdr:nvSpPr>
        <xdr:cNvPr id="667" name="フローチャート : 判断 666"/>
        <xdr:cNvSpPr/>
      </xdr:nvSpPr>
      <xdr:spPr>
        <a:xfrm>
          <a:off x="12763500" y="16798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114726</xdr:rowOff>
    </xdr:from>
    <xdr:ext cx="534377" cy="259045"/>
    <xdr:sp macro="" textlink="">
      <xdr:nvSpPr>
        <xdr:cNvPr id="668" name="テキスト ボックス 667"/>
        <xdr:cNvSpPr txBox="1"/>
      </xdr:nvSpPr>
      <xdr:spPr>
        <a:xfrm>
          <a:off x="12547111" y="16573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40,377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9" name="テキスト ボックス 66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0" name="テキスト ボックス 66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1" name="テキスト ボックス 67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2" name="テキスト ボックス 67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3" name="テキスト ボックス 67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32930</xdr:rowOff>
    </xdr:from>
    <xdr:to>
      <xdr:col>23</xdr:col>
      <xdr:colOff>568325</xdr:colOff>
      <xdr:row>98</xdr:row>
      <xdr:rowOff>134530</xdr:rowOff>
    </xdr:to>
    <xdr:sp macro="" textlink="">
      <xdr:nvSpPr>
        <xdr:cNvPr id="674" name="円/楕円 673"/>
        <xdr:cNvSpPr/>
      </xdr:nvSpPr>
      <xdr:spPr>
        <a:xfrm>
          <a:off x="16268700" y="1683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125497</xdr:rowOff>
    </xdr:from>
    <xdr:ext cx="534377" cy="259045"/>
    <xdr:sp macro="" textlink="">
      <xdr:nvSpPr>
        <xdr:cNvPr id="675" name="積立金該当値テキスト"/>
        <xdr:cNvSpPr txBox="1"/>
      </xdr:nvSpPr>
      <xdr:spPr>
        <a:xfrm>
          <a:off x="16370300" y="16756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24,484</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56193</xdr:rowOff>
    </xdr:from>
    <xdr:to>
      <xdr:col>22</xdr:col>
      <xdr:colOff>415925</xdr:colOff>
      <xdr:row>98</xdr:row>
      <xdr:rowOff>157793</xdr:rowOff>
    </xdr:to>
    <xdr:sp macro="" textlink="">
      <xdr:nvSpPr>
        <xdr:cNvPr id="676" name="円/楕円 675"/>
        <xdr:cNvSpPr/>
      </xdr:nvSpPr>
      <xdr:spPr>
        <a:xfrm>
          <a:off x="15430500" y="16858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148920</xdr:rowOff>
    </xdr:from>
    <xdr:ext cx="534377" cy="259045"/>
    <xdr:sp macro="" textlink="">
      <xdr:nvSpPr>
        <xdr:cNvPr id="677" name="テキスト ボックス 676"/>
        <xdr:cNvSpPr txBox="1"/>
      </xdr:nvSpPr>
      <xdr:spPr>
        <a:xfrm>
          <a:off x="15214111" y="1695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14,307</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51419</xdr:rowOff>
    </xdr:from>
    <xdr:to>
      <xdr:col>21</xdr:col>
      <xdr:colOff>212725</xdr:colOff>
      <xdr:row>98</xdr:row>
      <xdr:rowOff>153019</xdr:rowOff>
    </xdr:to>
    <xdr:sp macro="" textlink="">
      <xdr:nvSpPr>
        <xdr:cNvPr id="678" name="円/楕円 677"/>
        <xdr:cNvSpPr/>
      </xdr:nvSpPr>
      <xdr:spPr>
        <a:xfrm>
          <a:off x="14541500" y="1685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144146</xdr:rowOff>
    </xdr:from>
    <xdr:ext cx="534377" cy="259045"/>
    <xdr:sp macro="" textlink="">
      <xdr:nvSpPr>
        <xdr:cNvPr id="679" name="テキスト ボックス 678"/>
        <xdr:cNvSpPr txBox="1"/>
      </xdr:nvSpPr>
      <xdr:spPr>
        <a:xfrm>
          <a:off x="14325111" y="1694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16,396</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44862</xdr:rowOff>
    </xdr:from>
    <xdr:to>
      <xdr:col>20</xdr:col>
      <xdr:colOff>9525</xdr:colOff>
      <xdr:row>98</xdr:row>
      <xdr:rowOff>146462</xdr:rowOff>
    </xdr:to>
    <xdr:sp macro="" textlink="">
      <xdr:nvSpPr>
        <xdr:cNvPr id="680" name="円/楕円 679"/>
        <xdr:cNvSpPr/>
      </xdr:nvSpPr>
      <xdr:spPr>
        <a:xfrm>
          <a:off x="13652500" y="16846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137589</xdr:rowOff>
    </xdr:from>
    <xdr:ext cx="534377" cy="259045"/>
    <xdr:sp macro="" textlink="">
      <xdr:nvSpPr>
        <xdr:cNvPr id="681" name="テキスト ボックス 680"/>
        <xdr:cNvSpPr txBox="1"/>
      </xdr:nvSpPr>
      <xdr:spPr>
        <a:xfrm>
          <a:off x="13436111" y="16939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19,264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41328</xdr:rowOff>
    </xdr:from>
    <xdr:to>
      <xdr:col>18</xdr:col>
      <xdr:colOff>492125</xdr:colOff>
      <xdr:row>98</xdr:row>
      <xdr:rowOff>142928</xdr:rowOff>
    </xdr:to>
    <xdr:sp macro="" textlink="">
      <xdr:nvSpPr>
        <xdr:cNvPr id="682" name="円/楕円 681"/>
        <xdr:cNvSpPr/>
      </xdr:nvSpPr>
      <xdr:spPr>
        <a:xfrm>
          <a:off x="12763500" y="1684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134055</xdr:rowOff>
    </xdr:from>
    <xdr:ext cx="534377" cy="259045"/>
    <xdr:sp macro="" textlink="">
      <xdr:nvSpPr>
        <xdr:cNvPr id="683" name="テキスト ボックス 682"/>
        <xdr:cNvSpPr txBox="1"/>
      </xdr:nvSpPr>
      <xdr:spPr>
        <a:xfrm>
          <a:off x="12547111" y="16936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20,810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4" name="正方形/長方形 68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5" name="正方形/長方形 68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6" name="正方形/長方形 68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7" name="正方形/長方形 68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8" name="正方形/長方形 68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9" name="正方形/長方形 68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0" name="正方形/長方形 68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1" name="正方形/長方形 69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2" name="テキスト ボックス 69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3" name="直線コネクタ 69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4" name="直線コネクタ 69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5" name="テキスト ボックス 69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6" name="直線コネクタ 69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7" name="テキスト ボックス 696"/>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8" name="直線コネクタ 69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699" name="テキスト ボックス 698"/>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0" name="直線コネクタ 69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01" name="テキスト ボックス 700"/>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2" name="直線コネクタ 70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3" name="テキスト ボックス 702"/>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4" name="直線コネクタ 70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5" name="テキスト ボックス 70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61214</xdr:rowOff>
    </xdr:from>
    <xdr:to>
      <xdr:col>32</xdr:col>
      <xdr:colOff>186689</xdr:colOff>
      <xdr:row>39</xdr:row>
      <xdr:rowOff>44450</xdr:rowOff>
    </xdr:to>
    <xdr:cxnSp macro="">
      <xdr:nvCxnSpPr>
        <xdr:cNvPr id="707" name="直線コネクタ 706"/>
        <xdr:cNvCxnSpPr/>
      </xdr:nvCxnSpPr>
      <xdr:spPr>
        <a:xfrm flipV="1">
          <a:off x="22159595" y="5204714"/>
          <a:ext cx="1269" cy="1526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08"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9" name="直線コネクタ 70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7891</xdr:rowOff>
    </xdr:from>
    <xdr:ext cx="534377" cy="259045"/>
    <xdr:sp macro="" textlink="">
      <xdr:nvSpPr>
        <xdr:cNvPr id="710" name="投資及び出資金最大値テキスト"/>
        <xdr:cNvSpPr txBox="1"/>
      </xdr:nvSpPr>
      <xdr:spPr>
        <a:xfrm>
          <a:off x="22212300" y="4979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12,018</a:t>
          </a:r>
          <a:endParaRPr kumimoji="1" lang="ja-JP" altLang="en-US" sz="1000" b="1">
            <a:latin typeface="ＭＳ Ｐゴシック"/>
          </a:endParaRPr>
        </a:p>
      </xdr:txBody>
    </xdr:sp>
    <xdr:clientData/>
  </xdr:oneCellAnchor>
  <xdr:twoCellAnchor>
    <xdr:from>
      <xdr:col>32</xdr:col>
      <xdr:colOff>98425</xdr:colOff>
      <xdr:row>30</xdr:row>
      <xdr:rowOff>61214</xdr:rowOff>
    </xdr:from>
    <xdr:to>
      <xdr:col>32</xdr:col>
      <xdr:colOff>276225</xdr:colOff>
      <xdr:row>30</xdr:row>
      <xdr:rowOff>61214</xdr:rowOff>
    </xdr:to>
    <xdr:cxnSp macro="">
      <xdr:nvCxnSpPr>
        <xdr:cNvPr id="711" name="直線コネクタ 710"/>
        <xdr:cNvCxnSpPr/>
      </xdr:nvCxnSpPr>
      <xdr:spPr>
        <a:xfrm>
          <a:off x="22072600" y="5204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55245</xdr:rowOff>
    </xdr:from>
    <xdr:to>
      <xdr:col>32</xdr:col>
      <xdr:colOff>187325</xdr:colOff>
      <xdr:row>39</xdr:row>
      <xdr:rowOff>19177</xdr:rowOff>
    </xdr:to>
    <xdr:cxnSp macro="">
      <xdr:nvCxnSpPr>
        <xdr:cNvPr id="712" name="直線コネクタ 711"/>
        <xdr:cNvCxnSpPr/>
      </xdr:nvCxnSpPr>
      <xdr:spPr>
        <a:xfrm flipV="1">
          <a:off x="21323300" y="6398895"/>
          <a:ext cx="838200" cy="306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13733</xdr:rowOff>
    </xdr:from>
    <xdr:ext cx="469744" cy="259045"/>
    <xdr:sp macro="" textlink="">
      <xdr:nvSpPr>
        <xdr:cNvPr id="713" name="投資及び出資金平均値テキスト"/>
        <xdr:cNvSpPr txBox="1"/>
      </xdr:nvSpPr>
      <xdr:spPr>
        <a:xfrm>
          <a:off x="22212300" y="65288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35306</xdr:rowOff>
    </xdr:from>
    <xdr:to>
      <xdr:col>32</xdr:col>
      <xdr:colOff>238125</xdr:colOff>
      <xdr:row>38</xdr:row>
      <xdr:rowOff>136906</xdr:rowOff>
    </xdr:to>
    <xdr:sp macro="" textlink="">
      <xdr:nvSpPr>
        <xdr:cNvPr id="714" name="フローチャート : 判断 713"/>
        <xdr:cNvSpPr/>
      </xdr:nvSpPr>
      <xdr:spPr>
        <a:xfrm>
          <a:off x="22110700" y="6550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107950</xdr:rowOff>
    </xdr:from>
    <xdr:to>
      <xdr:col>31</xdr:col>
      <xdr:colOff>34925</xdr:colOff>
      <xdr:row>39</xdr:row>
      <xdr:rowOff>19177</xdr:rowOff>
    </xdr:to>
    <xdr:cxnSp macro="">
      <xdr:nvCxnSpPr>
        <xdr:cNvPr id="715" name="直線コネクタ 714"/>
        <xdr:cNvCxnSpPr/>
      </xdr:nvCxnSpPr>
      <xdr:spPr>
        <a:xfrm>
          <a:off x="20434300" y="6451600"/>
          <a:ext cx="889000" cy="25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50546</xdr:rowOff>
    </xdr:from>
    <xdr:to>
      <xdr:col>31</xdr:col>
      <xdr:colOff>85725</xdr:colOff>
      <xdr:row>38</xdr:row>
      <xdr:rowOff>152146</xdr:rowOff>
    </xdr:to>
    <xdr:sp macro="" textlink="">
      <xdr:nvSpPr>
        <xdr:cNvPr id="716" name="フローチャート : 判断 715"/>
        <xdr:cNvSpPr/>
      </xdr:nvSpPr>
      <xdr:spPr>
        <a:xfrm>
          <a:off x="21272500" y="656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168673</xdr:rowOff>
    </xdr:from>
    <xdr:ext cx="378565" cy="259045"/>
    <xdr:sp macro="" textlink="">
      <xdr:nvSpPr>
        <xdr:cNvPr id="717" name="テキスト ボックス 716"/>
        <xdr:cNvSpPr txBox="1"/>
      </xdr:nvSpPr>
      <xdr:spPr>
        <a:xfrm>
          <a:off x="21134017" y="6340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107950</xdr:rowOff>
    </xdr:from>
    <xdr:to>
      <xdr:col>29</xdr:col>
      <xdr:colOff>517525</xdr:colOff>
      <xdr:row>39</xdr:row>
      <xdr:rowOff>44450</xdr:rowOff>
    </xdr:to>
    <xdr:cxnSp macro="">
      <xdr:nvCxnSpPr>
        <xdr:cNvPr id="718" name="直線コネクタ 717"/>
        <xdr:cNvCxnSpPr/>
      </xdr:nvCxnSpPr>
      <xdr:spPr>
        <a:xfrm flipV="1">
          <a:off x="19545300" y="6451600"/>
          <a:ext cx="889000" cy="279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24130</xdr:rowOff>
    </xdr:from>
    <xdr:to>
      <xdr:col>29</xdr:col>
      <xdr:colOff>568325</xdr:colOff>
      <xdr:row>38</xdr:row>
      <xdr:rowOff>125730</xdr:rowOff>
    </xdr:to>
    <xdr:sp macro="" textlink="">
      <xdr:nvSpPr>
        <xdr:cNvPr id="719" name="フローチャート : 判断 718"/>
        <xdr:cNvSpPr/>
      </xdr:nvSpPr>
      <xdr:spPr>
        <a:xfrm>
          <a:off x="20383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116857</xdr:rowOff>
    </xdr:from>
    <xdr:ext cx="469744" cy="259045"/>
    <xdr:sp macro="" textlink="">
      <xdr:nvSpPr>
        <xdr:cNvPr id="720" name="テキスト ボックス 719"/>
        <xdr:cNvSpPr txBox="1"/>
      </xdr:nvSpPr>
      <xdr:spPr>
        <a:xfrm>
          <a:off x="20199427" y="663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21" name="直線コネクタ 720"/>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135001</xdr:rowOff>
    </xdr:from>
    <xdr:to>
      <xdr:col>28</xdr:col>
      <xdr:colOff>365125</xdr:colOff>
      <xdr:row>38</xdr:row>
      <xdr:rowOff>65151</xdr:rowOff>
    </xdr:to>
    <xdr:sp macro="" textlink="">
      <xdr:nvSpPr>
        <xdr:cNvPr id="722" name="フローチャート : 判断 721"/>
        <xdr:cNvSpPr/>
      </xdr:nvSpPr>
      <xdr:spPr>
        <a:xfrm>
          <a:off x="19494500" y="647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81678</xdr:rowOff>
    </xdr:from>
    <xdr:ext cx="469744" cy="259045"/>
    <xdr:sp macro="" textlink="">
      <xdr:nvSpPr>
        <xdr:cNvPr id="723" name="テキスト ボックス 722"/>
        <xdr:cNvSpPr txBox="1"/>
      </xdr:nvSpPr>
      <xdr:spPr>
        <a:xfrm>
          <a:off x="19310427" y="6253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1,587</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168275</xdr:rowOff>
    </xdr:from>
    <xdr:to>
      <xdr:col>27</xdr:col>
      <xdr:colOff>161925</xdr:colOff>
      <xdr:row>38</xdr:row>
      <xdr:rowOff>98425</xdr:rowOff>
    </xdr:to>
    <xdr:sp macro="" textlink="">
      <xdr:nvSpPr>
        <xdr:cNvPr id="724" name="フローチャート : 判断 723"/>
        <xdr:cNvSpPr/>
      </xdr:nvSpPr>
      <xdr:spPr>
        <a:xfrm>
          <a:off x="18605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114952</xdr:rowOff>
    </xdr:from>
    <xdr:ext cx="469744" cy="259045"/>
    <xdr:sp macro="" textlink="">
      <xdr:nvSpPr>
        <xdr:cNvPr id="725" name="テキスト ボックス 724"/>
        <xdr:cNvSpPr txBox="1"/>
      </xdr:nvSpPr>
      <xdr:spPr>
        <a:xfrm>
          <a:off x="18421427" y="628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6" name="テキスト ボックス 72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7" name="テキスト ボックス 72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8" name="テキスト ボックス 72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9" name="テキスト ボックス 72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0" name="テキスト ボックス 72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37</xdr:row>
      <xdr:rowOff>4445</xdr:rowOff>
    </xdr:from>
    <xdr:to>
      <xdr:col>32</xdr:col>
      <xdr:colOff>238125</xdr:colOff>
      <xdr:row>37</xdr:row>
      <xdr:rowOff>106045</xdr:rowOff>
    </xdr:to>
    <xdr:sp macro="" textlink="">
      <xdr:nvSpPr>
        <xdr:cNvPr id="731" name="円/楕円 730"/>
        <xdr:cNvSpPr/>
      </xdr:nvSpPr>
      <xdr:spPr>
        <a:xfrm>
          <a:off x="22110700" y="634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36</xdr:row>
      <xdr:rowOff>27322</xdr:rowOff>
    </xdr:from>
    <xdr:ext cx="469744" cy="259045"/>
    <xdr:sp macro="" textlink="">
      <xdr:nvSpPr>
        <xdr:cNvPr id="732" name="投資及び出資金該当値テキスト"/>
        <xdr:cNvSpPr txBox="1"/>
      </xdr:nvSpPr>
      <xdr:spPr>
        <a:xfrm>
          <a:off x="22212300" y="6199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2,615</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139827</xdr:rowOff>
    </xdr:from>
    <xdr:to>
      <xdr:col>31</xdr:col>
      <xdr:colOff>85725</xdr:colOff>
      <xdr:row>39</xdr:row>
      <xdr:rowOff>69977</xdr:rowOff>
    </xdr:to>
    <xdr:sp macro="" textlink="">
      <xdr:nvSpPr>
        <xdr:cNvPr id="733" name="円/楕円 732"/>
        <xdr:cNvSpPr/>
      </xdr:nvSpPr>
      <xdr:spPr>
        <a:xfrm>
          <a:off x="21272500" y="6654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61104</xdr:rowOff>
    </xdr:from>
    <xdr:ext cx="378565" cy="259045"/>
    <xdr:sp macro="" textlink="">
      <xdr:nvSpPr>
        <xdr:cNvPr id="734" name="テキスト ボックス 733"/>
        <xdr:cNvSpPr txBox="1"/>
      </xdr:nvSpPr>
      <xdr:spPr>
        <a:xfrm>
          <a:off x="21134017" y="67476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57150</xdr:rowOff>
    </xdr:from>
    <xdr:to>
      <xdr:col>29</xdr:col>
      <xdr:colOff>568325</xdr:colOff>
      <xdr:row>37</xdr:row>
      <xdr:rowOff>158750</xdr:rowOff>
    </xdr:to>
    <xdr:sp macro="" textlink="">
      <xdr:nvSpPr>
        <xdr:cNvPr id="735" name="円/楕円 734"/>
        <xdr:cNvSpPr/>
      </xdr:nvSpPr>
      <xdr:spPr>
        <a:xfrm>
          <a:off x="203835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3827</xdr:rowOff>
    </xdr:from>
    <xdr:ext cx="469744" cy="259045"/>
    <xdr:sp macro="" textlink="">
      <xdr:nvSpPr>
        <xdr:cNvPr id="736" name="テキスト ボックス 735"/>
        <xdr:cNvSpPr txBox="1"/>
      </xdr:nvSpPr>
      <xdr:spPr>
        <a:xfrm>
          <a:off x="20199427" y="6176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7" name="円/楕円 736"/>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8" name="テキスト ボックス 737"/>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9" name="円/楕円 738"/>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40" name="テキスト ボックス 739"/>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1" name="正方形/長方形 74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2" name="正方形/長方形 74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3" name="正方形/長方形 74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4" name="正方形/長方形 74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5" name="正方形/長方形 74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6" name="正方形/長方形 74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7" name="正方形/長方形 74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8" name="正方形/長方形 74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9" name="テキスト ボックス 74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0" name="直線コネクタ 74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1" name="直線コネクタ 75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2" name="テキスト ボックス 75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3" name="直線コネクタ 75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54" name="テキスト ボックス 753"/>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5" name="直線コネクタ 75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6" name="テキスト ボックス 755"/>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7" name="直線コネクタ 75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58" name="テキスト ボックス 757"/>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59" name="直線コネクタ 75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0" name="テキスト ボックス 759"/>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1" name="直線コネクタ 76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2" name="テキスト ボックス 761"/>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85598</xdr:rowOff>
    </xdr:from>
    <xdr:to>
      <xdr:col>32</xdr:col>
      <xdr:colOff>186689</xdr:colOff>
      <xdr:row>59</xdr:row>
      <xdr:rowOff>44450</xdr:rowOff>
    </xdr:to>
    <xdr:cxnSp macro="">
      <xdr:nvCxnSpPr>
        <xdr:cNvPr id="764" name="直線コネクタ 763"/>
        <xdr:cNvCxnSpPr/>
      </xdr:nvCxnSpPr>
      <xdr:spPr>
        <a:xfrm flipV="1">
          <a:off x="22159595" y="8829548"/>
          <a:ext cx="1269" cy="1330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5"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6" name="直線コネクタ 76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32275</xdr:rowOff>
    </xdr:from>
    <xdr:ext cx="534377" cy="259045"/>
    <xdr:sp macro="" textlink="">
      <xdr:nvSpPr>
        <xdr:cNvPr id="767" name="貸付金最大値テキスト"/>
        <xdr:cNvSpPr txBox="1"/>
      </xdr:nvSpPr>
      <xdr:spPr>
        <a:xfrm>
          <a:off x="22212300" y="8604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17,460</a:t>
          </a:r>
          <a:endParaRPr kumimoji="1" lang="ja-JP" altLang="en-US" sz="1000" b="1">
            <a:latin typeface="ＭＳ Ｐゴシック"/>
          </a:endParaRPr>
        </a:p>
      </xdr:txBody>
    </xdr:sp>
    <xdr:clientData/>
  </xdr:oneCellAnchor>
  <xdr:twoCellAnchor>
    <xdr:from>
      <xdr:col>32</xdr:col>
      <xdr:colOff>98425</xdr:colOff>
      <xdr:row>51</xdr:row>
      <xdr:rowOff>85598</xdr:rowOff>
    </xdr:from>
    <xdr:to>
      <xdr:col>32</xdr:col>
      <xdr:colOff>276225</xdr:colOff>
      <xdr:row>51</xdr:row>
      <xdr:rowOff>85598</xdr:rowOff>
    </xdr:to>
    <xdr:cxnSp macro="">
      <xdr:nvCxnSpPr>
        <xdr:cNvPr id="768" name="直線コネクタ 767"/>
        <xdr:cNvCxnSpPr/>
      </xdr:nvCxnSpPr>
      <xdr:spPr>
        <a:xfrm>
          <a:off x="22072600" y="8829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69" name="直線コネクタ 768"/>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162983</xdr:rowOff>
    </xdr:from>
    <xdr:ext cx="469744" cy="259045"/>
    <xdr:sp macro="" textlink="">
      <xdr:nvSpPr>
        <xdr:cNvPr id="770" name="貸付金平均値テキスト"/>
        <xdr:cNvSpPr txBox="1"/>
      </xdr:nvSpPr>
      <xdr:spPr>
        <a:xfrm>
          <a:off x="22212300" y="9764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2,578</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140106</xdr:rowOff>
    </xdr:from>
    <xdr:to>
      <xdr:col>32</xdr:col>
      <xdr:colOff>238125</xdr:colOff>
      <xdr:row>58</xdr:row>
      <xdr:rowOff>70256</xdr:rowOff>
    </xdr:to>
    <xdr:sp macro="" textlink="">
      <xdr:nvSpPr>
        <xdr:cNvPr id="771" name="フローチャート : 判断 770"/>
        <xdr:cNvSpPr/>
      </xdr:nvSpPr>
      <xdr:spPr>
        <a:xfrm>
          <a:off x="22110700" y="991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39116</xdr:rowOff>
    </xdr:from>
    <xdr:to>
      <xdr:col>31</xdr:col>
      <xdr:colOff>34925</xdr:colOff>
      <xdr:row>59</xdr:row>
      <xdr:rowOff>44450</xdr:rowOff>
    </xdr:to>
    <xdr:cxnSp macro="">
      <xdr:nvCxnSpPr>
        <xdr:cNvPr id="772" name="直線コネクタ 771"/>
        <xdr:cNvCxnSpPr/>
      </xdr:nvCxnSpPr>
      <xdr:spPr>
        <a:xfrm>
          <a:off x="20434300" y="10154666"/>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163195</xdr:rowOff>
    </xdr:from>
    <xdr:to>
      <xdr:col>31</xdr:col>
      <xdr:colOff>85725</xdr:colOff>
      <xdr:row>58</xdr:row>
      <xdr:rowOff>93345</xdr:rowOff>
    </xdr:to>
    <xdr:sp macro="" textlink="">
      <xdr:nvSpPr>
        <xdr:cNvPr id="773" name="フローチャート : 判断 772"/>
        <xdr:cNvSpPr/>
      </xdr:nvSpPr>
      <xdr:spPr>
        <a:xfrm>
          <a:off x="212725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109872</xdr:rowOff>
    </xdr:from>
    <xdr:ext cx="469744" cy="259045"/>
    <xdr:sp macro="" textlink="">
      <xdr:nvSpPr>
        <xdr:cNvPr id="774" name="テキスト ボックス 773"/>
        <xdr:cNvSpPr txBox="1"/>
      </xdr:nvSpPr>
      <xdr:spPr>
        <a:xfrm>
          <a:off x="21088427" y="9711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39116</xdr:rowOff>
    </xdr:from>
    <xdr:to>
      <xdr:col>29</xdr:col>
      <xdr:colOff>517525</xdr:colOff>
      <xdr:row>59</xdr:row>
      <xdr:rowOff>44450</xdr:rowOff>
    </xdr:to>
    <xdr:cxnSp macro="">
      <xdr:nvCxnSpPr>
        <xdr:cNvPr id="775" name="直線コネクタ 774"/>
        <xdr:cNvCxnSpPr/>
      </xdr:nvCxnSpPr>
      <xdr:spPr>
        <a:xfrm flipV="1">
          <a:off x="19545300" y="10154666"/>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115189</xdr:rowOff>
    </xdr:from>
    <xdr:to>
      <xdr:col>29</xdr:col>
      <xdr:colOff>568325</xdr:colOff>
      <xdr:row>58</xdr:row>
      <xdr:rowOff>45339</xdr:rowOff>
    </xdr:to>
    <xdr:sp macro="" textlink="">
      <xdr:nvSpPr>
        <xdr:cNvPr id="776" name="フローチャート : 判断 775"/>
        <xdr:cNvSpPr/>
      </xdr:nvSpPr>
      <xdr:spPr>
        <a:xfrm>
          <a:off x="20383500" y="988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61866</xdr:rowOff>
    </xdr:from>
    <xdr:ext cx="469744" cy="259045"/>
    <xdr:sp macro="" textlink="">
      <xdr:nvSpPr>
        <xdr:cNvPr id="777" name="テキスト ボックス 776"/>
        <xdr:cNvSpPr txBox="1"/>
      </xdr:nvSpPr>
      <xdr:spPr>
        <a:xfrm>
          <a:off x="20199427" y="966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2,905</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78" name="直線コネクタ 777"/>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112217</xdr:rowOff>
    </xdr:from>
    <xdr:to>
      <xdr:col>28</xdr:col>
      <xdr:colOff>365125</xdr:colOff>
      <xdr:row>58</xdr:row>
      <xdr:rowOff>42367</xdr:rowOff>
    </xdr:to>
    <xdr:sp macro="" textlink="">
      <xdr:nvSpPr>
        <xdr:cNvPr id="779" name="フローチャート : 判断 778"/>
        <xdr:cNvSpPr/>
      </xdr:nvSpPr>
      <xdr:spPr>
        <a:xfrm>
          <a:off x="19494500" y="9884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58894</xdr:rowOff>
    </xdr:from>
    <xdr:ext cx="469744" cy="259045"/>
    <xdr:sp macro="" textlink="">
      <xdr:nvSpPr>
        <xdr:cNvPr id="780" name="テキスト ボックス 779"/>
        <xdr:cNvSpPr txBox="1"/>
      </xdr:nvSpPr>
      <xdr:spPr>
        <a:xfrm>
          <a:off x="19310427" y="9660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2,944</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83338</xdr:rowOff>
    </xdr:from>
    <xdr:to>
      <xdr:col>27</xdr:col>
      <xdr:colOff>161925</xdr:colOff>
      <xdr:row>58</xdr:row>
      <xdr:rowOff>13488</xdr:rowOff>
    </xdr:to>
    <xdr:sp macro="" textlink="">
      <xdr:nvSpPr>
        <xdr:cNvPr id="781" name="フローチャート : 判断 780"/>
        <xdr:cNvSpPr/>
      </xdr:nvSpPr>
      <xdr:spPr>
        <a:xfrm>
          <a:off x="18605500" y="985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30015</xdr:rowOff>
    </xdr:from>
    <xdr:ext cx="469744" cy="259045"/>
    <xdr:sp macro="" textlink="">
      <xdr:nvSpPr>
        <xdr:cNvPr id="782" name="テキスト ボックス 781"/>
        <xdr:cNvSpPr txBox="1"/>
      </xdr:nvSpPr>
      <xdr:spPr>
        <a:xfrm>
          <a:off x="18421427" y="9631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3,323</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3" name="テキスト ボックス 78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4" name="テキスト ボックス 78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5" name="テキスト ボックス 78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6" name="テキスト ボックス 78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7" name="テキスト ボックス 78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88" name="円/楕円 787"/>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80027</xdr:rowOff>
    </xdr:from>
    <xdr:ext cx="249299" cy="259045"/>
    <xdr:sp macro="" textlink="">
      <xdr:nvSpPr>
        <xdr:cNvPr id="789"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90" name="円/楕円 789"/>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91" name="テキスト ボックス 790"/>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159766</xdr:rowOff>
    </xdr:from>
    <xdr:to>
      <xdr:col>29</xdr:col>
      <xdr:colOff>568325</xdr:colOff>
      <xdr:row>59</xdr:row>
      <xdr:rowOff>89916</xdr:rowOff>
    </xdr:to>
    <xdr:sp macro="" textlink="">
      <xdr:nvSpPr>
        <xdr:cNvPr id="792" name="円/楕円 791"/>
        <xdr:cNvSpPr/>
      </xdr:nvSpPr>
      <xdr:spPr>
        <a:xfrm>
          <a:off x="20383500" y="1010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59</xdr:row>
      <xdr:rowOff>81043</xdr:rowOff>
    </xdr:from>
    <xdr:ext cx="313932" cy="259045"/>
    <xdr:sp macro="" textlink="">
      <xdr:nvSpPr>
        <xdr:cNvPr id="793" name="テキスト ボックス 792"/>
        <xdr:cNvSpPr txBox="1"/>
      </xdr:nvSpPr>
      <xdr:spPr>
        <a:xfrm>
          <a:off x="20277333" y="101965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794" name="円/楕円 793"/>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795" name="テキスト ボックス 794"/>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796" name="円/楕円 795"/>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797" name="テキスト ボックス 796"/>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8" name="正方形/長方形 79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9" name="正方形/長方形 79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0" name="正方形/長方形 79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1" name="正方形/長方形 80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2" name="正方形/長方形 80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3" name="正方形/長方形 80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4" name="正方形/長方形 80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48,403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5" name="正方形/長方形 80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6" name="テキスト ボックス 80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7" name="直線コネクタ 80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8" name="テキスト ボックス 807"/>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09" name="直線コネクタ 808"/>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0" name="テキスト ボックス 809"/>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1" name="直線コネクタ 810"/>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2" name="テキスト ボックス 811"/>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3" name="直線コネクタ 812"/>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4" name="テキスト ボックス 813"/>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5" name="直線コネクタ 814"/>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6" name="テキスト ボックス 815"/>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7" name="直線コネクタ 816"/>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8" name="テキスト ボックス 817"/>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9" name="直線コネクタ 81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0" name="テキスト ボックス 819"/>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151612</xdr:rowOff>
    </xdr:from>
    <xdr:to>
      <xdr:col>32</xdr:col>
      <xdr:colOff>186689</xdr:colOff>
      <xdr:row>79</xdr:row>
      <xdr:rowOff>572</xdr:rowOff>
    </xdr:to>
    <xdr:cxnSp macro="">
      <xdr:nvCxnSpPr>
        <xdr:cNvPr id="822" name="直線コネクタ 821"/>
        <xdr:cNvCxnSpPr/>
      </xdr:nvCxnSpPr>
      <xdr:spPr>
        <a:xfrm flipV="1">
          <a:off x="22159595" y="12153112"/>
          <a:ext cx="1269" cy="1392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4399</xdr:rowOff>
    </xdr:from>
    <xdr:ext cx="534377" cy="259045"/>
    <xdr:sp macro="" textlink="">
      <xdr:nvSpPr>
        <xdr:cNvPr id="823" name="繰出金最小値テキスト"/>
        <xdr:cNvSpPr txBox="1"/>
      </xdr:nvSpPr>
      <xdr:spPr>
        <a:xfrm>
          <a:off x="22212300" y="1354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33,455</a:t>
          </a:r>
          <a:endParaRPr kumimoji="1" lang="ja-JP" altLang="en-US" sz="1000" b="1">
            <a:latin typeface="ＭＳ Ｐゴシック"/>
          </a:endParaRPr>
        </a:p>
      </xdr:txBody>
    </xdr:sp>
    <xdr:clientData/>
  </xdr:oneCellAnchor>
  <xdr:twoCellAnchor>
    <xdr:from>
      <xdr:col>32</xdr:col>
      <xdr:colOff>98425</xdr:colOff>
      <xdr:row>79</xdr:row>
      <xdr:rowOff>572</xdr:rowOff>
    </xdr:from>
    <xdr:to>
      <xdr:col>32</xdr:col>
      <xdr:colOff>276225</xdr:colOff>
      <xdr:row>79</xdr:row>
      <xdr:rowOff>572</xdr:rowOff>
    </xdr:to>
    <xdr:cxnSp macro="">
      <xdr:nvCxnSpPr>
        <xdr:cNvPr id="824" name="直線コネクタ 823"/>
        <xdr:cNvCxnSpPr/>
      </xdr:nvCxnSpPr>
      <xdr:spPr>
        <a:xfrm>
          <a:off x="22072600" y="13545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98289</xdr:rowOff>
    </xdr:from>
    <xdr:ext cx="599010" cy="259045"/>
    <xdr:sp macro="" textlink="">
      <xdr:nvSpPr>
        <xdr:cNvPr id="825" name="繰出金最大値テキスト"/>
        <xdr:cNvSpPr txBox="1"/>
      </xdr:nvSpPr>
      <xdr:spPr>
        <a:xfrm>
          <a:off x="22212300" y="11928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143,062</a:t>
          </a:r>
          <a:endParaRPr kumimoji="1" lang="ja-JP" altLang="en-US" sz="1000" b="1">
            <a:latin typeface="ＭＳ Ｐゴシック"/>
          </a:endParaRPr>
        </a:p>
      </xdr:txBody>
    </xdr:sp>
    <xdr:clientData/>
  </xdr:oneCellAnchor>
  <xdr:twoCellAnchor>
    <xdr:from>
      <xdr:col>32</xdr:col>
      <xdr:colOff>98425</xdr:colOff>
      <xdr:row>70</xdr:row>
      <xdr:rowOff>151612</xdr:rowOff>
    </xdr:from>
    <xdr:to>
      <xdr:col>32</xdr:col>
      <xdr:colOff>276225</xdr:colOff>
      <xdr:row>70</xdr:row>
      <xdr:rowOff>151612</xdr:rowOff>
    </xdr:to>
    <xdr:cxnSp macro="">
      <xdr:nvCxnSpPr>
        <xdr:cNvPr id="826" name="直線コネクタ 825"/>
        <xdr:cNvCxnSpPr/>
      </xdr:nvCxnSpPr>
      <xdr:spPr>
        <a:xfrm>
          <a:off x="22072600" y="121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64923</xdr:rowOff>
    </xdr:from>
    <xdr:to>
      <xdr:col>32</xdr:col>
      <xdr:colOff>187325</xdr:colOff>
      <xdr:row>76</xdr:row>
      <xdr:rowOff>81293</xdr:rowOff>
    </xdr:to>
    <xdr:cxnSp macro="">
      <xdr:nvCxnSpPr>
        <xdr:cNvPr id="827" name="直線コネクタ 826"/>
        <xdr:cNvCxnSpPr/>
      </xdr:nvCxnSpPr>
      <xdr:spPr>
        <a:xfrm flipV="1">
          <a:off x="21323300" y="13095123"/>
          <a:ext cx="838200" cy="16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135069</xdr:rowOff>
    </xdr:from>
    <xdr:ext cx="534377" cy="259045"/>
    <xdr:sp macro="" textlink="">
      <xdr:nvSpPr>
        <xdr:cNvPr id="828" name="繰出金平均値テキスト"/>
        <xdr:cNvSpPr txBox="1"/>
      </xdr:nvSpPr>
      <xdr:spPr>
        <a:xfrm>
          <a:off x="22212300" y="128223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74,666</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112192</xdr:rowOff>
    </xdr:from>
    <xdr:to>
      <xdr:col>32</xdr:col>
      <xdr:colOff>238125</xdr:colOff>
      <xdr:row>76</xdr:row>
      <xdr:rowOff>42342</xdr:rowOff>
    </xdr:to>
    <xdr:sp macro="" textlink="">
      <xdr:nvSpPr>
        <xdr:cNvPr id="829" name="フローチャート : 判断 828"/>
        <xdr:cNvSpPr/>
      </xdr:nvSpPr>
      <xdr:spPr>
        <a:xfrm>
          <a:off x="22110700" y="12970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81293</xdr:rowOff>
    </xdr:from>
    <xdr:to>
      <xdr:col>31</xdr:col>
      <xdr:colOff>34925</xdr:colOff>
      <xdr:row>76</xdr:row>
      <xdr:rowOff>110376</xdr:rowOff>
    </xdr:to>
    <xdr:cxnSp macro="">
      <xdr:nvCxnSpPr>
        <xdr:cNvPr id="830" name="直線コネクタ 829"/>
        <xdr:cNvCxnSpPr/>
      </xdr:nvCxnSpPr>
      <xdr:spPr>
        <a:xfrm flipV="1">
          <a:off x="20434300" y="13111493"/>
          <a:ext cx="889000" cy="29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123774</xdr:rowOff>
    </xdr:from>
    <xdr:to>
      <xdr:col>31</xdr:col>
      <xdr:colOff>85725</xdr:colOff>
      <xdr:row>76</xdr:row>
      <xdr:rowOff>53924</xdr:rowOff>
    </xdr:to>
    <xdr:sp macro="" textlink="">
      <xdr:nvSpPr>
        <xdr:cNvPr id="831" name="フローチャート : 判断 830"/>
        <xdr:cNvSpPr/>
      </xdr:nvSpPr>
      <xdr:spPr>
        <a:xfrm>
          <a:off x="21272500" y="1298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70451</xdr:rowOff>
    </xdr:from>
    <xdr:ext cx="534377" cy="259045"/>
    <xdr:sp macro="" textlink="">
      <xdr:nvSpPr>
        <xdr:cNvPr id="832" name="テキスト ボックス 831"/>
        <xdr:cNvSpPr txBox="1"/>
      </xdr:nvSpPr>
      <xdr:spPr>
        <a:xfrm>
          <a:off x="21056111" y="12757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73,754</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110376</xdr:rowOff>
    </xdr:from>
    <xdr:to>
      <xdr:col>29</xdr:col>
      <xdr:colOff>517525</xdr:colOff>
      <xdr:row>77</xdr:row>
      <xdr:rowOff>3442</xdr:rowOff>
    </xdr:to>
    <xdr:cxnSp macro="">
      <xdr:nvCxnSpPr>
        <xdr:cNvPr id="833" name="直線コネクタ 832"/>
        <xdr:cNvCxnSpPr/>
      </xdr:nvCxnSpPr>
      <xdr:spPr>
        <a:xfrm flipV="1">
          <a:off x="19545300" y="13140576"/>
          <a:ext cx="889000" cy="64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169290</xdr:rowOff>
    </xdr:from>
    <xdr:to>
      <xdr:col>29</xdr:col>
      <xdr:colOff>568325</xdr:colOff>
      <xdr:row>76</xdr:row>
      <xdr:rowOff>99440</xdr:rowOff>
    </xdr:to>
    <xdr:sp macro="" textlink="">
      <xdr:nvSpPr>
        <xdr:cNvPr id="834" name="フローチャート : 判断 833"/>
        <xdr:cNvSpPr/>
      </xdr:nvSpPr>
      <xdr:spPr>
        <a:xfrm>
          <a:off x="20383500" y="1302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115968</xdr:rowOff>
    </xdr:from>
    <xdr:ext cx="534377" cy="259045"/>
    <xdr:sp macro="" textlink="">
      <xdr:nvSpPr>
        <xdr:cNvPr id="835" name="テキスト ボックス 834"/>
        <xdr:cNvSpPr txBox="1"/>
      </xdr:nvSpPr>
      <xdr:spPr>
        <a:xfrm>
          <a:off x="20167111" y="12803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70,170</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3442</xdr:rowOff>
    </xdr:from>
    <xdr:to>
      <xdr:col>28</xdr:col>
      <xdr:colOff>314325</xdr:colOff>
      <xdr:row>77</xdr:row>
      <xdr:rowOff>31928</xdr:rowOff>
    </xdr:to>
    <xdr:cxnSp macro="">
      <xdr:nvCxnSpPr>
        <xdr:cNvPr id="836" name="直線コネクタ 835"/>
        <xdr:cNvCxnSpPr/>
      </xdr:nvCxnSpPr>
      <xdr:spPr>
        <a:xfrm flipV="1">
          <a:off x="18656300" y="13205092"/>
          <a:ext cx="889000" cy="28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26708</xdr:rowOff>
    </xdr:from>
    <xdr:to>
      <xdr:col>28</xdr:col>
      <xdr:colOff>365125</xdr:colOff>
      <xdr:row>76</xdr:row>
      <xdr:rowOff>128308</xdr:rowOff>
    </xdr:to>
    <xdr:sp macro="" textlink="">
      <xdr:nvSpPr>
        <xdr:cNvPr id="837" name="フローチャート : 判断 836"/>
        <xdr:cNvSpPr/>
      </xdr:nvSpPr>
      <xdr:spPr>
        <a:xfrm>
          <a:off x="19494500" y="13056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144835</xdr:rowOff>
    </xdr:from>
    <xdr:ext cx="534377" cy="259045"/>
    <xdr:sp macro="" textlink="">
      <xdr:nvSpPr>
        <xdr:cNvPr id="838" name="テキスト ボックス 837"/>
        <xdr:cNvSpPr txBox="1"/>
      </xdr:nvSpPr>
      <xdr:spPr>
        <a:xfrm>
          <a:off x="19278111" y="12832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67,897</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37464</xdr:rowOff>
    </xdr:from>
    <xdr:to>
      <xdr:col>27</xdr:col>
      <xdr:colOff>161925</xdr:colOff>
      <xdr:row>76</xdr:row>
      <xdr:rowOff>139064</xdr:rowOff>
    </xdr:to>
    <xdr:sp macro="" textlink="">
      <xdr:nvSpPr>
        <xdr:cNvPr id="839" name="フローチャート : 判断 838"/>
        <xdr:cNvSpPr/>
      </xdr:nvSpPr>
      <xdr:spPr>
        <a:xfrm>
          <a:off x="18605500" y="1306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155592</xdr:rowOff>
    </xdr:from>
    <xdr:ext cx="534377" cy="259045"/>
    <xdr:sp macro="" textlink="">
      <xdr:nvSpPr>
        <xdr:cNvPr id="840" name="テキスト ボックス 839"/>
        <xdr:cNvSpPr txBox="1"/>
      </xdr:nvSpPr>
      <xdr:spPr>
        <a:xfrm>
          <a:off x="18389111" y="12842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67,050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1" name="テキスト ボックス 84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2" name="テキスト ボックス 84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3" name="テキスト ボックス 84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4" name="テキスト ボックス 84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5" name="テキスト ボックス 84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76</xdr:row>
      <xdr:rowOff>14123</xdr:rowOff>
    </xdr:from>
    <xdr:to>
      <xdr:col>32</xdr:col>
      <xdr:colOff>238125</xdr:colOff>
      <xdr:row>76</xdr:row>
      <xdr:rowOff>115723</xdr:rowOff>
    </xdr:to>
    <xdr:sp macro="" textlink="">
      <xdr:nvSpPr>
        <xdr:cNvPr id="846" name="円/楕円 845"/>
        <xdr:cNvSpPr/>
      </xdr:nvSpPr>
      <xdr:spPr>
        <a:xfrm>
          <a:off x="22110700" y="13044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164000</xdr:rowOff>
    </xdr:from>
    <xdr:ext cx="534377" cy="259045"/>
    <xdr:sp macro="" textlink="">
      <xdr:nvSpPr>
        <xdr:cNvPr id="847" name="繰出金該当値テキスト"/>
        <xdr:cNvSpPr txBox="1"/>
      </xdr:nvSpPr>
      <xdr:spPr>
        <a:xfrm>
          <a:off x="22212300" y="13022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68,888</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30493</xdr:rowOff>
    </xdr:from>
    <xdr:to>
      <xdr:col>31</xdr:col>
      <xdr:colOff>85725</xdr:colOff>
      <xdr:row>76</xdr:row>
      <xdr:rowOff>132093</xdr:rowOff>
    </xdr:to>
    <xdr:sp macro="" textlink="">
      <xdr:nvSpPr>
        <xdr:cNvPr id="848" name="円/楕円 847"/>
        <xdr:cNvSpPr/>
      </xdr:nvSpPr>
      <xdr:spPr>
        <a:xfrm>
          <a:off x="21272500" y="13060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123220</xdr:rowOff>
    </xdr:from>
    <xdr:ext cx="534377" cy="259045"/>
    <xdr:sp macro="" textlink="">
      <xdr:nvSpPr>
        <xdr:cNvPr id="849" name="テキスト ボックス 848"/>
        <xdr:cNvSpPr txBox="1"/>
      </xdr:nvSpPr>
      <xdr:spPr>
        <a:xfrm>
          <a:off x="21056111" y="13153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67,599</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59576</xdr:rowOff>
    </xdr:from>
    <xdr:to>
      <xdr:col>29</xdr:col>
      <xdr:colOff>568325</xdr:colOff>
      <xdr:row>76</xdr:row>
      <xdr:rowOff>161176</xdr:rowOff>
    </xdr:to>
    <xdr:sp macro="" textlink="">
      <xdr:nvSpPr>
        <xdr:cNvPr id="850" name="円/楕円 849"/>
        <xdr:cNvSpPr/>
      </xdr:nvSpPr>
      <xdr:spPr>
        <a:xfrm>
          <a:off x="20383500" y="13089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152303</xdr:rowOff>
    </xdr:from>
    <xdr:ext cx="534377" cy="259045"/>
    <xdr:sp macro="" textlink="">
      <xdr:nvSpPr>
        <xdr:cNvPr id="851" name="テキスト ボックス 850"/>
        <xdr:cNvSpPr txBox="1"/>
      </xdr:nvSpPr>
      <xdr:spPr>
        <a:xfrm>
          <a:off x="20167111" y="13182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65,309</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124092</xdr:rowOff>
    </xdr:from>
    <xdr:to>
      <xdr:col>28</xdr:col>
      <xdr:colOff>365125</xdr:colOff>
      <xdr:row>77</xdr:row>
      <xdr:rowOff>54242</xdr:rowOff>
    </xdr:to>
    <xdr:sp macro="" textlink="">
      <xdr:nvSpPr>
        <xdr:cNvPr id="852" name="円/楕円 851"/>
        <xdr:cNvSpPr/>
      </xdr:nvSpPr>
      <xdr:spPr>
        <a:xfrm>
          <a:off x="19494500" y="131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45369</xdr:rowOff>
    </xdr:from>
    <xdr:ext cx="534377" cy="259045"/>
    <xdr:sp macro="" textlink="">
      <xdr:nvSpPr>
        <xdr:cNvPr id="853" name="テキスト ボックス 852"/>
        <xdr:cNvSpPr txBox="1"/>
      </xdr:nvSpPr>
      <xdr:spPr>
        <a:xfrm>
          <a:off x="19278111" y="13247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60,229</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152578</xdr:rowOff>
    </xdr:from>
    <xdr:to>
      <xdr:col>27</xdr:col>
      <xdr:colOff>161925</xdr:colOff>
      <xdr:row>77</xdr:row>
      <xdr:rowOff>82728</xdr:rowOff>
    </xdr:to>
    <xdr:sp macro="" textlink="">
      <xdr:nvSpPr>
        <xdr:cNvPr id="854" name="円/楕円 853"/>
        <xdr:cNvSpPr/>
      </xdr:nvSpPr>
      <xdr:spPr>
        <a:xfrm>
          <a:off x="18605500" y="1318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73855</xdr:rowOff>
    </xdr:from>
    <xdr:ext cx="534377" cy="259045"/>
    <xdr:sp macro="" textlink="">
      <xdr:nvSpPr>
        <xdr:cNvPr id="855" name="テキスト ボックス 854"/>
        <xdr:cNvSpPr txBox="1"/>
      </xdr:nvSpPr>
      <xdr:spPr>
        <a:xfrm>
          <a:off x="18389111" y="13275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57,986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6" name="正方形/長方形 85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7" name="正方形/長方形 85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8" name="正方形/長方形 85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9" name="正方形/長方形 85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0" name="正方形/長方形 85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1" name="正方形/長方形 86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2" name="正方形/長方形 86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3" name="正方形/長方形 86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4" name="テキスト ボックス 86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5" name="直線コネクタ 86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6" name="直線コネクタ 86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7" name="テキスト ボックス 86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8" name="直線コネクタ 86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9" name="テキスト ボックス 86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1" name="直線コネクタ 87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3" name="直線コネクタ 87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6" name="直線コネクタ 87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8" name="フローチャート : 判断 87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9" name="直線コネクタ 87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0" name="フローチャート : 判断 87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1" name="テキスト ボックス 880"/>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2" name="直線コネクタ 88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3" name="フローチャート : 判断 88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4" name="テキスト ボックス 883"/>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5" name="直線コネクタ 88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6" name="フローチャート : 判断 88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7" name="テキスト ボックス 886"/>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8" name="フローチャート : 判断 88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9" name="テキスト ボックス 888"/>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0" name="テキスト ボックス 88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1" name="テキスト ボックス 89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2" name="テキスト ボックス 89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3" name="テキスト ボックス 89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4" name="テキスト ボックス 89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5" name="円/楕円 89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7" name="円/楕円 89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8" name="テキスト ボックス 897"/>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9" name="円/楕円 89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0" name="テキスト ボックス 899"/>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1" name="円/楕円 90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2" name="テキスト ボックス 901"/>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3" name="円/楕円 90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4" name="テキスト ボックス 903"/>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5" name="正方形/長方形 90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6" name="正方形/長方形 90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7" name="テキスト ボックス 90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普通建設事業費は</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近年の学校施設整備事業などの大型事業の実施に</a:t>
          </a:r>
          <a:r>
            <a:rPr kumimoji="1" lang="ja-JP" altLang="en-US" sz="1100">
              <a:solidFill>
                <a:sysClr val="windowText" lastClr="000000"/>
              </a:solidFill>
              <a:effectLst/>
              <a:latin typeface="+mn-lt"/>
              <a:ea typeface="+mn-ea"/>
              <a:cs typeface="+mn-cs"/>
            </a:rPr>
            <a:t>より平成２７年度まで上昇していたが、大型事業の終了により平成２８年度は減少している。</a:t>
          </a:r>
          <a:r>
            <a:rPr kumimoji="1" lang="ja-JP" altLang="ja-JP" sz="1100">
              <a:solidFill>
                <a:sysClr val="windowText" lastClr="000000"/>
              </a:solidFill>
              <a:effectLst/>
              <a:latin typeface="+mn-lt"/>
              <a:ea typeface="+mn-ea"/>
              <a:cs typeface="+mn-cs"/>
            </a:rPr>
            <a:t>今後は、公共施設等総合管理計画</a:t>
          </a:r>
          <a:r>
            <a:rPr kumimoji="1" lang="ja-JP" altLang="en-US" sz="1100">
              <a:solidFill>
                <a:sysClr val="windowText" lastClr="000000"/>
              </a:solidFill>
              <a:effectLst/>
              <a:latin typeface="+mn-lt"/>
              <a:ea typeface="+mn-ea"/>
              <a:cs typeface="+mn-cs"/>
            </a:rPr>
            <a:t>の個別計画に基づき</a:t>
          </a:r>
          <a:r>
            <a:rPr kumimoji="1" lang="ja-JP" altLang="ja-JP" sz="1100">
              <a:solidFill>
                <a:sysClr val="windowText" lastClr="000000"/>
              </a:solidFill>
              <a:effectLst/>
              <a:latin typeface="+mn-lt"/>
              <a:ea typeface="+mn-ea"/>
              <a:cs typeface="+mn-cs"/>
            </a:rPr>
            <a:t>、事業の取捨選択を徹底してい</a:t>
          </a:r>
          <a:r>
            <a:rPr kumimoji="1" lang="ja-JP" altLang="en-US" sz="1100">
              <a:solidFill>
                <a:sysClr val="windowText" lastClr="000000"/>
              </a:solidFill>
              <a:effectLst/>
              <a:latin typeface="+mn-lt"/>
              <a:ea typeface="+mn-ea"/>
              <a:cs typeface="+mn-cs"/>
            </a:rPr>
            <a:t>く</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補助費等は公共施設低炭素化事業補助金の増に伴い増加し、災害復旧事業費は、平成２８年熊本地震に伴う公共施設等の災害復旧に伴い増加している。今後、平成３０年度まで災害復旧事業が継続する見込みであ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熊本県小国町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7,420
7,361
136.94
6,024,778
5,753,100
222,155
3,224,692
5,208,345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56.3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3810</xdr:rowOff>
    </xdr:from>
    <xdr:to>
      <xdr:col>6</xdr:col>
      <xdr:colOff>510540</xdr:colOff>
      <xdr:row>39</xdr:row>
      <xdr:rowOff>18288</xdr:rowOff>
    </xdr:to>
    <xdr:cxnSp macro="">
      <xdr:nvCxnSpPr>
        <xdr:cNvPr id="56" name="直線コネクタ 55"/>
        <xdr:cNvCxnSpPr/>
      </xdr:nvCxnSpPr>
      <xdr:spPr>
        <a:xfrm flipV="1">
          <a:off x="4633595" y="5318760"/>
          <a:ext cx="1270" cy="1386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22115</xdr:rowOff>
    </xdr:from>
    <xdr:ext cx="469744" cy="259045"/>
    <xdr:sp macro="" textlink="">
      <xdr:nvSpPr>
        <xdr:cNvPr id="57" name="議会費最小値テキスト"/>
        <xdr:cNvSpPr txBox="1"/>
      </xdr:nvSpPr>
      <xdr:spPr>
        <a:xfrm>
          <a:off x="4686300" y="6708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6,206</a:t>
          </a:r>
          <a:endParaRPr kumimoji="1" lang="ja-JP" altLang="en-US" sz="1000" b="1">
            <a:latin typeface="ＭＳ Ｐゴシック"/>
          </a:endParaRPr>
        </a:p>
      </xdr:txBody>
    </xdr:sp>
    <xdr:clientData/>
  </xdr:oneCellAnchor>
  <xdr:twoCellAnchor>
    <xdr:from>
      <xdr:col>6</xdr:col>
      <xdr:colOff>422275</xdr:colOff>
      <xdr:row>39</xdr:row>
      <xdr:rowOff>18288</xdr:rowOff>
    </xdr:from>
    <xdr:to>
      <xdr:col>6</xdr:col>
      <xdr:colOff>600075</xdr:colOff>
      <xdr:row>39</xdr:row>
      <xdr:rowOff>18288</xdr:rowOff>
    </xdr:to>
    <xdr:cxnSp macro="">
      <xdr:nvCxnSpPr>
        <xdr:cNvPr id="58" name="直線コネクタ 57"/>
        <xdr:cNvCxnSpPr/>
      </xdr:nvCxnSpPr>
      <xdr:spPr>
        <a:xfrm>
          <a:off x="4546600" y="6704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121937</xdr:rowOff>
    </xdr:from>
    <xdr:ext cx="534377" cy="259045"/>
    <xdr:sp macro="" textlink="">
      <xdr:nvSpPr>
        <xdr:cNvPr id="59" name="議会費最大値テキスト"/>
        <xdr:cNvSpPr txBox="1"/>
      </xdr:nvSpPr>
      <xdr:spPr>
        <a:xfrm>
          <a:off x="4686300" y="5093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17,120</a:t>
          </a:r>
          <a:endParaRPr kumimoji="1" lang="ja-JP" altLang="en-US" sz="1000" b="1">
            <a:latin typeface="ＭＳ Ｐゴシック"/>
          </a:endParaRPr>
        </a:p>
      </xdr:txBody>
    </xdr:sp>
    <xdr:clientData/>
  </xdr:oneCellAnchor>
  <xdr:twoCellAnchor>
    <xdr:from>
      <xdr:col>6</xdr:col>
      <xdr:colOff>422275</xdr:colOff>
      <xdr:row>31</xdr:row>
      <xdr:rowOff>3810</xdr:rowOff>
    </xdr:from>
    <xdr:to>
      <xdr:col>6</xdr:col>
      <xdr:colOff>600075</xdr:colOff>
      <xdr:row>31</xdr:row>
      <xdr:rowOff>3810</xdr:rowOff>
    </xdr:to>
    <xdr:cxnSp macro="">
      <xdr:nvCxnSpPr>
        <xdr:cNvPr id="60" name="直線コネクタ 59"/>
        <xdr:cNvCxnSpPr/>
      </xdr:nvCxnSpPr>
      <xdr:spPr>
        <a:xfrm>
          <a:off x="4546600" y="531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139192</xdr:rowOff>
    </xdr:from>
    <xdr:to>
      <xdr:col>6</xdr:col>
      <xdr:colOff>511175</xdr:colOff>
      <xdr:row>36</xdr:row>
      <xdr:rowOff>41910</xdr:rowOff>
    </xdr:to>
    <xdr:cxnSp macro="">
      <xdr:nvCxnSpPr>
        <xdr:cNvPr id="61" name="直線コネクタ 60"/>
        <xdr:cNvCxnSpPr/>
      </xdr:nvCxnSpPr>
      <xdr:spPr>
        <a:xfrm>
          <a:off x="3797300" y="6139942"/>
          <a:ext cx="838200" cy="74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68089</xdr:rowOff>
    </xdr:from>
    <xdr:ext cx="469744" cy="259045"/>
    <xdr:sp macro="" textlink="">
      <xdr:nvSpPr>
        <xdr:cNvPr id="62" name="議会費平均値テキスト"/>
        <xdr:cNvSpPr txBox="1"/>
      </xdr:nvSpPr>
      <xdr:spPr>
        <a:xfrm>
          <a:off x="4686300" y="62402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9,294</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89662</xdr:rowOff>
    </xdr:from>
    <xdr:to>
      <xdr:col>6</xdr:col>
      <xdr:colOff>561975</xdr:colOff>
      <xdr:row>37</xdr:row>
      <xdr:rowOff>19812</xdr:rowOff>
    </xdr:to>
    <xdr:sp macro="" textlink="">
      <xdr:nvSpPr>
        <xdr:cNvPr id="63" name="フローチャート : 判断 62"/>
        <xdr:cNvSpPr/>
      </xdr:nvSpPr>
      <xdr:spPr>
        <a:xfrm>
          <a:off x="4584700" y="626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139192</xdr:rowOff>
    </xdr:from>
    <xdr:to>
      <xdr:col>5</xdr:col>
      <xdr:colOff>358775</xdr:colOff>
      <xdr:row>36</xdr:row>
      <xdr:rowOff>29591</xdr:rowOff>
    </xdr:to>
    <xdr:cxnSp macro="">
      <xdr:nvCxnSpPr>
        <xdr:cNvPr id="64" name="直線コネクタ 63"/>
        <xdr:cNvCxnSpPr/>
      </xdr:nvCxnSpPr>
      <xdr:spPr>
        <a:xfrm flipV="1">
          <a:off x="2908300" y="6139942"/>
          <a:ext cx="889000" cy="61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2794</xdr:rowOff>
    </xdr:from>
    <xdr:to>
      <xdr:col>5</xdr:col>
      <xdr:colOff>409575</xdr:colOff>
      <xdr:row>36</xdr:row>
      <xdr:rowOff>104394</xdr:rowOff>
    </xdr:to>
    <xdr:sp macro="" textlink="">
      <xdr:nvSpPr>
        <xdr:cNvPr id="65" name="フローチャート : 判断 64"/>
        <xdr:cNvSpPr/>
      </xdr:nvSpPr>
      <xdr:spPr>
        <a:xfrm>
          <a:off x="37465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95521</xdr:rowOff>
    </xdr:from>
    <xdr:ext cx="469744" cy="259045"/>
    <xdr:sp macro="" textlink="">
      <xdr:nvSpPr>
        <xdr:cNvPr id="66" name="テキスト ボックス 65"/>
        <xdr:cNvSpPr txBox="1"/>
      </xdr:nvSpPr>
      <xdr:spPr>
        <a:xfrm>
          <a:off x="3562427" y="6267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9,978</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29591</xdr:rowOff>
    </xdr:from>
    <xdr:to>
      <xdr:col>4</xdr:col>
      <xdr:colOff>155575</xdr:colOff>
      <xdr:row>36</xdr:row>
      <xdr:rowOff>64389</xdr:rowOff>
    </xdr:to>
    <xdr:cxnSp macro="">
      <xdr:nvCxnSpPr>
        <xdr:cNvPr id="67" name="直線コネクタ 66"/>
        <xdr:cNvCxnSpPr/>
      </xdr:nvCxnSpPr>
      <xdr:spPr>
        <a:xfrm flipV="1">
          <a:off x="2019300" y="6201791"/>
          <a:ext cx="889000" cy="34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17145</xdr:rowOff>
    </xdr:from>
    <xdr:to>
      <xdr:col>4</xdr:col>
      <xdr:colOff>206375</xdr:colOff>
      <xdr:row>36</xdr:row>
      <xdr:rowOff>118745</xdr:rowOff>
    </xdr:to>
    <xdr:sp macro="" textlink="">
      <xdr:nvSpPr>
        <xdr:cNvPr id="68" name="フローチャート : 判断 67"/>
        <xdr:cNvSpPr/>
      </xdr:nvSpPr>
      <xdr:spPr>
        <a:xfrm>
          <a:off x="2857500" y="618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109872</xdr:rowOff>
    </xdr:from>
    <xdr:ext cx="469744" cy="259045"/>
    <xdr:sp macro="" textlink="">
      <xdr:nvSpPr>
        <xdr:cNvPr id="69" name="テキスト ボックス 68"/>
        <xdr:cNvSpPr txBox="1"/>
      </xdr:nvSpPr>
      <xdr:spPr>
        <a:xfrm>
          <a:off x="2673427" y="6282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9,865</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34671</xdr:rowOff>
    </xdr:from>
    <xdr:to>
      <xdr:col>2</xdr:col>
      <xdr:colOff>638175</xdr:colOff>
      <xdr:row>36</xdr:row>
      <xdr:rowOff>64389</xdr:rowOff>
    </xdr:to>
    <xdr:cxnSp macro="">
      <xdr:nvCxnSpPr>
        <xdr:cNvPr id="70" name="直線コネクタ 69"/>
        <xdr:cNvCxnSpPr/>
      </xdr:nvCxnSpPr>
      <xdr:spPr>
        <a:xfrm>
          <a:off x="1130300" y="6206871"/>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51054</xdr:rowOff>
    </xdr:from>
    <xdr:to>
      <xdr:col>3</xdr:col>
      <xdr:colOff>3175</xdr:colOff>
      <xdr:row>36</xdr:row>
      <xdr:rowOff>152654</xdr:rowOff>
    </xdr:to>
    <xdr:sp macro="" textlink="">
      <xdr:nvSpPr>
        <xdr:cNvPr id="71" name="フローチャート : 判断 70"/>
        <xdr:cNvSpPr/>
      </xdr:nvSpPr>
      <xdr:spPr>
        <a:xfrm>
          <a:off x="1968500" y="622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143781</xdr:rowOff>
    </xdr:from>
    <xdr:ext cx="469744" cy="259045"/>
    <xdr:sp macro="" textlink="">
      <xdr:nvSpPr>
        <xdr:cNvPr id="72" name="テキスト ボックス 71"/>
        <xdr:cNvSpPr txBox="1"/>
      </xdr:nvSpPr>
      <xdr:spPr>
        <a:xfrm>
          <a:off x="1784427" y="6315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9,598</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21590</xdr:rowOff>
    </xdr:from>
    <xdr:to>
      <xdr:col>1</xdr:col>
      <xdr:colOff>485775</xdr:colOff>
      <xdr:row>36</xdr:row>
      <xdr:rowOff>123190</xdr:rowOff>
    </xdr:to>
    <xdr:sp macro="" textlink="">
      <xdr:nvSpPr>
        <xdr:cNvPr id="73" name="フローチャート : 判断 72"/>
        <xdr:cNvSpPr/>
      </xdr:nvSpPr>
      <xdr:spPr>
        <a:xfrm>
          <a:off x="1079500" y="619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114317</xdr:rowOff>
    </xdr:from>
    <xdr:ext cx="469744" cy="259045"/>
    <xdr:sp macro="" textlink="">
      <xdr:nvSpPr>
        <xdr:cNvPr id="74" name="テキスト ボックス 73"/>
        <xdr:cNvSpPr txBox="1"/>
      </xdr:nvSpPr>
      <xdr:spPr>
        <a:xfrm>
          <a:off x="895427" y="6286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9,830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162560</xdr:rowOff>
    </xdr:from>
    <xdr:to>
      <xdr:col>6</xdr:col>
      <xdr:colOff>561975</xdr:colOff>
      <xdr:row>36</xdr:row>
      <xdr:rowOff>92710</xdr:rowOff>
    </xdr:to>
    <xdr:sp macro="" textlink="">
      <xdr:nvSpPr>
        <xdr:cNvPr id="80" name="円/楕円 79"/>
        <xdr:cNvSpPr/>
      </xdr:nvSpPr>
      <xdr:spPr>
        <a:xfrm>
          <a:off x="4584700" y="616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13987</xdr:rowOff>
    </xdr:from>
    <xdr:ext cx="534377" cy="259045"/>
    <xdr:sp macro="" textlink="">
      <xdr:nvSpPr>
        <xdr:cNvPr id="81" name="議会費該当値テキスト"/>
        <xdr:cNvSpPr txBox="1"/>
      </xdr:nvSpPr>
      <xdr:spPr>
        <a:xfrm>
          <a:off x="4686300" y="601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10,070</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88392</xdr:rowOff>
    </xdr:from>
    <xdr:to>
      <xdr:col>5</xdr:col>
      <xdr:colOff>409575</xdr:colOff>
      <xdr:row>36</xdr:row>
      <xdr:rowOff>18542</xdr:rowOff>
    </xdr:to>
    <xdr:sp macro="" textlink="">
      <xdr:nvSpPr>
        <xdr:cNvPr id="82" name="円/楕円 81"/>
        <xdr:cNvSpPr/>
      </xdr:nvSpPr>
      <xdr:spPr>
        <a:xfrm>
          <a:off x="3746500" y="608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35069</xdr:rowOff>
    </xdr:from>
    <xdr:ext cx="534377" cy="259045"/>
    <xdr:sp macro="" textlink="">
      <xdr:nvSpPr>
        <xdr:cNvPr id="83" name="テキスト ボックス 82"/>
        <xdr:cNvSpPr txBox="1"/>
      </xdr:nvSpPr>
      <xdr:spPr>
        <a:xfrm>
          <a:off x="3530111" y="5864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10,654</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150241</xdr:rowOff>
    </xdr:from>
    <xdr:to>
      <xdr:col>4</xdr:col>
      <xdr:colOff>206375</xdr:colOff>
      <xdr:row>36</xdr:row>
      <xdr:rowOff>80391</xdr:rowOff>
    </xdr:to>
    <xdr:sp macro="" textlink="">
      <xdr:nvSpPr>
        <xdr:cNvPr id="84" name="円/楕円 83"/>
        <xdr:cNvSpPr/>
      </xdr:nvSpPr>
      <xdr:spPr>
        <a:xfrm>
          <a:off x="2857500" y="6150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96918</xdr:rowOff>
    </xdr:from>
    <xdr:ext cx="534377" cy="259045"/>
    <xdr:sp macro="" textlink="">
      <xdr:nvSpPr>
        <xdr:cNvPr id="85" name="テキスト ボックス 84"/>
        <xdr:cNvSpPr txBox="1"/>
      </xdr:nvSpPr>
      <xdr:spPr>
        <a:xfrm>
          <a:off x="2641111" y="5926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10,167</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13589</xdr:rowOff>
    </xdr:from>
    <xdr:to>
      <xdr:col>3</xdr:col>
      <xdr:colOff>3175</xdr:colOff>
      <xdr:row>36</xdr:row>
      <xdr:rowOff>115189</xdr:rowOff>
    </xdr:to>
    <xdr:sp macro="" textlink="">
      <xdr:nvSpPr>
        <xdr:cNvPr id="86" name="円/楕円 85"/>
        <xdr:cNvSpPr/>
      </xdr:nvSpPr>
      <xdr:spPr>
        <a:xfrm>
          <a:off x="1968500" y="618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131716</xdr:rowOff>
    </xdr:from>
    <xdr:ext cx="469744" cy="259045"/>
    <xdr:sp macro="" textlink="">
      <xdr:nvSpPr>
        <xdr:cNvPr id="87" name="テキスト ボックス 86"/>
        <xdr:cNvSpPr txBox="1"/>
      </xdr:nvSpPr>
      <xdr:spPr>
        <a:xfrm>
          <a:off x="1784427" y="5961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9,893</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155321</xdr:rowOff>
    </xdr:from>
    <xdr:to>
      <xdr:col>1</xdr:col>
      <xdr:colOff>485775</xdr:colOff>
      <xdr:row>36</xdr:row>
      <xdr:rowOff>85471</xdr:rowOff>
    </xdr:to>
    <xdr:sp macro="" textlink="">
      <xdr:nvSpPr>
        <xdr:cNvPr id="88" name="円/楕円 87"/>
        <xdr:cNvSpPr/>
      </xdr:nvSpPr>
      <xdr:spPr>
        <a:xfrm>
          <a:off x="1079500" y="615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101998</xdr:rowOff>
    </xdr:from>
    <xdr:ext cx="534377" cy="259045"/>
    <xdr:sp macro="" textlink="">
      <xdr:nvSpPr>
        <xdr:cNvPr id="89" name="テキスト ボックス 88"/>
        <xdr:cNvSpPr txBox="1"/>
      </xdr:nvSpPr>
      <xdr:spPr>
        <a:xfrm>
          <a:off x="863111" y="5931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10,127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61,765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135075</xdr:rowOff>
    </xdr:from>
    <xdr:to>
      <xdr:col>6</xdr:col>
      <xdr:colOff>510540</xdr:colOff>
      <xdr:row>59</xdr:row>
      <xdr:rowOff>6709</xdr:rowOff>
    </xdr:to>
    <xdr:cxnSp macro="">
      <xdr:nvCxnSpPr>
        <xdr:cNvPr id="115" name="直線コネクタ 114"/>
        <xdr:cNvCxnSpPr/>
      </xdr:nvCxnSpPr>
      <xdr:spPr>
        <a:xfrm flipV="1">
          <a:off x="4633595" y="8707575"/>
          <a:ext cx="1270" cy="14146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10536</xdr:rowOff>
    </xdr:from>
    <xdr:ext cx="534377" cy="259045"/>
    <xdr:sp macro="" textlink="">
      <xdr:nvSpPr>
        <xdr:cNvPr id="116" name="総務費最小値テキスト"/>
        <xdr:cNvSpPr txBox="1"/>
      </xdr:nvSpPr>
      <xdr:spPr>
        <a:xfrm>
          <a:off x="4686300" y="10126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56,447</a:t>
          </a:r>
          <a:endParaRPr kumimoji="1" lang="ja-JP" altLang="en-US" sz="1000" b="1">
            <a:latin typeface="ＭＳ Ｐゴシック"/>
          </a:endParaRPr>
        </a:p>
      </xdr:txBody>
    </xdr:sp>
    <xdr:clientData/>
  </xdr:oneCellAnchor>
  <xdr:twoCellAnchor>
    <xdr:from>
      <xdr:col>6</xdr:col>
      <xdr:colOff>422275</xdr:colOff>
      <xdr:row>59</xdr:row>
      <xdr:rowOff>6709</xdr:rowOff>
    </xdr:from>
    <xdr:to>
      <xdr:col>6</xdr:col>
      <xdr:colOff>600075</xdr:colOff>
      <xdr:row>59</xdr:row>
      <xdr:rowOff>6709</xdr:rowOff>
    </xdr:to>
    <xdr:cxnSp macro="">
      <xdr:nvCxnSpPr>
        <xdr:cNvPr id="117" name="直線コネクタ 116"/>
        <xdr:cNvCxnSpPr/>
      </xdr:nvCxnSpPr>
      <xdr:spPr>
        <a:xfrm>
          <a:off x="4546600" y="10122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81752</xdr:rowOff>
    </xdr:from>
    <xdr:ext cx="599010" cy="259045"/>
    <xdr:sp macro="" textlink="">
      <xdr:nvSpPr>
        <xdr:cNvPr id="118" name="総務費最大値テキスト"/>
        <xdr:cNvSpPr txBox="1"/>
      </xdr:nvSpPr>
      <xdr:spPr>
        <a:xfrm>
          <a:off x="4686300" y="8482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922,832</a:t>
          </a:r>
          <a:endParaRPr kumimoji="1" lang="ja-JP" altLang="en-US" sz="1000" b="1">
            <a:latin typeface="ＭＳ Ｐゴシック"/>
          </a:endParaRPr>
        </a:p>
      </xdr:txBody>
    </xdr:sp>
    <xdr:clientData/>
  </xdr:oneCellAnchor>
  <xdr:twoCellAnchor>
    <xdr:from>
      <xdr:col>6</xdr:col>
      <xdr:colOff>422275</xdr:colOff>
      <xdr:row>50</xdr:row>
      <xdr:rowOff>135075</xdr:rowOff>
    </xdr:from>
    <xdr:to>
      <xdr:col>6</xdr:col>
      <xdr:colOff>600075</xdr:colOff>
      <xdr:row>50</xdr:row>
      <xdr:rowOff>135075</xdr:rowOff>
    </xdr:to>
    <xdr:cxnSp macro="">
      <xdr:nvCxnSpPr>
        <xdr:cNvPr id="119" name="直線コネクタ 118"/>
        <xdr:cNvCxnSpPr/>
      </xdr:nvCxnSpPr>
      <xdr:spPr>
        <a:xfrm>
          <a:off x="4546600" y="8707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78486</xdr:rowOff>
    </xdr:from>
    <xdr:to>
      <xdr:col>6</xdr:col>
      <xdr:colOff>511175</xdr:colOff>
      <xdr:row>58</xdr:row>
      <xdr:rowOff>95440</xdr:rowOff>
    </xdr:to>
    <xdr:cxnSp macro="">
      <xdr:nvCxnSpPr>
        <xdr:cNvPr id="120" name="直線コネクタ 119"/>
        <xdr:cNvCxnSpPr/>
      </xdr:nvCxnSpPr>
      <xdr:spPr>
        <a:xfrm flipV="1">
          <a:off x="3797300" y="10022586"/>
          <a:ext cx="838200" cy="1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134696</xdr:rowOff>
    </xdr:from>
    <xdr:ext cx="599010" cy="259045"/>
    <xdr:sp macro="" textlink="">
      <xdr:nvSpPr>
        <xdr:cNvPr id="121" name="総務費平均値テキスト"/>
        <xdr:cNvSpPr txBox="1"/>
      </xdr:nvSpPr>
      <xdr:spPr>
        <a:xfrm>
          <a:off x="4686300" y="97358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170,964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111819</xdr:rowOff>
    </xdr:from>
    <xdr:to>
      <xdr:col>6</xdr:col>
      <xdr:colOff>561975</xdr:colOff>
      <xdr:row>58</xdr:row>
      <xdr:rowOff>41969</xdr:rowOff>
    </xdr:to>
    <xdr:sp macro="" textlink="">
      <xdr:nvSpPr>
        <xdr:cNvPr id="122" name="フローチャート : 判断 121"/>
        <xdr:cNvSpPr/>
      </xdr:nvSpPr>
      <xdr:spPr>
        <a:xfrm>
          <a:off x="4584700" y="9884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95440</xdr:rowOff>
    </xdr:from>
    <xdr:to>
      <xdr:col>5</xdr:col>
      <xdr:colOff>358775</xdr:colOff>
      <xdr:row>58</xdr:row>
      <xdr:rowOff>110341</xdr:rowOff>
    </xdr:to>
    <xdr:cxnSp macro="">
      <xdr:nvCxnSpPr>
        <xdr:cNvPr id="123" name="直線コネクタ 122"/>
        <xdr:cNvCxnSpPr/>
      </xdr:nvCxnSpPr>
      <xdr:spPr>
        <a:xfrm flipV="1">
          <a:off x="2908300" y="10039540"/>
          <a:ext cx="889000" cy="14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155896</xdr:rowOff>
    </xdr:from>
    <xdr:to>
      <xdr:col>5</xdr:col>
      <xdr:colOff>409575</xdr:colOff>
      <xdr:row>58</xdr:row>
      <xdr:rowOff>86046</xdr:rowOff>
    </xdr:to>
    <xdr:sp macro="" textlink="">
      <xdr:nvSpPr>
        <xdr:cNvPr id="124" name="フローチャート : 判断 123"/>
        <xdr:cNvSpPr/>
      </xdr:nvSpPr>
      <xdr:spPr>
        <a:xfrm>
          <a:off x="3746500" y="992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102573</xdr:rowOff>
    </xdr:from>
    <xdr:ext cx="599010" cy="259045"/>
    <xdr:sp macro="" textlink="">
      <xdr:nvSpPr>
        <xdr:cNvPr id="125" name="テキスト ボックス 124"/>
        <xdr:cNvSpPr txBox="1"/>
      </xdr:nvSpPr>
      <xdr:spPr>
        <a:xfrm>
          <a:off x="3497794" y="9703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143,970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110341</xdr:rowOff>
    </xdr:from>
    <xdr:to>
      <xdr:col>4</xdr:col>
      <xdr:colOff>155575</xdr:colOff>
      <xdr:row>58</xdr:row>
      <xdr:rowOff>122292</xdr:rowOff>
    </xdr:to>
    <xdr:cxnSp macro="">
      <xdr:nvCxnSpPr>
        <xdr:cNvPr id="126" name="直線コネクタ 125"/>
        <xdr:cNvCxnSpPr/>
      </xdr:nvCxnSpPr>
      <xdr:spPr>
        <a:xfrm flipV="1">
          <a:off x="2019300" y="10054441"/>
          <a:ext cx="889000" cy="11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78641</xdr:rowOff>
    </xdr:from>
    <xdr:to>
      <xdr:col>4</xdr:col>
      <xdr:colOff>206375</xdr:colOff>
      <xdr:row>58</xdr:row>
      <xdr:rowOff>8791</xdr:rowOff>
    </xdr:to>
    <xdr:sp macro="" textlink="">
      <xdr:nvSpPr>
        <xdr:cNvPr id="127" name="フローチャート : 判断 126"/>
        <xdr:cNvSpPr/>
      </xdr:nvSpPr>
      <xdr:spPr>
        <a:xfrm>
          <a:off x="2857500" y="98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25318</xdr:rowOff>
    </xdr:from>
    <xdr:ext cx="599010" cy="259045"/>
    <xdr:sp macro="" textlink="">
      <xdr:nvSpPr>
        <xdr:cNvPr id="128" name="テキスト ボックス 127"/>
        <xdr:cNvSpPr txBox="1"/>
      </xdr:nvSpPr>
      <xdr:spPr>
        <a:xfrm>
          <a:off x="2608794" y="962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191,283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113231</xdr:rowOff>
    </xdr:from>
    <xdr:to>
      <xdr:col>2</xdr:col>
      <xdr:colOff>638175</xdr:colOff>
      <xdr:row>58</xdr:row>
      <xdr:rowOff>122292</xdr:rowOff>
    </xdr:to>
    <xdr:cxnSp macro="">
      <xdr:nvCxnSpPr>
        <xdr:cNvPr id="129" name="直線コネクタ 128"/>
        <xdr:cNvCxnSpPr/>
      </xdr:nvCxnSpPr>
      <xdr:spPr>
        <a:xfrm>
          <a:off x="1130300" y="10057331"/>
          <a:ext cx="889000" cy="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13364</xdr:rowOff>
    </xdr:from>
    <xdr:to>
      <xdr:col>3</xdr:col>
      <xdr:colOff>3175</xdr:colOff>
      <xdr:row>58</xdr:row>
      <xdr:rowOff>114964</xdr:rowOff>
    </xdr:to>
    <xdr:sp macro="" textlink="">
      <xdr:nvSpPr>
        <xdr:cNvPr id="130" name="フローチャート : 判断 129"/>
        <xdr:cNvSpPr/>
      </xdr:nvSpPr>
      <xdr:spPr>
        <a:xfrm>
          <a:off x="1968500" y="995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131491</xdr:rowOff>
    </xdr:from>
    <xdr:ext cx="599010" cy="259045"/>
    <xdr:sp macro="" textlink="">
      <xdr:nvSpPr>
        <xdr:cNvPr id="131" name="テキスト ボックス 130"/>
        <xdr:cNvSpPr txBox="1"/>
      </xdr:nvSpPr>
      <xdr:spPr>
        <a:xfrm>
          <a:off x="1719794" y="9732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126,260</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19744</xdr:rowOff>
    </xdr:from>
    <xdr:to>
      <xdr:col>1</xdr:col>
      <xdr:colOff>485775</xdr:colOff>
      <xdr:row>58</xdr:row>
      <xdr:rowOff>121344</xdr:rowOff>
    </xdr:to>
    <xdr:sp macro="" textlink="">
      <xdr:nvSpPr>
        <xdr:cNvPr id="132" name="フローチャート : 判断 131"/>
        <xdr:cNvSpPr/>
      </xdr:nvSpPr>
      <xdr:spPr>
        <a:xfrm>
          <a:off x="1079500" y="996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137871</xdr:rowOff>
    </xdr:from>
    <xdr:ext cx="599010" cy="259045"/>
    <xdr:sp macro="" textlink="">
      <xdr:nvSpPr>
        <xdr:cNvPr id="133" name="テキスト ボックス 132"/>
        <xdr:cNvSpPr txBox="1"/>
      </xdr:nvSpPr>
      <xdr:spPr>
        <a:xfrm>
          <a:off x="830794" y="9739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122,353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27686</xdr:rowOff>
    </xdr:from>
    <xdr:to>
      <xdr:col>6</xdr:col>
      <xdr:colOff>561975</xdr:colOff>
      <xdr:row>58</xdr:row>
      <xdr:rowOff>129286</xdr:rowOff>
    </xdr:to>
    <xdr:sp macro="" textlink="">
      <xdr:nvSpPr>
        <xdr:cNvPr id="139" name="円/楕円 138"/>
        <xdr:cNvSpPr/>
      </xdr:nvSpPr>
      <xdr:spPr>
        <a:xfrm>
          <a:off x="4584700" y="9971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114063</xdr:rowOff>
    </xdr:from>
    <xdr:ext cx="599010" cy="259045"/>
    <xdr:sp macro="" textlink="">
      <xdr:nvSpPr>
        <xdr:cNvPr id="140" name="総務費該当値テキスト"/>
        <xdr:cNvSpPr txBox="1"/>
      </xdr:nvSpPr>
      <xdr:spPr>
        <a:xfrm>
          <a:off x="4686300" y="9886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117,489</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44640</xdr:rowOff>
    </xdr:from>
    <xdr:to>
      <xdr:col>5</xdr:col>
      <xdr:colOff>409575</xdr:colOff>
      <xdr:row>58</xdr:row>
      <xdr:rowOff>146240</xdr:rowOff>
    </xdr:to>
    <xdr:sp macro="" textlink="">
      <xdr:nvSpPr>
        <xdr:cNvPr id="141" name="円/楕円 140"/>
        <xdr:cNvSpPr/>
      </xdr:nvSpPr>
      <xdr:spPr>
        <a:xfrm>
          <a:off x="3746500" y="998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137367</xdr:rowOff>
    </xdr:from>
    <xdr:ext cx="599010" cy="259045"/>
    <xdr:sp macro="" textlink="">
      <xdr:nvSpPr>
        <xdr:cNvPr id="142" name="テキスト ボックス 141"/>
        <xdr:cNvSpPr txBox="1"/>
      </xdr:nvSpPr>
      <xdr:spPr>
        <a:xfrm>
          <a:off x="3497794" y="10081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107,106</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59541</xdr:rowOff>
    </xdr:from>
    <xdr:to>
      <xdr:col>4</xdr:col>
      <xdr:colOff>206375</xdr:colOff>
      <xdr:row>58</xdr:row>
      <xdr:rowOff>161141</xdr:rowOff>
    </xdr:to>
    <xdr:sp macro="" textlink="">
      <xdr:nvSpPr>
        <xdr:cNvPr id="143" name="円/楕円 142"/>
        <xdr:cNvSpPr/>
      </xdr:nvSpPr>
      <xdr:spPr>
        <a:xfrm>
          <a:off x="2857500" y="10003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152268</xdr:rowOff>
    </xdr:from>
    <xdr:ext cx="534377" cy="259045"/>
    <xdr:sp macro="" textlink="">
      <xdr:nvSpPr>
        <xdr:cNvPr id="144" name="テキスト ボックス 143"/>
        <xdr:cNvSpPr txBox="1"/>
      </xdr:nvSpPr>
      <xdr:spPr>
        <a:xfrm>
          <a:off x="2641111" y="10096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97,980</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71492</xdr:rowOff>
    </xdr:from>
    <xdr:to>
      <xdr:col>3</xdr:col>
      <xdr:colOff>3175</xdr:colOff>
      <xdr:row>59</xdr:row>
      <xdr:rowOff>1642</xdr:rowOff>
    </xdr:to>
    <xdr:sp macro="" textlink="">
      <xdr:nvSpPr>
        <xdr:cNvPr id="145" name="円/楕円 144"/>
        <xdr:cNvSpPr/>
      </xdr:nvSpPr>
      <xdr:spPr>
        <a:xfrm>
          <a:off x="1968500" y="1001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164219</xdr:rowOff>
    </xdr:from>
    <xdr:ext cx="534377" cy="259045"/>
    <xdr:sp macro="" textlink="">
      <xdr:nvSpPr>
        <xdr:cNvPr id="146" name="テキスト ボックス 145"/>
        <xdr:cNvSpPr txBox="1"/>
      </xdr:nvSpPr>
      <xdr:spPr>
        <a:xfrm>
          <a:off x="1752111" y="10108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90,661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62431</xdr:rowOff>
    </xdr:from>
    <xdr:to>
      <xdr:col>1</xdr:col>
      <xdr:colOff>485775</xdr:colOff>
      <xdr:row>58</xdr:row>
      <xdr:rowOff>164031</xdr:rowOff>
    </xdr:to>
    <xdr:sp macro="" textlink="">
      <xdr:nvSpPr>
        <xdr:cNvPr id="147" name="円/楕円 146"/>
        <xdr:cNvSpPr/>
      </xdr:nvSpPr>
      <xdr:spPr>
        <a:xfrm>
          <a:off x="1079500" y="10006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155158</xdr:rowOff>
    </xdr:from>
    <xdr:ext cx="534377" cy="259045"/>
    <xdr:sp macro="" textlink="">
      <xdr:nvSpPr>
        <xdr:cNvPr id="148" name="テキスト ボックス 147"/>
        <xdr:cNvSpPr txBox="1"/>
      </xdr:nvSpPr>
      <xdr:spPr>
        <a:xfrm>
          <a:off x="863111" y="10099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96,210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196,934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60" name="直線コネクタ 159"/>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61" name="テキスト ボックス 160"/>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2" name="直線コネクタ 161"/>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4" name="直線コネクタ 163"/>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6" name="直線コネクタ 165"/>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8" name="直線コネクタ 167"/>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70" name="直線コネクタ 169"/>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88689</xdr:rowOff>
    </xdr:from>
    <xdr:to>
      <xdr:col>6</xdr:col>
      <xdr:colOff>510540</xdr:colOff>
      <xdr:row>78</xdr:row>
      <xdr:rowOff>37832</xdr:rowOff>
    </xdr:to>
    <xdr:cxnSp macro="">
      <xdr:nvCxnSpPr>
        <xdr:cNvPr id="175" name="直線コネクタ 174"/>
        <xdr:cNvCxnSpPr/>
      </xdr:nvCxnSpPr>
      <xdr:spPr>
        <a:xfrm flipV="1">
          <a:off x="4633595" y="12090189"/>
          <a:ext cx="1270" cy="1320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41659</xdr:rowOff>
    </xdr:from>
    <xdr:ext cx="599010" cy="259045"/>
    <xdr:sp macro="" textlink="">
      <xdr:nvSpPr>
        <xdr:cNvPr id="176" name="民生費最小値テキスト"/>
        <xdr:cNvSpPr txBox="1"/>
      </xdr:nvSpPr>
      <xdr:spPr>
        <a:xfrm>
          <a:off x="4686300" y="13414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111,358</a:t>
          </a:r>
          <a:endParaRPr kumimoji="1" lang="ja-JP" altLang="en-US" sz="1000" b="1">
            <a:latin typeface="ＭＳ Ｐゴシック"/>
          </a:endParaRPr>
        </a:p>
      </xdr:txBody>
    </xdr:sp>
    <xdr:clientData/>
  </xdr:oneCellAnchor>
  <xdr:twoCellAnchor>
    <xdr:from>
      <xdr:col>6</xdr:col>
      <xdr:colOff>422275</xdr:colOff>
      <xdr:row>78</xdr:row>
      <xdr:rowOff>37832</xdr:rowOff>
    </xdr:from>
    <xdr:to>
      <xdr:col>6</xdr:col>
      <xdr:colOff>600075</xdr:colOff>
      <xdr:row>78</xdr:row>
      <xdr:rowOff>37832</xdr:rowOff>
    </xdr:to>
    <xdr:cxnSp macro="">
      <xdr:nvCxnSpPr>
        <xdr:cNvPr id="177" name="直線コネクタ 176"/>
        <xdr:cNvCxnSpPr/>
      </xdr:nvCxnSpPr>
      <xdr:spPr>
        <a:xfrm>
          <a:off x="4546600" y="13410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35366</xdr:rowOff>
    </xdr:from>
    <xdr:ext cx="599010" cy="259045"/>
    <xdr:sp macro="" textlink="">
      <xdr:nvSpPr>
        <xdr:cNvPr id="178" name="民生費最大値テキスト"/>
        <xdr:cNvSpPr txBox="1"/>
      </xdr:nvSpPr>
      <xdr:spPr>
        <a:xfrm>
          <a:off x="4686300" y="11865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232,686</a:t>
          </a:r>
          <a:endParaRPr kumimoji="1" lang="ja-JP" altLang="en-US" sz="1000" b="1">
            <a:latin typeface="ＭＳ Ｐゴシック"/>
          </a:endParaRPr>
        </a:p>
      </xdr:txBody>
    </xdr:sp>
    <xdr:clientData/>
  </xdr:oneCellAnchor>
  <xdr:twoCellAnchor>
    <xdr:from>
      <xdr:col>6</xdr:col>
      <xdr:colOff>422275</xdr:colOff>
      <xdr:row>70</xdr:row>
      <xdr:rowOff>88689</xdr:rowOff>
    </xdr:from>
    <xdr:to>
      <xdr:col>6</xdr:col>
      <xdr:colOff>600075</xdr:colOff>
      <xdr:row>70</xdr:row>
      <xdr:rowOff>88689</xdr:rowOff>
    </xdr:to>
    <xdr:cxnSp macro="">
      <xdr:nvCxnSpPr>
        <xdr:cNvPr id="179" name="直線コネクタ 178"/>
        <xdr:cNvCxnSpPr/>
      </xdr:nvCxnSpPr>
      <xdr:spPr>
        <a:xfrm>
          <a:off x="4546600" y="12090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2997</xdr:rowOff>
    </xdr:from>
    <xdr:to>
      <xdr:col>6</xdr:col>
      <xdr:colOff>511175</xdr:colOff>
      <xdr:row>73</xdr:row>
      <xdr:rowOff>170049</xdr:rowOff>
    </xdr:to>
    <xdr:cxnSp macro="">
      <xdr:nvCxnSpPr>
        <xdr:cNvPr id="180" name="直線コネクタ 179"/>
        <xdr:cNvCxnSpPr/>
      </xdr:nvCxnSpPr>
      <xdr:spPr>
        <a:xfrm flipV="1">
          <a:off x="3797300" y="12518847"/>
          <a:ext cx="838200" cy="167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89055</xdr:rowOff>
    </xdr:from>
    <xdr:ext cx="599010" cy="259045"/>
    <xdr:sp macro="" textlink="">
      <xdr:nvSpPr>
        <xdr:cNvPr id="181" name="民生費平均値テキスト"/>
        <xdr:cNvSpPr txBox="1"/>
      </xdr:nvSpPr>
      <xdr:spPr>
        <a:xfrm>
          <a:off x="4686300" y="127763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163,004</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110628</xdr:rowOff>
    </xdr:from>
    <xdr:to>
      <xdr:col>6</xdr:col>
      <xdr:colOff>561975</xdr:colOff>
      <xdr:row>75</xdr:row>
      <xdr:rowOff>40778</xdr:rowOff>
    </xdr:to>
    <xdr:sp macro="" textlink="">
      <xdr:nvSpPr>
        <xdr:cNvPr id="182" name="フローチャート : 判断 181"/>
        <xdr:cNvSpPr/>
      </xdr:nvSpPr>
      <xdr:spPr>
        <a:xfrm>
          <a:off x="4584700" y="12797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73</xdr:row>
      <xdr:rowOff>170049</xdr:rowOff>
    </xdr:from>
    <xdr:to>
      <xdr:col>5</xdr:col>
      <xdr:colOff>358775</xdr:colOff>
      <xdr:row>74</xdr:row>
      <xdr:rowOff>4032</xdr:rowOff>
    </xdr:to>
    <xdr:cxnSp macro="">
      <xdr:nvCxnSpPr>
        <xdr:cNvPr id="183" name="直線コネクタ 182"/>
        <xdr:cNvCxnSpPr/>
      </xdr:nvCxnSpPr>
      <xdr:spPr>
        <a:xfrm flipV="1">
          <a:off x="2908300" y="12685899"/>
          <a:ext cx="889000" cy="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40470</xdr:rowOff>
    </xdr:from>
    <xdr:to>
      <xdr:col>5</xdr:col>
      <xdr:colOff>409575</xdr:colOff>
      <xdr:row>75</xdr:row>
      <xdr:rowOff>142070</xdr:rowOff>
    </xdr:to>
    <xdr:sp macro="" textlink="">
      <xdr:nvSpPr>
        <xdr:cNvPr id="184" name="フローチャート : 判断 183"/>
        <xdr:cNvSpPr/>
      </xdr:nvSpPr>
      <xdr:spPr>
        <a:xfrm>
          <a:off x="3746500" y="1289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133196</xdr:rowOff>
    </xdr:from>
    <xdr:ext cx="599010" cy="259045"/>
    <xdr:sp macro="" textlink="">
      <xdr:nvSpPr>
        <xdr:cNvPr id="185" name="テキスト ボックス 184"/>
        <xdr:cNvSpPr txBox="1"/>
      </xdr:nvSpPr>
      <xdr:spPr>
        <a:xfrm>
          <a:off x="3497794" y="12991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153,699</a:t>
          </a:r>
          <a:endParaRPr kumimoji="1" lang="ja-JP" altLang="en-US" sz="1000" b="1">
            <a:solidFill>
              <a:srgbClr val="000080"/>
            </a:solidFill>
            <a:latin typeface="ＭＳ Ｐゴシック"/>
          </a:endParaRPr>
        </a:p>
      </xdr:txBody>
    </xdr:sp>
    <xdr:clientData/>
  </xdr:oneCellAnchor>
  <xdr:twoCellAnchor>
    <xdr:from>
      <xdr:col>2</xdr:col>
      <xdr:colOff>638175</xdr:colOff>
      <xdr:row>74</xdr:row>
      <xdr:rowOff>4032</xdr:rowOff>
    </xdr:from>
    <xdr:to>
      <xdr:col>4</xdr:col>
      <xdr:colOff>155575</xdr:colOff>
      <xdr:row>75</xdr:row>
      <xdr:rowOff>15799</xdr:rowOff>
    </xdr:to>
    <xdr:cxnSp macro="">
      <xdr:nvCxnSpPr>
        <xdr:cNvPr id="186" name="直線コネクタ 185"/>
        <xdr:cNvCxnSpPr/>
      </xdr:nvCxnSpPr>
      <xdr:spPr>
        <a:xfrm flipV="1">
          <a:off x="2019300" y="12691332"/>
          <a:ext cx="889000" cy="183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55633</xdr:rowOff>
    </xdr:from>
    <xdr:to>
      <xdr:col>4</xdr:col>
      <xdr:colOff>206375</xdr:colOff>
      <xdr:row>75</xdr:row>
      <xdr:rowOff>157234</xdr:rowOff>
    </xdr:to>
    <xdr:sp macro="" textlink="">
      <xdr:nvSpPr>
        <xdr:cNvPr id="187" name="フローチャート : 判断 186"/>
        <xdr:cNvSpPr/>
      </xdr:nvSpPr>
      <xdr:spPr>
        <a:xfrm>
          <a:off x="2857500" y="12914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148361</xdr:rowOff>
    </xdr:from>
    <xdr:ext cx="599010" cy="259045"/>
    <xdr:sp macro="" textlink="">
      <xdr:nvSpPr>
        <xdr:cNvPr id="188" name="テキスト ボックス 187"/>
        <xdr:cNvSpPr txBox="1"/>
      </xdr:nvSpPr>
      <xdr:spPr>
        <a:xfrm>
          <a:off x="2608794" y="130071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152,306</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15799</xdr:rowOff>
    </xdr:from>
    <xdr:to>
      <xdr:col>2</xdr:col>
      <xdr:colOff>638175</xdr:colOff>
      <xdr:row>75</xdr:row>
      <xdr:rowOff>22842</xdr:rowOff>
    </xdr:to>
    <xdr:cxnSp macro="">
      <xdr:nvCxnSpPr>
        <xdr:cNvPr id="189" name="直線コネクタ 188"/>
        <xdr:cNvCxnSpPr/>
      </xdr:nvCxnSpPr>
      <xdr:spPr>
        <a:xfrm flipV="1">
          <a:off x="1130300" y="12874549"/>
          <a:ext cx="889000" cy="7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40339</xdr:rowOff>
    </xdr:from>
    <xdr:to>
      <xdr:col>3</xdr:col>
      <xdr:colOff>3175</xdr:colOff>
      <xdr:row>76</xdr:row>
      <xdr:rowOff>141939</xdr:rowOff>
    </xdr:to>
    <xdr:sp macro="" textlink="">
      <xdr:nvSpPr>
        <xdr:cNvPr id="190" name="フローチャート : 判断 189"/>
        <xdr:cNvSpPr/>
      </xdr:nvSpPr>
      <xdr:spPr>
        <a:xfrm>
          <a:off x="1968500" y="1307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133066</xdr:rowOff>
    </xdr:from>
    <xdr:ext cx="599010" cy="259045"/>
    <xdr:sp macro="" textlink="">
      <xdr:nvSpPr>
        <xdr:cNvPr id="191" name="テキスト ボックス 190"/>
        <xdr:cNvSpPr txBox="1"/>
      </xdr:nvSpPr>
      <xdr:spPr>
        <a:xfrm>
          <a:off x="1719794" y="131632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137,961</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101712</xdr:rowOff>
    </xdr:from>
    <xdr:to>
      <xdr:col>1</xdr:col>
      <xdr:colOff>485775</xdr:colOff>
      <xdr:row>76</xdr:row>
      <xdr:rowOff>31862</xdr:rowOff>
    </xdr:to>
    <xdr:sp macro="" textlink="">
      <xdr:nvSpPr>
        <xdr:cNvPr id="192" name="フローチャート : 判断 191"/>
        <xdr:cNvSpPr/>
      </xdr:nvSpPr>
      <xdr:spPr>
        <a:xfrm>
          <a:off x="1079500" y="1296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22990</xdr:rowOff>
    </xdr:from>
    <xdr:ext cx="599010" cy="259045"/>
    <xdr:sp macro="" textlink="">
      <xdr:nvSpPr>
        <xdr:cNvPr id="193" name="テキスト ボックス 192"/>
        <xdr:cNvSpPr txBox="1"/>
      </xdr:nvSpPr>
      <xdr:spPr>
        <a:xfrm>
          <a:off x="830794" y="13053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72</xdr:row>
      <xdr:rowOff>123647</xdr:rowOff>
    </xdr:from>
    <xdr:to>
      <xdr:col>6</xdr:col>
      <xdr:colOff>561975</xdr:colOff>
      <xdr:row>73</xdr:row>
      <xdr:rowOff>53797</xdr:rowOff>
    </xdr:to>
    <xdr:sp macro="" textlink="">
      <xdr:nvSpPr>
        <xdr:cNvPr id="199" name="円/楕円 198"/>
        <xdr:cNvSpPr/>
      </xdr:nvSpPr>
      <xdr:spPr>
        <a:xfrm>
          <a:off x="4584700" y="12468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71</xdr:row>
      <xdr:rowOff>146524</xdr:rowOff>
    </xdr:from>
    <xdr:ext cx="599010" cy="259045"/>
    <xdr:sp macro="" textlink="">
      <xdr:nvSpPr>
        <xdr:cNvPr id="200" name="民生費該当値テキスト"/>
        <xdr:cNvSpPr txBox="1"/>
      </xdr:nvSpPr>
      <xdr:spPr>
        <a:xfrm>
          <a:off x="4686300" y="123194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193,308</a:t>
          </a:r>
          <a:endParaRPr kumimoji="1" lang="ja-JP" altLang="en-US" sz="1000" b="1">
            <a:solidFill>
              <a:srgbClr val="FF0000"/>
            </a:solidFill>
            <a:latin typeface="ＭＳ Ｐゴシック"/>
          </a:endParaRPr>
        </a:p>
      </xdr:txBody>
    </xdr:sp>
    <xdr:clientData/>
  </xdr:oneCellAnchor>
  <xdr:twoCellAnchor>
    <xdr:from>
      <xdr:col>5</xdr:col>
      <xdr:colOff>307975</xdr:colOff>
      <xdr:row>73</xdr:row>
      <xdr:rowOff>119249</xdr:rowOff>
    </xdr:from>
    <xdr:to>
      <xdr:col>5</xdr:col>
      <xdr:colOff>409575</xdr:colOff>
      <xdr:row>74</xdr:row>
      <xdr:rowOff>49399</xdr:rowOff>
    </xdr:to>
    <xdr:sp macro="" textlink="">
      <xdr:nvSpPr>
        <xdr:cNvPr id="201" name="円/楕円 200"/>
        <xdr:cNvSpPr/>
      </xdr:nvSpPr>
      <xdr:spPr>
        <a:xfrm>
          <a:off x="3746500" y="12635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65926</xdr:rowOff>
    </xdr:from>
    <xdr:ext cx="599010" cy="259045"/>
    <xdr:sp macro="" textlink="">
      <xdr:nvSpPr>
        <xdr:cNvPr id="202" name="テキスト ボックス 201"/>
        <xdr:cNvSpPr txBox="1"/>
      </xdr:nvSpPr>
      <xdr:spPr>
        <a:xfrm>
          <a:off x="3497794" y="12410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177,962</a:t>
          </a:r>
          <a:endParaRPr kumimoji="1" lang="ja-JP" altLang="en-US" sz="1000" b="1">
            <a:solidFill>
              <a:srgbClr val="FF0000"/>
            </a:solidFill>
            <a:latin typeface="ＭＳ Ｐゴシック"/>
          </a:endParaRPr>
        </a:p>
      </xdr:txBody>
    </xdr:sp>
    <xdr:clientData/>
  </xdr:oneCellAnchor>
  <xdr:twoCellAnchor>
    <xdr:from>
      <xdr:col>4</xdr:col>
      <xdr:colOff>104775</xdr:colOff>
      <xdr:row>73</xdr:row>
      <xdr:rowOff>124682</xdr:rowOff>
    </xdr:from>
    <xdr:to>
      <xdr:col>4</xdr:col>
      <xdr:colOff>206375</xdr:colOff>
      <xdr:row>74</xdr:row>
      <xdr:rowOff>54832</xdr:rowOff>
    </xdr:to>
    <xdr:sp macro="" textlink="">
      <xdr:nvSpPr>
        <xdr:cNvPr id="203" name="円/楕円 202"/>
        <xdr:cNvSpPr/>
      </xdr:nvSpPr>
      <xdr:spPr>
        <a:xfrm>
          <a:off x="2857500" y="1264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72</xdr:row>
      <xdr:rowOff>71359</xdr:rowOff>
    </xdr:from>
    <xdr:ext cx="599010" cy="259045"/>
    <xdr:sp macro="" textlink="">
      <xdr:nvSpPr>
        <xdr:cNvPr id="204" name="テキスト ボックス 203"/>
        <xdr:cNvSpPr txBox="1"/>
      </xdr:nvSpPr>
      <xdr:spPr>
        <a:xfrm>
          <a:off x="2608794" y="12415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177,463</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136449</xdr:rowOff>
    </xdr:from>
    <xdr:to>
      <xdr:col>3</xdr:col>
      <xdr:colOff>3175</xdr:colOff>
      <xdr:row>75</xdr:row>
      <xdr:rowOff>66599</xdr:rowOff>
    </xdr:to>
    <xdr:sp macro="" textlink="">
      <xdr:nvSpPr>
        <xdr:cNvPr id="205" name="円/楕円 204"/>
        <xdr:cNvSpPr/>
      </xdr:nvSpPr>
      <xdr:spPr>
        <a:xfrm>
          <a:off x="1968500" y="12823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83126</xdr:rowOff>
    </xdr:from>
    <xdr:ext cx="599010" cy="259045"/>
    <xdr:sp macro="" textlink="">
      <xdr:nvSpPr>
        <xdr:cNvPr id="206" name="テキスト ボックス 205"/>
        <xdr:cNvSpPr txBox="1"/>
      </xdr:nvSpPr>
      <xdr:spPr>
        <a:xfrm>
          <a:off x="1719794" y="12598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160,632</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143492</xdr:rowOff>
    </xdr:from>
    <xdr:to>
      <xdr:col>1</xdr:col>
      <xdr:colOff>485775</xdr:colOff>
      <xdr:row>75</xdr:row>
      <xdr:rowOff>73642</xdr:rowOff>
    </xdr:to>
    <xdr:sp macro="" textlink="">
      <xdr:nvSpPr>
        <xdr:cNvPr id="207" name="円/楕円 206"/>
        <xdr:cNvSpPr/>
      </xdr:nvSpPr>
      <xdr:spPr>
        <a:xfrm>
          <a:off x="1079500" y="1283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73</xdr:row>
      <xdr:rowOff>90169</xdr:rowOff>
    </xdr:from>
    <xdr:ext cx="599010" cy="259045"/>
    <xdr:sp macro="" textlink="">
      <xdr:nvSpPr>
        <xdr:cNvPr id="208" name="テキスト ボックス 207"/>
        <xdr:cNvSpPr txBox="1"/>
      </xdr:nvSpPr>
      <xdr:spPr>
        <a:xfrm>
          <a:off x="830794" y="12606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159,985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72,953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9" name="直線コネクタ 218"/>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20" name="テキスト ボックス 219"/>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21" name="直線コネクタ 220"/>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22" name="テキスト ボックス 221"/>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23" name="直線コネクタ 222"/>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4" name="テキスト ボックス 223"/>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5" name="直線コネクタ 224"/>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6" name="テキスト ボックス 225"/>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19817</xdr:rowOff>
    </xdr:from>
    <xdr:to>
      <xdr:col>6</xdr:col>
      <xdr:colOff>510540</xdr:colOff>
      <xdr:row>98</xdr:row>
      <xdr:rowOff>25684</xdr:rowOff>
    </xdr:to>
    <xdr:cxnSp macro="">
      <xdr:nvCxnSpPr>
        <xdr:cNvPr id="230" name="直線コネクタ 229"/>
        <xdr:cNvCxnSpPr/>
      </xdr:nvCxnSpPr>
      <xdr:spPr>
        <a:xfrm flipV="1">
          <a:off x="4633595" y="15450317"/>
          <a:ext cx="1270" cy="1377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29511</xdr:rowOff>
    </xdr:from>
    <xdr:ext cx="534377" cy="259045"/>
    <xdr:sp macro="" textlink="">
      <xdr:nvSpPr>
        <xdr:cNvPr id="231" name="衛生費最小値テキスト"/>
        <xdr:cNvSpPr txBox="1"/>
      </xdr:nvSpPr>
      <xdr:spPr>
        <a:xfrm>
          <a:off x="4686300" y="16831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24,938</a:t>
          </a:r>
          <a:endParaRPr kumimoji="1" lang="ja-JP" altLang="en-US" sz="1000" b="1">
            <a:latin typeface="ＭＳ Ｐゴシック"/>
          </a:endParaRPr>
        </a:p>
      </xdr:txBody>
    </xdr:sp>
    <xdr:clientData/>
  </xdr:oneCellAnchor>
  <xdr:twoCellAnchor>
    <xdr:from>
      <xdr:col>6</xdr:col>
      <xdr:colOff>422275</xdr:colOff>
      <xdr:row>98</xdr:row>
      <xdr:rowOff>25684</xdr:rowOff>
    </xdr:from>
    <xdr:to>
      <xdr:col>6</xdr:col>
      <xdr:colOff>600075</xdr:colOff>
      <xdr:row>98</xdr:row>
      <xdr:rowOff>25684</xdr:rowOff>
    </xdr:to>
    <xdr:cxnSp macro="">
      <xdr:nvCxnSpPr>
        <xdr:cNvPr id="232" name="直線コネクタ 231"/>
        <xdr:cNvCxnSpPr/>
      </xdr:nvCxnSpPr>
      <xdr:spPr>
        <a:xfrm>
          <a:off x="4546600" y="16827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137944</xdr:rowOff>
    </xdr:from>
    <xdr:ext cx="599010" cy="259045"/>
    <xdr:sp macro="" textlink="">
      <xdr:nvSpPr>
        <xdr:cNvPr id="233" name="衛生費最大値テキスト"/>
        <xdr:cNvSpPr txBox="1"/>
      </xdr:nvSpPr>
      <xdr:spPr>
        <a:xfrm>
          <a:off x="4686300" y="15225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326,221</a:t>
          </a:r>
          <a:endParaRPr kumimoji="1" lang="ja-JP" altLang="en-US" sz="1000" b="1">
            <a:latin typeface="ＭＳ Ｐゴシック"/>
          </a:endParaRPr>
        </a:p>
      </xdr:txBody>
    </xdr:sp>
    <xdr:clientData/>
  </xdr:oneCellAnchor>
  <xdr:twoCellAnchor>
    <xdr:from>
      <xdr:col>6</xdr:col>
      <xdr:colOff>422275</xdr:colOff>
      <xdr:row>90</xdr:row>
      <xdr:rowOff>19817</xdr:rowOff>
    </xdr:from>
    <xdr:to>
      <xdr:col>6</xdr:col>
      <xdr:colOff>600075</xdr:colOff>
      <xdr:row>90</xdr:row>
      <xdr:rowOff>19817</xdr:rowOff>
    </xdr:to>
    <xdr:cxnSp macro="">
      <xdr:nvCxnSpPr>
        <xdr:cNvPr id="234" name="直線コネクタ 233"/>
        <xdr:cNvCxnSpPr/>
      </xdr:nvCxnSpPr>
      <xdr:spPr>
        <a:xfrm>
          <a:off x="4546600" y="15450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143687</xdr:rowOff>
    </xdr:from>
    <xdr:to>
      <xdr:col>6</xdr:col>
      <xdr:colOff>511175</xdr:colOff>
      <xdr:row>96</xdr:row>
      <xdr:rowOff>153037</xdr:rowOff>
    </xdr:to>
    <xdr:cxnSp macro="">
      <xdr:nvCxnSpPr>
        <xdr:cNvPr id="235" name="直線コネクタ 234"/>
        <xdr:cNvCxnSpPr/>
      </xdr:nvCxnSpPr>
      <xdr:spPr>
        <a:xfrm flipV="1">
          <a:off x="3797300" y="16602887"/>
          <a:ext cx="838200" cy="9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98134</xdr:rowOff>
    </xdr:from>
    <xdr:ext cx="534377" cy="259045"/>
    <xdr:sp macro="" textlink="">
      <xdr:nvSpPr>
        <xdr:cNvPr id="236" name="衛生費平均値テキスト"/>
        <xdr:cNvSpPr txBox="1"/>
      </xdr:nvSpPr>
      <xdr:spPr>
        <a:xfrm>
          <a:off x="4686300" y="16385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77,984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75257</xdr:rowOff>
    </xdr:from>
    <xdr:to>
      <xdr:col>6</xdr:col>
      <xdr:colOff>561975</xdr:colOff>
      <xdr:row>97</xdr:row>
      <xdr:rowOff>5407</xdr:rowOff>
    </xdr:to>
    <xdr:sp macro="" textlink="">
      <xdr:nvSpPr>
        <xdr:cNvPr id="237" name="フローチャート : 判断 236"/>
        <xdr:cNvSpPr/>
      </xdr:nvSpPr>
      <xdr:spPr>
        <a:xfrm>
          <a:off x="4584700" y="16534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153037</xdr:rowOff>
    </xdr:from>
    <xdr:to>
      <xdr:col>5</xdr:col>
      <xdr:colOff>358775</xdr:colOff>
      <xdr:row>96</xdr:row>
      <xdr:rowOff>166332</xdr:rowOff>
    </xdr:to>
    <xdr:cxnSp macro="">
      <xdr:nvCxnSpPr>
        <xdr:cNvPr id="238" name="直線コネクタ 237"/>
        <xdr:cNvCxnSpPr/>
      </xdr:nvCxnSpPr>
      <xdr:spPr>
        <a:xfrm flipV="1">
          <a:off x="2908300" y="16612237"/>
          <a:ext cx="889000" cy="13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108345</xdr:rowOff>
    </xdr:from>
    <xdr:to>
      <xdr:col>5</xdr:col>
      <xdr:colOff>409575</xdr:colOff>
      <xdr:row>97</xdr:row>
      <xdr:rowOff>38495</xdr:rowOff>
    </xdr:to>
    <xdr:sp macro="" textlink="">
      <xdr:nvSpPr>
        <xdr:cNvPr id="239" name="フローチャート : 判断 238"/>
        <xdr:cNvSpPr/>
      </xdr:nvSpPr>
      <xdr:spPr>
        <a:xfrm>
          <a:off x="3746500" y="1656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29622</xdr:rowOff>
    </xdr:from>
    <xdr:ext cx="534377" cy="259045"/>
    <xdr:sp macro="" textlink="">
      <xdr:nvSpPr>
        <xdr:cNvPr id="240" name="テキスト ボックス 239"/>
        <xdr:cNvSpPr txBox="1"/>
      </xdr:nvSpPr>
      <xdr:spPr>
        <a:xfrm>
          <a:off x="3530111" y="16660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70,747</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165911</xdr:rowOff>
    </xdr:from>
    <xdr:to>
      <xdr:col>4</xdr:col>
      <xdr:colOff>155575</xdr:colOff>
      <xdr:row>96</xdr:row>
      <xdr:rowOff>166332</xdr:rowOff>
    </xdr:to>
    <xdr:cxnSp macro="">
      <xdr:nvCxnSpPr>
        <xdr:cNvPr id="241" name="直線コネクタ 240"/>
        <xdr:cNvCxnSpPr/>
      </xdr:nvCxnSpPr>
      <xdr:spPr>
        <a:xfrm>
          <a:off x="2019300" y="16625111"/>
          <a:ext cx="889000" cy="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106113</xdr:rowOff>
    </xdr:from>
    <xdr:to>
      <xdr:col>4</xdr:col>
      <xdr:colOff>206375</xdr:colOff>
      <xdr:row>97</xdr:row>
      <xdr:rowOff>36263</xdr:rowOff>
    </xdr:to>
    <xdr:sp macro="" textlink="">
      <xdr:nvSpPr>
        <xdr:cNvPr id="242" name="フローチャート : 判断 241"/>
        <xdr:cNvSpPr/>
      </xdr:nvSpPr>
      <xdr:spPr>
        <a:xfrm>
          <a:off x="2857500" y="1656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52790</xdr:rowOff>
    </xdr:from>
    <xdr:ext cx="534377" cy="259045"/>
    <xdr:sp macro="" textlink="">
      <xdr:nvSpPr>
        <xdr:cNvPr id="243" name="テキスト ボックス 242"/>
        <xdr:cNvSpPr txBox="1"/>
      </xdr:nvSpPr>
      <xdr:spPr>
        <a:xfrm>
          <a:off x="2641111" y="16340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71,235</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165911</xdr:rowOff>
    </xdr:from>
    <xdr:to>
      <xdr:col>2</xdr:col>
      <xdr:colOff>638175</xdr:colOff>
      <xdr:row>96</xdr:row>
      <xdr:rowOff>170022</xdr:rowOff>
    </xdr:to>
    <xdr:cxnSp macro="">
      <xdr:nvCxnSpPr>
        <xdr:cNvPr id="244" name="直線コネクタ 243"/>
        <xdr:cNvCxnSpPr/>
      </xdr:nvCxnSpPr>
      <xdr:spPr>
        <a:xfrm flipV="1">
          <a:off x="1130300" y="16625111"/>
          <a:ext cx="889000" cy="4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130972</xdr:rowOff>
    </xdr:from>
    <xdr:to>
      <xdr:col>3</xdr:col>
      <xdr:colOff>3175</xdr:colOff>
      <xdr:row>97</xdr:row>
      <xdr:rowOff>61122</xdr:rowOff>
    </xdr:to>
    <xdr:sp macro="" textlink="">
      <xdr:nvSpPr>
        <xdr:cNvPr id="245" name="フローチャート : 判断 244"/>
        <xdr:cNvSpPr/>
      </xdr:nvSpPr>
      <xdr:spPr>
        <a:xfrm>
          <a:off x="1968500" y="16590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52249</xdr:rowOff>
    </xdr:from>
    <xdr:ext cx="534377" cy="259045"/>
    <xdr:sp macro="" textlink="">
      <xdr:nvSpPr>
        <xdr:cNvPr id="246" name="テキスト ボックス 245"/>
        <xdr:cNvSpPr txBox="1"/>
      </xdr:nvSpPr>
      <xdr:spPr>
        <a:xfrm>
          <a:off x="1752111" y="16682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65,798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156118</xdr:rowOff>
    </xdr:from>
    <xdr:to>
      <xdr:col>1</xdr:col>
      <xdr:colOff>485775</xdr:colOff>
      <xdr:row>97</xdr:row>
      <xdr:rowOff>86268</xdr:rowOff>
    </xdr:to>
    <xdr:sp macro="" textlink="">
      <xdr:nvSpPr>
        <xdr:cNvPr id="247" name="フローチャート : 判断 246"/>
        <xdr:cNvSpPr/>
      </xdr:nvSpPr>
      <xdr:spPr>
        <a:xfrm>
          <a:off x="1079500" y="1661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77395</xdr:rowOff>
    </xdr:from>
    <xdr:ext cx="534377" cy="259045"/>
    <xdr:sp macro="" textlink="">
      <xdr:nvSpPr>
        <xdr:cNvPr id="248" name="テキスト ボックス 247"/>
        <xdr:cNvSpPr txBox="1"/>
      </xdr:nvSpPr>
      <xdr:spPr>
        <a:xfrm>
          <a:off x="863111" y="16708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92887</xdr:rowOff>
    </xdr:from>
    <xdr:to>
      <xdr:col>6</xdr:col>
      <xdr:colOff>561975</xdr:colOff>
      <xdr:row>97</xdr:row>
      <xdr:rowOff>23037</xdr:rowOff>
    </xdr:to>
    <xdr:sp macro="" textlink="">
      <xdr:nvSpPr>
        <xdr:cNvPr id="254" name="円/楕円 253"/>
        <xdr:cNvSpPr/>
      </xdr:nvSpPr>
      <xdr:spPr>
        <a:xfrm>
          <a:off x="4584700" y="16552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71314</xdr:rowOff>
    </xdr:from>
    <xdr:ext cx="534377" cy="259045"/>
    <xdr:sp macro="" textlink="">
      <xdr:nvSpPr>
        <xdr:cNvPr id="255" name="衛生費該当値テキスト"/>
        <xdr:cNvSpPr txBox="1"/>
      </xdr:nvSpPr>
      <xdr:spPr>
        <a:xfrm>
          <a:off x="4686300" y="16530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74,128</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102237</xdr:rowOff>
    </xdr:from>
    <xdr:to>
      <xdr:col>5</xdr:col>
      <xdr:colOff>409575</xdr:colOff>
      <xdr:row>97</xdr:row>
      <xdr:rowOff>32387</xdr:rowOff>
    </xdr:to>
    <xdr:sp macro="" textlink="">
      <xdr:nvSpPr>
        <xdr:cNvPr id="256" name="円/楕円 255"/>
        <xdr:cNvSpPr/>
      </xdr:nvSpPr>
      <xdr:spPr>
        <a:xfrm>
          <a:off x="3746500" y="16561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48914</xdr:rowOff>
    </xdr:from>
    <xdr:ext cx="534377" cy="259045"/>
    <xdr:sp macro="" textlink="">
      <xdr:nvSpPr>
        <xdr:cNvPr id="257" name="テキスト ボックス 256"/>
        <xdr:cNvSpPr txBox="1"/>
      </xdr:nvSpPr>
      <xdr:spPr>
        <a:xfrm>
          <a:off x="3530111" y="16336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72,083</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115532</xdr:rowOff>
    </xdr:from>
    <xdr:to>
      <xdr:col>4</xdr:col>
      <xdr:colOff>206375</xdr:colOff>
      <xdr:row>97</xdr:row>
      <xdr:rowOff>45682</xdr:rowOff>
    </xdr:to>
    <xdr:sp macro="" textlink="">
      <xdr:nvSpPr>
        <xdr:cNvPr id="258" name="円/楕円 257"/>
        <xdr:cNvSpPr/>
      </xdr:nvSpPr>
      <xdr:spPr>
        <a:xfrm>
          <a:off x="2857500" y="1657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36809</xdr:rowOff>
    </xdr:from>
    <xdr:ext cx="534377" cy="259045"/>
    <xdr:sp macro="" textlink="">
      <xdr:nvSpPr>
        <xdr:cNvPr id="259" name="テキスト ボックス 258"/>
        <xdr:cNvSpPr txBox="1"/>
      </xdr:nvSpPr>
      <xdr:spPr>
        <a:xfrm>
          <a:off x="2641111" y="16667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69,175</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115111</xdr:rowOff>
    </xdr:from>
    <xdr:to>
      <xdr:col>3</xdr:col>
      <xdr:colOff>3175</xdr:colOff>
      <xdr:row>97</xdr:row>
      <xdr:rowOff>45261</xdr:rowOff>
    </xdr:to>
    <xdr:sp macro="" textlink="">
      <xdr:nvSpPr>
        <xdr:cNvPr id="260" name="円/楕円 259"/>
        <xdr:cNvSpPr/>
      </xdr:nvSpPr>
      <xdr:spPr>
        <a:xfrm>
          <a:off x="1968500" y="16574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61788</xdr:rowOff>
    </xdr:from>
    <xdr:ext cx="534377" cy="259045"/>
    <xdr:sp macro="" textlink="">
      <xdr:nvSpPr>
        <xdr:cNvPr id="261" name="テキスト ボックス 260"/>
        <xdr:cNvSpPr txBox="1"/>
      </xdr:nvSpPr>
      <xdr:spPr>
        <a:xfrm>
          <a:off x="1752111" y="16349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69,267</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119222</xdr:rowOff>
    </xdr:from>
    <xdr:to>
      <xdr:col>1</xdr:col>
      <xdr:colOff>485775</xdr:colOff>
      <xdr:row>97</xdr:row>
      <xdr:rowOff>49372</xdr:rowOff>
    </xdr:to>
    <xdr:sp macro="" textlink="">
      <xdr:nvSpPr>
        <xdr:cNvPr id="262" name="円/楕円 261"/>
        <xdr:cNvSpPr/>
      </xdr:nvSpPr>
      <xdr:spPr>
        <a:xfrm>
          <a:off x="1079500" y="1657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65899</xdr:rowOff>
    </xdr:from>
    <xdr:ext cx="534377" cy="259045"/>
    <xdr:sp macro="" textlink="">
      <xdr:nvSpPr>
        <xdr:cNvPr id="263" name="テキスト ボックス 262"/>
        <xdr:cNvSpPr txBox="1"/>
      </xdr:nvSpPr>
      <xdr:spPr>
        <a:xfrm>
          <a:off x="863111" y="16353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68,368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9" name="テキスト ボックス 278"/>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1" name="テキスト ボックス 280"/>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104419</xdr:rowOff>
    </xdr:from>
    <xdr:to>
      <xdr:col>15</xdr:col>
      <xdr:colOff>180340</xdr:colOff>
      <xdr:row>39</xdr:row>
      <xdr:rowOff>44450</xdr:rowOff>
    </xdr:to>
    <xdr:cxnSp macro="">
      <xdr:nvCxnSpPr>
        <xdr:cNvPr id="287" name="直線コネクタ 286"/>
        <xdr:cNvCxnSpPr/>
      </xdr:nvCxnSpPr>
      <xdr:spPr>
        <a:xfrm flipV="1">
          <a:off x="10475595" y="5419369"/>
          <a:ext cx="1270" cy="1311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51096</xdr:rowOff>
    </xdr:from>
    <xdr:ext cx="534377" cy="259045"/>
    <xdr:sp macro="" textlink="">
      <xdr:nvSpPr>
        <xdr:cNvPr id="290" name="労働費最大値テキスト"/>
        <xdr:cNvSpPr txBox="1"/>
      </xdr:nvSpPr>
      <xdr:spPr>
        <a:xfrm>
          <a:off x="10528300" y="5194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17,213</a:t>
          </a:r>
          <a:endParaRPr kumimoji="1" lang="ja-JP" altLang="en-US" sz="1000" b="1">
            <a:latin typeface="ＭＳ Ｐゴシック"/>
          </a:endParaRPr>
        </a:p>
      </xdr:txBody>
    </xdr:sp>
    <xdr:clientData/>
  </xdr:oneCellAnchor>
  <xdr:twoCellAnchor>
    <xdr:from>
      <xdr:col>15</xdr:col>
      <xdr:colOff>92075</xdr:colOff>
      <xdr:row>31</xdr:row>
      <xdr:rowOff>104419</xdr:rowOff>
    </xdr:from>
    <xdr:to>
      <xdr:col>15</xdr:col>
      <xdr:colOff>269875</xdr:colOff>
      <xdr:row>31</xdr:row>
      <xdr:rowOff>104419</xdr:rowOff>
    </xdr:to>
    <xdr:cxnSp macro="">
      <xdr:nvCxnSpPr>
        <xdr:cNvPr id="291" name="直線コネクタ 290"/>
        <xdr:cNvCxnSpPr/>
      </xdr:nvCxnSpPr>
      <xdr:spPr>
        <a:xfrm>
          <a:off x="10388600" y="5419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36220</xdr:rowOff>
    </xdr:from>
    <xdr:to>
      <xdr:col>15</xdr:col>
      <xdr:colOff>180975</xdr:colOff>
      <xdr:row>39</xdr:row>
      <xdr:rowOff>44450</xdr:rowOff>
    </xdr:to>
    <xdr:cxnSp macro="">
      <xdr:nvCxnSpPr>
        <xdr:cNvPr id="292" name="直線コネクタ 291"/>
        <xdr:cNvCxnSpPr/>
      </xdr:nvCxnSpPr>
      <xdr:spPr>
        <a:xfrm>
          <a:off x="9639300" y="6722770"/>
          <a:ext cx="838200" cy="8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89831</xdr:rowOff>
    </xdr:from>
    <xdr:ext cx="469744" cy="259045"/>
    <xdr:sp macro="" textlink="">
      <xdr:nvSpPr>
        <xdr:cNvPr id="293" name="労働費平均値テキスト"/>
        <xdr:cNvSpPr txBox="1"/>
      </xdr:nvSpPr>
      <xdr:spPr>
        <a:xfrm>
          <a:off x="10528300" y="64334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1,288</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66954</xdr:rowOff>
    </xdr:from>
    <xdr:to>
      <xdr:col>15</xdr:col>
      <xdr:colOff>231775</xdr:colOff>
      <xdr:row>38</xdr:row>
      <xdr:rowOff>168554</xdr:rowOff>
    </xdr:to>
    <xdr:sp macro="" textlink="">
      <xdr:nvSpPr>
        <xdr:cNvPr id="294" name="フローチャート : 判断 293"/>
        <xdr:cNvSpPr/>
      </xdr:nvSpPr>
      <xdr:spPr>
        <a:xfrm>
          <a:off x="10426700" y="6582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164770</xdr:rowOff>
    </xdr:from>
    <xdr:to>
      <xdr:col>14</xdr:col>
      <xdr:colOff>28575</xdr:colOff>
      <xdr:row>39</xdr:row>
      <xdr:rowOff>36220</xdr:rowOff>
    </xdr:to>
    <xdr:cxnSp macro="">
      <xdr:nvCxnSpPr>
        <xdr:cNvPr id="295" name="直線コネクタ 294"/>
        <xdr:cNvCxnSpPr/>
      </xdr:nvCxnSpPr>
      <xdr:spPr>
        <a:xfrm>
          <a:off x="8750300" y="6679870"/>
          <a:ext cx="889000" cy="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55372</xdr:rowOff>
    </xdr:from>
    <xdr:to>
      <xdr:col>14</xdr:col>
      <xdr:colOff>79375</xdr:colOff>
      <xdr:row>38</xdr:row>
      <xdr:rowOff>156972</xdr:rowOff>
    </xdr:to>
    <xdr:sp macro="" textlink="">
      <xdr:nvSpPr>
        <xdr:cNvPr id="296" name="フローチャート : 判断 295"/>
        <xdr:cNvSpPr/>
      </xdr:nvSpPr>
      <xdr:spPr>
        <a:xfrm>
          <a:off x="95885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2049</xdr:rowOff>
    </xdr:from>
    <xdr:ext cx="469744" cy="259045"/>
    <xdr:sp macro="" textlink="">
      <xdr:nvSpPr>
        <xdr:cNvPr id="297" name="テキスト ボックス 296"/>
        <xdr:cNvSpPr txBox="1"/>
      </xdr:nvSpPr>
      <xdr:spPr>
        <a:xfrm>
          <a:off x="9404427" y="6345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1,440</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101371</xdr:rowOff>
    </xdr:from>
    <xdr:to>
      <xdr:col>12</xdr:col>
      <xdr:colOff>511175</xdr:colOff>
      <xdr:row>38</xdr:row>
      <xdr:rowOff>164770</xdr:rowOff>
    </xdr:to>
    <xdr:cxnSp macro="">
      <xdr:nvCxnSpPr>
        <xdr:cNvPr id="298" name="直線コネクタ 297"/>
        <xdr:cNvCxnSpPr/>
      </xdr:nvCxnSpPr>
      <xdr:spPr>
        <a:xfrm>
          <a:off x="7861300" y="6616471"/>
          <a:ext cx="889000" cy="63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141706</xdr:rowOff>
    </xdr:from>
    <xdr:to>
      <xdr:col>12</xdr:col>
      <xdr:colOff>561975</xdr:colOff>
      <xdr:row>38</xdr:row>
      <xdr:rowOff>71856</xdr:rowOff>
    </xdr:to>
    <xdr:sp macro="" textlink="">
      <xdr:nvSpPr>
        <xdr:cNvPr id="299" name="フローチャート : 判断 298"/>
        <xdr:cNvSpPr/>
      </xdr:nvSpPr>
      <xdr:spPr>
        <a:xfrm>
          <a:off x="8699500" y="648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88383</xdr:rowOff>
    </xdr:from>
    <xdr:ext cx="469744" cy="259045"/>
    <xdr:sp macro="" textlink="">
      <xdr:nvSpPr>
        <xdr:cNvPr id="300" name="テキスト ボックス 299"/>
        <xdr:cNvSpPr txBox="1"/>
      </xdr:nvSpPr>
      <xdr:spPr>
        <a:xfrm>
          <a:off x="8515427" y="6260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2,557</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158064</xdr:rowOff>
    </xdr:from>
    <xdr:to>
      <xdr:col>11</xdr:col>
      <xdr:colOff>307975</xdr:colOff>
      <xdr:row>38</xdr:row>
      <xdr:rowOff>101371</xdr:rowOff>
    </xdr:to>
    <xdr:cxnSp macro="">
      <xdr:nvCxnSpPr>
        <xdr:cNvPr id="301" name="直線コネクタ 300"/>
        <xdr:cNvCxnSpPr/>
      </xdr:nvCxnSpPr>
      <xdr:spPr>
        <a:xfrm>
          <a:off x="6972300" y="6501714"/>
          <a:ext cx="889000" cy="114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111989</xdr:rowOff>
    </xdr:from>
    <xdr:to>
      <xdr:col>11</xdr:col>
      <xdr:colOff>358775</xdr:colOff>
      <xdr:row>38</xdr:row>
      <xdr:rowOff>42139</xdr:rowOff>
    </xdr:to>
    <xdr:sp macro="" textlink="">
      <xdr:nvSpPr>
        <xdr:cNvPr id="302" name="フローチャート : 判断 301"/>
        <xdr:cNvSpPr/>
      </xdr:nvSpPr>
      <xdr:spPr>
        <a:xfrm>
          <a:off x="7810500" y="6455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58666</xdr:rowOff>
    </xdr:from>
    <xdr:ext cx="469744" cy="259045"/>
    <xdr:sp macro="" textlink="">
      <xdr:nvSpPr>
        <xdr:cNvPr id="303" name="テキスト ボックス 302"/>
        <xdr:cNvSpPr txBox="1"/>
      </xdr:nvSpPr>
      <xdr:spPr>
        <a:xfrm>
          <a:off x="7626427" y="6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2,947</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91567</xdr:rowOff>
    </xdr:from>
    <xdr:to>
      <xdr:col>10</xdr:col>
      <xdr:colOff>155575</xdr:colOff>
      <xdr:row>38</xdr:row>
      <xdr:rowOff>21717</xdr:rowOff>
    </xdr:to>
    <xdr:sp macro="" textlink="">
      <xdr:nvSpPr>
        <xdr:cNvPr id="304" name="フローチャート : 判断 303"/>
        <xdr:cNvSpPr/>
      </xdr:nvSpPr>
      <xdr:spPr>
        <a:xfrm>
          <a:off x="6921500" y="643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38244</xdr:rowOff>
    </xdr:from>
    <xdr:ext cx="469744" cy="259045"/>
    <xdr:sp macro="" textlink="">
      <xdr:nvSpPr>
        <xdr:cNvPr id="305" name="テキスト ボックス 304"/>
        <xdr:cNvSpPr txBox="1"/>
      </xdr:nvSpPr>
      <xdr:spPr>
        <a:xfrm>
          <a:off x="6737427" y="6210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165100</xdr:rowOff>
    </xdr:from>
    <xdr:to>
      <xdr:col>15</xdr:col>
      <xdr:colOff>231775</xdr:colOff>
      <xdr:row>39</xdr:row>
      <xdr:rowOff>95250</xdr:rowOff>
    </xdr:to>
    <xdr:sp macro="" textlink="">
      <xdr:nvSpPr>
        <xdr:cNvPr id="311" name="円/楕円 310"/>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80027</xdr:rowOff>
    </xdr:from>
    <xdr:ext cx="249299" cy="259045"/>
    <xdr:sp macro="" textlink="">
      <xdr:nvSpPr>
        <xdr:cNvPr id="312" name="労働費該当値テキスト"/>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156870</xdr:rowOff>
    </xdr:from>
    <xdr:to>
      <xdr:col>14</xdr:col>
      <xdr:colOff>79375</xdr:colOff>
      <xdr:row>39</xdr:row>
      <xdr:rowOff>87020</xdr:rowOff>
    </xdr:to>
    <xdr:sp macro="" textlink="">
      <xdr:nvSpPr>
        <xdr:cNvPr id="313" name="円/楕円 312"/>
        <xdr:cNvSpPr/>
      </xdr:nvSpPr>
      <xdr:spPr>
        <a:xfrm>
          <a:off x="9588500" y="667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78147</xdr:rowOff>
    </xdr:from>
    <xdr:ext cx="378565" cy="259045"/>
    <xdr:sp macro="" textlink="">
      <xdr:nvSpPr>
        <xdr:cNvPr id="314" name="テキスト ボックス 313"/>
        <xdr:cNvSpPr txBox="1"/>
      </xdr:nvSpPr>
      <xdr:spPr>
        <a:xfrm>
          <a:off x="9450017" y="67646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113970</xdr:rowOff>
    </xdr:from>
    <xdr:to>
      <xdr:col>12</xdr:col>
      <xdr:colOff>561975</xdr:colOff>
      <xdr:row>39</xdr:row>
      <xdr:rowOff>44120</xdr:rowOff>
    </xdr:to>
    <xdr:sp macro="" textlink="">
      <xdr:nvSpPr>
        <xdr:cNvPr id="315" name="円/楕円 314"/>
        <xdr:cNvSpPr/>
      </xdr:nvSpPr>
      <xdr:spPr>
        <a:xfrm>
          <a:off x="8699500" y="66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35247</xdr:rowOff>
    </xdr:from>
    <xdr:ext cx="378565" cy="259045"/>
    <xdr:sp macro="" textlink="">
      <xdr:nvSpPr>
        <xdr:cNvPr id="316" name="テキスト ボックス 315"/>
        <xdr:cNvSpPr txBox="1"/>
      </xdr:nvSpPr>
      <xdr:spPr>
        <a:xfrm>
          <a:off x="8561017" y="67217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50571</xdr:rowOff>
    </xdr:from>
    <xdr:to>
      <xdr:col>11</xdr:col>
      <xdr:colOff>358775</xdr:colOff>
      <xdr:row>38</xdr:row>
      <xdr:rowOff>152171</xdr:rowOff>
    </xdr:to>
    <xdr:sp macro="" textlink="">
      <xdr:nvSpPr>
        <xdr:cNvPr id="317" name="円/楕円 316"/>
        <xdr:cNvSpPr/>
      </xdr:nvSpPr>
      <xdr:spPr>
        <a:xfrm>
          <a:off x="7810500" y="656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143298</xdr:rowOff>
    </xdr:from>
    <xdr:ext cx="469744" cy="259045"/>
    <xdr:sp macro="" textlink="">
      <xdr:nvSpPr>
        <xdr:cNvPr id="318" name="テキスト ボックス 317"/>
        <xdr:cNvSpPr txBox="1"/>
      </xdr:nvSpPr>
      <xdr:spPr>
        <a:xfrm>
          <a:off x="7626427" y="665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1,503</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107264</xdr:rowOff>
    </xdr:from>
    <xdr:to>
      <xdr:col>10</xdr:col>
      <xdr:colOff>155575</xdr:colOff>
      <xdr:row>38</xdr:row>
      <xdr:rowOff>37415</xdr:rowOff>
    </xdr:to>
    <xdr:sp macro="" textlink="">
      <xdr:nvSpPr>
        <xdr:cNvPr id="319" name="円/楕円 318"/>
        <xdr:cNvSpPr/>
      </xdr:nvSpPr>
      <xdr:spPr>
        <a:xfrm>
          <a:off x="6921500" y="645091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28541</xdr:rowOff>
    </xdr:from>
    <xdr:ext cx="469744" cy="259045"/>
    <xdr:sp macro="" textlink="">
      <xdr:nvSpPr>
        <xdr:cNvPr id="320" name="テキスト ボックス 319"/>
        <xdr:cNvSpPr txBox="1"/>
      </xdr:nvSpPr>
      <xdr:spPr>
        <a:xfrm>
          <a:off x="6737427" y="6543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25,461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31" name="直線コネクタ 330"/>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2" name="テキスト ボックス 331"/>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4" name="テキスト ボックス 333"/>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35" name="直線コネクタ 334"/>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50</xdr:row>
      <xdr:rowOff>111777</xdr:rowOff>
    </xdr:from>
    <xdr:ext cx="595419" cy="259045"/>
    <xdr:sp macro="" textlink="">
      <xdr:nvSpPr>
        <xdr:cNvPr id="336" name="テキスト ボックス 335"/>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104324</xdr:rowOff>
    </xdr:from>
    <xdr:to>
      <xdr:col>15</xdr:col>
      <xdr:colOff>180340</xdr:colOff>
      <xdr:row>58</xdr:row>
      <xdr:rowOff>8044</xdr:rowOff>
    </xdr:to>
    <xdr:cxnSp macro="">
      <xdr:nvCxnSpPr>
        <xdr:cNvPr id="340" name="直線コネクタ 339"/>
        <xdr:cNvCxnSpPr/>
      </xdr:nvCxnSpPr>
      <xdr:spPr>
        <a:xfrm flipV="1">
          <a:off x="10475595" y="8676824"/>
          <a:ext cx="1270" cy="1275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11871</xdr:rowOff>
    </xdr:from>
    <xdr:ext cx="469744" cy="259045"/>
    <xdr:sp macro="" textlink="">
      <xdr:nvSpPr>
        <xdr:cNvPr id="341" name="農林水産業費最小値テキスト"/>
        <xdr:cNvSpPr txBox="1"/>
      </xdr:nvSpPr>
      <xdr:spPr>
        <a:xfrm>
          <a:off x="10528300" y="995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3,037</a:t>
          </a:r>
          <a:endParaRPr kumimoji="1" lang="ja-JP" altLang="en-US" sz="1000" b="1">
            <a:latin typeface="ＭＳ Ｐゴシック"/>
          </a:endParaRPr>
        </a:p>
      </xdr:txBody>
    </xdr:sp>
    <xdr:clientData/>
  </xdr:oneCellAnchor>
  <xdr:twoCellAnchor>
    <xdr:from>
      <xdr:col>15</xdr:col>
      <xdr:colOff>92075</xdr:colOff>
      <xdr:row>58</xdr:row>
      <xdr:rowOff>8044</xdr:rowOff>
    </xdr:from>
    <xdr:to>
      <xdr:col>15</xdr:col>
      <xdr:colOff>269875</xdr:colOff>
      <xdr:row>58</xdr:row>
      <xdr:rowOff>8044</xdr:rowOff>
    </xdr:to>
    <xdr:cxnSp macro="">
      <xdr:nvCxnSpPr>
        <xdr:cNvPr id="342" name="直線コネクタ 341"/>
        <xdr:cNvCxnSpPr/>
      </xdr:nvCxnSpPr>
      <xdr:spPr>
        <a:xfrm>
          <a:off x="10388600" y="99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51001</xdr:rowOff>
    </xdr:from>
    <xdr:ext cx="599010" cy="259045"/>
    <xdr:sp macro="" textlink="">
      <xdr:nvSpPr>
        <xdr:cNvPr id="343" name="農林水産業費最大値テキスト"/>
        <xdr:cNvSpPr txBox="1"/>
      </xdr:nvSpPr>
      <xdr:spPr>
        <a:xfrm>
          <a:off x="10528300" y="8452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226,190</a:t>
          </a:r>
          <a:endParaRPr kumimoji="1" lang="ja-JP" altLang="en-US" sz="1000" b="1">
            <a:latin typeface="ＭＳ Ｐゴシック"/>
          </a:endParaRPr>
        </a:p>
      </xdr:txBody>
    </xdr:sp>
    <xdr:clientData/>
  </xdr:oneCellAnchor>
  <xdr:twoCellAnchor>
    <xdr:from>
      <xdr:col>15</xdr:col>
      <xdr:colOff>92075</xdr:colOff>
      <xdr:row>50</xdr:row>
      <xdr:rowOff>104324</xdr:rowOff>
    </xdr:from>
    <xdr:to>
      <xdr:col>15</xdr:col>
      <xdr:colOff>269875</xdr:colOff>
      <xdr:row>50</xdr:row>
      <xdr:rowOff>104324</xdr:rowOff>
    </xdr:to>
    <xdr:cxnSp macro="">
      <xdr:nvCxnSpPr>
        <xdr:cNvPr id="344" name="直線コネクタ 343"/>
        <xdr:cNvCxnSpPr/>
      </xdr:nvCxnSpPr>
      <xdr:spPr>
        <a:xfrm>
          <a:off x="10388600" y="867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158576</xdr:rowOff>
    </xdr:from>
    <xdr:to>
      <xdr:col>15</xdr:col>
      <xdr:colOff>180975</xdr:colOff>
      <xdr:row>55</xdr:row>
      <xdr:rowOff>73778</xdr:rowOff>
    </xdr:to>
    <xdr:cxnSp macro="">
      <xdr:nvCxnSpPr>
        <xdr:cNvPr id="345" name="直線コネクタ 344"/>
        <xdr:cNvCxnSpPr/>
      </xdr:nvCxnSpPr>
      <xdr:spPr>
        <a:xfrm flipV="1">
          <a:off x="9639300" y="9416876"/>
          <a:ext cx="838200" cy="86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69825</xdr:rowOff>
    </xdr:from>
    <xdr:ext cx="534377" cy="259045"/>
    <xdr:sp macro="" textlink="">
      <xdr:nvSpPr>
        <xdr:cNvPr id="346" name="農林水産業費平均値テキスト"/>
        <xdr:cNvSpPr txBox="1"/>
      </xdr:nvSpPr>
      <xdr:spPr>
        <a:xfrm>
          <a:off x="10528300" y="96710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39,563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91398</xdr:rowOff>
    </xdr:from>
    <xdr:to>
      <xdr:col>15</xdr:col>
      <xdr:colOff>231775</xdr:colOff>
      <xdr:row>57</xdr:row>
      <xdr:rowOff>21548</xdr:rowOff>
    </xdr:to>
    <xdr:sp macro="" textlink="">
      <xdr:nvSpPr>
        <xdr:cNvPr id="347" name="フローチャート : 判断 346"/>
        <xdr:cNvSpPr/>
      </xdr:nvSpPr>
      <xdr:spPr>
        <a:xfrm>
          <a:off x="10426700" y="969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54</xdr:row>
      <xdr:rowOff>169932</xdr:rowOff>
    </xdr:from>
    <xdr:to>
      <xdr:col>14</xdr:col>
      <xdr:colOff>28575</xdr:colOff>
      <xdr:row>55</xdr:row>
      <xdr:rowOff>73778</xdr:rowOff>
    </xdr:to>
    <xdr:cxnSp macro="">
      <xdr:nvCxnSpPr>
        <xdr:cNvPr id="348" name="直線コネクタ 347"/>
        <xdr:cNvCxnSpPr/>
      </xdr:nvCxnSpPr>
      <xdr:spPr>
        <a:xfrm>
          <a:off x="8750300" y="9428232"/>
          <a:ext cx="889000" cy="75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93918</xdr:rowOff>
    </xdr:from>
    <xdr:to>
      <xdr:col>14</xdr:col>
      <xdr:colOff>79375</xdr:colOff>
      <xdr:row>57</xdr:row>
      <xdr:rowOff>24068</xdr:rowOff>
    </xdr:to>
    <xdr:sp macro="" textlink="">
      <xdr:nvSpPr>
        <xdr:cNvPr id="349" name="フローチャート : 判断 348"/>
        <xdr:cNvSpPr/>
      </xdr:nvSpPr>
      <xdr:spPr>
        <a:xfrm>
          <a:off x="9588500" y="969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15195</xdr:rowOff>
    </xdr:from>
    <xdr:ext cx="534377" cy="259045"/>
    <xdr:sp macro="" textlink="">
      <xdr:nvSpPr>
        <xdr:cNvPr id="350" name="テキスト ボックス 349"/>
        <xdr:cNvSpPr txBox="1"/>
      </xdr:nvSpPr>
      <xdr:spPr>
        <a:xfrm>
          <a:off x="9372111" y="978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39,122</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169932</xdr:rowOff>
    </xdr:from>
    <xdr:to>
      <xdr:col>12</xdr:col>
      <xdr:colOff>511175</xdr:colOff>
      <xdr:row>55</xdr:row>
      <xdr:rowOff>41665</xdr:rowOff>
    </xdr:to>
    <xdr:cxnSp macro="">
      <xdr:nvCxnSpPr>
        <xdr:cNvPr id="351" name="直線コネクタ 350"/>
        <xdr:cNvCxnSpPr/>
      </xdr:nvCxnSpPr>
      <xdr:spPr>
        <a:xfrm flipV="1">
          <a:off x="7861300" y="9428232"/>
          <a:ext cx="889000" cy="43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98038</xdr:rowOff>
    </xdr:from>
    <xdr:to>
      <xdr:col>12</xdr:col>
      <xdr:colOff>561975</xdr:colOff>
      <xdr:row>57</xdr:row>
      <xdr:rowOff>28188</xdr:rowOff>
    </xdr:to>
    <xdr:sp macro="" textlink="">
      <xdr:nvSpPr>
        <xdr:cNvPr id="352" name="フローチャート : 判断 351"/>
        <xdr:cNvSpPr/>
      </xdr:nvSpPr>
      <xdr:spPr>
        <a:xfrm>
          <a:off x="8699500" y="9699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19315</xdr:rowOff>
    </xdr:from>
    <xdr:ext cx="534377" cy="259045"/>
    <xdr:sp macro="" textlink="">
      <xdr:nvSpPr>
        <xdr:cNvPr id="353" name="テキスト ボックス 352"/>
        <xdr:cNvSpPr txBox="1"/>
      </xdr:nvSpPr>
      <xdr:spPr>
        <a:xfrm>
          <a:off x="8483111" y="979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38,401</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41665</xdr:rowOff>
    </xdr:from>
    <xdr:to>
      <xdr:col>11</xdr:col>
      <xdr:colOff>307975</xdr:colOff>
      <xdr:row>55</xdr:row>
      <xdr:rowOff>83293</xdr:rowOff>
    </xdr:to>
    <xdr:cxnSp macro="">
      <xdr:nvCxnSpPr>
        <xdr:cNvPr id="354" name="直線コネクタ 353"/>
        <xdr:cNvCxnSpPr/>
      </xdr:nvCxnSpPr>
      <xdr:spPr>
        <a:xfrm flipV="1">
          <a:off x="6972300" y="9471415"/>
          <a:ext cx="889000" cy="41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95032</xdr:rowOff>
    </xdr:from>
    <xdr:to>
      <xdr:col>11</xdr:col>
      <xdr:colOff>358775</xdr:colOff>
      <xdr:row>57</xdr:row>
      <xdr:rowOff>25182</xdr:rowOff>
    </xdr:to>
    <xdr:sp macro="" textlink="">
      <xdr:nvSpPr>
        <xdr:cNvPr id="355" name="フローチャート : 判断 354"/>
        <xdr:cNvSpPr/>
      </xdr:nvSpPr>
      <xdr:spPr>
        <a:xfrm>
          <a:off x="7810500" y="969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16309</xdr:rowOff>
    </xdr:from>
    <xdr:ext cx="534377" cy="259045"/>
    <xdr:sp macro="" textlink="">
      <xdr:nvSpPr>
        <xdr:cNvPr id="356" name="テキスト ボックス 355"/>
        <xdr:cNvSpPr txBox="1"/>
      </xdr:nvSpPr>
      <xdr:spPr>
        <a:xfrm>
          <a:off x="7594111" y="9788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38,927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116458</xdr:rowOff>
    </xdr:from>
    <xdr:to>
      <xdr:col>10</xdr:col>
      <xdr:colOff>155575</xdr:colOff>
      <xdr:row>57</xdr:row>
      <xdr:rowOff>46608</xdr:rowOff>
    </xdr:to>
    <xdr:sp macro="" textlink="">
      <xdr:nvSpPr>
        <xdr:cNvPr id="357" name="フローチャート : 判断 356"/>
        <xdr:cNvSpPr/>
      </xdr:nvSpPr>
      <xdr:spPr>
        <a:xfrm>
          <a:off x="6921500" y="9717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37735</xdr:rowOff>
    </xdr:from>
    <xdr:ext cx="534377" cy="259045"/>
    <xdr:sp macro="" textlink="">
      <xdr:nvSpPr>
        <xdr:cNvPr id="358" name="テキスト ボックス 357"/>
        <xdr:cNvSpPr txBox="1"/>
      </xdr:nvSpPr>
      <xdr:spPr>
        <a:xfrm>
          <a:off x="6705111" y="9810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35,178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54</xdr:row>
      <xdr:rowOff>107776</xdr:rowOff>
    </xdr:from>
    <xdr:to>
      <xdr:col>15</xdr:col>
      <xdr:colOff>231775</xdr:colOff>
      <xdr:row>55</xdr:row>
      <xdr:rowOff>37926</xdr:rowOff>
    </xdr:to>
    <xdr:sp macro="" textlink="">
      <xdr:nvSpPr>
        <xdr:cNvPr id="364" name="円/楕円 363"/>
        <xdr:cNvSpPr/>
      </xdr:nvSpPr>
      <xdr:spPr>
        <a:xfrm>
          <a:off x="10426700" y="9366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130653</xdr:rowOff>
    </xdr:from>
    <xdr:ext cx="534377" cy="259045"/>
    <xdr:sp macro="" textlink="">
      <xdr:nvSpPr>
        <xdr:cNvPr id="365" name="農林水産業費該当値テキスト"/>
        <xdr:cNvSpPr txBox="1"/>
      </xdr:nvSpPr>
      <xdr:spPr>
        <a:xfrm>
          <a:off x="10528300" y="9217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96,697</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22978</xdr:rowOff>
    </xdr:from>
    <xdr:to>
      <xdr:col>14</xdr:col>
      <xdr:colOff>79375</xdr:colOff>
      <xdr:row>55</xdr:row>
      <xdr:rowOff>124578</xdr:rowOff>
    </xdr:to>
    <xdr:sp macro="" textlink="">
      <xdr:nvSpPr>
        <xdr:cNvPr id="366" name="円/楕円 365"/>
        <xdr:cNvSpPr/>
      </xdr:nvSpPr>
      <xdr:spPr>
        <a:xfrm>
          <a:off x="9588500" y="945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141105</xdr:rowOff>
    </xdr:from>
    <xdr:ext cx="534377" cy="259045"/>
    <xdr:sp macro="" textlink="">
      <xdr:nvSpPr>
        <xdr:cNvPr id="367" name="テキスト ボックス 366"/>
        <xdr:cNvSpPr txBox="1"/>
      </xdr:nvSpPr>
      <xdr:spPr>
        <a:xfrm>
          <a:off x="9372111" y="9227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81,535</a:t>
          </a:r>
          <a:endParaRPr kumimoji="1" lang="ja-JP" altLang="en-US" sz="1000" b="1">
            <a:solidFill>
              <a:srgbClr val="FF0000"/>
            </a:solidFill>
            <a:latin typeface="ＭＳ Ｐゴシック"/>
          </a:endParaRPr>
        </a:p>
      </xdr:txBody>
    </xdr:sp>
    <xdr:clientData/>
  </xdr:oneCellAnchor>
  <xdr:twoCellAnchor>
    <xdr:from>
      <xdr:col>12</xdr:col>
      <xdr:colOff>460375</xdr:colOff>
      <xdr:row>54</xdr:row>
      <xdr:rowOff>119132</xdr:rowOff>
    </xdr:from>
    <xdr:to>
      <xdr:col>12</xdr:col>
      <xdr:colOff>561975</xdr:colOff>
      <xdr:row>55</xdr:row>
      <xdr:rowOff>49282</xdr:rowOff>
    </xdr:to>
    <xdr:sp macro="" textlink="">
      <xdr:nvSpPr>
        <xdr:cNvPr id="368" name="円/楕円 367"/>
        <xdr:cNvSpPr/>
      </xdr:nvSpPr>
      <xdr:spPr>
        <a:xfrm>
          <a:off x="8699500" y="9377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65809</xdr:rowOff>
    </xdr:from>
    <xdr:ext cx="534377" cy="259045"/>
    <xdr:sp macro="" textlink="">
      <xdr:nvSpPr>
        <xdr:cNvPr id="369" name="テキスト ボックス 368"/>
        <xdr:cNvSpPr txBox="1"/>
      </xdr:nvSpPr>
      <xdr:spPr>
        <a:xfrm>
          <a:off x="8483111" y="9152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94,710</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162315</xdr:rowOff>
    </xdr:from>
    <xdr:to>
      <xdr:col>11</xdr:col>
      <xdr:colOff>358775</xdr:colOff>
      <xdr:row>55</xdr:row>
      <xdr:rowOff>92465</xdr:rowOff>
    </xdr:to>
    <xdr:sp macro="" textlink="">
      <xdr:nvSpPr>
        <xdr:cNvPr id="370" name="円/楕円 369"/>
        <xdr:cNvSpPr/>
      </xdr:nvSpPr>
      <xdr:spPr>
        <a:xfrm>
          <a:off x="7810500" y="9420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108992</xdr:rowOff>
    </xdr:from>
    <xdr:ext cx="534377" cy="259045"/>
    <xdr:sp macro="" textlink="">
      <xdr:nvSpPr>
        <xdr:cNvPr id="371" name="テキスト ボックス 370"/>
        <xdr:cNvSpPr txBox="1"/>
      </xdr:nvSpPr>
      <xdr:spPr>
        <a:xfrm>
          <a:off x="7594111" y="919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87,154</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32493</xdr:rowOff>
    </xdr:from>
    <xdr:to>
      <xdr:col>10</xdr:col>
      <xdr:colOff>155575</xdr:colOff>
      <xdr:row>55</xdr:row>
      <xdr:rowOff>134093</xdr:rowOff>
    </xdr:to>
    <xdr:sp macro="" textlink="">
      <xdr:nvSpPr>
        <xdr:cNvPr id="372" name="円/楕円 371"/>
        <xdr:cNvSpPr/>
      </xdr:nvSpPr>
      <xdr:spPr>
        <a:xfrm>
          <a:off x="6921500" y="94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150620</xdr:rowOff>
    </xdr:from>
    <xdr:ext cx="534377" cy="259045"/>
    <xdr:sp macro="" textlink="">
      <xdr:nvSpPr>
        <xdr:cNvPr id="373" name="テキスト ボックス 372"/>
        <xdr:cNvSpPr txBox="1"/>
      </xdr:nvSpPr>
      <xdr:spPr>
        <a:xfrm>
          <a:off x="6705111" y="9237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79,870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12,182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4" name="直線コネクタ 383"/>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5" name="テキスト ボックス 384"/>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6" name="直線コネクタ 385"/>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7" name="テキスト ボックス 386"/>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8" name="直線コネクタ 387"/>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89" name="テキスト ボックス 388"/>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0" name="直線コネクタ 389"/>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1" name="テキスト ボックス 390"/>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2" name="直線コネクタ 391"/>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3" name="テキスト ボックス 392"/>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4" name="直線コネクタ 393"/>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5" name="テキスト ボックス 394"/>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7" name="テキスト ボックス 396"/>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40961</xdr:rowOff>
    </xdr:from>
    <xdr:to>
      <xdr:col>15</xdr:col>
      <xdr:colOff>180340</xdr:colOff>
      <xdr:row>79</xdr:row>
      <xdr:rowOff>90534</xdr:rowOff>
    </xdr:to>
    <xdr:cxnSp macro="">
      <xdr:nvCxnSpPr>
        <xdr:cNvPr id="399" name="直線コネクタ 398"/>
        <xdr:cNvCxnSpPr/>
      </xdr:nvCxnSpPr>
      <xdr:spPr>
        <a:xfrm flipV="1">
          <a:off x="10475595" y="12042461"/>
          <a:ext cx="1270" cy="1592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94361</xdr:rowOff>
    </xdr:from>
    <xdr:ext cx="378565" cy="259045"/>
    <xdr:sp macro="" textlink="">
      <xdr:nvSpPr>
        <xdr:cNvPr id="400" name="商工費最小値テキスト"/>
        <xdr:cNvSpPr txBox="1"/>
      </xdr:nvSpPr>
      <xdr:spPr>
        <a:xfrm>
          <a:off x="10528300" y="136389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511</a:t>
          </a:r>
          <a:endParaRPr kumimoji="1" lang="ja-JP" altLang="en-US" sz="1000" b="1">
            <a:latin typeface="ＭＳ Ｐゴシック"/>
          </a:endParaRPr>
        </a:p>
      </xdr:txBody>
    </xdr:sp>
    <xdr:clientData/>
  </xdr:oneCellAnchor>
  <xdr:twoCellAnchor>
    <xdr:from>
      <xdr:col>15</xdr:col>
      <xdr:colOff>92075</xdr:colOff>
      <xdr:row>79</xdr:row>
      <xdr:rowOff>90534</xdr:rowOff>
    </xdr:from>
    <xdr:to>
      <xdr:col>15</xdr:col>
      <xdr:colOff>269875</xdr:colOff>
      <xdr:row>79</xdr:row>
      <xdr:rowOff>90534</xdr:rowOff>
    </xdr:to>
    <xdr:cxnSp macro="">
      <xdr:nvCxnSpPr>
        <xdr:cNvPr id="401" name="直線コネクタ 400"/>
        <xdr:cNvCxnSpPr/>
      </xdr:nvCxnSpPr>
      <xdr:spPr>
        <a:xfrm>
          <a:off x="10388600" y="1363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159088</xdr:rowOff>
    </xdr:from>
    <xdr:ext cx="534377" cy="259045"/>
    <xdr:sp macro="" textlink="">
      <xdr:nvSpPr>
        <xdr:cNvPr id="402" name="商工費最大値テキスト"/>
        <xdr:cNvSpPr txBox="1"/>
      </xdr:nvSpPr>
      <xdr:spPr>
        <a:xfrm>
          <a:off x="10528300" y="11817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98,047</a:t>
          </a:r>
          <a:endParaRPr kumimoji="1" lang="ja-JP" altLang="en-US" sz="1000" b="1">
            <a:latin typeface="ＭＳ Ｐゴシック"/>
          </a:endParaRPr>
        </a:p>
      </xdr:txBody>
    </xdr:sp>
    <xdr:clientData/>
  </xdr:oneCellAnchor>
  <xdr:twoCellAnchor>
    <xdr:from>
      <xdr:col>15</xdr:col>
      <xdr:colOff>92075</xdr:colOff>
      <xdr:row>70</xdr:row>
      <xdr:rowOff>40961</xdr:rowOff>
    </xdr:from>
    <xdr:to>
      <xdr:col>15</xdr:col>
      <xdr:colOff>269875</xdr:colOff>
      <xdr:row>70</xdr:row>
      <xdr:rowOff>40961</xdr:rowOff>
    </xdr:to>
    <xdr:cxnSp macro="">
      <xdr:nvCxnSpPr>
        <xdr:cNvPr id="403" name="直線コネクタ 402"/>
        <xdr:cNvCxnSpPr/>
      </xdr:nvCxnSpPr>
      <xdr:spPr>
        <a:xfrm>
          <a:off x="10388600" y="12042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137381</xdr:rowOff>
    </xdr:from>
    <xdr:to>
      <xdr:col>15</xdr:col>
      <xdr:colOff>180975</xdr:colOff>
      <xdr:row>77</xdr:row>
      <xdr:rowOff>71152</xdr:rowOff>
    </xdr:to>
    <xdr:cxnSp macro="">
      <xdr:nvCxnSpPr>
        <xdr:cNvPr id="404" name="直線コネクタ 403"/>
        <xdr:cNvCxnSpPr/>
      </xdr:nvCxnSpPr>
      <xdr:spPr>
        <a:xfrm>
          <a:off x="9639300" y="13167581"/>
          <a:ext cx="838200" cy="105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15276</xdr:rowOff>
    </xdr:from>
    <xdr:ext cx="534377" cy="259045"/>
    <xdr:sp macro="" textlink="">
      <xdr:nvSpPr>
        <xdr:cNvPr id="405" name="商工費平均値テキスト"/>
        <xdr:cNvSpPr txBox="1"/>
      </xdr:nvSpPr>
      <xdr:spPr>
        <a:xfrm>
          <a:off x="10528300" y="130454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24,410</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163849</xdr:rowOff>
    </xdr:from>
    <xdr:to>
      <xdr:col>15</xdr:col>
      <xdr:colOff>231775</xdr:colOff>
      <xdr:row>77</xdr:row>
      <xdr:rowOff>93999</xdr:rowOff>
    </xdr:to>
    <xdr:sp macro="" textlink="">
      <xdr:nvSpPr>
        <xdr:cNvPr id="406" name="フローチャート : 判断 405"/>
        <xdr:cNvSpPr/>
      </xdr:nvSpPr>
      <xdr:spPr>
        <a:xfrm>
          <a:off x="10426700" y="1319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137381</xdr:rowOff>
    </xdr:from>
    <xdr:to>
      <xdr:col>14</xdr:col>
      <xdr:colOff>28575</xdr:colOff>
      <xdr:row>78</xdr:row>
      <xdr:rowOff>22461</xdr:rowOff>
    </xdr:to>
    <xdr:cxnSp macro="">
      <xdr:nvCxnSpPr>
        <xdr:cNvPr id="407" name="直線コネクタ 406"/>
        <xdr:cNvCxnSpPr/>
      </xdr:nvCxnSpPr>
      <xdr:spPr>
        <a:xfrm flipV="1">
          <a:off x="8750300" y="13167581"/>
          <a:ext cx="889000" cy="227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168289</xdr:rowOff>
    </xdr:from>
    <xdr:to>
      <xdr:col>14</xdr:col>
      <xdr:colOff>79375</xdr:colOff>
      <xdr:row>77</xdr:row>
      <xdr:rowOff>98439</xdr:rowOff>
    </xdr:to>
    <xdr:sp macro="" textlink="">
      <xdr:nvSpPr>
        <xdr:cNvPr id="408" name="フローチャート : 判断 407"/>
        <xdr:cNvSpPr/>
      </xdr:nvSpPr>
      <xdr:spPr>
        <a:xfrm>
          <a:off x="9588500" y="13198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89566</xdr:rowOff>
    </xdr:from>
    <xdr:ext cx="534377" cy="259045"/>
    <xdr:sp macro="" textlink="">
      <xdr:nvSpPr>
        <xdr:cNvPr id="409" name="テキスト ボックス 408"/>
        <xdr:cNvSpPr txBox="1"/>
      </xdr:nvSpPr>
      <xdr:spPr>
        <a:xfrm>
          <a:off x="9372111" y="13291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24,138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22461</xdr:rowOff>
    </xdr:from>
    <xdr:to>
      <xdr:col>12</xdr:col>
      <xdr:colOff>511175</xdr:colOff>
      <xdr:row>78</xdr:row>
      <xdr:rowOff>84330</xdr:rowOff>
    </xdr:to>
    <xdr:cxnSp macro="">
      <xdr:nvCxnSpPr>
        <xdr:cNvPr id="410" name="直線コネクタ 409"/>
        <xdr:cNvCxnSpPr/>
      </xdr:nvCxnSpPr>
      <xdr:spPr>
        <a:xfrm flipV="1">
          <a:off x="7861300" y="13395561"/>
          <a:ext cx="889000" cy="61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50250</xdr:rowOff>
    </xdr:from>
    <xdr:to>
      <xdr:col>12</xdr:col>
      <xdr:colOff>561975</xdr:colOff>
      <xdr:row>77</xdr:row>
      <xdr:rowOff>151850</xdr:rowOff>
    </xdr:to>
    <xdr:sp macro="" textlink="">
      <xdr:nvSpPr>
        <xdr:cNvPr id="411" name="フローチャート : 判断 410"/>
        <xdr:cNvSpPr/>
      </xdr:nvSpPr>
      <xdr:spPr>
        <a:xfrm>
          <a:off x="8699500" y="1325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168377</xdr:rowOff>
    </xdr:from>
    <xdr:ext cx="534377" cy="259045"/>
    <xdr:sp macro="" textlink="">
      <xdr:nvSpPr>
        <xdr:cNvPr id="412" name="テキスト ボックス 411"/>
        <xdr:cNvSpPr txBox="1"/>
      </xdr:nvSpPr>
      <xdr:spPr>
        <a:xfrm>
          <a:off x="8483111" y="13027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20,867</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131617</xdr:rowOff>
    </xdr:from>
    <xdr:to>
      <xdr:col>11</xdr:col>
      <xdr:colOff>307975</xdr:colOff>
      <xdr:row>78</xdr:row>
      <xdr:rowOff>84330</xdr:rowOff>
    </xdr:to>
    <xdr:cxnSp macro="">
      <xdr:nvCxnSpPr>
        <xdr:cNvPr id="413" name="直線コネクタ 412"/>
        <xdr:cNvCxnSpPr/>
      </xdr:nvCxnSpPr>
      <xdr:spPr>
        <a:xfrm>
          <a:off x="6972300" y="13333267"/>
          <a:ext cx="889000" cy="12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101571</xdr:rowOff>
    </xdr:from>
    <xdr:to>
      <xdr:col>11</xdr:col>
      <xdr:colOff>358775</xdr:colOff>
      <xdr:row>78</xdr:row>
      <xdr:rowOff>31721</xdr:rowOff>
    </xdr:to>
    <xdr:sp macro="" textlink="">
      <xdr:nvSpPr>
        <xdr:cNvPr id="414" name="フローチャート : 判断 413"/>
        <xdr:cNvSpPr/>
      </xdr:nvSpPr>
      <xdr:spPr>
        <a:xfrm>
          <a:off x="7810500" y="13303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48248</xdr:rowOff>
    </xdr:from>
    <xdr:ext cx="534377" cy="259045"/>
    <xdr:sp macro="" textlink="">
      <xdr:nvSpPr>
        <xdr:cNvPr id="415" name="テキスト ボックス 414"/>
        <xdr:cNvSpPr txBox="1"/>
      </xdr:nvSpPr>
      <xdr:spPr>
        <a:xfrm>
          <a:off x="7594111" y="13078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17,724</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106142</xdr:rowOff>
    </xdr:from>
    <xdr:to>
      <xdr:col>10</xdr:col>
      <xdr:colOff>155575</xdr:colOff>
      <xdr:row>78</xdr:row>
      <xdr:rowOff>36292</xdr:rowOff>
    </xdr:to>
    <xdr:sp macro="" textlink="">
      <xdr:nvSpPr>
        <xdr:cNvPr id="416" name="フローチャート : 判断 415"/>
        <xdr:cNvSpPr/>
      </xdr:nvSpPr>
      <xdr:spPr>
        <a:xfrm>
          <a:off x="6921500" y="1330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27419</xdr:rowOff>
    </xdr:from>
    <xdr:ext cx="534377" cy="259045"/>
    <xdr:sp macro="" textlink="">
      <xdr:nvSpPr>
        <xdr:cNvPr id="417" name="テキスト ボックス 416"/>
        <xdr:cNvSpPr txBox="1"/>
      </xdr:nvSpPr>
      <xdr:spPr>
        <a:xfrm>
          <a:off x="6705111" y="13400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20352</xdr:rowOff>
    </xdr:from>
    <xdr:to>
      <xdr:col>15</xdr:col>
      <xdr:colOff>231775</xdr:colOff>
      <xdr:row>77</xdr:row>
      <xdr:rowOff>121952</xdr:rowOff>
    </xdr:to>
    <xdr:sp macro="" textlink="">
      <xdr:nvSpPr>
        <xdr:cNvPr id="423" name="円/楕円 422"/>
        <xdr:cNvSpPr/>
      </xdr:nvSpPr>
      <xdr:spPr>
        <a:xfrm>
          <a:off x="10426700" y="13222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170229</xdr:rowOff>
    </xdr:from>
    <xdr:ext cx="534377" cy="259045"/>
    <xdr:sp macro="" textlink="">
      <xdr:nvSpPr>
        <xdr:cNvPr id="424" name="商工費該当値テキスト"/>
        <xdr:cNvSpPr txBox="1"/>
      </xdr:nvSpPr>
      <xdr:spPr>
        <a:xfrm>
          <a:off x="10528300" y="1320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22,698</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86581</xdr:rowOff>
    </xdr:from>
    <xdr:to>
      <xdr:col>14</xdr:col>
      <xdr:colOff>79375</xdr:colOff>
      <xdr:row>77</xdr:row>
      <xdr:rowOff>16731</xdr:rowOff>
    </xdr:to>
    <xdr:sp macro="" textlink="">
      <xdr:nvSpPr>
        <xdr:cNvPr id="425" name="円/楕円 424"/>
        <xdr:cNvSpPr/>
      </xdr:nvSpPr>
      <xdr:spPr>
        <a:xfrm>
          <a:off x="9588500" y="13116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33259</xdr:rowOff>
    </xdr:from>
    <xdr:ext cx="534377" cy="259045"/>
    <xdr:sp macro="" textlink="">
      <xdr:nvSpPr>
        <xdr:cNvPr id="426" name="テキスト ボックス 425"/>
        <xdr:cNvSpPr txBox="1"/>
      </xdr:nvSpPr>
      <xdr:spPr>
        <a:xfrm>
          <a:off x="9372111" y="1289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29,142</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143111</xdr:rowOff>
    </xdr:from>
    <xdr:to>
      <xdr:col>12</xdr:col>
      <xdr:colOff>561975</xdr:colOff>
      <xdr:row>78</xdr:row>
      <xdr:rowOff>73261</xdr:rowOff>
    </xdr:to>
    <xdr:sp macro="" textlink="">
      <xdr:nvSpPr>
        <xdr:cNvPr id="427" name="円/楕円 426"/>
        <xdr:cNvSpPr/>
      </xdr:nvSpPr>
      <xdr:spPr>
        <a:xfrm>
          <a:off x="8699500" y="1334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64388</xdr:rowOff>
    </xdr:from>
    <xdr:ext cx="534377" cy="259045"/>
    <xdr:sp macro="" textlink="">
      <xdr:nvSpPr>
        <xdr:cNvPr id="428" name="テキスト ボックス 427"/>
        <xdr:cNvSpPr txBox="1"/>
      </xdr:nvSpPr>
      <xdr:spPr>
        <a:xfrm>
          <a:off x="8483111" y="13437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15,180</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33530</xdr:rowOff>
    </xdr:from>
    <xdr:to>
      <xdr:col>11</xdr:col>
      <xdr:colOff>358775</xdr:colOff>
      <xdr:row>78</xdr:row>
      <xdr:rowOff>135130</xdr:rowOff>
    </xdr:to>
    <xdr:sp macro="" textlink="">
      <xdr:nvSpPr>
        <xdr:cNvPr id="429" name="円/楕円 428"/>
        <xdr:cNvSpPr/>
      </xdr:nvSpPr>
      <xdr:spPr>
        <a:xfrm>
          <a:off x="7810500" y="1340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126257</xdr:rowOff>
    </xdr:from>
    <xdr:ext cx="534377" cy="259045"/>
    <xdr:sp macro="" textlink="">
      <xdr:nvSpPr>
        <xdr:cNvPr id="430" name="テキスト ボックス 429"/>
        <xdr:cNvSpPr txBox="1"/>
      </xdr:nvSpPr>
      <xdr:spPr>
        <a:xfrm>
          <a:off x="7594111" y="13499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11,391</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80817</xdr:rowOff>
    </xdr:from>
    <xdr:to>
      <xdr:col>10</xdr:col>
      <xdr:colOff>155575</xdr:colOff>
      <xdr:row>78</xdr:row>
      <xdr:rowOff>10967</xdr:rowOff>
    </xdr:to>
    <xdr:sp macro="" textlink="">
      <xdr:nvSpPr>
        <xdr:cNvPr id="431" name="円/楕円 430"/>
        <xdr:cNvSpPr/>
      </xdr:nvSpPr>
      <xdr:spPr>
        <a:xfrm>
          <a:off x="6921500" y="1328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27494</xdr:rowOff>
    </xdr:from>
    <xdr:ext cx="534377" cy="259045"/>
    <xdr:sp macro="" textlink="">
      <xdr:nvSpPr>
        <xdr:cNvPr id="432" name="テキスト ボックス 431"/>
        <xdr:cNvSpPr txBox="1"/>
      </xdr:nvSpPr>
      <xdr:spPr>
        <a:xfrm>
          <a:off x="6705111" y="13057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18,995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47,219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3" name="直線コネクタ 442"/>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4" name="テキスト ボックス 443"/>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5" name="直線コネクタ 444"/>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6" name="テキスト ボックス 445"/>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7" name="直線コネクタ 446"/>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8" name="テキスト ボックス 447"/>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9" name="直線コネクタ 448"/>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50" name="テキスト ボックス 449"/>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3"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42962</xdr:rowOff>
    </xdr:from>
    <xdr:to>
      <xdr:col>15</xdr:col>
      <xdr:colOff>180340</xdr:colOff>
      <xdr:row>98</xdr:row>
      <xdr:rowOff>84931</xdr:rowOff>
    </xdr:to>
    <xdr:cxnSp macro="">
      <xdr:nvCxnSpPr>
        <xdr:cNvPr id="454" name="直線コネクタ 453"/>
        <xdr:cNvCxnSpPr/>
      </xdr:nvCxnSpPr>
      <xdr:spPr>
        <a:xfrm flipV="1">
          <a:off x="10475595" y="15473462"/>
          <a:ext cx="1270" cy="1413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88758</xdr:rowOff>
    </xdr:from>
    <xdr:ext cx="534377" cy="259045"/>
    <xdr:sp macro="" textlink="">
      <xdr:nvSpPr>
        <xdr:cNvPr id="455" name="土木費最小値テキスト"/>
        <xdr:cNvSpPr txBox="1"/>
      </xdr:nvSpPr>
      <xdr:spPr>
        <a:xfrm>
          <a:off x="10528300" y="16890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11,979</a:t>
          </a:r>
          <a:endParaRPr kumimoji="1" lang="ja-JP" altLang="en-US" sz="1000" b="1">
            <a:latin typeface="ＭＳ Ｐゴシック"/>
          </a:endParaRPr>
        </a:p>
      </xdr:txBody>
    </xdr:sp>
    <xdr:clientData/>
  </xdr:oneCellAnchor>
  <xdr:twoCellAnchor>
    <xdr:from>
      <xdr:col>15</xdr:col>
      <xdr:colOff>92075</xdr:colOff>
      <xdr:row>98</xdr:row>
      <xdr:rowOff>84931</xdr:rowOff>
    </xdr:from>
    <xdr:to>
      <xdr:col>15</xdr:col>
      <xdr:colOff>269875</xdr:colOff>
      <xdr:row>98</xdr:row>
      <xdr:rowOff>84931</xdr:rowOff>
    </xdr:to>
    <xdr:cxnSp macro="">
      <xdr:nvCxnSpPr>
        <xdr:cNvPr id="456" name="直線コネクタ 455"/>
        <xdr:cNvCxnSpPr/>
      </xdr:nvCxnSpPr>
      <xdr:spPr>
        <a:xfrm>
          <a:off x="10388600" y="16887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161089</xdr:rowOff>
    </xdr:from>
    <xdr:ext cx="599010" cy="259045"/>
    <xdr:sp macro="" textlink="">
      <xdr:nvSpPr>
        <xdr:cNvPr id="457" name="土木費最大値テキスト"/>
        <xdr:cNvSpPr txBox="1"/>
      </xdr:nvSpPr>
      <xdr:spPr>
        <a:xfrm>
          <a:off x="10528300" y="15248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321,159</a:t>
          </a:r>
          <a:endParaRPr kumimoji="1" lang="ja-JP" altLang="en-US" sz="1000" b="1">
            <a:latin typeface="ＭＳ Ｐゴシック"/>
          </a:endParaRPr>
        </a:p>
      </xdr:txBody>
    </xdr:sp>
    <xdr:clientData/>
  </xdr:oneCellAnchor>
  <xdr:twoCellAnchor>
    <xdr:from>
      <xdr:col>15</xdr:col>
      <xdr:colOff>92075</xdr:colOff>
      <xdr:row>90</xdr:row>
      <xdr:rowOff>42962</xdr:rowOff>
    </xdr:from>
    <xdr:to>
      <xdr:col>15</xdr:col>
      <xdr:colOff>269875</xdr:colOff>
      <xdr:row>90</xdr:row>
      <xdr:rowOff>42962</xdr:rowOff>
    </xdr:to>
    <xdr:cxnSp macro="">
      <xdr:nvCxnSpPr>
        <xdr:cNvPr id="458" name="直線コネクタ 457"/>
        <xdr:cNvCxnSpPr/>
      </xdr:nvCxnSpPr>
      <xdr:spPr>
        <a:xfrm>
          <a:off x="10388600" y="15473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161888</xdr:rowOff>
    </xdr:from>
    <xdr:to>
      <xdr:col>15</xdr:col>
      <xdr:colOff>180975</xdr:colOff>
      <xdr:row>97</xdr:row>
      <xdr:rowOff>30626</xdr:rowOff>
    </xdr:to>
    <xdr:cxnSp macro="">
      <xdr:nvCxnSpPr>
        <xdr:cNvPr id="459" name="直線コネクタ 458"/>
        <xdr:cNvCxnSpPr/>
      </xdr:nvCxnSpPr>
      <xdr:spPr>
        <a:xfrm>
          <a:off x="9639300" y="16621088"/>
          <a:ext cx="838200" cy="40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97682</xdr:rowOff>
    </xdr:from>
    <xdr:ext cx="534377" cy="259045"/>
    <xdr:sp macro="" textlink="">
      <xdr:nvSpPr>
        <xdr:cNvPr id="460" name="土木費平均値テキスト"/>
        <xdr:cNvSpPr txBox="1"/>
      </xdr:nvSpPr>
      <xdr:spPr>
        <a:xfrm>
          <a:off x="10528300" y="16385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78,083</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74805</xdr:rowOff>
    </xdr:from>
    <xdr:to>
      <xdr:col>15</xdr:col>
      <xdr:colOff>231775</xdr:colOff>
      <xdr:row>97</xdr:row>
      <xdr:rowOff>4955</xdr:rowOff>
    </xdr:to>
    <xdr:sp macro="" textlink="">
      <xdr:nvSpPr>
        <xdr:cNvPr id="461" name="フローチャート : 判断 460"/>
        <xdr:cNvSpPr/>
      </xdr:nvSpPr>
      <xdr:spPr>
        <a:xfrm>
          <a:off x="10426700" y="1653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161888</xdr:rowOff>
    </xdr:from>
    <xdr:to>
      <xdr:col>14</xdr:col>
      <xdr:colOff>28575</xdr:colOff>
      <xdr:row>97</xdr:row>
      <xdr:rowOff>63883</xdr:rowOff>
    </xdr:to>
    <xdr:cxnSp macro="">
      <xdr:nvCxnSpPr>
        <xdr:cNvPr id="462" name="直線コネクタ 461"/>
        <xdr:cNvCxnSpPr/>
      </xdr:nvCxnSpPr>
      <xdr:spPr>
        <a:xfrm flipV="1">
          <a:off x="8750300" y="16621088"/>
          <a:ext cx="889000" cy="73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97633</xdr:rowOff>
    </xdr:from>
    <xdr:to>
      <xdr:col>14</xdr:col>
      <xdr:colOff>79375</xdr:colOff>
      <xdr:row>97</xdr:row>
      <xdr:rowOff>27783</xdr:rowOff>
    </xdr:to>
    <xdr:sp macro="" textlink="">
      <xdr:nvSpPr>
        <xdr:cNvPr id="463" name="フローチャート : 判断 462"/>
        <xdr:cNvSpPr/>
      </xdr:nvSpPr>
      <xdr:spPr>
        <a:xfrm>
          <a:off x="9588500" y="1655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44310</xdr:rowOff>
    </xdr:from>
    <xdr:ext cx="534377" cy="259045"/>
    <xdr:sp macro="" textlink="">
      <xdr:nvSpPr>
        <xdr:cNvPr id="464" name="テキスト ボックス 463"/>
        <xdr:cNvSpPr txBox="1"/>
      </xdr:nvSpPr>
      <xdr:spPr>
        <a:xfrm>
          <a:off x="9372111" y="16332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73,090</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35034</xdr:rowOff>
    </xdr:from>
    <xdr:to>
      <xdr:col>12</xdr:col>
      <xdr:colOff>511175</xdr:colOff>
      <xdr:row>97</xdr:row>
      <xdr:rowOff>63883</xdr:rowOff>
    </xdr:to>
    <xdr:cxnSp macro="">
      <xdr:nvCxnSpPr>
        <xdr:cNvPr id="465" name="直線コネクタ 464"/>
        <xdr:cNvCxnSpPr/>
      </xdr:nvCxnSpPr>
      <xdr:spPr>
        <a:xfrm>
          <a:off x="7861300" y="16665684"/>
          <a:ext cx="889000" cy="28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90390</xdr:rowOff>
    </xdr:from>
    <xdr:to>
      <xdr:col>12</xdr:col>
      <xdr:colOff>561975</xdr:colOff>
      <xdr:row>97</xdr:row>
      <xdr:rowOff>20540</xdr:rowOff>
    </xdr:to>
    <xdr:sp macro="" textlink="">
      <xdr:nvSpPr>
        <xdr:cNvPr id="466" name="フローチャート : 判断 465"/>
        <xdr:cNvSpPr/>
      </xdr:nvSpPr>
      <xdr:spPr>
        <a:xfrm>
          <a:off x="8699500" y="165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37067</xdr:rowOff>
    </xdr:from>
    <xdr:ext cx="534377" cy="259045"/>
    <xdr:sp macro="" textlink="">
      <xdr:nvSpPr>
        <xdr:cNvPr id="467" name="テキスト ボックス 466"/>
        <xdr:cNvSpPr txBox="1"/>
      </xdr:nvSpPr>
      <xdr:spPr>
        <a:xfrm>
          <a:off x="8483111" y="16324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74,674</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35034</xdr:rowOff>
    </xdr:from>
    <xdr:to>
      <xdr:col>11</xdr:col>
      <xdr:colOff>307975</xdr:colOff>
      <xdr:row>97</xdr:row>
      <xdr:rowOff>154170</xdr:rowOff>
    </xdr:to>
    <xdr:cxnSp macro="">
      <xdr:nvCxnSpPr>
        <xdr:cNvPr id="468" name="直線コネクタ 467"/>
        <xdr:cNvCxnSpPr/>
      </xdr:nvCxnSpPr>
      <xdr:spPr>
        <a:xfrm flipV="1">
          <a:off x="6972300" y="16665684"/>
          <a:ext cx="889000" cy="119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86189</xdr:rowOff>
    </xdr:from>
    <xdr:to>
      <xdr:col>11</xdr:col>
      <xdr:colOff>358775</xdr:colOff>
      <xdr:row>97</xdr:row>
      <xdr:rowOff>16339</xdr:rowOff>
    </xdr:to>
    <xdr:sp macro="" textlink="">
      <xdr:nvSpPr>
        <xdr:cNvPr id="469" name="フローチャート : 判断 468"/>
        <xdr:cNvSpPr/>
      </xdr:nvSpPr>
      <xdr:spPr>
        <a:xfrm>
          <a:off x="7810500" y="1654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32866</xdr:rowOff>
    </xdr:from>
    <xdr:ext cx="534377" cy="259045"/>
    <xdr:sp macro="" textlink="">
      <xdr:nvSpPr>
        <xdr:cNvPr id="470" name="テキスト ボックス 469"/>
        <xdr:cNvSpPr txBox="1"/>
      </xdr:nvSpPr>
      <xdr:spPr>
        <a:xfrm>
          <a:off x="7594111" y="16320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75,593</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139032</xdr:rowOff>
    </xdr:from>
    <xdr:to>
      <xdr:col>10</xdr:col>
      <xdr:colOff>155575</xdr:colOff>
      <xdr:row>97</xdr:row>
      <xdr:rowOff>69182</xdr:rowOff>
    </xdr:to>
    <xdr:sp macro="" textlink="">
      <xdr:nvSpPr>
        <xdr:cNvPr id="471" name="フローチャート : 判断 470"/>
        <xdr:cNvSpPr/>
      </xdr:nvSpPr>
      <xdr:spPr>
        <a:xfrm>
          <a:off x="6921500" y="1659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85709</xdr:rowOff>
    </xdr:from>
    <xdr:ext cx="534377" cy="259045"/>
    <xdr:sp macro="" textlink="">
      <xdr:nvSpPr>
        <xdr:cNvPr id="472" name="テキスト ボックス 471"/>
        <xdr:cNvSpPr txBox="1"/>
      </xdr:nvSpPr>
      <xdr:spPr>
        <a:xfrm>
          <a:off x="6705111" y="1637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64,035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151276</xdr:rowOff>
    </xdr:from>
    <xdr:to>
      <xdr:col>15</xdr:col>
      <xdr:colOff>231775</xdr:colOff>
      <xdr:row>97</xdr:row>
      <xdr:rowOff>81426</xdr:rowOff>
    </xdr:to>
    <xdr:sp macro="" textlink="">
      <xdr:nvSpPr>
        <xdr:cNvPr id="478" name="円/楕円 477"/>
        <xdr:cNvSpPr/>
      </xdr:nvSpPr>
      <xdr:spPr>
        <a:xfrm>
          <a:off x="10426700" y="1661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129703</xdr:rowOff>
    </xdr:from>
    <xdr:ext cx="534377" cy="259045"/>
    <xdr:sp macro="" textlink="">
      <xdr:nvSpPr>
        <xdr:cNvPr id="479" name="土木費該当値テキスト"/>
        <xdr:cNvSpPr txBox="1"/>
      </xdr:nvSpPr>
      <xdr:spPr>
        <a:xfrm>
          <a:off x="10528300" y="16588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61,357</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111088</xdr:rowOff>
    </xdr:from>
    <xdr:to>
      <xdr:col>14</xdr:col>
      <xdr:colOff>79375</xdr:colOff>
      <xdr:row>97</xdr:row>
      <xdr:rowOff>41238</xdr:rowOff>
    </xdr:to>
    <xdr:sp macro="" textlink="">
      <xdr:nvSpPr>
        <xdr:cNvPr id="480" name="円/楕円 479"/>
        <xdr:cNvSpPr/>
      </xdr:nvSpPr>
      <xdr:spPr>
        <a:xfrm>
          <a:off x="9588500" y="16570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32365</xdr:rowOff>
    </xdr:from>
    <xdr:ext cx="534377" cy="259045"/>
    <xdr:sp macro="" textlink="">
      <xdr:nvSpPr>
        <xdr:cNvPr id="481" name="テキスト ボックス 480"/>
        <xdr:cNvSpPr txBox="1"/>
      </xdr:nvSpPr>
      <xdr:spPr>
        <a:xfrm>
          <a:off x="9372111" y="16663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70,147</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13083</xdr:rowOff>
    </xdr:from>
    <xdr:to>
      <xdr:col>12</xdr:col>
      <xdr:colOff>561975</xdr:colOff>
      <xdr:row>97</xdr:row>
      <xdr:rowOff>114683</xdr:rowOff>
    </xdr:to>
    <xdr:sp macro="" textlink="">
      <xdr:nvSpPr>
        <xdr:cNvPr id="482" name="円/楕円 481"/>
        <xdr:cNvSpPr/>
      </xdr:nvSpPr>
      <xdr:spPr>
        <a:xfrm>
          <a:off x="8699500" y="1664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105810</xdr:rowOff>
    </xdr:from>
    <xdr:ext cx="534377" cy="259045"/>
    <xdr:sp macro="" textlink="">
      <xdr:nvSpPr>
        <xdr:cNvPr id="483" name="テキスト ボックス 482"/>
        <xdr:cNvSpPr txBox="1"/>
      </xdr:nvSpPr>
      <xdr:spPr>
        <a:xfrm>
          <a:off x="8483111" y="16736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54,083</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155684</xdr:rowOff>
    </xdr:from>
    <xdr:to>
      <xdr:col>11</xdr:col>
      <xdr:colOff>358775</xdr:colOff>
      <xdr:row>97</xdr:row>
      <xdr:rowOff>85834</xdr:rowOff>
    </xdr:to>
    <xdr:sp macro="" textlink="">
      <xdr:nvSpPr>
        <xdr:cNvPr id="484" name="円/楕円 483"/>
        <xdr:cNvSpPr/>
      </xdr:nvSpPr>
      <xdr:spPr>
        <a:xfrm>
          <a:off x="7810500" y="16614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76961</xdr:rowOff>
    </xdr:from>
    <xdr:ext cx="534377" cy="259045"/>
    <xdr:sp macro="" textlink="">
      <xdr:nvSpPr>
        <xdr:cNvPr id="485" name="テキスト ボックス 484"/>
        <xdr:cNvSpPr txBox="1"/>
      </xdr:nvSpPr>
      <xdr:spPr>
        <a:xfrm>
          <a:off x="7594111" y="16707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60,393</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103370</xdr:rowOff>
    </xdr:from>
    <xdr:to>
      <xdr:col>10</xdr:col>
      <xdr:colOff>155575</xdr:colOff>
      <xdr:row>98</xdr:row>
      <xdr:rowOff>33520</xdr:rowOff>
    </xdr:to>
    <xdr:sp macro="" textlink="">
      <xdr:nvSpPr>
        <xdr:cNvPr id="486" name="円/楕円 485"/>
        <xdr:cNvSpPr/>
      </xdr:nvSpPr>
      <xdr:spPr>
        <a:xfrm>
          <a:off x="6921500" y="1673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24647</xdr:rowOff>
    </xdr:from>
    <xdr:ext cx="534377" cy="259045"/>
    <xdr:sp macro="" textlink="">
      <xdr:nvSpPr>
        <xdr:cNvPr id="487" name="テキスト ボックス 486"/>
        <xdr:cNvSpPr txBox="1"/>
      </xdr:nvSpPr>
      <xdr:spPr>
        <a:xfrm>
          <a:off x="6705111" y="16826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34,335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16,180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8" name="テキスト ボックス 497"/>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499" name="直線コネクタ 498"/>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500" name="テキスト ボックス 499"/>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1" name="直線コネクタ 500"/>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502" name="テキスト ボックス 501"/>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03" name="直線コネクタ 502"/>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04" name="テキスト ボックス 503"/>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05" name="直線コネクタ 504"/>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06" name="テキスト ボックス 505"/>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7" name="直線コネクタ 50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8" name="テキスト ボックス 50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86894</xdr:rowOff>
    </xdr:from>
    <xdr:to>
      <xdr:col>23</xdr:col>
      <xdr:colOff>516889</xdr:colOff>
      <xdr:row>39</xdr:row>
      <xdr:rowOff>36647</xdr:rowOff>
    </xdr:to>
    <xdr:cxnSp macro="">
      <xdr:nvCxnSpPr>
        <xdr:cNvPr id="510" name="直線コネクタ 509"/>
        <xdr:cNvCxnSpPr/>
      </xdr:nvCxnSpPr>
      <xdr:spPr>
        <a:xfrm flipV="1">
          <a:off x="16317595" y="5401844"/>
          <a:ext cx="1269" cy="13213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40474</xdr:rowOff>
    </xdr:from>
    <xdr:ext cx="534377" cy="259045"/>
    <xdr:sp macro="" textlink="">
      <xdr:nvSpPr>
        <xdr:cNvPr id="511" name="消防費最小値テキスト"/>
        <xdr:cNvSpPr txBox="1"/>
      </xdr:nvSpPr>
      <xdr:spPr>
        <a:xfrm>
          <a:off x="16370300" y="6727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17,008</a:t>
          </a:r>
          <a:endParaRPr kumimoji="1" lang="ja-JP" altLang="en-US" sz="1000" b="1">
            <a:latin typeface="ＭＳ Ｐゴシック"/>
          </a:endParaRPr>
        </a:p>
      </xdr:txBody>
    </xdr:sp>
    <xdr:clientData/>
  </xdr:oneCellAnchor>
  <xdr:twoCellAnchor>
    <xdr:from>
      <xdr:col>23</xdr:col>
      <xdr:colOff>428625</xdr:colOff>
      <xdr:row>39</xdr:row>
      <xdr:rowOff>36647</xdr:rowOff>
    </xdr:from>
    <xdr:to>
      <xdr:col>23</xdr:col>
      <xdr:colOff>606425</xdr:colOff>
      <xdr:row>39</xdr:row>
      <xdr:rowOff>36647</xdr:rowOff>
    </xdr:to>
    <xdr:cxnSp macro="">
      <xdr:nvCxnSpPr>
        <xdr:cNvPr id="512" name="直線コネクタ 511"/>
        <xdr:cNvCxnSpPr/>
      </xdr:nvCxnSpPr>
      <xdr:spPr>
        <a:xfrm>
          <a:off x="16230600" y="6723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33571</xdr:rowOff>
    </xdr:from>
    <xdr:ext cx="534377" cy="259045"/>
    <xdr:sp macro="" textlink="">
      <xdr:nvSpPr>
        <xdr:cNvPr id="513" name="消防費最大値テキスト"/>
        <xdr:cNvSpPr txBox="1"/>
      </xdr:nvSpPr>
      <xdr:spPr>
        <a:xfrm>
          <a:off x="16370300" y="5177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74,810</a:t>
          </a:r>
          <a:endParaRPr kumimoji="1" lang="ja-JP" altLang="en-US" sz="1000" b="1">
            <a:latin typeface="ＭＳ Ｐゴシック"/>
          </a:endParaRPr>
        </a:p>
      </xdr:txBody>
    </xdr:sp>
    <xdr:clientData/>
  </xdr:oneCellAnchor>
  <xdr:twoCellAnchor>
    <xdr:from>
      <xdr:col>23</xdr:col>
      <xdr:colOff>428625</xdr:colOff>
      <xdr:row>31</xdr:row>
      <xdr:rowOff>86894</xdr:rowOff>
    </xdr:from>
    <xdr:to>
      <xdr:col>23</xdr:col>
      <xdr:colOff>606425</xdr:colOff>
      <xdr:row>31</xdr:row>
      <xdr:rowOff>86894</xdr:rowOff>
    </xdr:to>
    <xdr:cxnSp macro="">
      <xdr:nvCxnSpPr>
        <xdr:cNvPr id="514" name="直線コネクタ 513"/>
        <xdr:cNvCxnSpPr/>
      </xdr:nvCxnSpPr>
      <xdr:spPr>
        <a:xfrm>
          <a:off x="16230600" y="5401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66411</xdr:rowOff>
    </xdr:from>
    <xdr:to>
      <xdr:col>23</xdr:col>
      <xdr:colOff>517525</xdr:colOff>
      <xdr:row>38</xdr:row>
      <xdr:rowOff>74092</xdr:rowOff>
    </xdr:to>
    <xdr:cxnSp macro="">
      <xdr:nvCxnSpPr>
        <xdr:cNvPr id="515" name="直線コネクタ 514"/>
        <xdr:cNvCxnSpPr/>
      </xdr:nvCxnSpPr>
      <xdr:spPr>
        <a:xfrm flipV="1">
          <a:off x="15481300" y="6581511"/>
          <a:ext cx="838200" cy="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123001</xdr:rowOff>
    </xdr:from>
    <xdr:ext cx="534377" cy="259045"/>
    <xdr:sp macro="" textlink="">
      <xdr:nvSpPr>
        <xdr:cNvPr id="516" name="消防費平均値テキスト"/>
        <xdr:cNvSpPr txBox="1"/>
      </xdr:nvSpPr>
      <xdr:spPr>
        <a:xfrm>
          <a:off x="16370300" y="61237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34,509</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100124</xdr:rowOff>
    </xdr:from>
    <xdr:to>
      <xdr:col>23</xdr:col>
      <xdr:colOff>568325</xdr:colOff>
      <xdr:row>37</xdr:row>
      <xdr:rowOff>30274</xdr:rowOff>
    </xdr:to>
    <xdr:sp macro="" textlink="">
      <xdr:nvSpPr>
        <xdr:cNvPr id="517" name="フローチャート : 判断 516"/>
        <xdr:cNvSpPr/>
      </xdr:nvSpPr>
      <xdr:spPr>
        <a:xfrm>
          <a:off x="16268700" y="6272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32601</xdr:rowOff>
    </xdr:from>
    <xdr:to>
      <xdr:col>22</xdr:col>
      <xdr:colOff>365125</xdr:colOff>
      <xdr:row>38</xdr:row>
      <xdr:rowOff>74092</xdr:rowOff>
    </xdr:to>
    <xdr:cxnSp macro="">
      <xdr:nvCxnSpPr>
        <xdr:cNvPr id="518" name="直線コネクタ 517"/>
        <xdr:cNvCxnSpPr/>
      </xdr:nvCxnSpPr>
      <xdr:spPr>
        <a:xfrm>
          <a:off x="14592300" y="6033351"/>
          <a:ext cx="889000" cy="555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169710</xdr:rowOff>
    </xdr:from>
    <xdr:to>
      <xdr:col>22</xdr:col>
      <xdr:colOff>415925</xdr:colOff>
      <xdr:row>36</xdr:row>
      <xdr:rowOff>99860</xdr:rowOff>
    </xdr:to>
    <xdr:sp macro="" textlink="">
      <xdr:nvSpPr>
        <xdr:cNvPr id="519" name="フローチャート : 判断 518"/>
        <xdr:cNvSpPr/>
      </xdr:nvSpPr>
      <xdr:spPr>
        <a:xfrm>
          <a:off x="15430500" y="617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116387</xdr:rowOff>
    </xdr:from>
    <xdr:ext cx="534377" cy="259045"/>
    <xdr:sp macro="" textlink="">
      <xdr:nvSpPr>
        <xdr:cNvPr id="520" name="テキスト ボックス 519"/>
        <xdr:cNvSpPr txBox="1"/>
      </xdr:nvSpPr>
      <xdr:spPr>
        <a:xfrm>
          <a:off x="15214111" y="5945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38,965</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32601</xdr:rowOff>
    </xdr:from>
    <xdr:to>
      <xdr:col>21</xdr:col>
      <xdr:colOff>161925</xdr:colOff>
      <xdr:row>38</xdr:row>
      <xdr:rowOff>106965</xdr:rowOff>
    </xdr:to>
    <xdr:cxnSp macro="">
      <xdr:nvCxnSpPr>
        <xdr:cNvPr id="521" name="直線コネクタ 520"/>
        <xdr:cNvCxnSpPr/>
      </xdr:nvCxnSpPr>
      <xdr:spPr>
        <a:xfrm flipV="1">
          <a:off x="13703300" y="6033351"/>
          <a:ext cx="889000" cy="58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117909</xdr:rowOff>
    </xdr:from>
    <xdr:to>
      <xdr:col>21</xdr:col>
      <xdr:colOff>212725</xdr:colOff>
      <xdr:row>37</xdr:row>
      <xdr:rowOff>48059</xdr:rowOff>
    </xdr:to>
    <xdr:sp macro="" textlink="">
      <xdr:nvSpPr>
        <xdr:cNvPr id="522" name="フローチャート : 判断 521"/>
        <xdr:cNvSpPr/>
      </xdr:nvSpPr>
      <xdr:spPr>
        <a:xfrm>
          <a:off x="14541500" y="6290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39186</xdr:rowOff>
    </xdr:from>
    <xdr:ext cx="534377" cy="259045"/>
    <xdr:sp macro="" textlink="">
      <xdr:nvSpPr>
        <xdr:cNvPr id="523" name="テキスト ボックス 522"/>
        <xdr:cNvSpPr txBox="1"/>
      </xdr:nvSpPr>
      <xdr:spPr>
        <a:xfrm>
          <a:off x="14325111" y="6382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33,731</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80493</xdr:rowOff>
    </xdr:from>
    <xdr:to>
      <xdr:col>19</xdr:col>
      <xdr:colOff>644525</xdr:colOff>
      <xdr:row>38</xdr:row>
      <xdr:rowOff>106965</xdr:rowOff>
    </xdr:to>
    <xdr:cxnSp macro="">
      <xdr:nvCxnSpPr>
        <xdr:cNvPr id="524" name="直線コネクタ 523"/>
        <xdr:cNvCxnSpPr/>
      </xdr:nvCxnSpPr>
      <xdr:spPr>
        <a:xfrm>
          <a:off x="12814300" y="6595593"/>
          <a:ext cx="889000" cy="26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136723</xdr:rowOff>
    </xdr:from>
    <xdr:to>
      <xdr:col>20</xdr:col>
      <xdr:colOff>9525</xdr:colOff>
      <xdr:row>37</xdr:row>
      <xdr:rowOff>66873</xdr:rowOff>
    </xdr:to>
    <xdr:sp macro="" textlink="">
      <xdr:nvSpPr>
        <xdr:cNvPr id="525" name="フローチャート : 判断 524"/>
        <xdr:cNvSpPr/>
      </xdr:nvSpPr>
      <xdr:spPr>
        <a:xfrm>
          <a:off x="13652500" y="6308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83400</xdr:rowOff>
    </xdr:from>
    <xdr:ext cx="534377" cy="259045"/>
    <xdr:sp macro="" textlink="">
      <xdr:nvSpPr>
        <xdr:cNvPr id="526" name="テキスト ボックス 525"/>
        <xdr:cNvSpPr txBox="1"/>
      </xdr:nvSpPr>
      <xdr:spPr>
        <a:xfrm>
          <a:off x="13436111" y="6084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32,908</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16251</xdr:rowOff>
    </xdr:from>
    <xdr:to>
      <xdr:col>18</xdr:col>
      <xdr:colOff>492125</xdr:colOff>
      <xdr:row>37</xdr:row>
      <xdr:rowOff>117851</xdr:rowOff>
    </xdr:to>
    <xdr:sp macro="" textlink="">
      <xdr:nvSpPr>
        <xdr:cNvPr id="527" name="フローチャート : 判断 526"/>
        <xdr:cNvSpPr/>
      </xdr:nvSpPr>
      <xdr:spPr>
        <a:xfrm>
          <a:off x="12763500" y="635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134378</xdr:rowOff>
    </xdr:from>
    <xdr:ext cx="534377" cy="259045"/>
    <xdr:sp macro="" textlink="">
      <xdr:nvSpPr>
        <xdr:cNvPr id="528" name="テキスト ボックス 527"/>
        <xdr:cNvSpPr txBox="1"/>
      </xdr:nvSpPr>
      <xdr:spPr>
        <a:xfrm>
          <a:off x="12547111" y="6135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30,678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9" name="テキスト ボックス 52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0" name="テキスト ボックス 52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1" name="テキスト ボックス 53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2" name="テキスト ボックス 53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3" name="テキスト ボックス 53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15611</xdr:rowOff>
    </xdr:from>
    <xdr:to>
      <xdr:col>23</xdr:col>
      <xdr:colOff>568325</xdr:colOff>
      <xdr:row>38</xdr:row>
      <xdr:rowOff>117211</xdr:rowOff>
    </xdr:to>
    <xdr:sp macro="" textlink="">
      <xdr:nvSpPr>
        <xdr:cNvPr id="534" name="円/楕円 533"/>
        <xdr:cNvSpPr/>
      </xdr:nvSpPr>
      <xdr:spPr>
        <a:xfrm>
          <a:off x="16268700" y="653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165488</xdr:rowOff>
    </xdr:from>
    <xdr:ext cx="534377" cy="259045"/>
    <xdr:sp macro="" textlink="">
      <xdr:nvSpPr>
        <xdr:cNvPr id="535" name="消防費該当値テキスト"/>
        <xdr:cNvSpPr txBox="1"/>
      </xdr:nvSpPr>
      <xdr:spPr>
        <a:xfrm>
          <a:off x="16370300" y="6509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23,206</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23292</xdr:rowOff>
    </xdr:from>
    <xdr:to>
      <xdr:col>22</xdr:col>
      <xdr:colOff>415925</xdr:colOff>
      <xdr:row>38</xdr:row>
      <xdr:rowOff>124892</xdr:rowOff>
    </xdr:to>
    <xdr:sp macro="" textlink="">
      <xdr:nvSpPr>
        <xdr:cNvPr id="536" name="円/楕円 535"/>
        <xdr:cNvSpPr/>
      </xdr:nvSpPr>
      <xdr:spPr>
        <a:xfrm>
          <a:off x="15430500" y="6538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116019</xdr:rowOff>
    </xdr:from>
    <xdr:ext cx="534377" cy="259045"/>
    <xdr:sp macro="" textlink="">
      <xdr:nvSpPr>
        <xdr:cNvPr id="537" name="テキスト ボックス 536"/>
        <xdr:cNvSpPr txBox="1"/>
      </xdr:nvSpPr>
      <xdr:spPr>
        <a:xfrm>
          <a:off x="15214111" y="663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22,870</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153251</xdr:rowOff>
    </xdr:from>
    <xdr:to>
      <xdr:col>21</xdr:col>
      <xdr:colOff>212725</xdr:colOff>
      <xdr:row>35</xdr:row>
      <xdr:rowOff>83401</xdr:rowOff>
    </xdr:to>
    <xdr:sp macro="" textlink="">
      <xdr:nvSpPr>
        <xdr:cNvPr id="538" name="円/楕円 537"/>
        <xdr:cNvSpPr/>
      </xdr:nvSpPr>
      <xdr:spPr>
        <a:xfrm>
          <a:off x="14541500" y="5982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99928</xdr:rowOff>
    </xdr:from>
    <xdr:ext cx="534377" cy="259045"/>
    <xdr:sp macro="" textlink="">
      <xdr:nvSpPr>
        <xdr:cNvPr id="539" name="テキスト ボックス 538"/>
        <xdr:cNvSpPr txBox="1"/>
      </xdr:nvSpPr>
      <xdr:spPr>
        <a:xfrm>
          <a:off x="14325111" y="5757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47,185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56165</xdr:rowOff>
    </xdr:from>
    <xdr:to>
      <xdr:col>20</xdr:col>
      <xdr:colOff>9525</xdr:colOff>
      <xdr:row>38</xdr:row>
      <xdr:rowOff>157765</xdr:rowOff>
    </xdr:to>
    <xdr:sp macro="" textlink="">
      <xdr:nvSpPr>
        <xdr:cNvPr id="540" name="円/楕円 539"/>
        <xdr:cNvSpPr/>
      </xdr:nvSpPr>
      <xdr:spPr>
        <a:xfrm>
          <a:off x="13652500" y="657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148892</xdr:rowOff>
    </xdr:from>
    <xdr:ext cx="534377" cy="259045"/>
    <xdr:sp macro="" textlink="">
      <xdr:nvSpPr>
        <xdr:cNvPr id="541" name="テキスト ボックス 540"/>
        <xdr:cNvSpPr txBox="1"/>
      </xdr:nvSpPr>
      <xdr:spPr>
        <a:xfrm>
          <a:off x="13436111" y="6663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21,432</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29693</xdr:rowOff>
    </xdr:from>
    <xdr:to>
      <xdr:col>18</xdr:col>
      <xdr:colOff>492125</xdr:colOff>
      <xdr:row>38</xdr:row>
      <xdr:rowOff>131293</xdr:rowOff>
    </xdr:to>
    <xdr:sp macro="" textlink="">
      <xdr:nvSpPr>
        <xdr:cNvPr id="542" name="円/楕円 541"/>
        <xdr:cNvSpPr/>
      </xdr:nvSpPr>
      <xdr:spPr>
        <a:xfrm>
          <a:off x="12763500" y="654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122420</xdr:rowOff>
    </xdr:from>
    <xdr:ext cx="534377" cy="259045"/>
    <xdr:sp macro="" textlink="">
      <xdr:nvSpPr>
        <xdr:cNvPr id="543" name="テキスト ボックス 542"/>
        <xdr:cNvSpPr txBox="1"/>
      </xdr:nvSpPr>
      <xdr:spPr>
        <a:xfrm>
          <a:off x="12547111" y="6637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22,590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4" name="正方形/長方形 54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5" name="正方形/長方形 54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6" name="正方形/長方形 54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7" name="正方形/長方形 54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8" name="正方形/長方形 54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9" name="正方形/長方形 54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0" name="正方形/長方形 54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40,230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1" name="正方形/長方形 55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2" name="テキスト ボックス 55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3" name="直線コネクタ 55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4" name="直線コネクタ 553"/>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5" name="テキスト ボックス 554"/>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6" name="直線コネクタ 555"/>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7" name="テキスト ボックス 556"/>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8" name="直線コネクタ 557"/>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9" name="テキスト ボックス 558"/>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0" name="直線コネクタ 559"/>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1" name="テキスト ボックス 560"/>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2" name="直線コネクタ 56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3" name="テキスト ボックス 56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159099</xdr:rowOff>
    </xdr:from>
    <xdr:to>
      <xdr:col>23</xdr:col>
      <xdr:colOff>516889</xdr:colOff>
      <xdr:row>58</xdr:row>
      <xdr:rowOff>2709</xdr:rowOff>
    </xdr:to>
    <xdr:cxnSp macro="">
      <xdr:nvCxnSpPr>
        <xdr:cNvPr id="565" name="直線コネクタ 564"/>
        <xdr:cNvCxnSpPr/>
      </xdr:nvCxnSpPr>
      <xdr:spPr>
        <a:xfrm flipV="1">
          <a:off x="16317595" y="8903049"/>
          <a:ext cx="1269" cy="1043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6536</xdr:rowOff>
    </xdr:from>
    <xdr:ext cx="534377" cy="259045"/>
    <xdr:sp macro="" textlink="">
      <xdr:nvSpPr>
        <xdr:cNvPr id="566" name="教育費最小値テキスト"/>
        <xdr:cNvSpPr txBox="1"/>
      </xdr:nvSpPr>
      <xdr:spPr>
        <a:xfrm>
          <a:off x="16370300" y="9950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29,963</a:t>
          </a:r>
          <a:endParaRPr kumimoji="1" lang="ja-JP" altLang="en-US" sz="1000" b="1">
            <a:latin typeface="ＭＳ Ｐゴシック"/>
          </a:endParaRPr>
        </a:p>
      </xdr:txBody>
    </xdr:sp>
    <xdr:clientData/>
  </xdr:oneCellAnchor>
  <xdr:twoCellAnchor>
    <xdr:from>
      <xdr:col>23</xdr:col>
      <xdr:colOff>428625</xdr:colOff>
      <xdr:row>58</xdr:row>
      <xdr:rowOff>2709</xdr:rowOff>
    </xdr:from>
    <xdr:to>
      <xdr:col>23</xdr:col>
      <xdr:colOff>606425</xdr:colOff>
      <xdr:row>58</xdr:row>
      <xdr:rowOff>2709</xdr:rowOff>
    </xdr:to>
    <xdr:cxnSp macro="">
      <xdr:nvCxnSpPr>
        <xdr:cNvPr id="567" name="直線コネクタ 566"/>
        <xdr:cNvCxnSpPr/>
      </xdr:nvCxnSpPr>
      <xdr:spPr>
        <a:xfrm>
          <a:off x="16230600" y="9946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105776</xdr:rowOff>
    </xdr:from>
    <xdr:ext cx="599010" cy="259045"/>
    <xdr:sp macro="" textlink="">
      <xdr:nvSpPr>
        <xdr:cNvPr id="568" name="教育費最大値テキスト"/>
        <xdr:cNvSpPr txBox="1"/>
      </xdr:nvSpPr>
      <xdr:spPr>
        <a:xfrm>
          <a:off x="16370300" y="8678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258,257</a:t>
          </a:r>
          <a:endParaRPr kumimoji="1" lang="ja-JP" altLang="en-US" sz="1000" b="1">
            <a:latin typeface="ＭＳ Ｐゴシック"/>
          </a:endParaRPr>
        </a:p>
      </xdr:txBody>
    </xdr:sp>
    <xdr:clientData/>
  </xdr:oneCellAnchor>
  <xdr:twoCellAnchor>
    <xdr:from>
      <xdr:col>23</xdr:col>
      <xdr:colOff>428625</xdr:colOff>
      <xdr:row>51</xdr:row>
      <xdr:rowOff>159099</xdr:rowOff>
    </xdr:from>
    <xdr:to>
      <xdr:col>23</xdr:col>
      <xdr:colOff>606425</xdr:colOff>
      <xdr:row>51</xdr:row>
      <xdr:rowOff>159099</xdr:rowOff>
    </xdr:to>
    <xdr:cxnSp macro="">
      <xdr:nvCxnSpPr>
        <xdr:cNvPr id="569" name="直線コネクタ 568"/>
        <xdr:cNvCxnSpPr/>
      </xdr:nvCxnSpPr>
      <xdr:spPr>
        <a:xfrm>
          <a:off x="16230600" y="8903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72455</xdr:rowOff>
    </xdr:from>
    <xdr:to>
      <xdr:col>23</xdr:col>
      <xdr:colOff>517525</xdr:colOff>
      <xdr:row>57</xdr:row>
      <xdr:rowOff>109278</xdr:rowOff>
    </xdr:to>
    <xdr:cxnSp macro="">
      <xdr:nvCxnSpPr>
        <xdr:cNvPr id="570" name="直線コネクタ 569"/>
        <xdr:cNvCxnSpPr/>
      </xdr:nvCxnSpPr>
      <xdr:spPr>
        <a:xfrm>
          <a:off x="15481300" y="9502205"/>
          <a:ext cx="838200" cy="37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147749</xdr:rowOff>
    </xdr:from>
    <xdr:ext cx="534377" cy="259045"/>
    <xdr:sp macro="" textlink="">
      <xdr:nvSpPr>
        <xdr:cNvPr id="571" name="教育費平均値テキスト"/>
        <xdr:cNvSpPr txBox="1"/>
      </xdr:nvSpPr>
      <xdr:spPr>
        <a:xfrm>
          <a:off x="16370300" y="95774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67,132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124872</xdr:rowOff>
    </xdr:from>
    <xdr:to>
      <xdr:col>23</xdr:col>
      <xdr:colOff>568325</xdr:colOff>
      <xdr:row>57</xdr:row>
      <xdr:rowOff>55022</xdr:rowOff>
    </xdr:to>
    <xdr:sp macro="" textlink="">
      <xdr:nvSpPr>
        <xdr:cNvPr id="572" name="フローチャート : 判断 571"/>
        <xdr:cNvSpPr/>
      </xdr:nvSpPr>
      <xdr:spPr>
        <a:xfrm>
          <a:off x="16268700" y="972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72455</xdr:rowOff>
    </xdr:from>
    <xdr:to>
      <xdr:col>22</xdr:col>
      <xdr:colOff>365125</xdr:colOff>
      <xdr:row>56</xdr:row>
      <xdr:rowOff>4465</xdr:rowOff>
    </xdr:to>
    <xdr:cxnSp macro="">
      <xdr:nvCxnSpPr>
        <xdr:cNvPr id="573" name="直線コネクタ 572"/>
        <xdr:cNvCxnSpPr/>
      </xdr:nvCxnSpPr>
      <xdr:spPr>
        <a:xfrm flipV="1">
          <a:off x="14592300" y="9502205"/>
          <a:ext cx="889000" cy="103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113099</xdr:rowOff>
    </xdr:from>
    <xdr:to>
      <xdr:col>22</xdr:col>
      <xdr:colOff>415925</xdr:colOff>
      <xdr:row>57</xdr:row>
      <xdr:rowOff>43249</xdr:rowOff>
    </xdr:to>
    <xdr:sp macro="" textlink="">
      <xdr:nvSpPr>
        <xdr:cNvPr id="574" name="フローチャート : 判断 573"/>
        <xdr:cNvSpPr/>
      </xdr:nvSpPr>
      <xdr:spPr>
        <a:xfrm>
          <a:off x="15430500" y="971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34376</xdr:rowOff>
    </xdr:from>
    <xdr:ext cx="534377" cy="259045"/>
    <xdr:sp macro="" textlink="">
      <xdr:nvSpPr>
        <xdr:cNvPr id="575" name="テキスト ボックス 574"/>
        <xdr:cNvSpPr txBox="1"/>
      </xdr:nvSpPr>
      <xdr:spPr>
        <a:xfrm>
          <a:off x="15214111" y="9807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69,707</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4465</xdr:rowOff>
    </xdr:from>
    <xdr:to>
      <xdr:col>21</xdr:col>
      <xdr:colOff>161925</xdr:colOff>
      <xdr:row>57</xdr:row>
      <xdr:rowOff>65213</xdr:rowOff>
    </xdr:to>
    <xdr:cxnSp macro="">
      <xdr:nvCxnSpPr>
        <xdr:cNvPr id="576" name="直線コネクタ 575"/>
        <xdr:cNvCxnSpPr/>
      </xdr:nvCxnSpPr>
      <xdr:spPr>
        <a:xfrm flipV="1">
          <a:off x="13703300" y="9605665"/>
          <a:ext cx="889000" cy="232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90377</xdr:rowOff>
    </xdr:from>
    <xdr:to>
      <xdr:col>21</xdr:col>
      <xdr:colOff>212725</xdr:colOff>
      <xdr:row>57</xdr:row>
      <xdr:rowOff>20527</xdr:rowOff>
    </xdr:to>
    <xdr:sp macro="" textlink="">
      <xdr:nvSpPr>
        <xdr:cNvPr id="577" name="フローチャート : 判断 576"/>
        <xdr:cNvSpPr/>
      </xdr:nvSpPr>
      <xdr:spPr>
        <a:xfrm>
          <a:off x="14541500" y="969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11654</xdr:rowOff>
    </xdr:from>
    <xdr:ext cx="534377" cy="259045"/>
    <xdr:sp macro="" textlink="">
      <xdr:nvSpPr>
        <xdr:cNvPr id="578" name="テキスト ボックス 577"/>
        <xdr:cNvSpPr txBox="1"/>
      </xdr:nvSpPr>
      <xdr:spPr>
        <a:xfrm>
          <a:off x="14325111" y="9784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74,677</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65213</xdr:rowOff>
    </xdr:from>
    <xdr:to>
      <xdr:col>19</xdr:col>
      <xdr:colOff>644525</xdr:colOff>
      <xdr:row>57</xdr:row>
      <xdr:rowOff>109689</xdr:rowOff>
    </xdr:to>
    <xdr:cxnSp macro="">
      <xdr:nvCxnSpPr>
        <xdr:cNvPr id="579" name="直線コネクタ 578"/>
        <xdr:cNvCxnSpPr/>
      </xdr:nvCxnSpPr>
      <xdr:spPr>
        <a:xfrm flipV="1">
          <a:off x="12814300" y="9837863"/>
          <a:ext cx="889000" cy="4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100509</xdr:rowOff>
    </xdr:from>
    <xdr:to>
      <xdr:col>20</xdr:col>
      <xdr:colOff>9525</xdr:colOff>
      <xdr:row>57</xdr:row>
      <xdr:rowOff>30659</xdr:rowOff>
    </xdr:to>
    <xdr:sp macro="" textlink="">
      <xdr:nvSpPr>
        <xdr:cNvPr id="580" name="フローチャート : 判断 579"/>
        <xdr:cNvSpPr/>
      </xdr:nvSpPr>
      <xdr:spPr>
        <a:xfrm>
          <a:off x="13652500" y="9701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47186</xdr:rowOff>
    </xdr:from>
    <xdr:ext cx="534377" cy="259045"/>
    <xdr:sp macro="" textlink="">
      <xdr:nvSpPr>
        <xdr:cNvPr id="581" name="テキスト ボックス 580"/>
        <xdr:cNvSpPr txBox="1"/>
      </xdr:nvSpPr>
      <xdr:spPr>
        <a:xfrm>
          <a:off x="13436111" y="9476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72,461</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120909</xdr:rowOff>
    </xdr:from>
    <xdr:to>
      <xdr:col>18</xdr:col>
      <xdr:colOff>492125</xdr:colOff>
      <xdr:row>57</xdr:row>
      <xdr:rowOff>51059</xdr:rowOff>
    </xdr:to>
    <xdr:sp macro="" textlink="">
      <xdr:nvSpPr>
        <xdr:cNvPr id="582" name="フローチャート : 判断 581"/>
        <xdr:cNvSpPr/>
      </xdr:nvSpPr>
      <xdr:spPr>
        <a:xfrm>
          <a:off x="12763500" y="972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67586</xdr:rowOff>
    </xdr:from>
    <xdr:ext cx="534377" cy="259045"/>
    <xdr:sp macro="" textlink="">
      <xdr:nvSpPr>
        <xdr:cNvPr id="583" name="テキスト ボックス 582"/>
        <xdr:cNvSpPr txBox="1"/>
      </xdr:nvSpPr>
      <xdr:spPr>
        <a:xfrm>
          <a:off x="12547111" y="9497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67,999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4" name="テキスト ボックス 58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5" name="テキスト ボックス 58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6" name="テキスト ボックス 58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7" name="テキスト ボックス 58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8" name="テキスト ボックス 58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57</xdr:row>
      <xdr:rowOff>58478</xdr:rowOff>
    </xdr:from>
    <xdr:to>
      <xdr:col>23</xdr:col>
      <xdr:colOff>568325</xdr:colOff>
      <xdr:row>57</xdr:row>
      <xdr:rowOff>160078</xdr:rowOff>
    </xdr:to>
    <xdr:sp macro="" textlink="">
      <xdr:nvSpPr>
        <xdr:cNvPr id="589" name="円/楕円 588"/>
        <xdr:cNvSpPr/>
      </xdr:nvSpPr>
      <xdr:spPr>
        <a:xfrm>
          <a:off x="16268700" y="983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144855</xdr:rowOff>
    </xdr:from>
    <xdr:ext cx="534377" cy="259045"/>
    <xdr:sp macro="" textlink="">
      <xdr:nvSpPr>
        <xdr:cNvPr id="590" name="教育費該当値テキスト"/>
        <xdr:cNvSpPr txBox="1"/>
      </xdr:nvSpPr>
      <xdr:spPr>
        <a:xfrm>
          <a:off x="16370300" y="9746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44,154</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21655</xdr:rowOff>
    </xdr:from>
    <xdr:to>
      <xdr:col>22</xdr:col>
      <xdr:colOff>415925</xdr:colOff>
      <xdr:row>55</xdr:row>
      <xdr:rowOff>123255</xdr:rowOff>
    </xdr:to>
    <xdr:sp macro="" textlink="">
      <xdr:nvSpPr>
        <xdr:cNvPr id="591" name="円/楕円 590"/>
        <xdr:cNvSpPr/>
      </xdr:nvSpPr>
      <xdr:spPr>
        <a:xfrm>
          <a:off x="15430500" y="945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53</xdr:row>
      <xdr:rowOff>139782</xdr:rowOff>
    </xdr:from>
    <xdr:ext cx="599010" cy="259045"/>
    <xdr:sp macro="" textlink="">
      <xdr:nvSpPr>
        <xdr:cNvPr id="592" name="テキスト ボックス 591"/>
        <xdr:cNvSpPr txBox="1"/>
      </xdr:nvSpPr>
      <xdr:spPr>
        <a:xfrm>
          <a:off x="15181794" y="9226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127,208</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125115</xdr:rowOff>
    </xdr:from>
    <xdr:to>
      <xdr:col>21</xdr:col>
      <xdr:colOff>212725</xdr:colOff>
      <xdr:row>56</xdr:row>
      <xdr:rowOff>55265</xdr:rowOff>
    </xdr:to>
    <xdr:sp macro="" textlink="">
      <xdr:nvSpPr>
        <xdr:cNvPr id="593" name="円/楕円 592"/>
        <xdr:cNvSpPr/>
      </xdr:nvSpPr>
      <xdr:spPr>
        <a:xfrm>
          <a:off x="14541500" y="9554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54</xdr:row>
      <xdr:rowOff>71792</xdr:rowOff>
    </xdr:from>
    <xdr:ext cx="599010" cy="259045"/>
    <xdr:sp macro="" textlink="">
      <xdr:nvSpPr>
        <xdr:cNvPr id="594" name="テキスト ボックス 593"/>
        <xdr:cNvSpPr txBox="1"/>
      </xdr:nvSpPr>
      <xdr:spPr>
        <a:xfrm>
          <a:off x="14292794" y="9330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104,579</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14413</xdr:rowOff>
    </xdr:from>
    <xdr:to>
      <xdr:col>20</xdr:col>
      <xdr:colOff>9525</xdr:colOff>
      <xdr:row>57</xdr:row>
      <xdr:rowOff>116013</xdr:rowOff>
    </xdr:to>
    <xdr:sp macro="" textlink="">
      <xdr:nvSpPr>
        <xdr:cNvPr id="595" name="円/楕円 594"/>
        <xdr:cNvSpPr/>
      </xdr:nvSpPr>
      <xdr:spPr>
        <a:xfrm>
          <a:off x="13652500" y="978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107140</xdr:rowOff>
    </xdr:from>
    <xdr:ext cx="534377" cy="259045"/>
    <xdr:sp macro="" textlink="">
      <xdr:nvSpPr>
        <xdr:cNvPr id="596" name="テキスト ボックス 595"/>
        <xdr:cNvSpPr txBox="1"/>
      </xdr:nvSpPr>
      <xdr:spPr>
        <a:xfrm>
          <a:off x="13436111" y="9879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53,792</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58889</xdr:rowOff>
    </xdr:from>
    <xdr:to>
      <xdr:col>18</xdr:col>
      <xdr:colOff>492125</xdr:colOff>
      <xdr:row>57</xdr:row>
      <xdr:rowOff>160489</xdr:rowOff>
    </xdr:to>
    <xdr:sp macro="" textlink="">
      <xdr:nvSpPr>
        <xdr:cNvPr id="597" name="円/楕円 596"/>
        <xdr:cNvSpPr/>
      </xdr:nvSpPr>
      <xdr:spPr>
        <a:xfrm>
          <a:off x="12763500" y="983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151616</xdr:rowOff>
    </xdr:from>
    <xdr:ext cx="534377" cy="259045"/>
    <xdr:sp macro="" textlink="">
      <xdr:nvSpPr>
        <xdr:cNvPr id="598" name="テキスト ボックス 597"/>
        <xdr:cNvSpPr txBox="1"/>
      </xdr:nvSpPr>
      <xdr:spPr>
        <a:xfrm>
          <a:off x="12547111" y="9924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44,064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9" name="正方形/長方形 59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0" name="正方形/長方形 59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1" name="正方形/長方形 60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2" name="正方形/長方形 60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3" name="正方形/長方形 60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4" name="正方形/長方形 60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5" name="正方形/長方形 60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6" name="正方形/長方形 60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7" name="テキスト ボックス 60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8" name="直線コネクタ 60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9" name="直線コネクタ 60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0" name="テキスト ボックス 60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1" name="直線コネクタ 61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2" name="テキスト ボックス 611"/>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3" name="直線コネクタ 61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14" name="テキスト ボックス 613"/>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5" name="直線コネクタ 61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16" name="テキスト ボックス 615"/>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7" name="直線コネクタ 61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18" name="テキスト ボックス 617"/>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9" name="直線コネクタ 61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0" name="テキスト ボックス 61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166268</xdr:rowOff>
    </xdr:from>
    <xdr:to>
      <xdr:col>23</xdr:col>
      <xdr:colOff>516889</xdr:colOff>
      <xdr:row>79</xdr:row>
      <xdr:rowOff>44450</xdr:rowOff>
    </xdr:to>
    <xdr:cxnSp macro="">
      <xdr:nvCxnSpPr>
        <xdr:cNvPr id="622" name="直線コネクタ 621"/>
        <xdr:cNvCxnSpPr/>
      </xdr:nvCxnSpPr>
      <xdr:spPr>
        <a:xfrm flipV="1">
          <a:off x="16317595" y="11996318"/>
          <a:ext cx="1269" cy="1592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3"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4" name="直線コネクタ 623"/>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112945</xdr:rowOff>
    </xdr:from>
    <xdr:ext cx="599010" cy="259045"/>
    <xdr:sp macro="" textlink="">
      <xdr:nvSpPr>
        <xdr:cNvPr id="625" name="災害復旧費最大値テキスト"/>
        <xdr:cNvSpPr txBox="1"/>
      </xdr:nvSpPr>
      <xdr:spPr>
        <a:xfrm>
          <a:off x="16370300" y="11771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125,408</a:t>
          </a:r>
          <a:endParaRPr kumimoji="1" lang="ja-JP" altLang="en-US" sz="1000" b="1">
            <a:latin typeface="ＭＳ Ｐゴシック"/>
          </a:endParaRPr>
        </a:p>
      </xdr:txBody>
    </xdr:sp>
    <xdr:clientData/>
  </xdr:oneCellAnchor>
  <xdr:twoCellAnchor>
    <xdr:from>
      <xdr:col>23</xdr:col>
      <xdr:colOff>428625</xdr:colOff>
      <xdr:row>69</xdr:row>
      <xdr:rowOff>166268</xdr:rowOff>
    </xdr:from>
    <xdr:to>
      <xdr:col>23</xdr:col>
      <xdr:colOff>606425</xdr:colOff>
      <xdr:row>69</xdr:row>
      <xdr:rowOff>166268</xdr:rowOff>
    </xdr:to>
    <xdr:cxnSp macro="">
      <xdr:nvCxnSpPr>
        <xdr:cNvPr id="626" name="直線コネクタ 625"/>
        <xdr:cNvCxnSpPr/>
      </xdr:nvCxnSpPr>
      <xdr:spPr>
        <a:xfrm>
          <a:off x="16230600" y="11996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74</xdr:row>
      <xdr:rowOff>66154</xdr:rowOff>
    </xdr:from>
    <xdr:to>
      <xdr:col>23</xdr:col>
      <xdr:colOff>517525</xdr:colOff>
      <xdr:row>78</xdr:row>
      <xdr:rowOff>132004</xdr:rowOff>
    </xdr:to>
    <xdr:cxnSp macro="">
      <xdr:nvCxnSpPr>
        <xdr:cNvPr id="627" name="直線コネクタ 626"/>
        <xdr:cNvCxnSpPr/>
      </xdr:nvCxnSpPr>
      <xdr:spPr>
        <a:xfrm flipV="1">
          <a:off x="15481300" y="12753454"/>
          <a:ext cx="838200" cy="751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151313</xdr:rowOff>
    </xdr:from>
    <xdr:ext cx="534377" cy="259045"/>
    <xdr:sp macro="" textlink="">
      <xdr:nvSpPr>
        <xdr:cNvPr id="628" name="災害復旧費平均値テキスト"/>
        <xdr:cNvSpPr txBox="1"/>
      </xdr:nvSpPr>
      <xdr:spPr>
        <a:xfrm>
          <a:off x="16370300" y="133529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12,887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1436</xdr:rowOff>
    </xdr:from>
    <xdr:to>
      <xdr:col>23</xdr:col>
      <xdr:colOff>568325</xdr:colOff>
      <xdr:row>78</xdr:row>
      <xdr:rowOff>103036</xdr:rowOff>
    </xdr:to>
    <xdr:sp macro="" textlink="">
      <xdr:nvSpPr>
        <xdr:cNvPr id="629" name="フローチャート : 判断 628"/>
        <xdr:cNvSpPr/>
      </xdr:nvSpPr>
      <xdr:spPr>
        <a:xfrm>
          <a:off x="16268700" y="1337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132004</xdr:rowOff>
    </xdr:from>
    <xdr:to>
      <xdr:col>22</xdr:col>
      <xdr:colOff>365125</xdr:colOff>
      <xdr:row>79</xdr:row>
      <xdr:rowOff>6159</xdr:rowOff>
    </xdr:to>
    <xdr:cxnSp macro="">
      <xdr:nvCxnSpPr>
        <xdr:cNvPr id="630" name="直線コネクタ 629"/>
        <xdr:cNvCxnSpPr/>
      </xdr:nvCxnSpPr>
      <xdr:spPr>
        <a:xfrm flipV="1">
          <a:off x="14592300" y="13505104"/>
          <a:ext cx="889000" cy="45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42520</xdr:rowOff>
    </xdr:from>
    <xdr:to>
      <xdr:col>22</xdr:col>
      <xdr:colOff>415925</xdr:colOff>
      <xdr:row>78</xdr:row>
      <xdr:rowOff>144120</xdr:rowOff>
    </xdr:to>
    <xdr:sp macro="" textlink="">
      <xdr:nvSpPr>
        <xdr:cNvPr id="631" name="フローチャート : 判断 630"/>
        <xdr:cNvSpPr/>
      </xdr:nvSpPr>
      <xdr:spPr>
        <a:xfrm>
          <a:off x="15430500" y="1341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160647</xdr:rowOff>
    </xdr:from>
    <xdr:ext cx="469744" cy="259045"/>
    <xdr:sp macro="" textlink="">
      <xdr:nvSpPr>
        <xdr:cNvPr id="632" name="テキスト ボックス 631"/>
        <xdr:cNvSpPr txBox="1"/>
      </xdr:nvSpPr>
      <xdr:spPr>
        <a:xfrm>
          <a:off x="15246427" y="1319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9,652</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47943</xdr:rowOff>
    </xdr:from>
    <xdr:to>
      <xdr:col>21</xdr:col>
      <xdr:colOff>161925</xdr:colOff>
      <xdr:row>79</xdr:row>
      <xdr:rowOff>6159</xdr:rowOff>
    </xdr:to>
    <xdr:cxnSp macro="">
      <xdr:nvCxnSpPr>
        <xdr:cNvPr id="633" name="直線コネクタ 632"/>
        <xdr:cNvCxnSpPr/>
      </xdr:nvCxnSpPr>
      <xdr:spPr>
        <a:xfrm>
          <a:off x="13703300" y="13421043"/>
          <a:ext cx="889000" cy="129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8916</xdr:rowOff>
    </xdr:from>
    <xdr:to>
      <xdr:col>21</xdr:col>
      <xdr:colOff>212725</xdr:colOff>
      <xdr:row>78</xdr:row>
      <xdr:rowOff>110516</xdr:rowOff>
    </xdr:to>
    <xdr:sp macro="" textlink="">
      <xdr:nvSpPr>
        <xdr:cNvPr id="634" name="フローチャート : 判断 633"/>
        <xdr:cNvSpPr/>
      </xdr:nvSpPr>
      <xdr:spPr>
        <a:xfrm>
          <a:off x="14541500" y="13382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127043</xdr:rowOff>
    </xdr:from>
    <xdr:ext cx="534377" cy="259045"/>
    <xdr:sp macro="" textlink="">
      <xdr:nvSpPr>
        <xdr:cNvPr id="635" name="テキスト ボックス 634"/>
        <xdr:cNvSpPr txBox="1"/>
      </xdr:nvSpPr>
      <xdr:spPr>
        <a:xfrm>
          <a:off x="14325111" y="1315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12,298</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30060</xdr:rowOff>
    </xdr:from>
    <xdr:to>
      <xdr:col>19</xdr:col>
      <xdr:colOff>644525</xdr:colOff>
      <xdr:row>78</xdr:row>
      <xdr:rowOff>47943</xdr:rowOff>
    </xdr:to>
    <xdr:cxnSp macro="">
      <xdr:nvCxnSpPr>
        <xdr:cNvPr id="636" name="直線コネクタ 635"/>
        <xdr:cNvCxnSpPr/>
      </xdr:nvCxnSpPr>
      <xdr:spPr>
        <a:xfrm>
          <a:off x="12814300" y="13403160"/>
          <a:ext cx="889000" cy="17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48400</xdr:rowOff>
    </xdr:from>
    <xdr:to>
      <xdr:col>20</xdr:col>
      <xdr:colOff>9525</xdr:colOff>
      <xdr:row>78</xdr:row>
      <xdr:rowOff>150000</xdr:rowOff>
    </xdr:to>
    <xdr:sp macro="" textlink="">
      <xdr:nvSpPr>
        <xdr:cNvPr id="637" name="フローチャート : 判断 636"/>
        <xdr:cNvSpPr/>
      </xdr:nvSpPr>
      <xdr:spPr>
        <a:xfrm>
          <a:off x="13652500" y="1342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141127</xdr:rowOff>
    </xdr:from>
    <xdr:ext cx="469744" cy="259045"/>
    <xdr:sp macro="" textlink="">
      <xdr:nvSpPr>
        <xdr:cNvPr id="638" name="テキスト ボックス 637"/>
        <xdr:cNvSpPr txBox="1"/>
      </xdr:nvSpPr>
      <xdr:spPr>
        <a:xfrm>
          <a:off x="13468427" y="1351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46419</xdr:rowOff>
    </xdr:from>
    <xdr:to>
      <xdr:col>18</xdr:col>
      <xdr:colOff>492125</xdr:colOff>
      <xdr:row>78</xdr:row>
      <xdr:rowOff>148019</xdr:rowOff>
    </xdr:to>
    <xdr:sp macro="" textlink="">
      <xdr:nvSpPr>
        <xdr:cNvPr id="639" name="フローチャート : 判断 638"/>
        <xdr:cNvSpPr/>
      </xdr:nvSpPr>
      <xdr:spPr>
        <a:xfrm>
          <a:off x="12763500" y="1341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139146</xdr:rowOff>
    </xdr:from>
    <xdr:ext cx="469744" cy="259045"/>
    <xdr:sp macro="" textlink="">
      <xdr:nvSpPr>
        <xdr:cNvPr id="640" name="テキスト ボックス 639"/>
        <xdr:cNvSpPr txBox="1"/>
      </xdr:nvSpPr>
      <xdr:spPr>
        <a:xfrm>
          <a:off x="12579427" y="13512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1" name="テキスト ボックス 64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2" name="テキスト ボックス 64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3" name="テキスト ボックス 64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4" name="テキスト ボックス 64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5" name="テキスト ボックス 64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74</xdr:row>
      <xdr:rowOff>15354</xdr:rowOff>
    </xdr:from>
    <xdr:to>
      <xdr:col>23</xdr:col>
      <xdr:colOff>568325</xdr:colOff>
      <xdr:row>74</xdr:row>
      <xdr:rowOff>116954</xdr:rowOff>
    </xdr:to>
    <xdr:sp macro="" textlink="">
      <xdr:nvSpPr>
        <xdr:cNvPr id="646" name="円/楕円 645"/>
        <xdr:cNvSpPr/>
      </xdr:nvSpPr>
      <xdr:spPr>
        <a:xfrm>
          <a:off x="16268700" y="12702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73</xdr:row>
      <xdr:rowOff>38231</xdr:rowOff>
    </xdr:from>
    <xdr:ext cx="534377" cy="259045"/>
    <xdr:sp macro="" textlink="">
      <xdr:nvSpPr>
        <xdr:cNvPr id="647" name="災害復旧費該当値テキスト"/>
        <xdr:cNvSpPr txBox="1"/>
      </xdr:nvSpPr>
      <xdr:spPr>
        <a:xfrm>
          <a:off x="16370300" y="1255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65,791</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81204</xdr:rowOff>
    </xdr:from>
    <xdr:to>
      <xdr:col>22</xdr:col>
      <xdr:colOff>415925</xdr:colOff>
      <xdr:row>79</xdr:row>
      <xdr:rowOff>11354</xdr:rowOff>
    </xdr:to>
    <xdr:sp macro="" textlink="">
      <xdr:nvSpPr>
        <xdr:cNvPr id="648" name="円/楕円 647"/>
        <xdr:cNvSpPr/>
      </xdr:nvSpPr>
      <xdr:spPr>
        <a:xfrm>
          <a:off x="15430500" y="13454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2481</xdr:rowOff>
    </xdr:from>
    <xdr:ext cx="469744" cy="259045"/>
    <xdr:sp macro="" textlink="">
      <xdr:nvSpPr>
        <xdr:cNvPr id="649" name="テキスト ボックス 648"/>
        <xdr:cNvSpPr txBox="1"/>
      </xdr:nvSpPr>
      <xdr:spPr>
        <a:xfrm>
          <a:off x="15246427" y="13547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126809</xdr:rowOff>
    </xdr:from>
    <xdr:to>
      <xdr:col>21</xdr:col>
      <xdr:colOff>212725</xdr:colOff>
      <xdr:row>79</xdr:row>
      <xdr:rowOff>56959</xdr:rowOff>
    </xdr:to>
    <xdr:sp macro="" textlink="">
      <xdr:nvSpPr>
        <xdr:cNvPr id="650" name="円/楕円 649"/>
        <xdr:cNvSpPr/>
      </xdr:nvSpPr>
      <xdr:spPr>
        <a:xfrm>
          <a:off x="14541500" y="13499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48086</xdr:rowOff>
    </xdr:from>
    <xdr:ext cx="469744" cy="259045"/>
    <xdr:sp macro="" textlink="">
      <xdr:nvSpPr>
        <xdr:cNvPr id="651" name="テキスト ボックス 650"/>
        <xdr:cNvSpPr txBox="1"/>
      </xdr:nvSpPr>
      <xdr:spPr>
        <a:xfrm>
          <a:off x="14357427" y="13592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3,015</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168593</xdr:rowOff>
    </xdr:from>
    <xdr:to>
      <xdr:col>20</xdr:col>
      <xdr:colOff>9525</xdr:colOff>
      <xdr:row>78</xdr:row>
      <xdr:rowOff>98743</xdr:rowOff>
    </xdr:to>
    <xdr:sp macro="" textlink="">
      <xdr:nvSpPr>
        <xdr:cNvPr id="652" name="円/楕円 651"/>
        <xdr:cNvSpPr/>
      </xdr:nvSpPr>
      <xdr:spPr>
        <a:xfrm>
          <a:off x="13652500" y="13370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115270</xdr:rowOff>
    </xdr:from>
    <xdr:ext cx="534377" cy="259045"/>
    <xdr:sp macro="" textlink="">
      <xdr:nvSpPr>
        <xdr:cNvPr id="653" name="テキスト ボックス 652"/>
        <xdr:cNvSpPr txBox="1"/>
      </xdr:nvSpPr>
      <xdr:spPr>
        <a:xfrm>
          <a:off x="13436111" y="13145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13,225</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150710</xdr:rowOff>
    </xdr:from>
    <xdr:to>
      <xdr:col>18</xdr:col>
      <xdr:colOff>492125</xdr:colOff>
      <xdr:row>78</xdr:row>
      <xdr:rowOff>80860</xdr:rowOff>
    </xdr:to>
    <xdr:sp macro="" textlink="">
      <xdr:nvSpPr>
        <xdr:cNvPr id="654" name="円/楕円 653"/>
        <xdr:cNvSpPr/>
      </xdr:nvSpPr>
      <xdr:spPr>
        <a:xfrm>
          <a:off x="12763500" y="1335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97387</xdr:rowOff>
    </xdr:from>
    <xdr:ext cx="534377" cy="259045"/>
    <xdr:sp macro="" textlink="">
      <xdr:nvSpPr>
        <xdr:cNvPr id="655" name="テキスト ボックス 654"/>
        <xdr:cNvSpPr txBox="1"/>
      </xdr:nvSpPr>
      <xdr:spPr>
        <a:xfrm>
          <a:off x="12547111" y="13127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14,633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6" name="正方形/長方形 65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7" name="正方形/長方形 65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8" name="正方形/長方形 65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9" name="正方形/長方形 65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0" name="正方形/長方形 65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1" name="正方形/長方形 66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2" name="正方形/長方形 66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50,733</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3" name="正方形/長方形 66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4" name="テキスト ボックス 66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5" name="直線コネクタ 66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66" name="直線コネクタ 665"/>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67" name="テキスト ボックス 666"/>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68" name="直線コネクタ 66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69" name="テキスト ボックス 668"/>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0" name="直線コネクタ 669"/>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1" name="テキスト ボックス 670"/>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2" name="直線コネクタ 67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3" name="テキスト ボックス 67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4"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123596</xdr:rowOff>
    </xdr:from>
    <xdr:to>
      <xdr:col>23</xdr:col>
      <xdr:colOff>516889</xdr:colOff>
      <xdr:row>97</xdr:row>
      <xdr:rowOff>76344</xdr:rowOff>
    </xdr:to>
    <xdr:cxnSp macro="">
      <xdr:nvCxnSpPr>
        <xdr:cNvPr id="675" name="直線コネクタ 674"/>
        <xdr:cNvCxnSpPr/>
      </xdr:nvCxnSpPr>
      <xdr:spPr>
        <a:xfrm flipV="1">
          <a:off x="16317595" y="15554096"/>
          <a:ext cx="1269" cy="11528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80171</xdr:rowOff>
    </xdr:from>
    <xdr:ext cx="534377" cy="259045"/>
    <xdr:sp macro="" textlink="">
      <xdr:nvSpPr>
        <xdr:cNvPr id="676" name="公債費最小値テキスト"/>
        <xdr:cNvSpPr txBox="1"/>
      </xdr:nvSpPr>
      <xdr:spPr>
        <a:xfrm>
          <a:off x="16370300" y="1671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21,086</a:t>
          </a:r>
          <a:endParaRPr kumimoji="1" lang="ja-JP" altLang="en-US" sz="1000" b="1">
            <a:latin typeface="ＭＳ Ｐゴシック"/>
          </a:endParaRPr>
        </a:p>
      </xdr:txBody>
    </xdr:sp>
    <xdr:clientData/>
  </xdr:oneCellAnchor>
  <xdr:twoCellAnchor>
    <xdr:from>
      <xdr:col>23</xdr:col>
      <xdr:colOff>428625</xdr:colOff>
      <xdr:row>97</xdr:row>
      <xdr:rowOff>76344</xdr:rowOff>
    </xdr:from>
    <xdr:to>
      <xdr:col>23</xdr:col>
      <xdr:colOff>606425</xdr:colOff>
      <xdr:row>97</xdr:row>
      <xdr:rowOff>76344</xdr:rowOff>
    </xdr:to>
    <xdr:cxnSp macro="">
      <xdr:nvCxnSpPr>
        <xdr:cNvPr id="677" name="直線コネクタ 676"/>
        <xdr:cNvCxnSpPr/>
      </xdr:nvCxnSpPr>
      <xdr:spPr>
        <a:xfrm>
          <a:off x="16230600" y="16706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70273</xdr:rowOff>
    </xdr:from>
    <xdr:ext cx="599010" cy="259045"/>
    <xdr:sp macro="" textlink="">
      <xdr:nvSpPr>
        <xdr:cNvPr id="678" name="公債費最大値テキスト"/>
        <xdr:cNvSpPr txBox="1"/>
      </xdr:nvSpPr>
      <xdr:spPr>
        <a:xfrm>
          <a:off x="16370300" y="15329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222,818</a:t>
          </a:r>
          <a:endParaRPr kumimoji="1" lang="ja-JP" altLang="en-US" sz="1000" b="1">
            <a:latin typeface="ＭＳ Ｐゴシック"/>
          </a:endParaRPr>
        </a:p>
      </xdr:txBody>
    </xdr:sp>
    <xdr:clientData/>
  </xdr:oneCellAnchor>
  <xdr:twoCellAnchor>
    <xdr:from>
      <xdr:col>23</xdr:col>
      <xdr:colOff>428625</xdr:colOff>
      <xdr:row>90</xdr:row>
      <xdr:rowOff>123596</xdr:rowOff>
    </xdr:from>
    <xdr:to>
      <xdr:col>23</xdr:col>
      <xdr:colOff>606425</xdr:colOff>
      <xdr:row>90</xdr:row>
      <xdr:rowOff>123596</xdr:rowOff>
    </xdr:to>
    <xdr:cxnSp macro="">
      <xdr:nvCxnSpPr>
        <xdr:cNvPr id="679" name="直線コネクタ 678"/>
        <xdr:cNvCxnSpPr/>
      </xdr:nvCxnSpPr>
      <xdr:spPr>
        <a:xfrm>
          <a:off x="16230600" y="15554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159982</xdr:rowOff>
    </xdr:from>
    <xdr:to>
      <xdr:col>23</xdr:col>
      <xdr:colOff>517525</xdr:colOff>
      <xdr:row>96</xdr:row>
      <xdr:rowOff>4266</xdr:rowOff>
    </xdr:to>
    <xdr:cxnSp macro="">
      <xdr:nvCxnSpPr>
        <xdr:cNvPr id="680" name="直線コネクタ 679"/>
        <xdr:cNvCxnSpPr/>
      </xdr:nvCxnSpPr>
      <xdr:spPr>
        <a:xfrm flipV="1">
          <a:off x="15481300" y="16447732"/>
          <a:ext cx="838200" cy="15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100706</xdr:rowOff>
    </xdr:from>
    <xdr:ext cx="534377" cy="259045"/>
    <xdr:sp macro="" textlink="">
      <xdr:nvSpPr>
        <xdr:cNvPr id="681" name="公債費平均値テキスト"/>
        <xdr:cNvSpPr txBox="1"/>
      </xdr:nvSpPr>
      <xdr:spPr>
        <a:xfrm>
          <a:off x="16370300" y="16217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71,937</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77829</xdr:rowOff>
    </xdr:from>
    <xdr:to>
      <xdr:col>23</xdr:col>
      <xdr:colOff>568325</xdr:colOff>
      <xdr:row>96</xdr:row>
      <xdr:rowOff>7979</xdr:rowOff>
    </xdr:to>
    <xdr:sp macro="" textlink="">
      <xdr:nvSpPr>
        <xdr:cNvPr id="682" name="フローチャート : 判断 681"/>
        <xdr:cNvSpPr/>
      </xdr:nvSpPr>
      <xdr:spPr>
        <a:xfrm>
          <a:off x="16268700" y="16365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142935</xdr:rowOff>
    </xdr:from>
    <xdr:to>
      <xdr:col>22</xdr:col>
      <xdr:colOff>365125</xdr:colOff>
      <xdr:row>96</xdr:row>
      <xdr:rowOff>4266</xdr:rowOff>
    </xdr:to>
    <xdr:cxnSp macro="">
      <xdr:nvCxnSpPr>
        <xdr:cNvPr id="683" name="直線コネクタ 682"/>
        <xdr:cNvCxnSpPr/>
      </xdr:nvCxnSpPr>
      <xdr:spPr>
        <a:xfrm>
          <a:off x="14592300" y="16430685"/>
          <a:ext cx="889000" cy="32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102719</xdr:rowOff>
    </xdr:from>
    <xdr:to>
      <xdr:col>22</xdr:col>
      <xdr:colOff>415925</xdr:colOff>
      <xdr:row>96</xdr:row>
      <xdr:rowOff>32869</xdr:rowOff>
    </xdr:to>
    <xdr:sp macro="" textlink="">
      <xdr:nvSpPr>
        <xdr:cNvPr id="684" name="フローチャート : 判断 683"/>
        <xdr:cNvSpPr/>
      </xdr:nvSpPr>
      <xdr:spPr>
        <a:xfrm>
          <a:off x="15430500" y="16390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49396</xdr:rowOff>
    </xdr:from>
    <xdr:ext cx="534377" cy="259045"/>
    <xdr:sp macro="" textlink="">
      <xdr:nvSpPr>
        <xdr:cNvPr id="685" name="テキスト ボックス 684"/>
        <xdr:cNvSpPr txBox="1"/>
      </xdr:nvSpPr>
      <xdr:spPr>
        <a:xfrm>
          <a:off x="15214111" y="16165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142935</xdr:rowOff>
    </xdr:from>
    <xdr:to>
      <xdr:col>21</xdr:col>
      <xdr:colOff>161925</xdr:colOff>
      <xdr:row>95</xdr:row>
      <xdr:rowOff>165533</xdr:rowOff>
    </xdr:to>
    <xdr:cxnSp macro="">
      <xdr:nvCxnSpPr>
        <xdr:cNvPr id="686" name="直線コネクタ 685"/>
        <xdr:cNvCxnSpPr/>
      </xdr:nvCxnSpPr>
      <xdr:spPr>
        <a:xfrm flipV="1">
          <a:off x="13703300" y="16430685"/>
          <a:ext cx="889000" cy="22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82139</xdr:rowOff>
    </xdr:from>
    <xdr:to>
      <xdr:col>21</xdr:col>
      <xdr:colOff>212725</xdr:colOff>
      <xdr:row>96</xdr:row>
      <xdr:rowOff>12289</xdr:rowOff>
    </xdr:to>
    <xdr:sp macro="" textlink="">
      <xdr:nvSpPr>
        <xdr:cNvPr id="687" name="フローチャート : 判断 686"/>
        <xdr:cNvSpPr/>
      </xdr:nvSpPr>
      <xdr:spPr>
        <a:xfrm>
          <a:off x="14541500" y="1636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28816</xdr:rowOff>
    </xdr:from>
    <xdr:ext cx="534377" cy="259045"/>
    <xdr:sp macro="" textlink="">
      <xdr:nvSpPr>
        <xdr:cNvPr id="688" name="テキスト ボックス 687"/>
        <xdr:cNvSpPr txBox="1"/>
      </xdr:nvSpPr>
      <xdr:spPr>
        <a:xfrm>
          <a:off x="14325111" y="16145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71,183</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151958</xdr:rowOff>
    </xdr:from>
    <xdr:to>
      <xdr:col>19</xdr:col>
      <xdr:colOff>644525</xdr:colOff>
      <xdr:row>95</xdr:row>
      <xdr:rowOff>165533</xdr:rowOff>
    </xdr:to>
    <xdr:cxnSp macro="">
      <xdr:nvCxnSpPr>
        <xdr:cNvPr id="689" name="直線コネクタ 688"/>
        <xdr:cNvCxnSpPr/>
      </xdr:nvCxnSpPr>
      <xdr:spPr>
        <a:xfrm>
          <a:off x="12814300" y="16439708"/>
          <a:ext cx="889000" cy="13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69332</xdr:rowOff>
    </xdr:from>
    <xdr:to>
      <xdr:col>20</xdr:col>
      <xdr:colOff>9525</xdr:colOff>
      <xdr:row>95</xdr:row>
      <xdr:rowOff>170932</xdr:rowOff>
    </xdr:to>
    <xdr:sp macro="" textlink="">
      <xdr:nvSpPr>
        <xdr:cNvPr id="690" name="フローチャート : 判断 689"/>
        <xdr:cNvSpPr/>
      </xdr:nvSpPr>
      <xdr:spPr>
        <a:xfrm>
          <a:off x="13652500" y="1635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16009</xdr:rowOff>
    </xdr:from>
    <xdr:ext cx="534377" cy="259045"/>
    <xdr:sp macro="" textlink="">
      <xdr:nvSpPr>
        <xdr:cNvPr id="691" name="テキスト ボックス 690"/>
        <xdr:cNvSpPr txBox="1"/>
      </xdr:nvSpPr>
      <xdr:spPr>
        <a:xfrm>
          <a:off x="13436111" y="16132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73,424</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56708</xdr:rowOff>
    </xdr:from>
    <xdr:to>
      <xdr:col>18</xdr:col>
      <xdr:colOff>492125</xdr:colOff>
      <xdr:row>95</xdr:row>
      <xdr:rowOff>158308</xdr:rowOff>
    </xdr:to>
    <xdr:sp macro="" textlink="">
      <xdr:nvSpPr>
        <xdr:cNvPr id="692" name="フローチャート : 判断 691"/>
        <xdr:cNvSpPr/>
      </xdr:nvSpPr>
      <xdr:spPr>
        <a:xfrm>
          <a:off x="12763500" y="1634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3385</xdr:rowOff>
    </xdr:from>
    <xdr:ext cx="534377" cy="259045"/>
    <xdr:sp macro="" textlink="">
      <xdr:nvSpPr>
        <xdr:cNvPr id="693" name="テキスト ボックス 692"/>
        <xdr:cNvSpPr txBox="1"/>
      </xdr:nvSpPr>
      <xdr:spPr>
        <a:xfrm>
          <a:off x="12547111" y="16119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75,633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4" name="テキスト ボックス 69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5" name="テキスト ボックス 69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6" name="テキスト ボックス 69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7" name="テキスト ボックス 69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8" name="テキスト ボックス 69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109182</xdr:rowOff>
    </xdr:from>
    <xdr:to>
      <xdr:col>23</xdr:col>
      <xdr:colOff>568325</xdr:colOff>
      <xdr:row>96</xdr:row>
      <xdr:rowOff>39332</xdr:rowOff>
    </xdr:to>
    <xdr:sp macro="" textlink="">
      <xdr:nvSpPr>
        <xdr:cNvPr id="699" name="円/楕円 698"/>
        <xdr:cNvSpPr/>
      </xdr:nvSpPr>
      <xdr:spPr>
        <a:xfrm>
          <a:off x="16268700" y="16396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87609</xdr:rowOff>
    </xdr:from>
    <xdr:ext cx="534377" cy="259045"/>
    <xdr:sp macro="" textlink="">
      <xdr:nvSpPr>
        <xdr:cNvPr id="700" name="公債費該当値テキスト"/>
        <xdr:cNvSpPr txBox="1"/>
      </xdr:nvSpPr>
      <xdr:spPr>
        <a:xfrm>
          <a:off x="16370300" y="16375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66,451</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124916</xdr:rowOff>
    </xdr:from>
    <xdr:to>
      <xdr:col>22</xdr:col>
      <xdr:colOff>415925</xdr:colOff>
      <xdr:row>96</xdr:row>
      <xdr:rowOff>55066</xdr:rowOff>
    </xdr:to>
    <xdr:sp macro="" textlink="">
      <xdr:nvSpPr>
        <xdr:cNvPr id="701" name="円/楕円 700"/>
        <xdr:cNvSpPr/>
      </xdr:nvSpPr>
      <xdr:spPr>
        <a:xfrm>
          <a:off x="15430500" y="16412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46193</xdr:rowOff>
    </xdr:from>
    <xdr:ext cx="534377" cy="259045"/>
    <xdr:sp macro="" textlink="">
      <xdr:nvSpPr>
        <xdr:cNvPr id="702" name="テキスト ボックス 701"/>
        <xdr:cNvSpPr txBox="1"/>
      </xdr:nvSpPr>
      <xdr:spPr>
        <a:xfrm>
          <a:off x="15214111" y="16505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63,698</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92135</xdr:rowOff>
    </xdr:from>
    <xdr:to>
      <xdr:col>21</xdr:col>
      <xdr:colOff>212725</xdr:colOff>
      <xdr:row>96</xdr:row>
      <xdr:rowOff>22285</xdr:rowOff>
    </xdr:to>
    <xdr:sp macro="" textlink="">
      <xdr:nvSpPr>
        <xdr:cNvPr id="703" name="円/楕円 702"/>
        <xdr:cNvSpPr/>
      </xdr:nvSpPr>
      <xdr:spPr>
        <a:xfrm>
          <a:off x="14541500" y="1637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13412</xdr:rowOff>
    </xdr:from>
    <xdr:ext cx="534377" cy="259045"/>
    <xdr:sp macro="" textlink="">
      <xdr:nvSpPr>
        <xdr:cNvPr id="704" name="テキスト ボックス 703"/>
        <xdr:cNvSpPr txBox="1"/>
      </xdr:nvSpPr>
      <xdr:spPr>
        <a:xfrm>
          <a:off x="14325111" y="1647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69,434</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114733</xdr:rowOff>
    </xdr:from>
    <xdr:to>
      <xdr:col>20</xdr:col>
      <xdr:colOff>9525</xdr:colOff>
      <xdr:row>96</xdr:row>
      <xdr:rowOff>44883</xdr:rowOff>
    </xdr:to>
    <xdr:sp macro="" textlink="">
      <xdr:nvSpPr>
        <xdr:cNvPr id="705" name="円/楕円 704"/>
        <xdr:cNvSpPr/>
      </xdr:nvSpPr>
      <xdr:spPr>
        <a:xfrm>
          <a:off x="13652500" y="16402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36010</xdr:rowOff>
    </xdr:from>
    <xdr:ext cx="534377" cy="259045"/>
    <xdr:sp macro="" textlink="">
      <xdr:nvSpPr>
        <xdr:cNvPr id="706" name="テキスト ボックス 705"/>
        <xdr:cNvSpPr txBox="1"/>
      </xdr:nvSpPr>
      <xdr:spPr>
        <a:xfrm>
          <a:off x="13436111" y="16495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65,480</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101158</xdr:rowOff>
    </xdr:from>
    <xdr:to>
      <xdr:col>18</xdr:col>
      <xdr:colOff>492125</xdr:colOff>
      <xdr:row>96</xdr:row>
      <xdr:rowOff>31308</xdr:rowOff>
    </xdr:to>
    <xdr:sp macro="" textlink="">
      <xdr:nvSpPr>
        <xdr:cNvPr id="707" name="円/楕円 706"/>
        <xdr:cNvSpPr/>
      </xdr:nvSpPr>
      <xdr:spPr>
        <a:xfrm>
          <a:off x="12763500" y="1638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22435</xdr:rowOff>
    </xdr:from>
    <xdr:ext cx="534377" cy="259045"/>
    <xdr:sp macro="" textlink="">
      <xdr:nvSpPr>
        <xdr:cNvPr id="708" name="テキスト ボックス 707"/>
        <xdr:cNvSpPr txBox="1"/>
      </xdr:nvSpPr>
      <xdr:spPr>
        <a:xfrm>
          <a:off x="12547111" y="16481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67,855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9" name="正方形/長方形 70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0" name="正方形/長方形 70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1" name="正方形/長方形 71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2" name="正方形/長方形 71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3" name="正方形/長方形 71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4" name="正方形/長方形 71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5" name="正方形/長方形 71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6" name="正方形/長方形 71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7" name="テキスト ボックス 71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8" name="直線コネクタ 71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19" name="直線コネクタ 71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0" name="テキスト ボックス 71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1" name="直線コネクタ 72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22" name="テキスト ボックス 721"/>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3" name="直線コネクタ 72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24" name="テキスト ボックス 723"/>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25" name="直線コネクタ 72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26" name="テキスト ボックス 725"/>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27" name="直線コネクタ 72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28" name="テキスト ボックス 727"/>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9" name="直線コネクタ 72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0" name="テキスト ボックス 72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1"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111277</xdr:rowOff>
    </xdr:from>
    <xdr:to>
      <xdr:col>32</xdr:col>
      <xdr:colOff>186689</xdr:colOff>
      <xdr:row>39</xdr:row>
      <xdr:rowOff>44450</xdr:rowOff>
    </xdr:to>
    <xdr:cxnSp macro="">
      <xdr:nvCxnSpPr>
        <xdr:cNvPr id="732" name="直線コネクタ 731"/>
        <xdr:cNvCxnSpPr/>
      </xdr:nvCxnSpPr>
      <xdr:spPr>
        <a:xfrm flipV="1">
          <a:off x="22159595" y="5254777"/>
          <a:ext cx="1269" cy="1476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33"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4" name="直線コネクタ 73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57954</xdr:rowOff>
    </xdr:from>
    <xdr:ext cx="534377" cy="259045"/>
    <xdr:sp macro="" textlink="">
      <xdr:nvSpPr>
        <xdr:cNvPr id="735" name="諸支出金最大値テキスト"/>
        <xdr:cNvSpPr txBox="1"/>
      </xdr:nvSpPr>
      <xdr:spPr>
        <a:xfrm>
          <a:off x="22212300" y="5030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19,373</a:t>
          </a:r>
          <a:endParaRPr kumimoji="1" lang="ja-JP" altLang="en-US" sz="1000" b="1">
            <a:latin typeface="ＭＳ Ｐゴシック"/>
          </a:endParaRPr>
        </a:p>
      </xdr:txBody>
    </xdr:sp>
    <xdr:clientData/>
  </xdr:oneCellAnchor>
  <xdr:twoCellAnchor>
    <xdr:from>
      <xdr:col>32</xdr:col>
      <xdr:colOff>98425</xdr:colOff>
      <xdr:row>30</xdr:row>
      <xdr:rowOff>111277</xdr:rowOff>
    </xdr:from>
    <xdr:to>
      <xdr:col>32</xdr:col>
      <xdr:colOff>276225</xdr:colOff>
      <xdr:row>30</xdr:row>
      <xdr:rowOff>111277</xdr:rowOff>
    </xdr:to>
    <xdr:cxnSp macro="">
      <xdr:nvCxnSpPr>
        <xdr:cNvPr id="736" name="直線コネクタ 735"/>
        <xdr:cNvCxnSpPr/>
      </xdr:nvCxnSpPr>
      <xdr:spPr>
        <a:xfrm>
          <a:off x="22072600" y="52547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37" name="直線コネクタ 736"/>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128236</xdr:rowOff>
    </xdr:from>
    <xdr:ext cx="378565" cy="259045"/>
    <xdr:sp macro="" textlink="">
      <xdr:nvSpPr>
        <xdr:cNvPr id="738" name="諸支出金平均値テキスト"/>
        <xdr:cNvSpPr txBox="1"/>
      </xdr:nvSpPr>
      <xdr:spPr>
        <a:xfrm>
          <a:off x="22212300" y="64718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105359</xdr:rowOff>
    </xdr:from>
    <xdr:to>
      <xdr:col>32</xdr:col>
      <xdr:colOff>238125</xdr:colOff>
      <xdr:row>39</xdr:row>
      <xdr:rowOff>35509</xdr:rowOff>
    </xdr:to>
    <xdr:sp macro="" textlink="">
      <xdr:nvSpPr>
        <xdr:cNvPr id="739" name="フローチャート : 判断 738"/>
        <xdr:cNvSpPr/>
      </xdr:nvSpPr>
      <xdr:spPr>
        <a:xfrm>
          <a:off x="22110700" y="6620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0" name="直線コネクタ 739"/>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97816</xdr:rowOff>
    </xdr:from>
    <xdr:to>
      <xdr:col>31</xdr:col>
      <xdr:colOff>85725</xdr:colOff>
      <xdr:row>39</xdr:row>
      <xdr:rowOff>27966</xdr:rowOff>
    </xdr:to>
    <xdr:sp macro="" textlink="">
      <xdr:nvSpPr>
        <xdr:cNvPr id="741" name="フローチャート : 判断 740"/>
        <xdr:cNvSpPr/>
      </xdr:nvSpPr>
      <xdr:spPr>
        <a:xfrm>
          <a:off x="21272500" y="661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44492</xdr:rowOff>
    </xdr:from>
    <xdr:ext cx="378565" cy="259045"/>
    <xdr:sp macro="" textlink="">
      <xdr:nvSpPr>
        <xdr:cNvPr id="742" name="テキスト ボックス 741"/>
        <xdr:cNvSpPr txBox="1"/>
      </xdr:nvSpPr>
      <xdr:spPr>
        <a:xfrm>
          <a:off x="21134017" y="63881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29514</xdr:rowOff>
    </xdr:from>
    <xdr:to>
      <xdr:col>29</xdr:col>
      <xdr:colOff>517525</xdr:colOff>
      <xdr:row>39</xdr:row>
      <xdr:rowOff>44450</xdr:rowOff>
    </xdr:to>
    <xdr:cxnSp macro="">
      <xdr:nvCxnSpPr>
        <xdr:cNvPr id="743" name="直線コネクタ 742"/>
        <xdr:cNvCxnSpPr/>
      </xdr:nvCxnSpPr>
      <xdr:spPr>
        <a:xfrm>
          <a:off x="19545300" y="6716064"/>
          <a:ext cx="889000" cy="14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113208</xdr:rowOff>
    </xdr:from>
    <xdr:to>
      <xdr:col>29</xdr:col>
      <xdr:colOff>568325</xdr:colOff>
      <xdr:row>39</xdr:row>
      <xdr:rowOff>43358</xdr:rowOff>
    </xdr:to>
    <xdr:sp macro="" textlink="">
      <xdr:nvSpPr>
        <xdr:cNvPr id="744" name="フローチャート : 判断 743"/>
        <xdr:cNvSpPr/>
      </xdr:nvSpPr>
      <xdr:spPr>
        <a:xfrm>
          <a:off x="20383500" y="6628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59885</xdr:rowOff>
    </xdr:from>
    <xdr:ext cx="378565" cy="259045"/>
    <xdr:sp macro="" textlink="">
      <xdr:nvSpPr>
        <xdr:cNvPr id="745" name="テキスト ボックス 744"/>
        <xdr:cNvSpPr txBox="1"/>
      </xdr:nvSpPr>
      <xdr:spPr>
        <a:xfrm>
          <a:off x="20245017" y="64035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681</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29514</xdr:rowOff>
    </xdr:from>
    <xdr:to>
      <xdr:col>28</xdr:col>
      <xdr:colOff>314325</xdr:colOff>
      <xdr:row>39</xdr:row>
      <xdr:rowOff>44450</xdr:rowOff>
    </xdr:to>
    <xdr:cxnSp macro="">
      <xdr:nvCxnSpPr>
        <xdr:cNvPr id="746" name="直線コネクタ 745"/>
        <xdr:cNvCxnSpPr/>
      </xdr:nvCxnSpPr>
      <xdr:spPr>
        <a:xfrm flipV="1">
          <a:off x="18656300" y="6716064"/>
          <a:ext cx="889000" cy="14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50953</xdr:rowOff>
    </xdr:from>
    <xdr:to>
      <xdr:col>28</xdr:col>
      <xdr:colOff>365125</xdr:colOff>
      <xdr:row>38</xdr:row>
      <xdr:rowOff>152553</xdr:rowOff>
    </xdr:to>
    <xdr:sp macro="" textlink="">
      <xdr:nvSpPr>
        <xdr:cNvPr id="747" name="フローチャート : 判断 746"/>
        <xdr:cNvSpPr/>
      </xdr:nvSpPr>
      <xdr:spPr>
        <a:xfrm>
          <a:off x="19494500" y="6566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169079</xdr:rowOff>
    </xdr:from>
    <xdr:ext cx="469744" cy="259045"/>
    <xdr:sp macro="" textlink="">
      <xdr:nvSpPr>
        <xdr:cNvPr id="748" name="テキスト ボックス 747"/>
        <xdr:cNvSpPr txBox="1"/>
      </xdr:nvSpPr>
      <xdr:spPr>
        <a:xfrm>
          <a:off x="19310427" y="6341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78689</xdr:rowOff>
    </xdr:from>
    <xdr:to>
      <xdr:col>27</xdr:col>
      <xdr:colOff>161925</xdr:colOff>
      <xdr:row>39</xdr:row>
      <xdr:rowOff>8839</xdr:rowOff>
    </xdr:to>
    <xdr:sp macro="" textlink="">
      <xdr:nvSpPr>
        <xdr:cNvPr id="749" name="フローチャート : 判断 748"/>
        <xdr:cNvSpPr/>
      </xdr:nvSpPr>
      <xdr:spPr>
        <a:xfrm>
          <a:off x="18605500" y="6593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25366</xdr:rowOff>
    </xdr:from>
    <xdr:ext cx="469744" cy="259045"/>
    <xdr:sp macro="" textlink="">
      <xdr:nvSpPr>
        <xdr:cNvPr id="750" name="テキスト ボックス 749"/>
        <xdr:cNvSpPr txBox="1"/>
      </xdr:nvSpPr>
      <xdr:spPr>
        <a:xfrm>
          <a:off x="18421427" y="636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1" name="テキスト ボックス 75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2" name="テキスト ボックス 75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3" name="テキスト ボックス 75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4" name="テキスト ボックス 75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5" name="テキスト ボックス 75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56" name="円/楕円 755"/>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83786</xdr:rowOff>
    </xdr:from>
    <xdr:ext cx="249299" cy="259045"/>
    <xdr:sp macro="" textlink="">
      <xdr:nvSpPr>
        <xdr:cNvPr id="757" name="諸支出金該当値テキスト"/>
        <xdr:cNvSpPr txBox="1"/>
      </xdr:nvSpPr>
      <xdr:spPr>
        <a:xfrm>
          <a:off x="22212300" y="65988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58" name="円/楕円 757"/>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59" name="テキスト ボックス 758"/>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0" name="円/楕円 759"/>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61" name="テキスト ボックス 760"/>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150164</xdr:rowOff>
    </xdr:from>
    <xdr:to>
      <xdr:col>28</xdr:col>
      <xdr:colOff>365125</xdr:colOff>
      <xdr:row>39</xdr:row>
      <xdr:rowOff>80314</xdr:rowOff>
    </xdr:to>
    <xdr:sp macro="" textlink="">
      <xdr:nvSpPr>
        <xdr:cNvPr id="762" name="円/楕円 761"/>
        <xdr:cNvSpPr/>
      </xdr:nvSpPr>
      <xdr:spPr>
        <a:xfrm>
          <a:off x="19494500" y="666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71441</xdr:rowOff>
    </xdr:from>
    <xdr:ext cx="378565" cy="259045"/>
    <xdr:sp macro="" textlink="">
      <xdr:nvSpPr>
        <xdr:cNvPr id="763" name="テキスト ボックス 762"/>
        <xdr:cNvSpPr txBox="1"/>
      </xdr:nvSpPr>
      <xdr:spPr>
        <a:xfrm>
          <a:off x="19356017" y="67579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64" name="円/楕円 763"/>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65" name="テキスト ボックス 764"/>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6" name="正方形/長方形 76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7" name="正方形/長方形 76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8" name="正方形/長方形 76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9" name="正方形/長方形 76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0" name="正方形/長方形 76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1" name="正方形/長方形 77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2" name="正方形/長方形 77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3" name="正方形/長方形 77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4" name="テキスト ボックス 77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5" name="直線コネクタ 77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6" name="直線コネクタ 775"/>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7" name="テキスト ボックス 776"/>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8" name="直線コネクタ 77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9" name="テキスト ボックス 778"/>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0"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1" name="直線コネクタ 780"/>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2"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3" name="直線コネクタ 78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4"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5" name="直線コネクタ 784"/>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6" name="直線コネクタ 785"/>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7"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8" name="フローチャート : 判断 787"/>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9" name="直線コネクタ 788"/>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0" name="フローチャート : 判断 789"/>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1" name="テキスト ボックス 790"/>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2" name="直線コネクタ 791"/>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3" name="フローチャート : 判断 792"/>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4" name="テキスト ボックス 793"/>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5" name="直線コネクタ 794"/>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6" name="フローチャート : 判断 795"/>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7" name="テキスト ボックス 796"/>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8" name="フローチャート : 判断 797"/>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9" name="テキスト ボックス 798"/>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0" name="テキスト ボックス 79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1" name="テキスト ボックス 80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2" name="テキスト ボックス 80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3" name="テキスト ボックス 80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4" name="テキスト ボックス 80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円/楕円 804"/>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6"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7" name="円/楕円 806"/>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8" name="テキスト ボックス 807"/>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9" name="円/楕円 808"/>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0" name="テキスト ボックス 809"/>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1" name="円/楕円 810"/>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2" name="テキスト ボックス 811"/>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3" name="円/楕円 812"/>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4" name="テキスト ボックス 813"/>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5" name="正方形/長方形 81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6" name="正方形/長方形 81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7" name="テキスト ボックス 81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ysClr val="windowText" lastClr="000000"/>
              </a:solidFill>
              <a:effectLst/>
              <a:latin typeface="+mn-lt"/>
              <a:ea typeface="+mn-ea"/>
              <a:cs typeface="+mn-cs"/>
            </a:rPr>
            <a:t>教育費</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学校施設整備事業などの大型事業の実施により平成２７年度まで上昇していたが、大型事業の終了により平成２８年度は減少している。</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民生費は、近年の少子高齢化を受け、年金生活者等支援臨時福祉給付金、子育て環境整備事業、老人保護措置費等が増加しており、年々増加傾向にある。</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災害復旧事業費は、平成２８年熊本地震に伴う公共施設等の災害復旧に伴い増加している。</a:t>
          </a:r>
          <a:endParaRPr lang="ja-JP" altLang="ja-JP" sz="1400">
            <a:solidFill>
              <a:sysClr val="windowText" lastClr="000000"/>
            </a:solidFill>
            <a:effectLst/>
          </a:endParaRPr>
        </a:p>
        <a:p>
          <a:pPr eaLnBrk="1" fontAlgn="auto" latinLnBrk="0" hangingPunct="1"/>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熊本県小国町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財政調整基金残高は、平成２０年度より</a:t>
          </a:r>
          <a:r>
            <a:rPr kumimoji="1" lang="ja-JP" altLang="en-US" sz="1100">
              <a:solidFill>
                <a:sysClr val="windowText" lastClr="000000"/>
              </a:solidFill>
              <a:effectLst/>
              <a:latin typeface="+mn-lt"/>
              <a:ea typeface="+mn-ea"/>
              <a:cs typeface="+mn-cs"/>
            </a:rPr>
            <a:t>標準財政規模比</a:t>
          </a:r>
          <a:r>
            <a:rPr kumimoji="1" lang="ja-JP" altLang="ja-JP" sz="1100">
              <a:solidFill>
                <a:sysClr val="windowText" lastClr="000000"/>
              </a:solidFill>
              <a:effectLst/>
              <a:latin typeface="+mn-lt"/>
              <a:ea typeface="+mn-ea"/>
              <a:cs typeface="+mn-cs"/>
            </a:rPr>
            <a:t>２０％</a:t>
          </a:r>
          <a:r>
            <a:rPr kumimoji="1" lang="ja-JP" altLang="en-US" sz="1100">
              <a:solidFill>
                <a:sysClr val="windowText" lastClr="000000"/>
              </a:solidFill>
              <a:effectLst/>
              <a:latin typeface="+mn-lt"/>
              <a:ea typeface="+mn-ea"/>
              <a:cs typeface="+mn-cs"/>
            </a:rPr>
            <a:t>程度で</a:t>
          </a:r>
          <a:r>
            <a:rPr kumimoji="1" lang="ja-JP" altLang="ja-JP" sz="1100">
              <a:solidFill>
                <a:sysClr val="windowText" lastClr="000000"/>
              </a:solidFill>
              <a:effectLst/>
              <a:latin typeface="+mn-lt"/>
              <a:ea typeface="+mn-ea"/>
              <a:cs typeface="+mn-cs"/>
            </a:rPr>
            <a:t>推移してきたが、平成２７年度</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普通建設事業等</a:t>
          </a:r>
          <a:r>
            <a:rPr kumimoji="1" lang="ja-JP" altLang="en-US" sz="1100">
              <a:solidFill>
                <a:sysClr val="windowText" lastClr="000000"/>
              </a:solidFill>
              <a:effectLst/>
              <a:latin typeface="+mn-lt"/>
              <a:ea typeface="+mn-ea"/>
              <a:cs typeface="+mn-cs"/>
            </a:rPr>
            <a:t>、平成２８年度は平成２８年熊本地震事業</a:t>
          </a:r>
          <a:r>
            <a:rPr kumimoji="1" lang="ja-JP" altLang="ja-JP" sz="1100">
              <a:solidFill>
                <a:sysClr val="windowText" lastClr="000000"/>
              </a:solidFill>
              <a:effectLst/>
              <a:latin typeface="+mn-lt"/>
              <a:ea typeface="+mn-ea"/>
              <a:cs typeface="+mn-cs"/>
            </a:rPr>
            <a:t>への充当により取崩</a:t>
          </a:r>
          <a:r>
            <a:rPr kumimoji="1" lang="ja-JP" altLang="en-US" sz="1100">
              <a:solidFill>
                <a:sysClr val="windowText" lastClr="000000"/>
              </a:solidFill>
              <a:effectLst/>
              <a:latin typeface="+mn-lt"/>
              <a:ea typeface="+mn-ea"/>
              <a:cs typeface="+mn-cs"/>
            </a:rPr>
            <a:t>し</a:t>
          </a:r>
          <a:r>
            <a:rPr kumimoji="1" lang="ja-JP" altLang="ja-JP" sz="1100">
              <a:solidFill>
                <a:sysClr val="windowText" lastClr="000000"/>
              </a:solidFill>
              <a:effectLst/>
              <a:latin typeface="+mn-lt"/>
              <a:ea typeface="+mn-ea"/>
              <a:cs typeface="+mn-cs"/>
            </a:rPr>
            <a:t>額が増加</a:t>
          </a:r>
          <a:r>
            <a:rPr kumimoji="1" lang="ja-JP" altLang="en-US" sz="1100">
              <a:solidFill>
                <a:sysClr val="windowText" lastClr="000000"/>
              </a:solidFill>
              <a:effectLst/>
              <a:latin typeface="+mn-lt"/>
              <a:ea typeface="+mn-ea"/>
              <a:cs typeface="+mn-cs"/>
            </a:rPr>
            <a:t>し、</a:t>
          </a:r>
          <a:r>
            <a:rPr kumimoji="1" lang="ja-JP" altLang="ja-JP" sz="1100">
              <a:solidFill>
                <a:sysClr val="windowText" lastClr="000000"/>
              </a:solidFill>
              <a:effectLst/>
              <a:latin typeface="+mn-lt"/>
              <a:ea typeface="+mn-ea"/>
              <a:cs typeface="+mn-cs"/>
            </a:rPr>
            <a:t>基金残高が減となった</a:t>
          </a:r>
          <a:r>
            <a:rPr kumimoji="1" lang="ja-JP" altLang="en-US" sz="1100">
              <a:solidFill>
                <a:sysClr val="windowText" lastClr="000000"/>
              </a:solidFill>
              <a:effectLst/>
              <a:latin typeface="+mn-lt"/>
              <a:ea typeface="+mn-ea"/>
              <a:cs typeface="+mn-cs"/>
            </a:rPr>
            <a:t>ことから、１６．０７％となっている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こうした取崩し等により</a:t>
          </a:r>
          <a:r>
            <a:rPr kumimoji="1" lang="ja-JP" altLang="ja-JP" sz="1100">
              <a:solidFill>
                <a:sysClr val="windowText" lastClr="000000"/>
              </a:solidFill>
              <a:effectLst/>
              <a:latin typeface="+mn-lt"/>
              <a:ea typeface="+mn-ea"/>
              <a:cs typeface="+mn-cs"/>
            </a:rPr>
            <a:t>実質収支は</a:t>
          </a:r>
          <a:r>
            <a:rPr kumimoji="1" lang="ja-JP" altLang="en-US" sz="1100">
              <a:solidFill>
                <a:sysClr val="windowText" lastClr="000000"/>
              </a:solidFill>
              <a:effectLst/>
              <a:latin typeface="+mn-lt"/>
              <a:ea typeface="+mn-ea"/>
              <a:cs typeface="+mn-cs"/>
            </a:rPr>
            <a:t>黒字となっているが</a:t>
          </a:r>
          <a:r>
            <a:rPr kumimoji="1" lang="ja-JP" altLang="ja-JP" sz="1100">
              <a:solidFill>
                <a:sysClr val="windowText" lastClr="000000"/>
              </a:solidFill>
              <a:effectLst/>
              <a:latin typeface="+mn-lt"/>
              <a:ea typeface="+mn-ea"/>
              <a:cs typeface="+mn-cs"/>
            </a:rPr>
            <a:t>、実質単年度収支は、</a:t>
          </a:r>
          <a:r>
            <a:rPr kumimoji="1" lang="ja-JP" altLang="en-US" sz="1100">
              <a:solidFill>
                <a:sysClr val="windowText" lastClr="000000"/>
              </a:solidFill>
              <a:effectLst/>
              <a:latin typeface="+mn-lt"/>
              <a:ea typeface="+mn-ea"/>
              <a:cs typeface="+mn-cs"/>
            </a:rPr>
            <a:t>基金の取崩しに加え、経常経費が歳出を圧迫し、剰余額が減少していることなどを背景に、</a:t>
          </a:r>
          <a:r>
            <a:rPr kumimoji="1" lang="ja-JP" altLang="ja-JP" sz="1100">
              <a:solidFill>
                <a:sysClr val="windowText" lastClr="000000"/>
              </a:solidFill>
              <a:effectLst/>
              <a:latin typeface="+mn-lt"/>
              <a:ea typeface="+mn-ea"/>
              <a:cs typeface="+mn-cs"/>
            </a:rPr>
            <a:t>平成２８年度は赤字に転じ</a:t>
          </a:r>
          <a:r>
            <a:rPr kumimoji="1" lang="ja-JP" altLang="en-US" sz="1100">
              <a:solidFill>
                <a:sysClr val="windowText" lastClr="000000"/>
              </a:solidFill>
              <a:effectLst/>
              <a:latin typeface="+mn-lt"/>
              <a:ea typeface="+mn-ea"/>
              <a:cs typeface="+mn-cs"/>
            </a:rPr>
            <a:t>、標準財政規模比は▲３．２５％となっ</a:t>
          </a:r>
          <a:r>
            <a:rPr kumimoji="1" lang="ja-JP" altLang="ja-JP" sz="1100">
              <a:solidFill>
                <a:sysClr val="windowText" lastClr="000000"/>
              </a:solidFill>
              <a:effectLst/>
              <a:latin typeface="+mn-lt"/>
              <a:ea typeface="+mn-ea"/>
              <a:cs typeface="+mn-cs"/>
            </a:rPr>
            <a:t>た。</a:t>
          </a:r>
          <a:endParaRPr lang="ja-JP" altLang="ja-JP" sz="1400" strike="sngStrike" baseline="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strike="noStrike" baseline="0">
              <a:solidFill>
                <a:sysClr val="windowText" lastClr="000000"/>
              </a:solidFill>
              <a:effectLst/>
              <a:latin typeface="+mn-lt"/>
              <a:ea typeface="+mn-ea"/>
              <a:cs typeface="+mn-cs"/>
            </a:rPr>
            <a:t>今後、</a:t>
          </a:r>
          <a:r>
            <a:rPr kumimoji="1" lang="ja-JP" altLang="ja-JP" sz="1100">
              <a:solidFill>
                <a:sysClr val="windowText" lastClr="000000"/>
              </a:solidFill>
              <a:effectLst/>
              <a:latin typeface="+mn-lt"/>
              <a:ea typeface="+mn-ea"/>
              <a:cs typeface="+mn-cs"/>
            </a:rPr>
            <a:t>さらなる事業の見直しを行い歳出削減に努める必要がある。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熊本県小国町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一般会計等、公営事業及び公営企業に赤字の会計はないものの、</a:t>
          </a:r>
          <a:r>
            <a:rPr kumimoji="1" lang="ja-JP" altLang="en-US" sz="1100">
              <a:solidFill>
                <a:sysClr val="windowText" lastClr="000000"/>
              </a:solidFill>
              <a:effectLst/>
              <a:latin typeface="+mn-lt"/>
              <a:ea typeface="+mn-ea"/>
              <a:cs typeface="+mn-cs"/>
            </a:rPr>
            <a:t>平成２８年度の一般会計においては、財政調整基金を取崩して財源不足を補填しており、また、</a:t>
          </a:r>
          <a:r>
            <a:rPr kumimoji="1" lang="ja-JP" altLang="ja-JP" sz="1100">
              <a:solidFill>
                <a:sysClr val="windowText" lastClr="000000"/>
              </a:solidFill>
              <a:effectLst/>
              <a:latin typeface="+mn-lt"/>
              <a:ea typeface="+mn-ea"/>
              <a:cs typeface="+mn-cs"/>
            </a:rPr>
            <a:t>国民健康保険事業</a:t>
          </a:r>
          <a:r>
            <a:rPr kumimoji="1" lang="ja-JP" altLang="en-US" sz="1100">
              <a:solidFill>
                <a:sysClr val="windowText" lastClr="000000"/>
              </a:solidFill>
              <a:effectLst/>
              <a:latin typeface="+mn-lt"/>
              <a:ea typeface="+mn-ea"/>
              <a:cs typeface="+mn-cs"/>
            </a:rPr>
            <a:t>、介護保険事業</a:t>
          </a:r>
          <a:r>
            <a:rPr kumimoji="1" lang="ja-JP" altLang="ja-JP" sz="1100">
              <a:solidFill>
                <a:sysClr val="windowText" lastClr="000000"/>
              </a:solidFill>
              <a:effectLst/>
              <a:latin typeface="+mn-lt"/>
              <a:ea typeface="+mn-ea"/>
              <a:cs typeface="+mn-cs"/>
            </a:rPr>
            <a:t>及び農業集落排水事業</a:t>
          </a:r>
          <a:r>
            <a:rPr kumimoji="1" lang="ja-JP" altLang="en-US" sz="1100">
              <a:solidFill>
                <a:sysClr val="windowText" lastClr="000000"/>
              </a:solidFill>
              <a:effectLst/>
              <a:latin typeface="+mn-lt"/>
              <a:ea typeface="+mn-ea"/>
              <a:cs typeface="+mn-cs"/>
            </a:rPr>
            <a:t>については、一般会計からの</a:t>
          </a:r>
          <a:r>
            <a:rPr kumimoji="1" lang="ja-JP" altLang="ja-JP" sz="1100">
              <a:solidFill>
                <a:sysClr val="windowText" lastClr="000000"/>
              </a:solidFill>
              <a:effectLst/>
              <a:latin typeface="+mn-lt"/>
              <a:ea typeface="+mn-ea"/>
              <a:cs typeface="+mn-cs"/>
            </a:rPr>
            <a:t>基準外繰出金</a:t>
          </a:r>
          <a:r>
            <a:rPr kumimoji="1" lang="ja-JP" altLang="en-US" sz="1100">
              <a:solidFill>
                <a:sysClr val="windowText" lastClr="000000"/>
              </a:solidFill>
              <a:effectLst/>
              <a:latin typeface="+mn-lt"/>
              <a:ea typeface="+mn-ea"/>
              <a:cs typeface="+mn-cs"/>
            </a:rPr>
            <a:t>により赤字補填を行っている現状にある。</a:t>
          </a:r>
          <a:r>
            <a:rPr kumimoji="1" lang="ja-JP" altLang="ja-JP" sz="1100">
              <a:solidFill>
                <a:sysClr val="windowText" lastClr="000000"/>
              </a:solidFill>
              <a:effectLst/>
              <a:latin typeface="+mn-lt"/>
              <a:ea typeface="+mn-ea"/>
              <a:cs typeface="+mn-cs"/>
            </a:rPr>
            <a:t>独立採算の原則に立ち返った</a:t>
          </a:r>
          <a:r>
            <a:rPr kumimoji="1" lang="ja-JP" altLang="en-US" sz="1100">
              <a:solidFill>
                <a:sysClr val="windowText" lastClr="000000"/>
              </a:solidFill>
              <a:effectLst/>
              <a:latin typeface="+mn-lt"/>
              <a:ea typeface="+mn-ea"/>
              <a:cs typeface="+mn-cs"/>
            </a:rPr>
            <a:t>健全な事業運営を行うために、</a:t>
          </a:r>
          <a:r>
            <a:rPr kumimoji="1" lang="ja-JP" altLang="ja-JP" sz="1100">
              <a:solidFill>
                <a:sysClr val="windowText" lastClr="000000"/>
              </a:solidFill>
              <a:effectLst/>
              <a:latin typeface="+mn-lt"/>
              <a:ea typeface="+mn-ea"/>
              <a:cs typeface="+mn-cs"/>
            </a:rPr>
            <a:t>料</a:t>
          </a:r>
          <a:r>
            <a:rPr kumimoji="1" lang="ja-JP" altLang="en-US" sz="1100">
              <a:solidFill>
                <a:sysClr val="windowText" lastClr="000000"/>
              </a:solidFill>
              <a:effectLst/>
              <a:latin typeface="+mn-lt"/>
              <a:ea typeface="+mn-ea"/>
              <a:cs typeface="+mn-cs"/>
            </a:rPr>
            <a:t>金</a:t>
          </a:r>
          <a:r>
            <a:rPr kumimoji="1" lang="ja-JP" altLang="ja-JP" sz="1100">
              <a:solidFill>
                <a:sysClr val="windowText" lastClr="000000"/>
              </a:solidFill>
              <a:effectLst/>
              <a:latin typeface="+mn-lt"/>
              <a:ea typeface="+mn-ea"/>
              <a:cs typeface="+mn-cs"/>
            </a:rPr>
            <a:t>の見直しや</a:t>
          </a:r>
          <a:r>
            <a:rPr kumimoji="1" lang="ja-JP" altLang="en-US" sz="1100">
              <a:solidFill>
                <a:sysClr val="windowText" lastClr="000000"/>
              </a:solidFill>
              <a:effectLst/>
              <a:latin typeface="+mn-lt"/>
              <a:ea typeface="+mn-ea"/>
              <a:cs typeface="+mn-cs"/>
            </a:rPr>
            <a:t>徴収率の向上を進める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_nakashima\Desktop\&#12304;&#36001;&#25919;&#29366;&#27841;&#36039;&#26009;&#38598;&#12305;_434248_&#23567;&#22269;&#30010;_2016\&#12304;&#36001;&#25919;&#29366;&#27841;&#36039;&#26009;&#38598;&#12305;_434248_&#23567;&#22269;&#30010;_2016(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H24</v>
          </cell>
          <cell r="L50" t="str">
            <v>H25</v>
          </cell>
          <cell r="M50" t="str">
            <v>H26</v>
          </cell>
          <cell r="N50" t="str">
            <v>H27</v>
          </cell>
          <cell r="O50" t="str">
            <v>H28</v>
          </cell>
        </row>
        <row r="51">
          <cell r="G51" t="str">
            <v>当該団体値</v>
          </cell>
        </row>
        <row r="55">
          <cell r="G55" t="str">
            <v>類似団体内平均値</v>
          </cell>
        </row>
        <row r="72">
          <cell r="K72" t="str">
            <v>H24</v>
          </cell>
          <cell r="L72" t="str">
            <v>H25</v>
          </cell>
          <cell r="M72" t="str">
            <v>H26</v>
          </cell>
          <cell r="N72" t="str">
            <v>H27</v>
          </cell>
          <cell r="O72" t="str">
            <v>H28</v>
          </cell>
        </row>
        <row r="73">
          <cell r="G73" t="str">
            <v>当該団体値</v>
          </cell>
          <cell r="K73">
            <v>55</v>
          </cell>
          <cell r="L73">
            <v>56.7</v>
          </cell>
          <cell r="M73">
            <v>72.7</v>
          </cell>
          <cell r="N73">
            <v>56.7</v>
          </cell>
          <cell r="O73">
            <v>56.3</v>
          </cell>
        </row>
        <row r="75">
          <cell r="K75">
            <v>12.8</v>
          </cell>
          <cell r="L75">
            <v>12.8</v>
          </cell>
          <cell r="M75">
            <v>12.9</v>
          </cell>
          <cell r="N75">
            <v>11.7</v>
          </cell>
          <cell r="O75">
            <v>11.1</v>
          </cell>
        </row>
        <row r="77">
          <cell r="G77" t="str">
            <v>類似団体内平均値</v>
          </cell>
          <cell r="K77">
            <v>28.4</v>
          </cell>
          <cell r="L77">
            <v>20.5</v>
          </cell>
          <cell r="M77">
            <v>17.899999999999999</v>
          </cell>
          <cell r="N77">
            <v>27</v>
          </cell>
          <cell r="O77">
            <v>25.4</v>
          </cell>
        </row>
        <row r="79">
          <cell r="K79">
            <v>11.4</v>
          </cell>
          <cell r="L79">
            <v>10.5</v>
          </cell>
          <cell r="M79">
            <v>9.5</v>
          </cell>
          <cell r="N79">
            <v>8.6999999999999993</v>
          </cell>
          <cell r="O79">
            <v>8.6</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x14ac:dyDescent="0.15">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6024778</v>
      </c>
      <c r="BO4" s="381"/>
      <c r="BP4" s="381"/>
      <c r="BQ4" s="381"/>
      <c r="BR4" s="381"/>
      <c r="BS4" s="381"/>
      <c r="BT4" s="381"/>
      <c r="BU4" s="382"/>
      <c r="BV4" s="380">
        <v>6128376</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6.9</v>
      </c>
      <c r="CU4" s="387"/>
      <c r="CV4" s="387"/>
      <c r="CW4" s="387"/>
      <c r="CX4" s="387"/>
      <c r="CY4" s="387"/>
      <c r="CZ4" s="387"/>
      <c r="DA4" s="388"/>
      <c r="DB4" s="386">
        <v>9</v>
      </c>
      <c r="DC4" s="387"/>
      <c r="DD4" s="387"/>
      <c r="DE4" s="387"/>
      <c r="DF4" s="387"/>
      <c r="DG4" s="387"/>
      <c r="DH4" s="387"/>
      <c r="DI4" s="388"/>
      <c r="DJ4" s="139"/>
      <c r="DK4" s="139"/>
      <c r="DL4" s="139"/>
      <c r="DM4" s="139"/>
      <c r="DN4" s="139"/>
      <c r="DO4" s="139"/>
    </row>
    <row r="5" spans="1:119" ht="18.75" customHeight="1" x14ac:dyDescent="0.15">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5753100</v>
      </c>
      <c r="BO5" s="418"/>
      <c r="BP5" s="418"/>
      <c r="BQ5" s="418"/>
      <c r="BR5" s="418"/>
      <c r="BS5" s="418"/>
      <c r="BT5" s="418"/>
      <c r="BU5" s="419"/>
      <c r="BV5" s="417">
        <v>5799159</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88.5</v>
      </c>
      <c r="CU5" s="415"/>
      <c r="CV5" s="415"/>
      <c r="CW5" s="415"/>
      <c r="CX5" s="415"/>
      <c r="CY5" s="415"/>
      <c r="CZ5" s="415"/>
      <c r="DA5" s="416"/>
      <c r="DB5" s="414">
        <v>87</v>
      </c>
      <c r="DC5" s="415"/>
      <c r="DD5" s="415"/>
      <c r="DE5" s="415"/>
      <c r="DF5" s="415"/>
      <c r="DG5" s="415"/>
      <c r="DH5" s="415"/>
      <c r="DI5" s="416"/>
      <c r="DJ5" s="139"/>
      <c r="DK5" s="139"/>
      <c r="DL5" s="139"/>
      <c r="DM5" s="139"/>
      <c r="DN5" s="139"/>
      <c r="DO5" s="139"/>
    </row>
    <row r="6" spans="1:119" ht="18.75" customHeight="1" x14ac:dyDescent="0.15">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271678</v>
      </c>
      <c r="BO6" s="418"/>
      <c r="BP6" s="418"/>
      <c r="BQ6" s="418"/>
      <c r="BR6" s="418"/>
      <c r="BS6" s="418"/>
      <c r="BT6" s="418"/>
      <c r="BU6" s="419"/>
      <c r="BV6" s="417">
        <v>329217</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92.2</v>
      </c>
      <c r="CU6" s="455"/>
      <c r="CV6" s="455"/>
      <c r="CW6" s="455"/>
      <c r="CX6" s="455"/>
      <c r="CY6" s="455"/>
      <c r="CZ6" s="455"/>
      <c r="DA6" s="456"/>
      <c r="DB6" s="454">
        <v>91.5</v>
      </c>
      <c r="DC6" s="455"/>
      <c r="DD6" s="455"/>
      <c r="DE6" s="455"/>
      <c r="DF6" s="455"/>
      <c r="DG6" s="455"/>
      <c r="DH6" s="455"/>
      <c r="DI6" s="456"/>
      <c r="DJ6" s="139"/>
      <c r="DK6" s="139"/>
      <c r="DL6" s="139"/>
      <c r="DM6" s="139"/>
      <c r="DN6" s="139"/>
      <c r="DO6" s="139"/>
    </row>
    <row r="7" spans="1:119" ht="18.75" customHeight="1" x14ac:dyDescent="0.15">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49523</v>
      </c>
      <c r="BO7" s="418"/>
      <c r="BP7" s="418"/>
      <c r="BQ7" s="418"/>
      <c r="BR7" s="418"/>
      <c r="BS7" s="418"/>
      <c r="BT7" s="418"/>
      <c r="BU7" s="419"/>
      <c r="BV7" s="417">
        <v>34743</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3224692</v>
      </c>
      <c r="CU7" s="418"/>
      <c r="CV7" s="418"/>
      <c r="CW7" s="418"/>
      <c r="CX7" s="418"/>
      <c r="CY7" s="418"/>
      <c r="CZ7" s="418"/>
      <c r="DA7" s="419"/>
      <c r="DB7" s="417">
        <v>3277428</v>
      </c>
      <c r="DC7" s="418"/>
      <c r="DD7" s="418"/>
      <c r="DE7" s="418"/>
      <c r="DF7" s="418"/>
      <c r="DG7" s="418"/>
      <c r="DH7" s="418"/>
      <c r="DI7" s="419"/>
      <c r="DJ7" s="139"/>
      <c r="DK7" s="139"/>
      <c r="DL7" s="139"/>
      <c r="DM7" s="139"/>
      <c r="DN7" s="139"/>
      <c r="DO7" s="139"/>
    </row>
    <row r="8" spans="1:119" ht="18.75" customHeight="1" thickBot="1" x14ac:dyDescent="0.2">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222155</v>
      </c>
      <c r="BO8" s="418"/>
      <c r="BP8" s="418"/>
      <c r="BQ8" s="418"/>
      <c r="BR8" s="418"/>
      <c r="BS8" s="418"/>
      <c r="BT8" s="418"/>
      <c r="BU8" s="419"/>
      <c r="BV8" s="417">
        <v>294474</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0.22</v>
      </c>
      <c r="CU8" s="458"/>
      <c r="CV8" s="458"/>
      <c r="CW8" s="458"/>
      <c r="CX8" s="458"/>
      <c r="CY8" s="458"/>
      <c r="CZ8" s="458"/>
      <c r="DA8" s="459"/>
      <c r="DB8" s="457">
        <v>0.21</v>
      </c>
      <c r="DC8" s="458"/>
      <c r="DD8" s="458"/>
      <c r="DE8" s="458"/>
      <c r="DF8" s="458"/>
      <c r="DG8" s="458"/>
      <c r="DH8" s="458"/>
      <c r="DI8" s="459"/>
      <c r="DJ8" s="139"/>
      <c r="DK8" s="139"/>
      <c r="DL8" s="139"/>
      <c r="DM8" s="139"/>
      <c r="DN8" s="139"/>
      <c r="DO8" s="139"/>
    </row>
    <row r="9" spans="1:119" ht="18.75" customHeight="1" thickBot="1" x14ac:dyDescent="0.2">
      <c r="A9" s="140"/>
      <c r="B9" s="411" t="s">
        <v>96</v>
      </c>
      <c r="C9" s="412"/>
      <c r="D9" s="412"/>
      <c r="E9" s="412"/>
      <c r="F9" s="412"/>
      <c r="G9" s="412"/>
      <c r="H9" s="412"/>
      <c r="I9" s="412"/>
      <c r="J9" s="412"/>
      <c r="K9" s="460"/>
      <c r="L9" s="461" t="s">
        <v>97</v>
      </c>
      <c r="M9" s="462"/>
      <c r="N9" s="462"/>
      <c r="O9" s="462"/>
      <c r="P9" s="462"/>
      <c r="Q9" s="463"/>
      <c r="R9" s="464">
        <v>7187</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78</v>
      </c>
      <c r="AV9" s="450"/>
      <c r="AW9" s="450"/>
      <c r="AX9" s="450"/>
      <c r="AY9" s="451" t="s">
        <v>100</v>
      </c>
      <c r="AZ9" s="452"/>
      <c r="BA9" s="452"/>
      <c r="BB9" s="452"/>
      <c r="BC9" s="452"/>
      <c r="BD9" s="452"/>
      <c r="BE9" s="452"/>
      <c r="BF9" s="452"/>
      <c r="BG9" s="452"/>
      <c r="BH9" s="452"/>
      <c r="BI9" s="452"/>
      <c r="BJ9" s="452"/>
      <c r="BK9" s="452"/>
      <c r="BL9" s="452"/>
      <c r="BM9" s="453"/>
      <c r="BN9" s="417">
        <v>-72319</v>
      </c>
      <c r="BO9" s="418"/>
      <c r="BP9" s="418"/>
      <c r="BQ9" s="418"/>
      <c r="BR9" s="418"/>
      <c r="BS9" s="418"/>
      <c r="BT9" s="418"/>
      <c r="BU9" s="419"/>
      <c r="BV9" s="417">
        <v>159067</v>
      </c>
      <c r="BW9" s="418"/>
      <c r="BX9" s="418"/>
      <c r="BY9" s="418"/>
      <c r="BZ9" s="418"/>
      <c r="CA9" s="418"/>
      <c r="CB9" s="418"/>
      <c r="CC9" s="419"/>
      <c r="CD9" s="420" t="s">
        <v>101</v>
      </c>
      <c r="CE9" s="421"/>
      <c r="CF9" s="421"/>
      <c r="CG9" s="421"/>
      <c r="CH9" s="421"/>
      <c r="CI9" s="421"/>
      <c r="CJ9" s="421"/>
      <c r="CK9" s="421"/>
      <c r="CL9" s="421"/>
      <c r="CM9" s="421"/>
      <c r="CN9" s="421"/>
      <c r="CO9" s="421"/>
      <c r="CP9" s="421"/>
      <c r="CQ9" s="421"/>
      <c r="CR9" s="421"/>
      <c r="CS9" s="422"/>
      <c r="CT9" s="414">
        <v>11.6</v>
      </c>
      <c r="CU9" s="415"/>
      <c r="CV9" s="415"/>
      <c r="CW9" s="415"/>
      <c r="CX9" s="415"/>
      <c r="CY9" s="415"/>
      <c r="CZ9" s="415"/>
      <c r="DA9" s="416"/>
      <c r="DB9" s="414">
        <v>11.7</v>
      </c>
      <c r="DC9" s="415"/>
      <c r="DD9" s="415"/>
      <c r="DE9" s="415"/>
      <c r="DF9" s="415"/>
      <c r="DG9" s="415"/>
      <c r="DH9" s="415"/>
      <c r="DI9" s="416"/>
      <c r="DJ9" s="139"/>
      <c r="DK9" s="139"/>
      <c r="DL9" s="139"/>
      <c r="DM9" s="139"/>
      <c r="DN9" s="139"/>
      <c r="DO9" s="139"/>
    </row>
    <row r="10" spans="1:119" ht="18.75" customHeight="1" thickBot="1" x14ac:dyDescent="0.2">
      <c r="A10" s="140"/>
      <c r="B10" s="411"/>
      <c r="C10" s="412"/>
      <c r="D10" s="412"/>
      <c r="E10" s="412"/>
      <c r="F10" s="412"/>
      <c r="G10" s="412"/>
      <c r="H10" s="412"/>
      <c r="I10" s="412"/>
      <c r="J10" s="412"/>
      <c r="K10" s="460"/>
      <c r="L10" s="467" t="s">
        <v>102</v>
      </c>
      <c r="M10" s="447"/>
      <c r="N10" s="447"/>
      <c r="O10" s="447"/>
      <c r="P10" s="447"/>
      <c r="Q10" s="448"/>
      <c r="R10" s="468">
        <v>7877</v>
      </c>
      <c r="S10" s="469"/>
      <c r="T10" s="469"/>
      <c r="U10" s="469"/>
      <c r="V10" s="470"/>
      <c r="W10" s="405"/>
      <c r="X10" s="406"/>
      <c r="Y10" s="406"/>
      <c r="Z10" s="406"/>
      <c r="AA10" s="406"/>
      <c r="AB10" s="406"/>
      <c r="AC10" s="406"/>
      <c r="AD10" s="406"/>
      <c r="AE10" s="406"/>
      <c r="AF10" s="406"/>
      <c r="AG10" s="406"/>
      <c r="AH10" s="406"/>
      <c r="AI10" s="406"/>
      <c r="AJ10" s="406"/>
      <c r="AK10" s="406"/>
      <c r="AL10" s="409"/>
      <c r="AM10" s="446" t="s">
        <v>103</v>
      </c>
      <c r="AN10" s="447"/>
      <c r="AO10" s="447"/>
      <c r="AP10" s="447"/>
      <c r="AQ10" s="447"/>
      <c r="AR10" s="447"/>
      <c r="AS10" s="447"/>
      <c r="AT10" s="448"/>
      <c r="AU10" s="449" t="s">
        <v>104</v>
      </c>
      <c r="AV10" s="450"/>
      <c r="AW10" s="450"/>
      <c r="AX10" s="450"/>
      <c r="AY10" s="451" t="s">
        <v>105</v>
      </c>
      <c r="AZ10" s="452"/>
      <c r="BA10" s="452"/>
      <c r="BB10" s="452"/>
      <c r="BC10" s="452"/>
      <c r="BD10" s="452"/>
      <c r="BE10" s="452"/>
      <c r="BF10" s="452"/>
      <c r="BG10" s="452"/>
      <c r="BH10" s="452"/>
      <c r="BI10" s="452"/>
      <c r="BJ10" s="452"/>
      <c r="BK10" s="452"/>
      <c r="BL10" s="452"/>
      <c r="BM10" s="453"/>
      <c r="BN10" s="417">
        <v>152337</v>
      </c>
      <c r="BO10" s="418"/>
      <c r="BP10" s="418"/>
      <c r="BQ10" s="418"/>
      <c r="BR10" s="418"/>
      <c r="BS10" s="418"/>
      <c r="BT10" s="418"/>
      <c r="BU10" s="419"/>
      <c r="BV10" s="417">
        <v>75871</v>
      </c>
      <c r="BW10" s="418"/>
      <c r="BX10" s="418"/>
      <c r="BY10" s="418"/>
      <c r="BZ10" s="418"/>
      <c r="CA10" s="418"/>
      <c r="CB10" s="418"/>
      <c r="CC10" s="41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411"/>
      <c r="C11" s="412"/>
      <c r="D11" s="412"/>
      <c r="E11" s="412"/>
      <c r="F11" s="412"/>
      <c r="G11" s="412"/>
      <c r="H11" s="412"/>
      <c r="I11" s="412"/>
      <c r="J11" s="412"/>
      <c r="K11" s="460"/>
      <c r="L11" s="471" t="s">
        <v>107</v>
      </c>
      <c r="M11" s="472"/>
      <c r="N11" s="472"/>
      <c r="O11" s="472"/>
      <c r="P11" s="472"/>
      <c r="Q11" s="473"/>
      <c r="R11" s="474" t="s">
        <v>108</v>
      </c>
      <c r="S11" s="475"/>
      <c r="T11" s="475"/>
      <c r="U11" s="475"/>
      <c r="V11" s="476"/>
      <c r="W11" s="405"/>
      <c r="X11" s="406"/>
      <c r="Y11" s="406"/>
      <c r="Z11" s="406"/>
      <c r="AA11" s="406"/>
      <c r="AB11" s="406"/>
      <c r="AC11" s="406"/>
      <c r="AD11" s="406"/>
      <c r="AE11" s="406"/>
      <c r="AF11" s="406"/>
      <c r="AG11" s="406"/>
      <c r="AH11" s="406"/>
      <c r="AI11" s="406"/>
      <c r="AJ11" s="406"/>
      <c r="AK11" s="406"/>
      <c r="AL11" s="409"/>
      <c r="AM11" s="446" t="s">
        <v>109</v>
      </c>
      <c r="AN11" s="447"/>
      <c r="AO11" s="447"/>
      <c r="AP11" s="447"/>
      <c r="AQ11" s="447"/>
      <c r="AR11" s="447"/>
      <c r="AS11" s="447"/>
      <c r="AT11" s="448"/>
      <c r="AU11" s="449" t="s">
        <v>110</v>
      </c>
      <c r="AV11" s="450"/>
      <c r="AW11" s="450"/>
      <c r="AX11" s="450"/>
      <c r="AY11" s="451" t="s">
        <v>111</v>
      </c>
      <c r="AZ11" s="452"/>
      <c r="BA11" s="452"/>
      <c r="BB11" s="452"/>
      <c r="BC11" s="452"/>
      <c r="BD11" s="452"/>
      <c r="BE11" s="452"/>
      <c r="BF11" s="452"/>
      <c r="BG11" s="452"/>
      <c r="BH11" s="452"/>
      <c r="BI11" s="452"/>
      <c r="BJ11" s="452"/>
      <c r="BK11" s="452"/>
      <c r="BL11" s="452"/>
      <c r="BM11" s="453"/>
      <c r="BN11" s="417" t="s">
        <v>112</v>
      </c>
      <c r="BO11" s="418"/>
      <c r="BP11" s="418"/>
      <c r="BQ11" s="418"/>
      <c r="BR11" s="418"/>
      <c r="BS11" s="418"/>
      <c r="BT11" s="418"/>
      <c r="BU11" s="419"/>
      <c r="BV11" s="417" t="s">
        <v>112</v>
      </c>
      <c r="BW11" s="418"/>
      <c r="BX11" s="418"/>
      <c r="BY11" s="418"/>
      <c r="BZ11" s="418"/>
      <c r="CA11" s="418"/>
      <c r="CB11" s="418"/>
      <c r="CC11" s="419"/>
      <c r="CD11" s="420" t="s">
        <v>113</v>
      </c>
      <c r="CE11" s="421"/>
      <c r="CF11" s="421"/>
      <c r="CG11" s="421"/>
      <c r="CH11" s="421"/>
      <c r="CI11" s="421"/>
      <c r="CJ11" s="421"/>
      <c r="CK11" s="421"/>
      <c r="CL11" s="421"/>
      <c r="CM11" s="421"/>
      <c r="CN11" s="421"/>
      <c r="CO11" s="421"/>
      <c r="CP11" s="421"/>
      <c r="CQ11" s="421"/>
      <c r="CR11" s="421"/>
      <c r="CS11" s="422"/>
      <c r="CT11" s="457" t="s">
        <v>112</v>
      </c>
      <c r="CU11" s="458"/>
      <c r="CV11" s="458"/>
      <c r="CW11" s="458"/>
      <c r="CX11" s="458"/>
      <c r="CY11" s="458"/>
      <c r="CZ11" s="458"/>
      <c r="DA11" s="459"/>
      <c r="DB11" s="457" t="s">
        <v>112</v>
      </c>
      <c r="DC11" s="458"/>
      <c r="DD11" s="458"/>
      <c r="DE11" s="458"/>
      <c r="DF11" s="458"/>
      <c r="DG11" s="458"/>
      <c r="DH11" s="458"/>
      <c r="DI11" s="459"/>
      <c r="DJ11" s="139"/>
      <c r="DK11" s="139"/>
      <c r="DL11" s="139"/>
      <c r="DM11" s="139"/>
      <c r="DN11" s="139"/>
      <c r="DO11" s="139"/>
    </row>
    <row r="12" spans="1:119" ht="18.75" customHeight="1" x14ac:dyDescent="0.15">
      <c r="A12" s="140"/>
      <c r="B12" s="477" t="s">
        <v>114</v>
      </c>
      <c r="C12" s="478"/>
      <c r="D12" s="478"/>
      <c r="E12" s="478"/>
      <c r="F12" s="478"/>
      <c r="G12" s="478"/>
      <c r="H12" s="478"/>
      <c r="I12" s="478"/>
      <c r="J12" s="478"/>
      <c r="K12" s="479"/>
      <c r="L12" s="486" t="s">
        <v>115</v>
      </c>
      <c r="M12" s="487"/>
      <c r="N12" s="487"/>
      <c r="O12" s="487"/>
      <c r="P12" s="487"/>
      <c r="Q12" s="488"/>
      <c r="R12" s="489">
        <v>7420</v>
      </c>
      <c r="S12" s="490"/>
      <c r="T12" s="490"/>
      <c r="U12" s="490"/>
      <c r="V12" s="491"/>
      <c r="W12" s="492" t="s">
        <v>1</v>
      </c>
      <c r="X12" s="450"/>
      <c r="Y12" s="450"/>
      <c r="Z12" s="450"/>
      <c r="AA12" s="450"/>
      <c r="AB12" s="493"/>
      <c r="AC12" s="449" t="s">
        <v>116</v>
      </c>
      <c r="AD12" s="450"/>
      <c r="AE12" s="450"/>
      <c r="AF12" s="450"/>
      <c r="AG12" s="493"/>
      <c r="AH12" s="449" t="s">
        <v>117</v>
      </c>
      <c r="AI12" s="450"/>
      <c r="AJ12" s="450"/>
      <c r="AK12" s="450"/>
      <c r="AL12" s="494"/>
      <c r="AM12" s="446" t="s">
        <v>118</v>
      </c>
      <c r="AN12" s="447"/>
      <c r="AO12" s="447"/>
      <c r="AP12" s="447"/>
      <c r="AQ12" s="447"/>
      <c r="AR12" s="447"/>
      <c r="AS12" s="447"/>
      <c r="AT12" s="448"/>
      <c r="AU12" s="449" t="s">
        <v>119</v>
      </c>
      <c r="AV12" s="450"/>
      <c r="AW12" s="450"/>
      <c r="AX12" s="450"/>
      <c r="AY12" s="451" t="s">
        <v>120</v>
      </c>
      <c r="AZ12" s="452"/>
      <c r="BA12" s="452"/>
      <c r="BB12" s="452"/>
      <c r="BC12" s="452"/>
      <c r="BD12" s="452"/>
      <c r="BE12" s="452"/>
      <c r="BF12" s="452"/>
      <c r="BG12" s="452"/>
      <c r="BH12" s="452"/>
      <c r="BI12" s="452"/>
      <c r="BJ12" s="452"/>
      <c r="BK12" s="452"/>
      <c r="BL12" s="452"/>
      <c r="BM12" s="453"/>
      <c r="BN12" s="417">
        <v>184977</v>
      </c>
      <c r="BO12" s="418"/>
      <c r="BP12" s="418"/>
      <c r="BQ12" s="418"/>
      <c r="BR12" s="418"/>
      <c r="BS12" s="418"/>
      <c r="BT12" s="418"/>
      <c r="BU12" s="419"/>
      <c r="BV12" s="417">
        <v>125157</v>
      </c>
      <c r="BW12" s="418"/>
      <c r="BX12" s="418"/>
      <c r="BY12" s="418"/>
      <c r="BZ12" s="418"/>
      <c r="CA12" s="418"/>
      <c r="CB12" s="418"/>
      <c r="CC12" s="419"/>
      <c r="CD12" s="420" t="s">
        <v>121</v>
      </c>
      <c r="CE12" s="421"/>
      <c r="CF12" s="421"/>
      <c r="CG12" s="421"/>
      <c r="CH12" s="421"/>
      <c r="CI12" s="421"/>
      <c r="CJ12" s="421"/>
      <c r="CK12" s="421"/>
      <c r="CL12" s="421"/>
      <c r="CM12" s="421"/>
      <c r="CN12" s="421"/>
      <c r="CO12" s="421"/>
      <c r="CP12" s="421"/>
      <c r="CQ12" s="421"/>
      <c r="CR12" s="421"/>
      <c r="CS12" s="422"/>
      <c r="CT12" s="457" t="s">
        <v>122</v>
      </c>
      <c r="CU12" s="458"/>
      <c r="CV12" s="458"/>
      <c r="CW12" s="458"/>
      <c r="CX12" s="458"/>
      <c r="CY12" s="458"/>
      <c r="CZ12" s="458"/>
      <c r="DA12" s="459"/>
      <c r="DB12" s="457" t="s">
        <v>122</v>
      </c>
      <c r="DC12" s="458"/>
      <c r="DD12" s="458"/>
      <c r="DE12" s="458"/>
      <c r="DF12" s="458"/>
      <c r="DG12" s="458"/>
      <c r="DH12" s="458"/>
      <c r="DI12" s="459"/>
      <c r="DJ12" s="139"/>
      <c r="DK12" s="139"/>
      <c r="DL12" s="139"/>
      <c r="DM12" s="139"/>
      <c r="DN12" s="139"/>
      <c r="DO12" s="139"/>
    </row>
    <row r="13" spans="1:119" ht="18.75" customHeight="1" x14ac:dyDescent="0.15">
      <c r="A13" s="140"/>
      <c r="B13" s="480"/>
      <c r="C13" s="481"/>
      <c r="D13" s="481"/>
      <c r="E13" s="481"/>
      <c r="F13" s="481"/>
      <c r="G13" s="481"/>
      <c r="H13" s="481"/>
      <c r="I13" s="481"/>
      <c r="J13" s="481"/>
      <c r="K13" s="482"/>
      <c r="L13" s="150"/>
      <c r="M13" s="505" t="s">
        <v>123</v>
      </c>
      <c r="N13" s="506"/>
      <c r="O13" s="506"/>
      <c r="P13" s="506"/>
      <c r="Q13" s="507"/>
      <c r="R13" s="498">
        <v>7361</v>
      </c>
      <c r="S13" s="499"/>
      <c r="T13" s="499"/>
      <c r="U13" s="499"/>
      <c r="V13" s="500"/>
      <c r="W13" s="433" t="s">
        <v>124</v>
      </c>
      <c r="X13" s="434"/>
      <c r="Y13" s="434"/>
      <c r="Z13" s="434"/>
      <c r="AA13" s="434"/>
      <c r="AB13" s="424"/>
      <c r="AC13" s="468">
        <v>715</v>
      </c>
      <c r="AD13" s="469"/>
      <c r="AE13" s="469"/>
      <c r="AF13" s="469"/>
      <c r="AG13" s="508"/>
      <c r="AH13" s="468">
        <v>730</v>
      </c>
      <c r="AI13" s="469"/>
      <c r="AJ13" s="469"/>
      <c r="AK13" s="469"/>
      <c r="AL13" s="470"/>
      <c r="AM13" s="446" t="s">
        <v>125</v>
      </c>
      <c r="AN13" s="447"/>
      <c r="AO13" s="447"/>
      <c r="AP13" s="447"/>
      <c r="AQ13" s="447"/>
      <c r="AR13" s="447"/>
      <c r="AS13" s="447"/>
      <c r="AT13" s="448"/>
      <c r="AU13" s="449" t="s">
        <v>126</v>
      </c>
      <c r="AV13" s="450"/>
      <c r="AW13" s="450"/>
      <c r="AX13" s="450"/>
      <c r="AY13" s="451" t="s">
        <v>127</v>
      </c>
      <c r="AZ13" s="452"/>
      <c r="BA13" s="452"/>
      <c r="BB13" s="452"/>
      <c r="BC13" s="452"/>
      <c r="BD13" s="452"/>
      <c r="BE13" s="452"/>
      <c r="BF13" s="452"/>
      <c r="BG13" s="452"/>
      <c r="BH13" s="452"/>
      <c r="BI13" s="452"/>
      <c r="BJ13" s="452"/>
      <c r="BK13" s="452"/>
      <c r="BL13" s="452"/>
      <c r="BM13" s="453"/>
      <c r="BN13" s="417">
        <v>-104959</v>
      </c>
      <c r="BO13" s="418"/>
      <c r="BP13" s="418"/>
      <c r="BQ13" s="418"/>
      <c r="BR13" s="418"/>
      <c r="BS13" s="418"/>
      <c r="BT13" s="418"/>
      <c r="BU13" s="419"/>
      <c r="BV13" s="417">
        <v>109781</v>
      </c>
      <c r="BW13" s="418"/>
      <c r="BX13" s="418"/>
      <c r="BY13" s="418"/>
      <c r="BZ13" s="418"/>
      <c r="CA13" s="418"/>
      <c r="CB13" s="418"/>
      <c r="CC13" s="419"/>
      <c r="CD13" s="420" t="s">
        <v>128</v>
      </c>
      <c r="CE13" s="421"/>
      <c r="CF13" s="421"/>
      <c r="CG13" s="421"/>
      <c r="CH13" s="421"/>
      <c r="CI13" s="421"/>
      <c r="CJ13" s="421"/>
      <c r="CK13" s="421"/>
      <c r="CL13" s="421"/>
      <c r="CM13" s="421"/>
      <c r="CN13" s="421"/>
      <c r="CO13" s="421"/>
      <c r="CP13" s="421"/>
      <c r="CQ13" s="421"/>
      <c r="CR13" s="421"/>
      <c r="CS13" s="422"/>
      <c r="CT13" s="414">
        <v>11.1</v>
      </c>
      <c r="CU13" s="415"/>
      <c r="CV13" s="415"/>
      <c r="CW13" s="415"/>
      <c r="CX13" s="415"/>
      <c r="CY13" s="415"/>
      <c r="CZ13" s="415"/>
      <c r="DA13" s="416"/>
      <c r="DB13" s="414">
        <v>11.7</v>
      </c>
      <c r="DC13" s="415"/>
      <c r="DD13" s="415"/>
      <c r="DE13" s="415"/>
      <c r="DF13" s="415"/>
      <c r="DG13" s="415"/>
      <c r="DH13" s="415"/>
      <c r="DI13" s="416"/>
      <c r="DJ13" s="139"/>
      <c r="DK13" s="139"/>
      <c r="DL13" s="139"/>
      <c r="DM13" s="139"/>
      <c r="DN13" s="139"/>
      <c r="DO13" s="139"/>
    </row>
    <row r="14" spans="1:119" ht="18.75" customHeight="1" thickBot="1" x14ac:dyDescent="0.2">
      <c r="A14" s="140"/>
      <c r="B14" s="480"/>
      <c r="C14" s="481"/>
      <c r="D14" s="481"/>
      <c r="E14" s="481"/>
      <c r="F14" s="481"/>
      <c r="G14" s="481"/>
      <c r="H14" s="481"/>
      <c r="I14" s="481"/>
      <c r="J14" s="481"/>
      <c r="K14" s="482"/>
      <c r="L14" s="495" t="s">
        <v>129</v>
      </c>
      <c r="M14" s="496"/>
      <c r="N14" s="496"/>
      <c r="O14" s="496"/>
      <c r="P14" s="496"/>
      <c r="Q14" s="497"/>
      <c r="R14" s="498">
        <v>7540</v>
      </c>
      <c r="S14" s="499"/>
      <c r="T14" s="499"/>
      <c r="U14" s="499"/>
      <c r="V14" s="500"/>
      <c r="W14" s="407"/>
      <c r="X14" s="408"/>
      <c r="Y14" s="408"/>
      <c r="Z14" s="408"/>
      <c r="AA14" s="408"/>
      <c r="AB14" s="397"/>
      <c r="AC14" s="501">
        <v>18.2</v>
      </c>
      <c r="AD14" s="502"/>
      <c r="AE14" s="502"/>
      <c r="AF14" s="502"/>
      <c r="AG14" s="503"/>
      <c r="AH14" s="501">
        <v>18.399999999999999</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130</v>
      </c>
      <c r="CE14" s="510"/>
      <c r="CF14" s="510"/>
      <c r="CG14" s="510"/>
      <c r="CH14" s="510"/>
      <c r="CI14" s="510"/>
      <c r="CJ14" s="510"/>
      <c r="CK14" s="510"/>
      <c r="CL14" s="510"/>
      <c r="CM14" s="510"/>
      <c r="CN14" s="510"/>
      <c r="CO14" s="510"/>
      <c r="CP14" s="510"/>
      <c r="CQ14" s="510"/>
      <c r="CR14" s="510"/>
      <c r="CS14" s="511"/>
      <c r="CT14" s="512">
        <v>56.3</v>
      </c>
      <c r="CU14" s="513"/>
      <c r="CV14" s="513"/>
      <c r="CW14" s="513"/>
      <c r="CX14" s="513"/>
      <c r="CY14" s="513"/>
      <c r="CZ14" s="513"/>
      <c r="DA14" s="514"/>
      <c r="DB14" s="512">
        <v>56.7</v>
      </c>
      <c r="DC14" s="513"/>
      <c r="DD14" s="513"/>
      <c r="DE14" s="513"/>
      <c r="DF14" s="513"/>
      <c r="DG14" s="513"/>
      <c r="DH14" s="513"/>
      <c r="DI14" s="514"/>
      <c r="DJ14" s="139"/>
      <c r="DK14" s="139"/>
      <c r="DL14" s="139"/>
      <c r="DM14" s="139"/>
      <c r="DN14" s="139"/>
      <c r="DO14" s="139"/>
    </row>
    <row r="15" spans="1:119" ht="18.75" customHeight="1" x14ac:dyDescent="0.15">
      <c r="A15" s="140"/>
      <c r="B15" s="480"/>
      <c r="C15" s="481"/>
      <c r="D15" s="481"/>
      <c r="E15" s="481"/>
      <c r="F15" s="481"/>
      <c r="G15" s="481"/>
      <c r="H15" s="481"/>
      <c r="I15" s="481"/>
      <c r="J15" s="481"/>
      <c r="K15" s="482"/>
      <c r="L15" s="150"/>
      <c r="M15" s="505" t="s">
        <v>123</v>
      </c>
      <c r="N15" s="506"/>
      <c r="O15" s="506"/>
      <c r="P15" s="506"/>
      <c r="Q15" s="507"/>
      <c r="R15" s="498">
        <v>7477</v>
      </c>
      <c r="S15" s="499"/>
      <c r="T15" s="499"/>
      <c r="U15" s="499"/>
      <c r="V15" s="500"/>
      <c r="W15" s="433" t="s">
        <v>131</v>
      </c>
      <c r="X15" s="434"/>
      <c r="Y15" s="434"/>
      <c r="Z15" s="434"/>
      <c r="AA15" s="434"/>
      <c r="AB15" s="424"/>
      <c r="AC15" s="468">
        <v>614</v>
      </c>
      <c r="AD15" s="469"/>
      <c r="AE15" s="469"/>
      <c r="AF15" s="469"/>
      <c r="AG15" s="508"/>
      <c r="AH15" s="468">
        <v>696</v>
      </c>
      <c r="AI15" s="469"/>
      <c r="AJ15" s="469"/>
      <c r="AK15" s="469"/>
      <c r="AL15" s="470"/>
      <c r="AM15" s="446"/>
      <c r="AN15" s="447"/>
      <c r="AO15" s="447"/>
      <c r="AP15" s="447"/>
      <c r="AQ15" s="447"/>
      <c r="AR15" s="447"/>
      <c r="AS15" s="447"/>
      <c r="AT15" s="448"/>
      <c r="AU15" s="449"/>
      <c r="AV15" s="450"/>
      <c r="AW15" s="450"/>
      <c r="AX15" s="450"/>
      <c r="AY15" s="377" t="s">
        <v>132</v>
      </c>
      <c r="AZ15" s="378"/>
      <c r="BA15" s="378"/>
      <c r="BB15" s="378"/>
      <c r="BC15" s="378"/>
      <c r="BD15" s="378"/>
      <c r="BE15" s="378"/>
      <c r="BF15" s="378"/>
      <c r="BG15" s="378"/>
      <c r="BH15" s="378"/>
      <c r="BI15" s="378"/>
      <c r="BJ15" s="378"/>
      <c r="BK15" s="378"/>
      <c r="BL15" s="378"/>
      <c r="BM15" s="379"/>
      <c r="BN15" s="380">
        <v>651549</v>
      </c>
      <c r="BO15" s="381"/>
      <c r="BP15" s="381"/>
      <c r="BQ15" s="381"/>
      <c r="BR15" s="381"/>
      <c r="BS15" s="381"/>
      <c r="BT15" s="381"/>
      <c r="BU15" s="382"/>
      <c r="BV15" s="380">
        <v>642527</v>
      </c>
      <c r="BW15" s="381"/>
      <c r="BX15" s="381"/>
      <c r="BY15" s="381"/>
      <c r="BZ15" s="381"/>
      <c r="CA15" s="381"/>
      <c r="CB15" s="381"/>
      <c r="CC15" s="382"/>
      <c r="CD15" s="515" t="s">
        <v>133</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480"/>
      <c r="C16" s="481"/>
      <c r="D16" s="481"/>
      <c r="E16" s="481"/>
      <c r="F16" s="481"/>
      <c r="G16" s="481"/>
      <c r="H16" s="481"/>
      <c r="I16" s="481"/>
      <c r="J16" s="481"/>
      <c r="K16" s="482"/>
      <c r="L16" s="495" t="s">
        <v>134</v>
      </c>
      <c r="M16" s="526"/>
      <c r="N16" s="526"/>
      <c r="O16" s="526"/>
      <c r="P16" s="526"/>
      <c r="Q16" s="527"/>
      <c r="R16" s="518" t="s">
        <v>135</v>
      </c>
      <c r="S16" s="519"/>
      <c r="T16" s="519"/>
      <c r="U16" s="519"/>
      <c r="V16" s="520"/>
      <c r="W16" s="407"/>
      <c r="X16" s="408"/>
      <c r="Y16" s="408"/>
      <c r="Z16" s="408"/>
      <c r="AA16" s="408"/>
      <c r="AB16" s="397"/>
      <c r="AC16" s="501">
        <v>15.7</v>
      </c>
      <c r="AD16" s="502"/>
      <c r="AE16" s="502"/>
      <c r="AF16" s="502"/>
      <c r="AG16" s="503"/>
      <c r="AH16" s="501">
        <v>17.5</v>
      </c>
      <c r="AI16" s="502"/>
      <c r="AJ16" s="502"/>
      <c r="AK16" s="502"/>
      <c r="AL16" s="504"/>
      <c r="AM16" s="446"/>
      <c r="AN16" s="447"/>
      <c r="AO16" s="447"/>
      <c r="AP16" s="447"/>
      <c r="AQ16" s="447"/>
      <c r="AR16" s="447"/>
      <c r="AS16" s="447"/>
      <c r="AT16" s="448"/>
      <c r="AU16" s="449"/>
      <c r="AV16" s="450"/>
      <c r="AW16" s="450"/>
      <c r="AX16" s="450"/>
      <c r="AY16" s="451" t="s">
        <v>136</v>
      </c>
      <c r="AZ16" s="452"/>
      <c r="BA16" s="452"/>
      <c r="BB16" s="452"/>
      <c r="BC16" s="452"/>
      <c r="BD16" s="452"/>
      <c r="BE16" s="452"/>
      <c r="BF16" s="452"/>
      <c r="BG16" s="452"/>
      <c r="BH16" s="452"/>
      <c r="BI16" s="452"/>
      <c r="BJ16" s="452"/>
      <c r="BK16" s="452"/>
      <c r="BL16" s="452"/>
      <c r="BM16" s="453"/>
      <c r="BN16" s="417">
        <v>2943735</v>
      </c>
      <c r="BO16" s="418"/>
      <c r="BP16" s="418"/>
      <c r="BQ16" s="418"/>
      <c r="BR16" s="418"/>
      <c r="BS16" s="418"/>
      <c r="BT16" s="418"/>
      <c r="BU16" s="419"/>
      <c r="BV16" s="417">
        <v>2958702</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x14ac:dyDescent="0.2">
      <c r="A17" s="140"/>
      <c r="B17" s="483"/>
      <c r="C17" s="484"/>
      <c r="D17" s="484"/>
      <c r="E17" s="484"/>
      <c r="F17" s="484"/>
      <c r="G17" s="484"/>
      <c r="H17" s="484"/>
      <c r="I17" s="484"/>
      <c r="J17" s="484"/>
      <c r="K17" s="485"/>
      <c r="L17" s="155"/>
      <c r="M17" s="521" t="s">
        <v>137</v>
      </c>
      <c r="N17" s="522"/>
      <c r="O17" s="522"/>
      <c r="P17" s="522"/>
      <c r="Q17" s="523"/>
      <c r="R17" s="518" t="s">
        <v>135</v>
      </c>
      <c r="S17" s="519"/>
      <c r="T17" s="519"/>
      <c r="U17" s="519"/>
      <c r="V17" s="520"/>
      <c r="W17" s="433" t="s">
        <v>138</v>
      </c>
      <c r="X17" s="434"/>
      <c r="Y17" s="434"/>
      <c r="Z17" s="434"/>
      <c r="AA17" s="434"/>
      <c r="AB17" s="424"/>
      <c r="AC17" s="468">
        <v>2589</v>
      </c>
      <c r="AD17" s="469"/>
      <c r="AE17" s="469"/>
      <c r="AF17" s="469"/>
      <c r="AG17" s="508"/>
      <c r="AH17" s="468">
        <v>2549</v>
      </c>
      <c r="AI17" s="469"/>
      <c r="AJ17" s="469"/>
      <c r="AK17" s="469"/>
      <c r="AL17" s="470"/>
      <c r="AM17" s="446"/>
      <c r="AN17" s="447"/>
      <c r="AO17" s="447"/>
      <c r="AP17" s="447"/>
      <c r="AQ17" s="447"/>
      <c r="AR17" s="447"/>
      <c r="AS17" s="447"/>
      <c r="AT17" s="448"/>
      <c r="AU17" s="449"/>
      <c r="AV17" s="450"/>
      <c r="AW17" s="450"/>
      <c r="AX17" s="450"/>
      <c r="AY17" s="451" t="s">
        <v>139</v>
      </c>
      <c r="AZ17" s="452"/>
      <c r="BA17" s="452"/>
      <c r="BB17" s="452"/>
      <c r="BC17" s="452"/>
      <c r="BD17" s="452"/>
      <c r="BE17" s="452"/>
      <c r="BF17" s="452"/>
      <c r="BG17" s="452"/>
      <c r="BH17" s="452"/>
      <c r="BI17" s="452"/>
      <c r="BJ17" s="452"/>
      <c r="BK17" s="452"/>
      <c r="BL17" s="452"/>
      <c r="BM17" s="453"/>
      <c r="BN17" s="417">
        <v>806019</v>
      </c>
      <c r="BO17" s="418"/>
      <c r="BP17" s="418"/>
      <c r="BQ17" s="418"/>
      <c r="BR17" s="418"/>
      <c r="BS17" s="418"/>
      <c r="BT17" s="418"/>
      <c r="BU17" s="419"/>
      <c r="BV17" s="417">
        <v>794489</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x14ac:dyDescent="0.2">
      <c r="A18" s="140"/>
      <c r="B18" s="528" t="s">
        <v>140</v>
      </c>
      <c r="C18" s="460"/>
      <c r="D18" s="460"/>
      <c r="E18" s="529"/>
      <c r="F18" s="529"/>
      <c r="G18" s="529"/>
      <c r="H18" s="529"/>
      <c r="I18" s="529"/>
      <c r="J18" s="529"/>
      <c r="K18" s="529"/>
      <c r="L18" s="530">
        <v>136.94</v>
      </c>
      <c r="M18" s="530"/>
      <c r="N18" s="530"/>
      <c r="O18" s="530"/>
      <c r="P18" s="530"/>
      <c r="Q18" s="530"/>
      <c r="R18" s="531"/>
      <c r="S18" s="531"/>
      <c r="T18" s="531"/>
      <c r="U18" s="531"/>
      <c r="V18" s="532"/>
      <c r="W18" s="435"/>
      <c r="X18" s="436"/>
      <c r="Y18" s="436"/>
      <c r="Z18" s="436"/>
      <c r="AA18" s="436"/>
      <c r="AB18" s="427"/>
      <c r="AC18" s="533">
        <v>66.099999999999994</v>
      </c>
      <c r="AD18" s="534"/>
      <c r="AE18" s="534"/>
      <c r="AF18" s="534"/>
      <c r="AG18" s="535"/>
      <c r="AH18" s="533">
        <v>64.099999999999994</v>
      </c>
      <c r="AI18" s="534"/>
      <c r="AJ18" s="534"/>
      <c r="AK18" s="534"/>
      <c r="AL18" s="536"/>
      <c r="AM18" s="446"/>
      <c r="AN18" s="447"/>
      <c r="AO18" s="447"/>
      <c r="AP18" s="447"/>
      <c r="AQ18" s="447"/>
      <c r="AR18" s="447"/>
      <c r="AS18" s="447"/>
      <c r="AT18" s="448"/>
      <c r="AU18" s="449"/>
      <c r="AV18" s="450"/>
      <c r="AW18" s="450"/>
      <c r="AX18" s="450"/>
      <c r="AY18" s="451" t="s">
        <v>141</v>
      </c>
      <c r="AZ18" s="452"/>
      <c r="BA18" s="452"/>
      <c r="BB18" s="452"/>
      <c r="BC18" s="452"/>
      <c r="BD18" s="452"/>
      <c r="BE18" s="452"/>
      <c r="BF18" s="452"/>
      <c r="BG18" s="452"/>
      <c r="BH18" s="452"/>
      <c r="BI18" s="452"/>
      <c r="BJ18" s="452"/>
      <c r="BK18" s="452"/>
      <c r="BL18" s="452"/>
      <c r="BM18" s="453"/>
      <c r="BN18" s="417">
        <v>2884354</v>
      </c>
      <c r="BO18" s="418"/>
      <c r="BP18" s="418"/>
      <c r="BQ18" s="418"/>
      <c r="BR18" s="418"/>
      <c r="BS18" s="418"/>
      <c r="BT18" s="418"/>
      <c r="BU18" s="419"/>
      <c r="BV18" s="417">
        <v>2911846</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x14ac:dyDescent="0.2">
      <c r="A19" s="140"/>
      <c r="B19" s="528" t="s">
        <v>142</v>
      </c>
      <c r="C19" s="460"/>
      <c r="D19" s="460"/>
      <c r="E19" s="529"/>
      <c r="F19" s="529"/>
      <c r="G19" s="529"/>
      <c r="H19" s="529"/>
      <c r="I19" s="529"/>
      <c r="J19" s="529"/>
      <c r="K19" s="529"/>
      <c r="L19" s="537">
        <v>52</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143</v>
      </c>
      <c r="AZ19" s="452"/>
      <c r="BA19" s="452"/>
      <c r="BB19" s="452"/>
      <c r="BC19" s="452"/>
      <c r="BD19" s="452"/>
      <c r="BE19" s="452"/>
      <c r="BF19" s="452"/>
      <c r="BG19" s="452"/>
      <c r="BH19" s="452"/>
      <c r="BI19" s="452"/>
      <c r="BJ19" s="452"/>
      <c r="BK19" s="452"/>
      <c r="BL19" s="452"/>
      <c r="BM19" s="453"/>
      <c r="BN19" s="417">
        <v>4126742</v>
      </c>
      <c r="BO19" s="418"/>
      <c r="BP19" s="418"/>
      <c r="BQ19" s="418"/>
      <c r="BR19" s="418"/>
      <c r="BS19" s="418"/>
      <c r="BT19" s="418"/>
      <c r="BU19" s="419"/>
      <c r="BV19" s="417">
        <v>4007889</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x14ac:dyDescent="0.2">
      <c r="A20" s="140"/>
      <c r="B20" s="528" t="s">
        <v>144</v>
      </c>
      <c r="C20" s="460"/>
      <c r="D20" s="460"/>
      <c r="E20" s="529"/>
      <c r="F20" s="529"/>
      <c r="G20" s="529"/>
      <c r="H20" s="529"/>
      <c r="I20" s="529"/>
      <c r="J20" s="529"/>
      <c r="K20" s="529"/>
      <c r="L20" s="537">
        <v>2805</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x14ac:dyDescent="0.15">
      <c r="A21" s="140"/>
      <c r="B21" s="544" t="s">
        <v>145</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x14ac:dyDescent="0.2">
      <c r="A22" s="140"/>
      <c r="B22" s="547" t="s">
        <v>146</v>
      </c>
      <c r="C22" s="548"/>
      <c r="D22" s="549"/>
      <c r="E22" s="429" t="s">
        <v>1</v>
      </c>
      <c r="F22" s="434"/>
      <c r="G22" s="434"/>
      <c r="H22" s="434"/>
      <c r="I22" s="434"/>
      <c r="J22" s="434"/>
      <c r="K22" s="424"/>
      <c r="L22" s="429" t="s">
        <v>147</v>
      </c>
      <c r="M22" s="434"/>
      <c r="N22" s="434"/>
      <c r="O22" s="434"/>
      <c r="P22" s="424"/>
      <c r="Q22" s="556" t="s">
        <v>148</v>
      </c>
      <c r="R22" s="557"/>
      <c r="S22" s="557"/>
      <c r="T22" s="557"/>
      <c r="U22" s="557"/>
      <c r="V22" s="558"/>
      <c r="W22" s="562" t="s">
        <v>149</v>
      </c>
      <c r="X22" s="548"/>
      <c r="Y22" s="549"/>
      <c r="Z22" s="429" t="s">
        <v>1</v>
      </c>
      <c r="AA22" s="434"/>
      <c r="AB22" s="434"/>
      <c r="AC22" s="434"/>
      <c r="AD22" s="434"/>
      <c r="AE22" s="434"/>
      <c r="AF22" s="434"/>
      <c r="AG22" s="424"/>
      <c r="AH22" s="575" t="s">
        <v>150</v>
      </c>
      <c r="AI22" s="434"/>
      <c r="AJ22" s="434"/>
      <c r="AK22" s="434"/>
      <c r="AL22" s="424"/>
      <c r="AM22" s="575" t="s">
        <v>151</v>
      </c>
      <c r="AN22" s="576"/>
      <c r="AO22" s="576"/>
      <c r="AP22" s="576"/>
      <c r="AQ22" s="576"/>
      <c r="AR22" s="577"/>
      <c r="AS22" s="556" t="s">
        <v>148</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x14ac:dyDescent="0.15">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152</v>
      </c>
      <c r="AZ23" s="378"/>
      <c r="BA23" s="378"/>
      <c r="BB23" s="378"/>
      <c r="BC23" s="378"/>
      <c r="BD23" s="378"/>
      <c r="BE23" s="378"/>
      <c r="BF23" s="378"/>
      <c r="BG23" s="378"/>
      <c r="BH23" s="378"/>
      <c r="BI23" s="378"/>
      <c r="BJ23" s="378"/>
      <c r="BK23" s="378"/>
      <c r="BL23" s="378"/>
      <c r="BM23" s="379"/>
      <c r="BN23" s="417">
        <v>5208345</v>
      </c>
      <c r="BO23" s="418"/>
      <c r="BP23" s="418"/>
      <c r="BQ23" s="418"/>
      <c r="BR23" s="418"/>
      <c r="BS23" s="418"/>
      <c r="BT23" s="418"/>
      <c r="BU23" s="419"/>
      <c r="BV23" s="417">
        <v>5159074</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x14ac:dyDescent="0.2">
      <c r="A24" s="140"/>
      <c r="B24" s="550"/>
      <c r="C24" s="551"/>
      <c r="D24" s="552"/>
      <c r="E24" s="467" t="s">
        <v>153</v>
      </c>
      <c r="F24" s="447"/>
      <c r="G24" s="447"/>
      <c r="H24" s="447"/>
      <c r="I24" s="447"/>
      <c r="J24" s="447"/>
      <c r="K24" s="448"/>
      <c r="L24" s="468">
        <v>1</v>
      </c>
      <c r="M24" s="469"/>
      <c r="N24" s="469"/>
      <c r="O24" s="469"/>
      <c r="P24" s="508"/>
      <c r="Q24" s="468">
        <v>3920</v>
      </c>
      <c r="R24" s="469"/>
      <c r="S24" s="469"/>
      <c r="T24" s="469"/>
      <c r="U24" s="469"/>
      <c r="V24" s="508"/>
      <c r="W24" s="563"/>
      <c r="X24" s="551"/>
      <c r="Y24" s="552"/>
      <c r="Z24" s="467" t="s">
        <v>154</v>
      </c>
      <c r="AA24" s="447"/>
      <c r="AB24" s="447"/>
      <c r="AC24" s="447"/>
      <c r="AD24" s="447"/>
      <c r="AE24" s="447"/>
      <c r="AF24" s="447"/>
      <c r="AG24" s="448"/>
      <c r="AH24" s="468">
        <v>107</v>
      </c>
      <c r="AI24" s="469"/>
      <c r="AJ24" s="469"/>
      <c r="AK24" s="469"/>
      <c r="AL24" s="508"/>
      <c r="AM24" s="468">
        <v>321642</v>
      </c>
      <c r="AN24" s="469"/>
      <c r="AO24" s="469"/>
      <c r="AP24" s="469"/>
      <c r="AQ24" s="469"/>
      <c r="AR24" s="508"/>
      <c r="AS24" s="468">
        <v>3006</v>
      </c>
      <c r="AT24" s="469"/>
      <c r="AU24" s="469"/>
      <c r="AV24" s="469"/>
      <c r="AW24" s="469"/>
      <c r="AX24" s="470"/>
      <c r="AY24" s="583" t="s">
        <v>155</v>
      </c>
      <c r="AZ24" s="584"/>
      <c r="BA24" s="584"/>
      <c r="BB24" s="584"/>
      <c r="BC24" s="584"/>
      <c r="BD24" s="584"/>
      <c r="BE24" s="584"/>
      <c r="BF24" s="584"/>
      <c r="BG24" s="584"/>
      <c r="BH24" s="584"/>
      <c r="BI24" s="584"/>
      <c r="BJ24" s="584"/>
      <c r="BK24" s="584"/>
      <c r="BL24" s="584"/>
      <c r="BM24" s="585"/>
      <c r="BN24" s="417">
        <v>5128565</v>
      </c>
      <c r="BO24" s="418"/>
      <c r="BP24" s="418"/>
      <c r="BQ24" s="418"/>
      <c r="BR24" s="418"/>
      <c r="BS24" s="418"/>
      <c r="BT24" s="418"/>
      <c r="BU24" s="419"/>
      <c r="BV24" s="417">
        <v>5078700</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x14ac:dyDescent="0.15">
      <c r="A25" s="140"/>
      <c r="B25" s="550"/>
      <c r="C25" s="551"/>
      <c r="D25" s="552"/>
      <c r="E25" s="467" t="s">
        <v>156</v>
      </c>
      <c r="F25" s="447"/>
      <c r="G25" s="447"/>
      <c r="H25" s="447"/>
      <c r="I25" s="447"/>
      <c r="J25" s="447"/>
      <c r="K25" s="448"/>
      <c r="L25" s="468">
        <v>1</v>
      </c>
      <c r="M25" s="469"/>
      <c r="N25" s="469"/>
      <c r="O25" s="469"/>
      <c r="P25" s="508"/>
      <c r="Q25" s="468">
        <v>5820</v>
      </c>
      <c r="R25" s="469"/>
      <c r="S25" s="469"/>
      <c r="T25" s="469"/>
      <c r="U25" s="469"/>
      <c r="V25" s="508"/>
      <c r="W25" s="563"/>
      <c r="X25" s="551"/>
      <c r="Y25" s="552"/>
      <c r="Z25" s="467" t="s">
        <v>157</v>
      </c>
      <c r="AA25" s="447"/>
      <c r="AB25" s="447"/>
      <c r="AC25" s="447"/>
      <c r="AD25" s="447"/>
      <c r="AE25" s="447"/>
      <c r="AF25" s="447"/>
      <c r="AG25" s="448"/>
      <c r="AH25" s="468" t="s">
        <v>122</v>
      </c>
      <c r="AI25" s="469"/>
      <c r="AJ25" s="469"/>
      <c r="AK25" s="469"/>
      <c r="AL25" s="508"/>
      <c r="AM25" s="468" t="s">
        <v>122</v>
      </c>
      <c r="AN25" s="469"/>
      <c r="AO25" s="469"/>
      <c r="AP25" s="469"/>
      <c r="AQ25" s="469"/>
      <c r="AR25" s="508"/>
      <c r="AS25" s="468" t="s">
        <v>122</v>
      </c>
      <c r="AT25" s="469"/>
      <c r="AU25" s="469"/>
      <c r="AV25" s="469"/>
      <c r="AW25" s="469"/>
      <c r="AX25" s="470"/>
      <c r="AY25" s="377" t="s">
        <v>158</v>
      </c>
      <c r="AZ25" s="378"/>
      <c r="BA25" s="378"/>
      <c r="BB25" s="378"/>
      <c r="BC25" s="378"/>
      <c r="BD25" s="378"/>
      <c r="BE25" s="378"/>
      <c r="BF25" s="378"/>
      <c r="BG25" s="378"/>
      <c r="BH25" s="378"/>
      <c r="BI25" s="378"/>
      <c r="BJ25" s="378"/>
      <c r="BK25" s="378"/>
      <c r="BL25" s="378"/>
      <c r="BM25" s="379"/>
      <c r="BN25" s="380">
        <v>829725</v>
      </c>
      <c r="BO25" s="381"/>
      <c r="BP25" s="381"/>
      <c r="BQ25" s="381"/>
      <c r="BR25" s="381"/>
      <c r="BS25" s="381"/>
      <c r="BT25" s="381"/>
      <c r="BU25" s="382"/>
      <c r="BV25" s="380">
        <v>1147570</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x14ac:dyDescent="0.15">
      <c r="A26" s="140"/>
      <c r="B26" s="550"/>
      <c r="C26" s="551"/>
      <c r="D26" s="552"/>
      <c r="E26" s="467" t="s">
        <v>159</v>
      </c>
      <c r="F26" s="447"/>
      <c r="G26" s="447"/>
      <c r="H26" s="447"/>
      <c r="I26" s="447"/>
      <c r="J26" s="447"/>
      <c r="K26" s="448"/>
      <c r="L26" s="468">
        <v>1</v>
      </c>
      <c r="M26" s="469"/>
      <c r="N26" s="469"/>
      <c r="O26" s="469"/>
      <c r="P26" s="508"/>
      <c r="Q26" s="468">
        <v>5350</v>
      </c>
      <c r="R26" s="469"/>
      <c r="S26" s="469"/>
      <c r="T26" s="469"/>
      <c r="U26" s="469"/>
      <c r="V26" s="508"/>
      <c r="W26" s="563"/>
      <c r="X26" s="551"/>
      <c r="Y26" s="552"/>
      <c r="Z26" s="467" t="s">
        <v>160</v>
      </c>
      <c r="AA26" s="573"/>
      <c r="AB26" s="573"/>
      <c r="AC26" s="573"/>
      <c r="AD26" s="573"/>
      <c r="AE26" s="573"/>
      <c r="AF26" s="573"/>
      <c r="AG26" s="574"/>
      <c r="AH26" s="468">
        <v>1</v>
      </c>
      <c r="AI26" s="469"/>
      <c r="AJ26" s="469"/>
      <c r="AK26" s="469"/>
      <c r="AL26" s="508"/>
      <c r="AM26" s="468" t="s">
        <v>161</v>
      </c>
      <c r="AN26" s="469"/>
      <c r="AO26" s="469"/>
      <c r="AP26" s="469"/>
      <c r="AQ26" s="469"/>
      <c r="AR26" s="508"/>
      <c r="AS26" s="468" t="s">
        <v>161</v>
      </c>
      <c r="AT26" s="469"/>
      <c r="AU26" s="469"/>
      <c r="AV26" s="469"/>
      <c r="AW26" s="469"/>
      <c r="AX26" s="470"/>
      <c r="AY26" s="420" t="s">
        <v>162</v>
      </c>
      <c r="AZ26" s="421"/>
      <c r="BA26" s="421"/>
      <c r="BB26" s="421"/>
      <c r="BC26" s="421"/>
      <c r="BD26" s="421"/>
      <c r="BE26" s="421"/>
      <c r="BF26" s="421"/>
      <c r="BG26" s="421"/>
      <c r="BH26" s="421"/>
      <c r="BI26" s="421"/>
      <c r="BJ26" s="421"/>
      <c r="BK26" s="421"/>
      <c r="BL26" s="421"/>
      <c r="BM26" s="422"/>
      <c r="BN26" s="417" t="s">
        <v>122</v>
      </c>
      <c r="BO26" s="418"/>
      <c r="BP26" s="418"/>
      <c r="BQ26" s="418"/>
      <c r="BR26" s="418"/>
      <c r="BS26" s="418"/>
      <c r="BT26" s="418"/>
      <c r="BU26" s="419"/>
      <c r="BV26" s="417" t="s">
        <v>122</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x14ac:dyDescent="0.2">
      <c r="A27" s="140"/>
      <c r="B27" s="550"/>
      <c r="C27" s="551"/>
      <c r="D27" s="552"/>
      <c r="E27" s="467" t="s">
        <v>163</v>
      </c>
      <c r="F27" s="447"/>
      <c r="G27" s="447"/>
      <c r="H27" s="447"/>
      <c r="I27" s="447"/>
      <c r="J27" s="447"/>
      <c r="K27" s="448"/>
      <c r="L27" s="468">
        <v>1</v>
      </c>
      <c r="M27" s="469"/>
      <c r="N27" s="469"/>
      <c r="O27" s="469"/>
      <c r="P27" s="508"/>
      <c r="Q27" s="468">
        <v>2936</v>
      </c>
      <c r="R27" s="469"/>
      <c r="S27" s="469"/>
      <c r="T27" s="469"/>
      <c r="U27" s="469"/>
      <c r="V27" s="508"/>
      <c r="W27" s="563"/>
      <c r="X27" s="551"/>
      <c r="Y27" s="552"/>
      <c r="Z27" s="467" t="s">
        <v>164</v>
      </c>
      <c r="AA27" s="447"/>
      <c r="AB27" s="447"/>
      <c r="AC27" s="447"/>
      <c r="AD27" s="447"/>
      <c r="AE27" s="447"/>
      <c r="AF27" s="447"/>
      <c r="AG27" s="448"/>
      <c r="AH27" s="468" t="s">
        <v>122</v>
      </c>
      <c r="AI27" s="469"/>
      <c r="AJ27" s="469"/>
      <c r="AK27" s="469"/>
      <c r="AL27" s="508"/>
      <c r="AM27" s="468" t="s">
        <v>122</v>
      </c>
      <c r="AN27" s="469"/>
      <c r="AO27" s="469"/>
      <c r="AP27" s="469"/>
      <c r="AQ27" s="469"/>
      <c r="AR27" s="508"/>
      <c r="AS27" s="468" t="s">
        <v>122</v>
      </c>
      <c r="AT27" s="469"/>
      <c r="AU27" s="469"/>
      <c r="AV27" s="469"/>
      <c r="AW27" s="469"/>
      <c r="AX27" s="470"/>
      <c r="AY27" s="509" t="s">
        <v>165</v>
      </c>
      <c r="AZ27" s="510"/>
      <c r="BA27" s="510"/>
      <c r="BB27" s="510"/>
      <c r="BC27" s="510"/>
      <c r="BD27" s="510"/>
      <c r="BE27" s="510"/>
      <c r="BF27" s="510"/>
      <c r="BG27" s="510"/>
      <c r="BH27" s="510"/>
      <c r="BI27" s="510"/>
      <c r="BJ27" s="510"/>
      <c r="BK27" s="510"/>
      <c r="BL27" s="510"/>
      <c r="BM27" s="511"/>
      <c r="BN27" s="586" t="s">
        <v>122</v>
      </c>
      <c r="BO27" s="587"/>
      <c r="BP27" s="587"/>
      <c r="BQ27" s="587"/>
      <c r="BR27" s="587"/>
      <c r="BS27" s="587"/>
      <c r="BT27" s="587"/>
      <c r="BU27" s="588"/>
      <c r="BV27" s="586" t="s">
        <v>122</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x14ac:dyDescent="0.15">
      <c r="A28" s="140"/>
      <c r="B28" s="550"/>
      <c r="C28" s="551"/>
      <c r="D28" s="552"/>
      <c r="E28" s="467" t="s">
        <v>166</v>
      </c>
      <c r="F28" s="447"/>
      <c r="G28" s="447"/>
      <c r="H28" s="447"/>
      <c r="I28" s="447"/>
      <c r="J28" s="447"/>
      <c r="K28" s="448"/>
      <c r="L28" s="468">
        <v>1</v>
      </c>
      <c r="M28" s="469"/>
      <c r="N28" s="469"/>
      <c r="O28" s="469"/>
      <c r="P28" s="508"/>
      <c r="Q28" s="468">
        <v>2413</v>
      </c>
      <c r="R28" s="469"/>
      <c r="S28" s="469"/>
      <c r="T28" s="469"/>
      <c r="U28" s="469"/>
      <c r="V28" s="508"/>
      <c r="W28" s="563"/>
      <c r="X28" s="551"/>
      <c r="Y28" s="552"/>
      <c r="Z28" s="467" t="s">
        <v>167</v>
      </c>
      <c r="AA28" s="447"/>
      <c r="AB28" s="447"/>
      <c r="AC28" s="447"/>
      <c r="AD28" s="447"/>
      <c r="AE28" s="447"/>
      <c r="AF28" s="447"/>
      <c r="AG28" s="448"/>
      <c r="AH28" s="468" t="s">
        <v>122</v>
      </c>
      <c r="AI28" s="469"/>
      <c r="AJ28" s="469"/>
      <c r="AK28" s="469"/>
      <c r="AL28" s="508"/>
      <c r="AM28" s="468" t="s">
        <v>122</v>
      </c>
      <c r="AN28" s="469"/>
      <c r="AO28" s="469"/>
      <c r="AP28" s="469"/>
      <c r="AQ28" s="469"/>
      <c r="AR28" s="508"/>
      <c r="AS28" s="468" t="s">
        <v>122</v>
      </c>
      <c r="AT28" s="469"/>
      <c r="AU28" s="469"/>
      <c r="AV28" s="469"/>
      <c r="AW28" s="469"/>
      <c r="AX28" s="470"/>
      <c r="AY28" s="589" t="s">
        <v>168</v>
      </c>
      <c r="AZ28" s="590"/>
      <c r="BA28" s="590"/>
      <c r="BB28" s="591"/>
      <c r="BC28" s="377" t="s">
        <v>169</v>
      </c>
      <c r="BD28" s="378"/>
      <c r="BE28" s="378"/>
      <c r="BF28" s="378"/>
      <c r="BG28" s="378"/>
      <c r="BH28" s="378"/>
      <c r="BI28" s="378"/>
      <c r="BJ28" s="378"/>
      <c r="BK28" s="378"/>
      <c r="BL28" s="378"/>
      <c r="BM28" s="379"/>
      <c r="BN28" s="380">
        <v>518264</v>
      </c>
      <c r="BO28" s="381"/>
      <c r="BP28" s="381"/>
      <c r="BQ28" s="381"/>
      <c r="BR28" s="381"/>
      <c r="BS28" s="381"/>
      <c r="BT28" s="381"/>
      <c r="BU28" s="382"/>
      <c r="BV28" s="380">
        <v>550904</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x14ac:dyDescent="0.15">
      <c r="A29" s="140"/>
      <c r="B29" s="550"/>
      <c r="C29" s="551"/>
      <c r="D29" s="552"/>
      <c r="E29" s="467" t="s">
        <v>170</v>
      </c>
      <c r="F29" s="447"/>
      <c r="G29" s="447"/>
      <c r="H29" s="447"/>
      <c r="I29" s="447"/>
      <c r="J29" s="447"/>
      <c r="K29" s="448"/>
      <c r="L29" s="468">
        <v>10</v>
      </c>
      <c r="M29" s="469"/>
      <c r="N29" s="469"/>
      <c r="O29" s="469"/>
      <c r="P29" s="508"/>
      <c r="Q29" s="468">
        <v>2223</v>
      </c>
      <c r="R29" s="469"/>
      <c r="S29" s="469"/>
      <c r="T29" s="469"/>
      <c r="U29" s="469"/>
      <c r="V29" s="508"/>
      <c r="W29" s="564"/>
      <c r="X29" s="565"/>
      <c r="Y29" s="566"/>
      <c r="Z29" s="467" t="s">
        <v>171</v>
      </c>
      <c r="AA29" s="447"/>
      <c r="AB29" s="447"/>
      <c r="AC29" s="447"/>
      <c r="AD29" s="447"/>
      <c r="AE29" s="447"/>
      <c r="AF29" s="447"/>
      <c r="AG29" s="448"/>
      <c r="AH29" s="468">
        <v>107</v>
      </c>
      <c r="AI29" s="469"/>
      <c r="AJ29" s="469"/>
      <c r="AK29" s="469"/>
      <c r="AL29" s="508"/>
      <c r="AM29" s="468">
        <v>321642</v>
      </c>
      <c r="AN29" s="469"/>
      <c r="AO29" s="469"/>
      <c r="AP29" s="469"/>
      <c r="AQ29" s="469"/>
      <c r="AR29" s="508"/>
      <c r="AS29" s="468">
        <v>3006</v>
      </c>
      <c r="AT29" s="469"/>
      <c r="AU29" s="469"/>
      <c r="AV29" s="469"/>
      <c r="AW29" s="469"/>
      <c r="AX29" s="470"/>
      <c r="AY29" s="592"/>
      <c r="AZ29" s="593"/>
      <c r="BA29" s="593"/>
      <c r="BB29" s="594"/>
      <c r="BC29" s="451" t="s">
        <v>172</v>
      </c>
      <c r="BD29" s="452"/>
      <c r="BE29" s="452"/>
      <c r="BF29" s="452"/>
      <c r="BG29" s="452"/>
      <c r="BH29" s="452"/>
      <c r="BI29" s="452"/>
      <c r="BJ29" s="452"/>
      <c r="BK29" s="452"/>
      <c r="BL29" s="452"/>
      <c r="BM29" s="453"/>
      <c r="BN29" s="417">
        <v>84258</v>
      </c>
      <c r="BO29" s="418"/>
      <c r="BP29" s="418"/>
      <c r="BQ29" s="418"/>
      <c r="BR29" s="418"/>
      <c r="BS29" s="418"/>
      <c r="BT29" s="418"/>
      <c r="BU29" s="419"/>
      <c r="BV29" s="417">
        <v>84204</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x14ac:dyDescent="0.2">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173</v>
      </c>
      <c r="X30" s="571"/>
      <c r="Y30" s="571"/>
      <c r="Z30" s="571"/>
      <c r="AA30" s="571"/>
      <c r="AB30" s="571"/>
      <c r="AC30" s="571"/>
      <c r="AD30" s="571"/>
      <c r="AE30" s="571"/>
      <c r="AF30" s="571"/>
      <c r="AG30" s="572"/>
      <c r="AH30" s="533">
        <v>93.6</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174</v>
      </c>
      <c r="BD30" s="584"/>
      <c r="BE30" s="584"/>
      <c r="BF30" s="584"/>
      <c r="BG30" s="584"/>
      <c r="BH30" s="584"/>
      <c r="BI30" s="584"/>
      <c r="BJ30" s="584"/>
      <c r="BK30" s="584"/>
      <c r="BL30" s="584"/>
      <c r="BM30" s="585"/>
      <c r="BN30" s="586">
        <v>295972</v>
      </c>
      <c r="BO30" s="587"/>
      <c r="BP30" s="587"/>
      <c r="BQ30" s="587"/>
      <c r="BR30" s="587"/>
      <c r="BS30" s="587"/>
      <c r="BT30" s="587"/>
      <c r="BU30" s="588"/>
      <c r="BV30" s="586">
        <v>337285</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441" t="s">
        <v>181</v>
      </c>
      <c r="D33" s="441"/>
      <c r="E33" s="406" t="s">
        <v>182</v>
      </c>
      <c r="F33" s="406"/>
      <c r="G33" s="406"/>
      <c r="H33" s="406"/>
      <c r="I33" s="406"/>
      <c r="J33" s="406"/>
      <c r="K33" s="406"/>
      <c r="L33" s="406"/>
      <c r="M33" s="406"/>
      <c r="N33" s="406"/>
      <c r="O33" s="406"/>
      <c r="P33" s="406"/>
      <c r="Q33" s="406"/>
      <c r="R33" s="406"/>
      <c r="S33" s="406"/>
      <c r="T33" s="169"/>
      <c r="U33" s="441" t="s">
        <v>181</v>
      </c>
      <c r="V33" s="441"/>
      <c r="W33" s="406" t="s">
        <v>182</v>
      </c>
      <c r="X33" s="406"/>
      <c r="Y33" s="406"/>
      <c r="Z33" s="406"/>
      <c r="AA33" s="406"/>
      <c r="AB33" s="406"/>
      <c r="AC33" s="406"/>
      <c r="AD33" s="406"/>
      <c r="AE33" s="406"/>
      <c r="AF33" s="406"/>
      <c r="AG33" s="406"/>
      <c r="AH33" s="406"/>
      <c r="AI33" s="406"/>
      <c r="AJ33" s="406"/>
      <c r="AK33" s="406"/>
      <c r="AL33" s="169"/>
      <c r="AM33" s="441" t="s">
        <v>181</v>
      </c>
      <c r="AN33" s="441"/>
      <c r="AO33" s="406" t="s">
        <v>182</v>
      </c>
      <c r="AP33" s="406"/>
      <c r="AQ33" s="406"/>
      <c r="AR33" s="406"/>
      <c r="AS33" s="406"/>
      <c r="AT33" s="406"/>
      <c r="AU33" s="406"/>
      <c r="AV33" s="406"/>
      <c r="AW33" s="406"/>
      <c r="AX33" s="406"/>
      <c r="AY33" s="406"/>
      <c r="AZ33" s="406"/>
      <c r="BA33" s="406"/>
      <c r="BB33" s="406"/>
      <c r="BC33" s="406"/>
      <c r="BD33" s="170"/>
      <c r="BE33" s="406" t="s">
        <v>183</v>
      </c>
      <c r="BF33" s="406"/>
      <c r="BG33" s="406" t="s">
        <v>184</v>
      </c>
      <c r="BH33" s="406"/>
      <c r="BI33" s="406"/>
      <c r="BJ33" s="406"/>
      <c r="BK33" s="406"/>
      <c r="BL33" s="406"/>
      <c r="BM33" s="406"/>
      <c r="BN33" s="406"/>
      <c r="BO33" s="406"/>
      <c r="BP33" s="406"/>
      <c r="BQ33" s="406"/>
      <c r="BR33" s="406"/>
      <c r="BS33" s="406"/>
      <c r="BT33" s="406"/>
      <c r="BU33" s="406"/>
      <c r="BV33" s="170"/>
      <c r="BW33" s="441" t="s">
        <v>183</v>
      </c>
      <c r="BX33" s="441"/>
      <c r="BY33" s="406" t="s">
        <v>185</v>
      </c>
      <c r="BZ33" s="406"/>
      <c r="CA33" s="406"/>
      <c r="CB33" s="406"/>
      <c r="CC33" s="406"/>
      <c r="CD33" s="406"/>
      <c r="CE33" s="406"/>
      <c r="CF33" s="406"/>
      <c r="CG33" s="406"/>
      <c r="CH33" s="406"/>
      <c r="CI33" s="406"/>
      <c r="CJ33" s="406"/>
      <c r="CK33" s="406"/>
      <c r="CL33" s="406"/>
      <c r="CM33" s="406"/>
      <c r="CN33" s="169"/>
      <c r="CO33" s="441" t="s">
        <v>181</v>
      </c>
      <c r="CP33" s="441"/>
      <c r="CQ33" s="406" t="s">
        <v>186</v>
      </c>
      <c r="CR33" s="406"/>
      <c r="CS33" s="406"/>
      <c r="CT33" s="406"/>
      <c r="CU33" s="406"/>
      <c r="CV33" s="406"/>
      <c r="CW33" s="406"/>
      <c r="CX33" s="406"/>
      <c r="CY33" s="406"/>
      <c r="CZ33" s="406"/>
      <c r="DA33" s="406"/>
      <c r="DB33" s="406"/>
      <c r="DC33" s="406"/>
      <c r="DD33" s="406"/>
      <c r="DE33" s="406"/>
      <c r="DF33" s="169"/>
      <c r="DG33" s="406" t="s">
        <v>187</v>
      </c>
      <c r="DH33" s="406"/>
      <c r="DI33" s="171"/>
      <c r="DJ33" s="139"/>
      <c r="DK33" s="139"/>
      <c r="DL33" s="139"/>
      <c r="DM33" s="139"/>
      <c r="DN33" s="139"/>
      <c r="DO33" s="139"/>
    </row>
    <row r="34" spans="1:119" ht="32.25" customHeight="1" x14ac:dyDescent="0.15">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4</v>
      </c>
      <c r="V34" s="598"/>
      <c r="W34" s="599" t="str">
        <f>IF('各会計、関係団体の財政状況及び健全化判断比率'!B28="","",'各会計、関係団体の財政状況及び健全化判断比率'!B28)</f>
        <v>国民健康保険事業</v>
      </c>
      <c r="X34" s="599"/>
      <c r="Y34" s="599"/>
      <c r="Z34" s="599"/>
      <c r="AA34" s="599"/>
      <c r="AB34" s="599"/>
      <c r="AC34" s="599"/>
      <c r="AD34" s="599"/>
      <c r="AE34" s="599"/>
      <c r="AF34" s="599"/>
      <c r="AG34" s="599"/>
      <c r="AH34" s="599"/>
      <c r="AI34" s="599"/>
      <c r="AJ34" s="599"/>
      <c r="AK34" s="599"/>
      <c r="AL34" s="167"/>
      <c r="AM34" s="598">
        <f>IF(AO34="","",MAX(C34:D43,U34:V43)+1)</f>
        <v>7</v>
      </c>
      <c r="AN34" s="598"/>
      <c r="AO34" s="599" t="str">
        <f>IF('各会計、関係団体の財政状況及び健全化判断比率'!B31="","",'各会計、関係団体の財政状況及び健全化判断比率'!B31)</f>
        <v>上水道事業</v>
      </c>
      <c r="AP34" s="599"/>
      <c r="AQ34" s="599"/>
      <c r="AR34" s="599"/>
      <c r="AS34" s="599"/>
      <c r="AT34" s="599"/>
      <c r="AU34" s="599"/>
      <c r="AV34" s="599"/>
      <c r="AW34" s="599"/>
      <c r="AX34" s="599"/>
      <c r="AY34" s="599"/>
      <c r="AZ34" s="599"/>
      <c r="BA34" s="599"/>
      <c r="BB34" s="599"/>
      <c r="BC34" s="599"/>
      <c r="BD34" s="167"/>
      <c r="BE34" s="598">
        <f>IF(BG34="","",MAX(C34:D43,U34:V43,AM34:AN43)+1)</f>
        <v>8</v>
      </c>
      <c r="BF34" s="598"/>
      <c r="BG34" s="599" t="str">
        <f>IF('各会計、関係団体の財政状況及び健全化判断比率'!B32="","",'各会計、関係団体の財政状況及び健全化判断比率'!B32)</f>
        <v>下水道事業（農業集落排水事業）</v>
      </c>
      <c r="BH34" s="599"/>
      <c r="BI34" s="599"/>
      <c r="BJ34" s="599"/>
      <c r="BK34" s="599"/>
      <c r="BL34" s="599"/>
      <c r="BM34" s="599"/>
      <c r="BN34" s="599"/>
      <c r="BO34" s="599"/>
      <c r="BP34" s="599"/>
      <c r="BQ34" s="599"/>
      <c r="BR34" s="599"/>
      <c r="BS34" s="599"/>
      <c r="BT34" s="599"/>
      <c r="BU34" s="599"/>
      <c r="BV34" s="167"/>
      <c r="BW34" s="598">
        <f>IF(BY34="","",MAX(C34:D43,U34:V43,AM34:AN43,BE34:BF43)+1)</f>
        <v>13</v>
      </c>
      <c r="BX34" s="598"/>
      <c r="BY34" s="599" t="str">
        <f>IF('各会計、関係団体の財政状況及び健全化判断比率'!B68="","",'各会計、関係団体の財政状況及び健全化判断比率'!B68)</f>
        <v>熊本県市町村総合事務組合</v>
      </c>
      <c r="BZ34" s="599"/>
      <c r="CA34" s="599"/>
      <c r="CB34" s="599"/>
      <c r="CC34" s="599"/>
      <c r="CD34" s="599"/>
      <c r="CE34" s="599"/>
      <c r="CF34" s="599"/>
      <c r="CG34" s="599"/>
      <c r="CH34" s="599"/>
      <c r="CI34" s="599"/>
      <c r="CJ34" s="599"/>
      <c r="CK34" s="599"/>
      <c r="CL34" s="599"/>
      <c r="CM34" s="599"/>
      <c r="CN34" s="167"/>
      <c r="CO34" s="598">
        <f>IF(CQ34="","",MAX(C34:D43,U34:V43,AM34:AN43,BE34:BF43,BW34:BX43)+1)</f>
        <v>21</v>
      </c>
      <c r="CP34" s="598"/>
      <c r="CQ34" s="599" t="str">
        <f>IF('各会計、関係団体の財政状況及び健全化判断比率'!BS7="","",'各会計、関係団体の財政状況及び健全化判断比率'!BS7)</f>
        <v>一般財団法人学びやの里</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x14ac:dyDescent="0.15">
      <c r="A35" s="140"/>
      <c r="B35" s="166"/>
      <c r="C35" s="598">
        <f>IF(E35="","",C34+1)</f>
        <v>2</v>
      </c>
      <c r="D35" s="598"/>
      <c r="E35" s="599" t="str">
        <f>IF('各会計、関係団体の財政状況及び健全化判断比率'!B8="","",'各会計、関係団体の財政状況及び健全化判断比率'!B8)</f>
        <v>地方改善施設住宅新築資金等貸付金特別会計</v>
      </c>
      <c r="F35" s="599"/>
      <c r="G35" s="599"/>
      <c r="H35" s="599"/>
      <c r="I35" s="599"/>
      <c r="J35" s="599"/>
      <c r="K35" s="599"/>
      <c r="L35" s="599"/>
      <c r="M35" s="599"/>
      <c r="N35" s="599"/>
      <c r="O35" s="599"/>
      <c r="P35" s="599"/>
      <c r="Q35" s="599"/>
      <c r="R35" s="599"/>
      <c r="S35" s="599"/>
      <c r="T35" s="167"/>
      <c r="U35" s="598">
        <f>IF(W35="","",U34+1)</f>
        <v>5</v>
      </c>
      <c r="V35" s="598"/>
      <c r="W35" s="599" t="str">
        <f>IF('各会計、関係団体の財政状況及び健全化判断比率'!B29="","",'各会計、関係団体の財政状況及び健全化判断比率'!B29)</f>
        <v>介護保険事業</v>
      </c>
      <c r="X35" s="599"/>
      <c r="Y35" s="599"/>
      <c r="Z35" s="599"/>
      <c r="AA35" s="599"/>
      <c r="AB35" s="599"/>
      <c r="AC35" s="599"/>
      <c r="AD35" s="599"/>
      <c r="AE35" s="599"/>
      <c r="AF35" s="599"/>
      <c r="AG35" s="599"/>
      <c r="AH35" s="599"/>
      <c r="AI35" s="599"/>
      <c r="AJ35" s="599"/>
      <c r="AK35" s="599"/>
      <c r="AL35" s="167"/>
      <c r="AM35" s="598" t="str">
        <f t="shared" ref="AM35:AM43" si="0">IF(AO35="","",AM34+1)</f>
        <v/>
      </c>
      <c r="AN35" s="598"/>
      <c r="AO35" s="599"/>
      <c r="AP35" s="599"/>
      <c r="AQ35" s="599"/>
      <c r="AR35" s="599"/>
      <c r="AS35" s="599"/>
      <c r="AT35" s="599"/>
      <c r="AU35" s="599"/>
      <c r="AV35" s="599"/>
      <c r="AW35" s="599"/>
      <c r="AX35" s="599"/>
      <c r="AY35" s="599"/>
      <c r="AZ35" s="599"/>
      <c r="BA35" s="599"/>
      <c r="BB35" s="599"/>
      <c r="BC35" s="599"/>
      <c r="BD35" s="167"/>
      <c r="BE35" s="598">
        <f t="shared" ref="BE35:BE43" si="1">IF(BG35="","",BE34+1)</f>
        <v>9</v>
      </c>
      <c r="BF35" s="598"/>
      <c r="BG35" s="599" t="str">
        <f>IF('各会計、関係団体の財政状況及び健全化判断比率'!B33="","",'各会計、関係団体の財政状況及び健全化判断比率'!B33)</f>
        <v>下水道事業（個別排水処理事業）</v>
      </c>
      <c r="BH35" s="599"/>
      <c r="BI35" s="599"/>
      <c r="BJ35" s="599"/>
      <c r="BK35" s="599"/>
      <c r="BL35" s="599"/>
      <c r="BM35" s="599"/>
      <c r="BN35" s="599"/>
      <c r="BO35" s="599"/>
      <c r="BP35" s="599"/>
      <c r="BQ35" s="599"/>
      <c r="BR35" s="599"/>
      <c r="BS35" s="599"/>
      <c r="BT35" s="599"/>
      <c r="BU35" s="599"/>
      <c r="BV35" s="167"/>
      <c r="BW35" s="598">
        <f t="shared" ref="BW35:BW43" si="2">IF(BY35="","",BW34+1)</f>
        <v>14</v>
      </c>
      <c r="BX35" s="598"/>
      <c r="BY35" s="599" t="str">
        <f>IF('各会計、関係団体の財政状況及び健全化判断比率'!B69="","",'各会計、関係団体の財政状況及び健全化判断比率'!B69)</f>
        <v>小国町外一ヶ町公立病院組合</v>
      </c>
      <c r="BZ35" s="599"/>
      <c r="CA35" s="599"/>
      <c r="CB35" s="599"/>
      <c r="CC35" s="599"/>
      <c r="CD35" s="599"/>
      <c r="CE35" s="599"/>
      <c r="CF35" s="599"/>
      <c r="CG35" s="599"/>
      <c r="CH35" s="599"/>
      <c r="CI35" s="599"/>
      <c r="CJ35" s="599"/>
      <c r="CK35" s="599"/>
      <c r="CL35" s="599"/>
      <c r="CM35" s="599"/>
      <c r="CN35" s="167"/>
      <c r="CO35" s="598">
        <f t="shared" ref="CO35:CO43" si="3">IF(CQ35="","",CO34+1)</f>
        <v>22</v>
      </c>
      <c r="CP35" s="598"/>
      <c r="CQ35" s="599" t="str">
        <f>IF('各会計、関係団体の財政状況及び健全化判断比率'!BS8="","",'各会計、関係団体の財政状況及び健全化判断比率'!BS8)</f>
        <v>株式会社エフエム小国</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x14ac:dyDescent="0.15">
      <c r="A36" s="140"/>
      <c r="B36" s="166"/>
      <c r="C36" s="598">
        <f>IF(E36="","",C35+1)</f>
        <v>3</v>
      </c>
      <c r="D36" s="598"/>
      <c r="E36" s="599" t="str">
        <f>IF('各会計、関係団体の財政状況及び健全化判断比率'!B9="","",'各会計、関係団体の財政状況及び健全化判断比率'!B9)</f>
        <v>坂本善三美術館特別会計</v>
      </c>
      <c r="F36" s="599"/>
      <c r="G36" s="599"/>
      <c r="H36" s="599"/>
      <c r="I36" s="599"/>
      <c r="J36" s="599"/>
      <c r="K36" s="599"/>
      <c r="L36" s="599"/>
      <c r="M36" s="599"/>
      <c r="N36" s="599"/>
      <c r="O36" s="599"/>
      <c r="P36" s="599"/>
      <c r="Q36" s="599"/>
      <c r="R36" s="599"/>
      <c r="S36" s="599"/>
      <c r="T36" s="167"/>
      <c r="U36" s="598">
        <f t="shared" ref="U36:U43" si="4">IF(W36="","",U35+1)</f>
        <v>6</v>
      </c>
      <c r="V36" s="598"/>
      <c r="W36" s="599" t="str">
        <f>IF('各会計、関係団体の財政状況及び健全化判断比率'!B30="","",'各会計、関係団体の財政状況及び健全化判断比率'!B30)</f>
        <v>後期高齢者医療事業</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f t="shared" si="1"/>
        <v>10</v>
      </c>
      <c r="BF36" s="598"/>
      <c r="BG36" s="599" t="str">
        <f>IF('各会計、関係団体の財政状況及び健全化判断比率'!B34="","",'各会計、関係団体の財政状況及び健全化判断比率'!B34)</f>
        <v>下水道事業（小規模集合排水処理事業）</v>
      </c>
      <c r="BH36" s="599"/>
      <c r="BI36" s="599"/>
      <c r="BJ36" s="599"/>
      <c r="BK36" s="599"/>
      <c r="BL36" s="599"/>
      <c r="BM36" s="599"/>
      <c r="BN36" s="599"/>
      <c r="BO36" s="599"/>
      <c r="BP36" s="599"/>
      <c r="BQ36" s="599"/>
      <c r="BR36" s="599"/>
      <c r="BS36" s="599"/>
      <c r="BT36" s="599"/>
      <c r="BU36" s="599"/>
      <c r="BV36" s="167"/>
      <c r="BW36" s="598">
        <f t="shared" si="2"/>
        <v>15</v>
      </c>
      <c r="BX36" s="598"/>
      <c r="BY36" s="599" t="str">
        <f>IF('各会計、関係団体の財政状況及び健全化判断比率'!B70="","",'各会計、関係団体の財政状況及び健全化判断比率'!B70)</f>
        <v>阿蘇広域行政事務組合 （一般会計）</v>
      </c>
      <c r="BZ36" s="599"/>
      <c r="CA36" s="599"/>
      <c r="CB36" s="599"/>
      <c r="CC36" s="599"/>
      <c r="CD36" s="599"/>
      <c r="CE36" s="599"/>
      <c r="CF36" s="599"/>
      <c r="CG36" s="599"/>
      <c r="CH36" s="599"/>
      <c r="CI36" s="599"/>
      <c r="CJ36" s="599"/>
      <c r="CK36" s="599"/>
      <c r="CL36" s="599"/>
      <c r="CM36" s="599"/>
      <c r="CN36" s="167"/>
      <c r="CO36" s="598">
        <f t="shared" si="3"/>
        <v>23</v>
      </c>
      <c r="CP36" s="598"/>
      <c r="CQ36" s="599" t="str">
        <f>IF('各会計、関係団体の財政状況及び健全化判断比率'!BS9="","",'各会計、関係団体の財政状況及び健全化判断比率'!BS9)</f>
        <v>株式会社ゆうステーションカンパニー</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x14ac:dyDescent="0.15">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t="str">
        <f t="shared" si="4"/>
        <v/>
      </c>
      <c r="V37" s="598"/>
      <c r="W37" s="599"/>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f t="shared" si="1"/>
        <v>11</v>
      </c>
      <c r="BF37" s="598"/>
      <c r="BG37" s="599" t="str">
        <f>IF('各会計、関係団体の財政状況及び健全化判断比率'!B35="","",'各会計、関係団体の財政状況及び健全化判断比率'!B35)</f>
        <v>下水道事業（特定地域生活排水処理事業）</v>
      </c>
      <c r="BH37" s="599"/>
      <c r="BI37" s="599"/>
      <c r="BJ37" s="599"/>
      <c r="BK37" s="599"/>
      <c r="BL37" s="599"/>
      <c r="BM37" s="599"/>
      <c r="BN37" s="599"/>
      <c r="BO37" s="599"/>
      <c r="BP37" s="599"/>
      <c r="BQ37" s="599"/>
      <c r="BR37" s="599"/>
      <c r="BS37" s="599"/>
      <c r="BT37" s="599"/>
      <c r="BU37" s="599"/>
      <c r="BV37" s="167"/>
      <c r="BW37" s="598">
        <f t="shared" si="2"/>
        <v>16</v>
      </c>
      <c r="BX37" s="598"/>
      <c r="BY37" s="599" t="str">
        <f>IF('各会計、関係団体の財政状況及び健全化判断比率'!B71="","",'各会計、関係団体の財政状況及び健全化判断比率'!B71)</f>
        <v>阿蘇広域行政事務組合（湯の里荘特別会計）</v>
      </c>
      <c r="BZ37" s="599"/>
      <c r="CA37" s="599"/>
      <c r="CB37" s="599"/>
      <c r="CC37" s="599"/>
      <c r="CD37" s="599"/>
      <c r="CE37" s="599"/>
      <c r="CF37" s="599"/>
      <c r="CG37" s="599"/>
      <c r="CH37" s="599"/>
      <c r="CI37" s="599"/>
      <c r="CJ37" s="599"/>
      <c r="CK37" s="599"/>
      <c r="CL37" s="599"/>
      <c r="CM37" s="599"/>
      <c r="CN37" s="167"/>
      <c r="CO37" s="598" t="str">
        <f t="shared" si="3"/>
        <v/>
      </c>
      <c r="CP37" s="598"/>
      <c r="CQ37" s="599" t="str">
        <f>IF('各会計、関係団体の財政状況及び健全化判断比率'!BS10="","",'各会計、関係団体の財政状況及び健全化判断比率'!BS10)</f>
        <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x14ac:dyDescent="0.15">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f t="shared" si="1"/>
        <v>12</v>
      </c>
      <c r="BF38" s="598"/>
      <c r="BG38" s="599" t="str">
        <f>IF('各会計、関係団体の財政状況及び健全化判断比率'!B36="","",'各会計、関係団体の財政状況及び健全化判断比率'!B36)</f>
        <v>簡易水道事業</v>
      </c>
      <c r="BH38" s="599"/>
      <c r="BI38" s="599"/>
      <c r="BJ38" s="599"/>
      <c r="BK38" s="599"/>
      <c r="BL38" s="599"/>
      <c r="BM38" s="599"/>
      <c r="BN38" s="599"/>
      <c r="BO38" s="599"/>
      <c r="BP38" s="599"/>
      <c r="BQ38" s="599"/>
      <c r="BR38" s="599"/>
      <c r="BS38" s="599"/>
      <c r="BT38" s="599"/>
      <c r="BU38" s="599"/>
      <c r="BV38" s="167"/>
      <c r="BW38" s="598">
        <f t="shared" si="2"/>
        <v>17</v>
      </c>
      <c r="BX38" s="598"/>
      <c r="BY38" s="599" t="str">
        <f>IF('各会計、関係団体の財政状況及び健全化判断比率'!B72="","",'各会計、関係団体の財政状況及び健全化判断比率'!B72)</f>
        <v>阿蘇広域行政事務組合（阿蘇ふるさと市町村圏特別会計）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x14ac:dyDescent="0.15">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f t="shared" si="2"/>
        <v>18</v>
      </c>
      <c r="BX39" s="598"/>
      <c r="BY39" s="599" t="str">
        <f>IF('各会計、関係団体の財政状況及び健全化判断比率'!B73="","",'各会計、関係団体の財政状況及び健全化判断比率'!B73)</f>
        <v>阿蘇広域行政事務組合 （阿蘇みやま荘特別会計）</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x14ac:dyDescent="0.15">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f t="shared" si="2"/>
        <v>19</v>
      </c>
      <c r="BX40" s="598"/>
      <c r="BY40" s="599" t="str">
        <f>IF('各会計、関係団体の財政状況及び健全化判断比率'!B74="","",'各会計、関係団体の財政状況及び健全化判断比率'!B74)</f>
        <v>熊本県後期高齢者医療広域連合（一般会計）</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x14ac:dyDescent="0.15">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f t="shared" si="2"/>
        <v>20</v>
      </c>
      <c r="BX41" s="598"/>
      <c r="BY41" s="599" t="str">
        <f>IF('各会計、関係団体の財政状況及び健全化判断比率'!B75="","",'各会計、関係団体の財政状況及び健全化判断比率'!B75)</f>
        <v>熊本県後期高齢者医療広域連合（後期高齢者医療特別会計）</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x14ac:dyDescent="0.15">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t="str">
        <f t="shared" si="2"/>
        <v/>
      </c>
      <c r="BX42" s="598"/>
      <c r="BY42" s="599" t="str">
        <f>IF('各会計、関係団体の財政状況及び健全化判断比率'!B76="","",'各会計、関係団体の財政状況及び健全化判断比率'!B76)</f>
        <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x14ac:dyDescent="0.15">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t="str">
        <f t="shared" si="2"/>
        <v/>
      </c>
      <c r="BX43" s="598"/>
      <c r="BY43" s="599" t="str">
        <f>IF('各会計、関係団体の財政状況及び健全化判断比率'!B77="","",'各会計、関係団体の財政状況及び健全化判断比率'!B77)</f>
        <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192</v>
      </c>
    </row>
    <row r="50" spans="5:5" x14ac:dyDescent="0.15">
      <c r="E50" s="141" t="s">
        <v>193</v>
      </c>
    </row>
    <row r="51" spans="5:5" x14ac:dyDescent="0.15">
      <c r="E51" s="141" t="s">
        <v>194</v>
      </c>
    </row>
    <row r="52" spans="5:5" x14ac:dyDescent="0.15">
      <c r="E52" s="141" t="s">
        <v>195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3"/>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84" t="s">
        <v>536</v>
      </c>
      <c r="D34" s="1184"/>
      <c r="E34" s="1185"/>
      <c r="F34" s="32">
        <v>19.05</v>
      </c>
      <c r="G34" s="33">
        <v>19.64</v>
      </c>
      <c r="H34" s="33">
        <v>19.670000000000002</v>
      </c>
      <c r="I34" s="33">
        <v>18.73</v>
      </c>
      <c r="J34" s="34">
        <v>18.91</v>
      </c>
      <c r="K34" s="22"/>
      <c r="L34" s="22"/>
      <c r="M34" s="22"/>
      <c r="N34" s="22"/>
      <c r="O34" s="22"/>
      <c r="P34" s="22"/>
    </row>
    <row r="35" spans="1:16" ht="39" customHeight="1" x14ac:dyDescent="0.15">
      <c r="A35" s="22"/>
      <c r="B35" s="35"/>
      <c r="C35" s="1178" t="s">
        <v>537</v>
      </c>
      <c r="D35" s="1179"/>
      <c r="E35" s="1180"/>
      <c r="F35" s="36">
        <v>4.21</v>
      </c>
      <c r="G35" s="37">
        <v>6.27</v>
      </c>
      <c r="H35" s="37">
        <v>4.28</v>
      </c>
      <c r="I35" s="37">
        <v>8.98</v>
      </c>
      <c r="J35" s="38">
        <v>6.88</v>
      </c>
      <c r="K35" s="22"/>
      <c r="L35" s="22"/>
      <c r="M35" s="22"/>
      <c r="N35" s="22"/>
      <c r="O35" s="22"/>
      <c r="P35" s="22"/>
    </row>
    <row r="36" spans="1:16" ht="39" customHeight="1" x14ac:dyDescent="0.15">
      <c r="A36" s="22"/>
      <c r="B36" s="35"/>
      <c r="C36" s="1178" t="s">
        <v>538</v>
      </c>
      <c r="D36" s="1179"/>
      <c r="E36" s="1180"/>
      <c r="F36" s="36">
        <v>1.1499999999999999</v>
      </c>
      <c r="G36" s="37">
        <v>1.1399999999999999</v>
      </c>
      <c r="H36" s="37">
        <v>0.51</v>
      </c>
      <c r="I36" s="37">
        <v>0.12</v>
      </c>
      <c r="J36" s="38">
        <v>1.41</v>
      </c>
      <c r="K36" s="22"/>
      <c r="L36" s="22"/>
      <c r="M36" s="22"/>
      <c r="N36" s="22"/>
      <c r="O36" s="22"/>
      <c r="P36" s="22"/>
    </row>
    <row r="37" spans="1:16" ht="39" customHeight="1" x14ac:dyDescent="0.15">
      <c r="A37" s="22"/>
      <c r="B37" s="35"/>
      <c r="C37" s="1178" t="s">
        <v>539</v>
      </c>
      <c r="D37" s="1179"/>
      <c r="E37" s="1180"/>
      <c r="F37" s="36">
        <v>0.47</v>
      </c>
      <c r="G37" s="37">
        <v>0.55000000000000004</v>
      </c>
      <c r="H37" s="37">
        <v>0.59</v>
      </c>
      <c r="I37" s="37">
        <v>0.28000000000000003</v>
      </c>
      <c r="J37" s="38">
        <v>0.44</v>
      </c>
      <c r="K37" s="22"/>
      <c r="L37" s="22"/>
      <c r="M37" s="22"/>
      <c r="N37" s="22"/>
      <c r="O37" s="22"/>
      <c r="P37" s="22"/>
    </row>
    <row r="38" spans="1:16" ht="39" customHeight="1" x14ac:dyDescent="0.15">
      <c r="A38" s="22"/>
      <c r="B38" s="35"/>
      <c r="C38" s="1178" t="s">
        <v>540</v>
      </c>
      <c r="D38" s="1179"/>
      <c r="E38" s="1180"/>
      <c r="F38" s="36">
        <v>0.16</v>
      </c>
      <c r="G38" s="37">
        <v>0.13</v>
      </c>
      <c r="H38" s="37">
        <v>0.14000000000000001</v>
      </c>
      <c r="I38" s="37">
        <v>0.09</v>
      </c>
      <c r="J38" s="38">
        <v>0.08</v>
      </c>
      <c r="K38" s="22"/>
      <c r="L38" s="22"/>
      <c r="M38" s="22"/>
      <c r="N38" s="22"/>
      <c r="O38" s="22"/>
      <c r="P38" s="22"/>
    </row>
    <row r="39" spans="1:16" ht="39" customHeight="1" x14ac:dyDescent="0.15">
      <c r="A39" s="22"/>
      <c r="B39" s="35"/>
      <c r="C39" s="1178" t="s">
        <v>541</v>
      </c>
      <c r="D39" s="1179"/>
      <c r="E39" s="1180"/>
      <c r="F39" s="36">
        <v>7.0000000000000007E-2</v>
      </c>
      <c r="G39" s="37">
        <v>0.06</v>
      </c>
      <c r="H39" s="37">
        <v>0.1</v>
      </c>
      <c r="I39" s="37">
        <v>0.05</v>
      </c>
      <c r="J39" s="38">
        <v>0.03</v>
      </c>
      <c r="K39" s="22"/>
      <c r="L39" s="22"/>
      <c r="M39" s="22"/>
      <c r="N39" s="22"/>
      <c r="O39" s="22"/>
      <c r="P39" s="22"/>
    </row>
    <row r="40" spans="1:16" ht="39" customHeight="1" x14ac:dyDescent="0.15">
      <c r="A40" s="22"/>
      <c r="B40" s="35"/>
      <c r="C40" s="1178" t="s">
        <v>542</v>
      </c>
      <c r="D40" s="1179"/>
      <c r="E40" s="1180"/>
      <c r="F40" s="36">
        <v>0</v>
      </c>
      <c r="G40" s="37">
        <v>0</v>
      </c>
      <c r="H40" s="37">
        <v>0</v>
      </c>
      <c r="I40" s="37">
        <v>0</v>
      </c>
      <c r="J40" s="38">
        <v>0</v>
      </c>
      <c r="K40" s="22"/>
      <c r="L40" s="22"/>
      <c r="M40" s="22"/>
      <c r="N40" s="22"/>
      <c r="O40" s="22"/>
      <c r="P40" s="22"/>
    </row>
    <row r="41" spans="1:16" ht="39" customHeight="1" x14ac:dyDescent="0.15">
      <c r="A41" s="22"/>
      <c r="B41" s="35"/>
      <c r="C41" s="1178" t="s">
        <v>543</v>
      </c>
      <c r="D41" s="1179"/>
      <c r="E41" s="1180"/>
      <c r="F41" s="36">
        <v>0</v>
      </c>
      <c r="G41" s="37">
        <v>0</v>
      </c>
      <c r="H41" s="37">
        <v>0</v>
      </c>
      <c r="I41" s="37">
        <v>0</v>
      </c>
      <c r="J41" s="38">
        <v>0</v>
      </c>
      <c r="K41" s="22"/>
      <c r="L41" s="22"/>
      <c r="M41" s="22"/>
      <c r="N41" s="22"/>
      <c r="O41" s="22"/>
      <c r="P41" s="22"/>
    </row>
    <row r="42" spans="1:16" ht="39" customHeight="1" x14ac:dyDescent="0.15">
      <c r="A42" s="22"/>
      <c r="B42" s="39"/>
      <c r="C42" s="1178" t="s">
        <v>544</v>
      </c>
      <c r="D42" s="1179"/>
      <c r="E42" s="1180"/>
      <c r="F42" s="36" t="s">
        <v>487</v>
      </c>
      <c r="G42" s="37" t="s">
        <v>487</v>
      </c>
      <c r="H42" s="37" t="s">
        <v>487</v>
      </c>
      <c r="I42" s="37" t="s">
        <v>487</v>
      </c>
      <c r="J42" s="38" t="s">
        <v>487</v>
      </c>
      <c r="K42" s="22"/>
      <c r="L42" s="22"/>
      <c r="M42" s="22"/>
      <c r="N42" s="22"/>
      <c r="O42" s="22"/>
      <c r="P42" s="22"/>
    </row>
    <row r="43" spans="1:16" ht="39" customHeight="1" thickBot="1" x14ac:dyDescent="0.2">
      <c r="A43" s="22"/>
      <c r="B43" s="40"/>
      <c r="C43" s="1181" t="s">
        <v>545</v>
      </c>
      <c r="D43" s="1182"/>
      <c r="E43" s="1183"/>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3"/>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543</v>
      </c>
      <c r="L45" s="60">
        <v>517</v>
      </c>
      <c r="M45" s="60">
        <v>537</v>
      </c>
      <c r="N45" s="60">
        <v>480</v>
      </c>
      <c r="O45" s="61">
        <v>493</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487</v>
      </c>
      <c r="L46" s="64" t="s">
        <v>487</v>
      </c>
      <c r="M46" s="64" t="s">
        <v>487</v>
      </c>
      <c r="N46" s="64" t="s">
        <v>487</v>
      </c>
      <c r="O46" s="65" t="s">
        <v>487</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487</v>
      </c>
      <c r="L47" s="64" t="s">
        <v>487</v>
      </c>
      <c r="M47" s="64" t="s">
        <v>487</v>
      </c>
      <c r="N47" s="64" t="s">
        <v>487</v>
      </c>
      <c r="O47" s="65" t="s">
        <v>487</v>
      </c>
      <c r="P47" s="48"/>
      <c r="Q47" s="48"/>
      <c r="R47" s="48"/>
      <c r="S47" s="48"/>
      <c r="T47" s="48"/>
      <c r="U47" s="48"/>
    </row>
    <row r="48" spans="1:21" ht="30.75" customHeight="1" x14ac:dyDescent="0.15">
      <c r="A48" s="48"/>
      <c r="B48" s="1196"/>
      <c r="C48" s="1197"/>
      <c r="D48" s="62"/>
      <c r="E48" s="1188" t="s">
        <v>15</v>
      </c>
      <c r="F48" s="1188"/>
      <c r="G48" s="1188"/>
      <c r="H48" s="1188"/>
      <c r="I48" s="1188"/>
      <c r="J48" s="1189"/>
      <c r="K48" s="63">
        <v>70</v>
      </c>
      <c r="L48" s="64">
        <v>70</v>
      </c>
      <c r="M48" s="64">
        <v>68</v>
      </c>
      <c r="N48" s="64">
        <v>67</v>
      </c>
      <c r="O48" s="65">
        <v>79</v>
      </c>
      <c r="P48" s="48"/>
      <c r="Q48" s="48"/>
      <c r="R48" s="48"/>
      <c r="S48" s="48"/>
      <c r="T48" s="48"/>
      <c r="U48" s="48"/>
    </row>
    <row r="49" spans="1:21" ht="30.75" customHeight="1" x14ac:dyDescent="0.15">
      <c r="A49" s="48"/>
      <c r="B49" s="1196"/>
      <c r="C49" s="1197"/>
      <c r="D49" s="62"/>
      <c r="E49" s="1188" t="s">
        <v>16</v>
      </c>
      <c r="F49" s="1188"/>
      <c r="G49" s="1188"/>
      <c r="H49" s="1188"/>
      <c r="I49" s="1188"/>
      <c r="J49" s="1189"/>
      <c r="K49" s="63">
        <v>109</v>
      </c>
      <c r="L49" s="64">
        <v>108</v>
      </c>
      <c r="M49" s="64">
        <v>99</v>
      </c>
      <c r="N49" s="64">
        <v>68</v>
      </c>
      <c r="O49" s="65">
        <v>79</v>
      </c>
      <c r="P49" s="48"/>
      <c r="Q49" s="48"/>
      <c r="R49" s="48"/>
      <c r="S49" s="48"/>
      <c r="T49" s="48"/>
      <c r="U49" s="48"/>
    </row>
    <row r="50" spans="1:21" ht="30.75" customHeight="1" x14ac:dyDescent="0.15">
      <c r="A50" s="48"/>
      <c r="B50" s="1196"/>
      <c r="C50" s="1197"/>
      <c r="D50" s="62"/>
      <c r="E50" s="1188" t="s">
        <v>17</v>
      </c>
      <c r="F50" s="1188"/>
      <c r="G50" s="1188"/>
      <c r="H50" s="1188"/>
      <c r="I50" s="1188"/>
      <c r="J50" s="1189"/>
      <c r="K50" s="63">
        <v>184</v>
      </c>
      <c r="L50" s="64">
        <v>183</v>
      </c>
      <c r="M50" s="64">
        <v>183</v>
      </c>
      <c r="N50" s="64">
        <v>155</v>
      </c>
      <c r="O50" s="65">
        <v>155</v>
      </c>
      <c r="P50" s="48"/>
      <c r="Q50" s="48"/>
      <c r="R50" s="48"/>
      <c r="S50" s="48"/>
      <c r="T50" s="48"/>
      <c r="U50" s="48"/>
    </row>
    <row r="51" spans="1:21" ht="30.75" customHeight="1" x14ac:dyDescent="0.15">
      <c r="A51" s="48"/>
      <c r="B51" s="1198"/>
      <c r="C51" s="1199"/>
      <c r="D51" s="66"/>
      <c r="E51" s="1188" t="s">
        <v>18</v>
      </c>
      <c r="F51" s="1188"/>
      <c r="G51" s="1188"/>
      <c r="H51" s="1188"/>
      <c r="I51" s="1188"/>
      <c r="J51" s="1189"/>
      <c r="K51" s="63">
        <v>0</v>
      </c>
      <c r="L51" s="64">
        <v>0</v>
      </c>
      <c r="M51" s="64">
        <v>0</v>
      </c>
      <c r="N51" s="64">
        <v>0</v>
      </c>
      <c r="O51" s="65">
        <v>0</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555</v>
      </c>
      <c r="L52" s="64">
        <v>531</v>
      </c>
      <c r="M52" s="64">
        <v>549</v>
      </c>
      <c r="N52" s="64">
        <v>511</v>
      </c>
      <c r="O52" s="65">
        <v>500</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351</v>
      </c>
      <c r="L53" s="69">
        <v>347</v>
      </c>
      <c r="M53" s="69">
        <v>338</v>
      </c>
      <c r="N53" s="69">
        <v>259</v>
      </c>
      <c r="O53" s="70">
        <v>306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3"/>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527</v>
      </c>
      <c r="J40" s="79" t="s">
        <v>528</v>
      </c>
      <c r="K40" s="79" t="s">
        <v>529</v>
      </c>
      <c r="L40" s="79" t="s">
        <v>530</v>
      </c>
      <c r="M40" s="80" t="s">
        <v>531</v>
      </c>
    </row>
    <row r="41" spans="2:13" ht="27.75" customHeight="1" x14ac:dyDescent="0.15">
      <c r="B41" s="1202" t="s">
        <v>24</v>
      </c>
      <c r="C41" s="1203"/>
      <c r="D41" s="81"/>
      <c r="E41" s="1208" t="s">
        <v>25</v>
      </c>
      <c r="F41" s="1208"/>
      <c r="G41" s="1208"/>
      <c r="H41" s="1209"/>
      <c r="I41" s="82">
        <v>4396</v>
      </c>
      <c r="J41" s="83">
        <v>4317</v>
      </c>
      <c r="K41" s="83">
        <v>4637</v>
      </c>
      <c r="L41" s="83">
        <v>5159</v>
      </c>
      <c r="M41" s="84">
        <v>5208</v>
      </c>
    </row>
    <row r="42" spans="2:13" ht="27.75" customHeight="1" x14ac:dyDescent="0.15">
      <c r="B42" s="1204"/>
      <c r="C42" s="1205"/>
      <c r="D42" s="85"/>
      <c r="E42" s="1210" t="s">
        <v>26</v>
      </c>
      <c r="F42" s="1210"/>
      <c r="G42" s="1210"/>
      <c r="H42" s="1211"/>
      <c r="I42" s="86">
        <v>983</v>
      </c>
      <c r="J42" s="87">
        <v>829</v>
      </c>
      <c r="K42" s="87">
        <v>671</v>
      </c>
      <c r="L42" s="87">
        <v>535</v>
      </c>
      <c r="M42" s="88">
        <v>395</v>
      </c>
    </row>
    <row r="43" spans="2:13" ht="27.75" customHeight="1" x14ac:dyDescent="0.15">
      <c r="B43" s="1204"/>
      <c r="C43" s="1205"/>
      <c r="D43" s="85"/>
      <c r="E43" s="1210" t="s">
        <v>27</v>
      </c>
      <c r="F43" s="1210"/>
      <c r="G43" s="1210"/>
      <c r="H43" s="1211"/>
      <c r="I43" s="86">
        <v>1142</v>
      </c>
      <c r="J43" s="87">
        <v>1142</v>
      </c>
      <c r="K43" s="87">
        <v>1113</v>
      </c>
      <c r="L43" s="87">
        <v>1041</v>
      </c>
      <c r="M43" s="88">
        <v>1200</v>
      </c>
    </row>
    <row r="44" spans="2:13" ht="27.75" customHeight="1" x14ac:dyDescent="0.15">
      <c r="B44" s="1204"/>
      <c r="C44" s="1205"/>
      <c r="D44" s="85"/>
      <c r="E44" s="1210" t="s">
        <v>28</v>
      </c>
      <c r="F44" s="1210"/>
      <c r="G44" s="1210"/>
      <c r="H44" s="1211"/>
      <c r="I44" s="86">
        <v>573</v>
      </c>
      <c r="J44" s="87">
        <v>542</v>
      </c>
      <c r="K44" s="87">
        <v>578</v>
      </c>
      <c r="L44" s="87">
        <v>476</v>
      </c>
      <c r="M44" s="88">
        <v>380</v>
      </c>
    </row>
    <row r="45" spans="2:13" ht="27.75" customHeight="1" x14ac:dyDescent="0.15">
      <c r="B45" s="1204"/>
      <c r="C45" s="1205"/>
      <c r="D45" s="85"/>
      <c r="E45" s="1210" t="s">
        <v>29</v>
      </c>
      <c r="F45" s="1210"/>
      <c r="G45" s="1210"/>
      <c r="H45" s="1211"/>
      <c r="I45" s="86">
        <v>598</v>
      </c>
      <c r="J45" s="87">
        <v>528</v>
      </c>
      <c r="K45" s="87">
        <v>393</v>
      </c>
      <c r="L45" s="87">
        <v>315</v>
      </c>
      <c r="M45" s="88">
        <v>205</v>
      </c>
    </row>
    <row r="46" spans="2:13" ht="27.75" customHeight="1" x14ac:dyDescent="0.15">
      <c r="B46" s="1204"/>
      <c r="C46" s="1205"/>
      <c r="D46" s="89"/>
      <c r="E46" s="1210" t="s">
        <v>30</v>
      </c>
      <c r="F46" s="1210"/>
      <c r="G46" s="1210"/>
      <c r="H46" s="1211"/>
      <c r="I46" s="86" t="s">
        <v>487</v>
      </c>
      <c r="J46" s="87" t="s">
        <v>487</v>
      </c>
      <c r="K46" s="87" t="s">
        <v>487</v>
      </c>
      <c r="L46" s="87" t="s">
        <v>487</v>
      </c>
      <c r="M46" s="88" t="s">
        <v>487</v>
      </c>
    </row>
    <row r="47" spans="2:13" ht="27.75" customHeight="1" x14ac:dyDescent="0.15">
      <c r="B47" s="1204"/>
      <c r="C47" s="1205"/>
      <c r="D47" s="90"/>
      <c r="E47" s="1212" t="s">
        <v>31</v>
      </c>
      <c r="F47" s="1213"/>
      <c r="G47" s="1213"/>
      <c r="H47" s="1214"/>
      <c r="I47" s="86" t="s">
        <v>487</v>
      </c>
      <c r="J47" s="87" t="s">
        <v>487</v>
      </c>
      <c r="K47" s="87" t="s">
        <v>487</v>
      </c>
      <c r="L47" s="87" t="s">
        <v>487</v>
      </c>
      <c r="M47" s="88" t="s">
        <v>487</v>
      </c>
    </row>
    <row r="48" spans="2:13" ht="27.75" customHeight="1" x14ac:dyDescent="0.15">
      <c r="B48" s="1204"/>
      <c r="C48" s="1205"/>
      <c r="D48" s="85"/>
      <c r="E48" s="1210" t="s">
        <v>32</v>
      </c>
      <c r="F48" s="1210"/>
      <c r="G48" s="1210"/>
      <c r="H48" s="1211"/>
      <c r="I48" s="86" t="s">
        <v>487</v>
      </c>
      <c r="J48" s="87" t="s">
        <v>487</v>
      </c>
      <c r="K48" s="87" t="s">
        <v>487</v>
      </c>
      <c r="L48" s="87" t="s">
        <v>487</v>
      </c>
      <c r="M48" s="88" t="s">
        <v>487</v>
      </c>
    </row>
    <row r="49" spans="2:13" ht="27.75" customHeight="1" x14ac:dyDescent="0.15">
      <c r="B49" s="1206"/>
      <c r="C49" s="1207"/>
      <c r="D49" s="85"/>
      <c r="E49" s="1210" t="s">
        <v>33</v>
      </c>
      <c r="F49" s="1210"/>
      <c r="G49" s="1210"/>
      <c r="H49" s="1211"/>
      <c r="I49" s="86" t="s">
        <v>487</v>
      </c>
      <c r="J49" s="87" t="s">
        <v>487</v>
      </c>
      <c r="K49" s="87" t="s">
        <v>487</v>
      </c>
      <c r="L49" s="87" t="s">
        <v>487</v>
      </c>
      <c r="M49" s="88" t="s">
        <v>487</v>
      </c>
    </row>
    <row r="50" spans="2:13" ht="27.75" customHeight="1" x14ac:dyDescent="0.15">
      <c r="B50" s="1215" t="s">
        <v>34</v>
      </c>
      <c r="C50" s="1216"/>
      <c r="D50" s="91"/>
      <c r="E50" s="1210" t="s">
        <v>35</v>
      </c>
      <c r="F50" s="1210"/>
      <c r="G50" s="1210"/>
      <c r="H50" s="1211"/>
      <c r="I50" s="86">
        <v>1547</v>
      </c>
      <c r="J50" s="87">
        <v>1327</v>
      </c>
      <c r="K50" s="87">
        <v>1053</v>
      </c>
      <c r="L50" s="87">
        <v>994</v>
      </c>
      <c r="M50" s="88">
        <v>907</v>
      </c>
    </row>
    <row r="51" spans="2:13" ht="27.75" customHeight="1" x14ac:dyDescent="0.15">
      <c r="B51" s="1204"/>
      <c r="C51" s="1205"/>
      <c r="D51" s="85"/>
      <c r="E51" s="1210" t="s">
        <v>36</v>
      </c>
      <c r="F51" s="1210"/>
      <c r="G51" s="1210"/>
      <c r="H51" s="1211"/>
      <c r="I51" s="86">
        <v>48</v>
      </c>
      <c r="J51" s="87">
        <v>77</v>
      </c>
      <c r="K51" s="87">
        <v>77</v>
      </c>
      <c r="L51" s="87">
        <v>185</v>
      </c>
      <c r="M51" s="88">
        <v>255</v>
      </c>
    </row>
    <row r="52" spans="2:13" ht="27.75" customHeight="1" x14ac:dyDescent="0.15">
      <c r="B52" s="1206"/>
      <c r="C52" s="1207"/>
      <c r="D52" s="85"/>
      <c r="E52" s="1210" t="s">
        <v>37</v>
      </c>
      <c r="F52" s="1210"/>
      <c r="G52" s="1210"/>
      <c r="H52" s="1211"/>
      <c r="I52" s="86">
        <v>4610</v>
      </c>
      <c r="J52" s="87">
        <v>4438</v>
      </c>
      <c r="K52" s="87">
        <v>4353</v>
      </c>
      <c r="L52" s="87">
        <v>4769</v>
      </c>
      <c r="M52" s="88">
        <v>4684</v>
      </c>
    </row>
    <row r="53" spans="2:13" ht="27.75" customHeight="1" thickBot="1" x14ac:dyDescent="0.2">
      <c r="B53" s="1217" t="s">
        <v>21</v>
      </c>
      <c r="C53" s="1218"/>
      <c r="D53" s="92"/>
      <c r="E53" s="1219" t="s">
        <v>38</v>
      </c>
      <c r="F53" s="1219"/>
      <c r="G53" s="1219"/>
      <c r="H53" s="1220"/>
      <c r="I53" s="93">
        <v>1487</v>
      </c>
      <c r="J53" s="94">
        <v>1517</v>
      </c>
      <c r="K53" s="94">
        <v>1908</v>
      </c>
      <c r="L53" s="94">
        <v>1577</v>
      </c>
      <c r="M53" s="95">
        <v>1543</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3"/>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85" zoomScaleNormal="85" zoomScaleSheetLayoutView="55" workbookViewId="0"/>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561</v>
      </c>
    </row>
    <row r="11" spans="1:51" s="347" customForma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561</v>
      </c>
    </row>
    <row r="13" spans="1:51" s="347" customFormat="1"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x14ac:dyDescent="0.15">
      <c r="P19" s="246"/>
      <c r="Q19" s="246"/>
    </row>
    <row r="20" spans="1:259"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352"/>
      <c r="C40" s="246"/>
      <c r="D40" s="246"/>
      <c r="E40" s="246"/>
      <c r="F40" s="246"/>
      <c r="G40" s="246"/>
      <c r="H40" s="246"/>
      <c r="I40" s="246"/>
      <c r="J40" s="246"/>
      <c r="K40" s="246"/>
      <c r="L40" s="246"/>
      <c r="M40" s="246"/>
      <c r="N40" s="246"/>
      <c r="O40" s="246"/>
      <c r="P40" s="352"/>
      <c r="Q40" s="246"/>
    </row>
    <row r="41" spans="2:17" ht="17.25" x14ac:dyDescent="0.15">
      <c r="B41" s="247" t="s">
        <v>562</v>
      </c>
      <c r="C41" s="248"/>
      <c r="D41" s="248"/>
      <c r="E41" s="248"/>
      <c r="F41" s="248"/>
      <c r="G41" s="248"/>
      <c r="H41" s="248"/>
      <c r="I41" s="248"/>
      <c r="J41" s="248"/>
      <c r="K41" s="248"/>
      <c r="L41" s="248"/>
      <c r="M41" s="248"/>
      <c r="N41" s="248"/>
      <c r="O41" s="248"/>
      <c r="P41" s="249"/>
    </row>
    <row r="42" spans="2:17" x14ac:dyDescent="0.15">
      <c r="B42" s="250"/>
      <c r="C42" s="246"/>
      <c r="D42" s="246"/>
      <c r="E42" s="246"/>
      <c r="F42" s="246"/>
      <c r="G42" s="353" t="s">
        <v>563</v>
      </c>
      <c r="I42" s="354"/>
      <c r="J42" s="354"/>
      <c r="K42" s="354"/>
      <c r="L42" s="246"/>
      <c r="M42" s="246"/>
      <c r="N42" s="246"/>
      <c r="O42" s="246"/>
    </row>
    <row r="43" spans="2:17" x14ac:dyDescent="0.15">
      <c r="B43" s="250"/>
      <c r="C43" s="246"/>
      <c r="D43" s="246"/>
      <c r="E43" s="246"/>
      <c r="F43" s="246"/>
      <c r="G43" s="1235"/>
      <c r="H43" s="1236"/>
      <c r="I43" s="1236"/>
      <c r="J43" s="1236"/>
      <c r="K43" s="1236"/>
      <c r="L43" s="1236"/>
      <c r="M43" s="1236"/>
      <c r="N43" s="1236"/>
      <c r="O43" s="1237"/>
    </row>
    <row r="44" spans="2:17" x14ac:dyDescent="0.15">
      <c r="B44" s="250"/>
      <c r="C44" s="246"/>
      <c r="D44" s="246"/>
      <c r="E44" s="246"/>
      <c r="F44" s="246"/>
      <c r="G44" s="1238"/>
      <c r="H44" s="1239"/>
      <c r="I44" s="1239"/>
      <c r="J44" s="1239"/>
      <c r="K44" s="1239"/>
      <c r="L44" s="1239"/>
      <c r="M44" s="1239"/>
      <c r="N44" s="1239"/>
      <c r="O44" s="1240"/>
    </row>
    <row r="45" spans="2:17" x14ac:dyDescent="0.15">
      <c r="B45" s="250"/>
      <c r="C45" s="246"/>
      <c r="D45" s="246"/>
      <c r="E45" s="246"/>
      <c r="F45" s="246"/>
      <c r="G45" s="1238"/>
      <c r="H45" s="1239"/>
      <c r="I45" s="1239"/>
      <c r="J45" s="1239"/>
      <c r="K45" s="1239"/>
      <c r="L45" s="1239"/>
      <c r="M45" s="1239"/>
      <c r="N45" s="1239"/>
      <c r="O45" s="1240"/>
    </row>
    <row r="46" spans="2:17" x14ac:dyDescent="0.15">
      <c r="B46" s="250"/>
      <c r="C46" s="246"/>
      <c r="D46" s="246"/>
      <c r="E46" s="246"/>
      <c r="F46" s="246"/>
      <c r="G46" s="1238"/>
      <c r="H46" s="1239"/>
      <c r="I46" s="1239"/>
      <c r="J46" s="1239"/>
      <c r="K46" s="1239"/>
      <c r="L46" s="1239"/>
      <c r="M46" s="1239"/>
      <c r="N46" s="1239"/>
      <c r="O46" s="1240"/>
    </row>
    <row r="47" spans="2:17" x14ac:dyDescent="0.15">
      <c r="B47" s="250"/>
      <c r="C47" s="246"/>
      <c r="D47" s="246"/>
      <c r="E47" s="246"/>
      <c r="F47" s="246"/>
      <c r="G47" s="1241"/>
      <c r="H47" s="1242"/>
      <c r="I47" s="1242"/>
      <c r="J47" s="1242"/>
      <c r="K47" s="1242"/>
      <c r="L47" s="1242"/>
      <c r="M47" s="1242"/>
      <c r="N47" s="1242"/>
      <c r="O47" s="1243"/>
    </row>
    <row r="48" spans="2:17" x14ac:dyDescent="0.15">
      <c r="B48" s="250"/>
      <c r="C48" s="246"/>
      <c r="D48" s="246"/>
      <c r="E48" s="246"/>
      <c r="F48" s="246"/>
      <c r="G48" s="246"/>
      <c r="H48" s="355"/>
      <c r="I48" s="355"/>
      <c r="J48" s="355"/>
    </row>
    <row r="49" spans="1:17" x14ac:dyDescent="0.15">
      <c r="B49" s="250"/>
      <c r="C49" s="246"/>
      <c r="D49" s="246"/>
      <c r="E49" s="246"/>
      <c r="F49" s="246"/>
      <c r="G49" s="245" t="s">
        <v>564</v>
      </c>
    </row>
    <row r="50" spans="1:17" x14ac:dyDescent="0.15">
      <c r="B50" s="250"/>
      <c r="C50" s="246"/>
      <c r="D50" s="246"/>
      <c r="E50" s="246"/>
      <c r="F50" s="246"/>
      <c r="G50" s="1244"/>
      <c r="H50" s="1245"/>
      <c r="I50" s="1245"/>
      <c r="J50" s="1246"/>
      <c r="K50" s="356" t="s">
        <v>527</v>
      </c>
      <c r="L50" s="356" t="s">
        <v>528</v>
      </c>
      <c r="M50" s="356" t="s">
        <v>529</v>
      </c>
      <c r="N50" s="356" t="s">
        <v>530</v>
      </c>
      <c r="O50" s="356" t="s">
        <v>531</v>
      </c>
    </row>
    <row r="51" spans="1:17" x14ac:dyDescent="0.15">
      <c r="B51" s="250"/>
      <c r="C51" s="246"/>
      <c r="D51" s="246"/>
      <c r="E51" s="246"/>
      <c r="F51" s="246"/>
      <c r="G51" s="1247" t="s">
        <v>565</v>
      </c>
      <c r="H51" s="1248"/>
      <c r="I51" s="1253" t="s">
        <v>566</v>
      </c>
      <c r="J51" s="1253"/>
      <c r="K51" s="1255"/>
      <c r="L51" s="1255"/>
      <c r="M51" s="1255"/>
      <c r="N51" s="1255"/>
      <c r="O51" s="1255"/>
    </row>
    <row r="52" spans="1:17" x14ac:dyDescent="0.15">
      <c r="B52" s="250"/>
      <c r="C52" s="246"/>
      <c r="D52" s="246"/>
      <c r="E52" s="246"/>
      <c r="F52" s="246"/>
      <c r="G52" s="1249"/>
      <c r="H52" s="1250"/>
      <c r="I52" s="1254"/>
      <c r="J52" s="1254"/>
      <c r="K52" s="1221"/>
      <c r="L52" s="1221"/>
      <c r="M52" s="1221"/>
      <c r="N52" s="1221"/>
      <c r="O52" s="1221"/>
    </row>
    <row r="53" spans="1:17" x14ac:dyDescent="0.15">
      <c r="A53" s="357"/>
      <c r="B53" s="250"/>
      <c r="C53" s="246"/>
      <c r="D53" s="246"/>
      <c r="E53" s="246"/>
      <c r="F53" s="246"/>
      <c r="G53" s="1249"/>
      <c r="H53" s="1250"/>
      <c r="I53" s="1233" t="s">
        <v>571</v>
      </c>
      <c r="J53" s="1233"/>
      <c r="K53" s="1256"/>
      <c r="L53" s="1256"/>
      <c r="M53" s="1256"/>
      <c r="N53" s="1256"/>
      <c r="O53" s="1256"/>
    </row>
    <row r="54" spans="1:17" x14ac:dyDescent="0.15">
      <c r="A54" s="357"/>
      <c r="B54" s="250"/>
      <c r="C54" s="246"/>
      <c r="D54" s="246"/>
      <c r="E54" s="246"/>
      <c r="F54" s="246"/>
      <c r="G54" s="1251"/>
      <c r="H54" s="1252"/>
      <c r="I54" s="1233"/>
      <c r="J54" s="1233"/>
      <c r="K54" s="1226"/>
      <c r="L54" s="1226"/>
      <c r="M54" s="1226"/>
      <c r="N54" s="1226"/>
      <c r="O54" s="1226"/>
    </row>
    <row r="55" spans="1:17" x14ac:dyDescent="0.15">
      <c r="A55" s="357"/>
      <c r="B55" s="250"/>
      <c r="C55" s="246"/>
      <c r="D55" s="246"/>
      <c r="E55" s="246"/>
      <c r="F55" s="246"/>
      <c r="G55" s="1227" t="s">
        <v>567</v>
      </c>
      <c r="H55" s="1228"/>
      <c r="I55" s="1233" t="s">
        <v>566</v>
      </c>
      <c r="J55" s="1233"/>
      <c r="K55" s="1255"/>
      <c r="L55" s="1255"/>
      <c r="M55" s="1255"/>
      <c r="N55" s="1255"/>
      <c r="O55" s="1255"/>
    </row>
    <row r="56" spans="1:17" x14ac:dyDescent="0.15">
      <c r="A56" s="357"/>
      <c r="B56" s="250"/>
      <c r="C56" s="246"/>
      <c r="D56" s="246"/>
      <c r="E56" s="246"/>
      <c r="F56" s="246"/>
      <c r="G56" s="1229"/>
      <c r="H56" s="1230"/>
      <c r="I56" s="1233"/>
      <c r="J56" s="1233"/>
      <c r="K56" s="1221"/>
      <c r="L56" s="1221"/>
      <c r="M56" s="1221"/>
      <c r="N56" s="1221"/>
      <c r="O56" s="1221"/>
    </row>
    <row r="57" spans="1:17" s="357" customFormat="1" x14ac:dyDescent="0.15">
      <c r="B57" s="358"/>
      <c r="C57" s="354"/>
      <c r="D57" s="354"/>
      <c r="E57" s="354"/>
      <c r="F57" s="354"/>
      <c r="G57" s="1229"/>
      <c r="H57" s="1230"/>
      <c r="I57" s="1223" t="s">
        <v>571</v>
      </c>
      <c r="J57" s="1223"/>
      <c r="K57" s="1256"/>
      <c r="L57" s="1256"/>
      <c r="M57" s="1256"/>
      <c r="N57" s="1256"/>
      <c r="O57" s="1256"/>
      <c r="P57" s="359"/>
      <c r="Q57" s="358"/>
    </row>
    <row r="58" spans="1:17" s="357" customFormat="1" x14ac:dyDescent="0.15">
      <c r="A58" s="245"/>
      <c r="B58" s="358"/>
      <c r="C58" s="354"/>
      <c r="D58" s="354"/>
      <c r="E58" s="354"/>
      <c r="F58" s="354"/>
      <c r="G58" s="1231"/>
      <c r="H58" s="1232"/>
      <c r="I58" s="1223"/>
      <c r="J58" s="1223"/>
      <c r="K58" s="1226"/>
      <c r="L58" s="1226"/>
      <c r="M58" s="1226"/>
      <c r="N58" s="1226"/>
      <c r="O58" s="1226"/>
      <c r="P58" s="359"/>
      <c r="Q58" s="358"/>
    </row>
    <row r="59" spans="1:17" s="357" customFormat="1" x14ac:dyDescent="0.15">
      <c r="A59" s="245"/>
      <c r="B59" s="358"/>
      <c r="C59" s="354"/>
      <c r="D59" s="354"/>
      <c r="E59" s="354"/>
      <c r="F59" s="354"/>
      <c r="G59" s="354"/>
      <c r="H59" s="354"/>
      <c r="I59" s="354"/>
      <c r="J59" s="354"/>
      <c r="K59" s="360"/>
      <c r="L59" s="360"/>
      <c r="M59" s="360"/>
      <c r="N59" s="360"/>
      <c r="O59" s="360"/>
      <c r="P59" s="359"/>
      <c r="Q59" s="358"/>
    </row>
    <row r="60" spans="1:17" s="357" customFormat="1" x14ac:dyDescent="0.15">
      <c r="A60" s="245"/>
      <c r="B60" s="358"/>
      <c r="C60" s="354"/>
      <c r="D60" s="354"/>
      <c r="E60" s="354"/>
      <c r="F60" s="354"/>
      <c r="G60" s="354"/>
      <c r="H60" s="354"/>
      <c r="I60" s="354"/>
      <c r="J60" s="354"/>
      <c r="K60" s="360"/>
      <c r="L60" s="360"/>
      <c r="M60" s="360"/>
      <c r="N60" s="360"/>
      <c r="O60" s="360"/>
      <c r="P60" s="359"/>
      <c r="Q60" s="358"/>
    </row>
    <row r="61" spans="1:17" s="357" customFormat="1" x14ac:dyDescent="0.15">
      <c r="A61" s="245"/>
      <c r="B61" s="361"/>
      <c r="C61" s="362"/>
      <c r="D61" s="362"/>
      <c r="E61" s="362"/>
      <c r="F61" s="362"/>
      <c r="G61" s="362"/>
      <c r="H61" s="362"/>
      <c r="I61" s="362"/>
      <c r="J61" s="362"/>
      <c r="K61" s="362"/>
      <c r="L61" s="362"/>
      <c r="M61" s="363"/>
      <c r="N61" s="363"/>
      <c r="O61" s="363"/>
      <c r="P61" s="364"/>
      <c r="Q61" s="358"/>
    </row>
    <row r="62" spans="1:17" x14ac:dyDescent="0.15">
      <c r="B62" s="352"/>
      <c r="C62" s="352"/>
      <c r="D62" s="352"/>
      <c r="E62" s="352"/>
      <c r="F62" s="352"/>
      <c r="G62" s="352"/>
      <c r="H62" s="352"/>
      <c r="I62" s="352"/>
      <c r="J62" s="352"/>
      <c r="K62" s="352"/>
      <c r="L62" s="352"/>
      <c r="M62" s="352"/>
      <c r="N62" s="352"/>
      <c r="O62" s="352"/>
      <c r="P62" s="352"/>
      <c r="Q62" s="246"/>
    </row>
    <row r="63" spans="1:17" ht="17.25" x14ac:dyDescent="0.15">
      <c r="B63" s="309" t="s">
        <v>568</v>
      </c>
      <c r="C63" s="246"/>
      <c r="D63" s="246"/>
      <c r="E63" s="246"/>
      <c r="F63" s="246"/>
      <c r="G63" s="246"/>
      <c r="H63" s="246"/>
      <c r="I63" s="246"/>
      <c r="J63" s="246"/>
      <c r="K63" s="246"/>
      <c r="L63" s="246"/>
      <c r="M63" s="246"/>
      <c r="N63" s="246"/>
      <c r="O63" s="246"/>
    </row>
    <row r="64" spans="1:17" x14ac:dyDescent="0.15">
      <c r="B64" s="250"/>
      <c r="C64" s="246"/>
      <c r="D64" s="246"/>
      <c r="E64" s="246"/>
      <c r="F64" s="246"/>
      <c r="G64" s="353" t="s">
        <v>563</v>
      </c>
      <c r="I64" s="354"/>
      <c r="J64" s="354"/>
      <c r="K64" s="354"/>
      <c r="L64" s="246"/>
      <c r="M64" s="246"/>
      <c r="N64" s="246"/>
      <c r="O64" s="246"/>
    </row>
    <row r="65" spans="2:30" x14ac:dyDescent="0.15">
      <c r="B65" s="250"/>
      <c r="C65" s="246"/>
      <c r="D65" s="246"/>
      <c r="E65" s="246"/>
      <c r="F65" s="246"/>
      <c r="G65" s="1235" t="s">
        <v>572</v>
      </c>
      <c r="H65" s="1236"/>
      <c r="I65" s="1236"/>
      <c r="J65" s="1236"/>
      <c r="K65" s="1236"/>
      <c r="L65" s="1236"/>
      <c r="M65" s="1236"/>
      <c r="N65" s="1236"/>
      <c r="O65" s="1237"/>
    </row>
    <row r="66" spans="2:30" x14ac:dyDescent="0.15">
      <c r="B66" s="250"/>
      <c r="C66" s="246"/>
      <c r="D66" s="246"/>
      <c r="E66" s="246"/>
      <c r="F66" s="246"/>
      <c r="G66" s="1238"/>
      <c r="H66" s="1239"/>
      <c r="I66" s="1239"/>
      <c r="J66" s="1239"/>
      <c r="K66" s="1239"/>
      <c r="L66" s="1239"/>
      <c r="M66" s="1239"/>
      <c r="N66" s="1239"/>
      <c r="O66" s="1240"/>
    </row>
    <row r="67" spans="2:30" x14ac:dyDescent="0.15">
      <c r="B67" s="250"/>
      <c r="C67" s="246"/>
      <c r="D67" s="246"/>
      <c r="E67" s="246"/>
      <c r="F67" s="246"/>
      <c r="G67" s="1238"/>
      <c r="H67" s="1239"/>
      <c r="I67" s="1239"/>
      <c r="J67" s="1239"/>
      <c r="K67" s="1239"/>
      <c r="L67" s="1239"/>
      <c r="M67" s="1239"/>
      <c r="N67" s="1239"/>
      <c r="O67" s="1240"/>
    </row>
    <row r="68" spans="2:30" x14ac:dyDescent="0.15">
      <c r="B68" s="250"/>
      <c r="C68" s="246"/>
      <c r="D68" s="246"/>
      <c r="E68" s="246"/>
      <c r="F68" s="246"/>
      <c r="G68" s="1238"/>
      <c r="H68" s="1239"/>
      <c r="I68" s="1239"/>
      <c r="J68" s="1239"/>
      <c r="K68" s="1239"/>
      <c r="L68" s="1239"/>
      <c r="M68" s="1239"/>
      <c r="N68" s="1239"/>
      <c r="O68" s="1240"/>
    </row>
    <row r="69" spans="2:30" x14ac:dyDescent="0.15">
      <c r="B69" s="250"/>
      <c r="C69" s="246"/>
      <c r="D69" s="246"/>
      <c r="E69" s="246"/>
      <c r="F69" s="246"/>
      <c r="G69" s="1241"/>
      <c r="H69" s="1242"/>
      <c r="I69" s="1242"/>
      <c r="J69" s="1242"/>
      <c r="K69" s="1242"/>
      <c r="L69" s="1242"/>
      <c r="M69" s="1242"/>
      <c r="N69" s="1242"/>
      <c r="O69" s="1243"/>
    </row>
    <row r="70" spans="2:30" x14ac:dyDescent="0.15">
      <c r="B70" s="250"/>
      <c r="C70" s="246"/>
      <c r="D70" s="246"/>
      <c r="E70" s="246"/>
      <c r="F70" s="246"/>
      <c r="G70" s="246"/>
      <c r="H70" s="365"/>
      <c r="I70" s="365"/>
      <c r="J70" s="366"/>
      <c r="K70" s="366"/>
      <c r="L70" s="367"/>
      <c r="M70" s="366"/>
      <c r="N70" s="367"/>
      <c r="O70" s="368"/>
    </row>
    <row r="71" spans="2:30" x14ac:dyDescent="0.15">
      <c r="B71" s="250"/>
      <c r="C71" s="246"/>
      <c r="D71" s="246"/>
      <c r="E71" s="246"/>
      <c r="F71" s="246"/>
      <c r="G71" s="369" t="s">
        <v>569</v>
      </c>
      <c r="I71" s="370"/>
      <c r="J71" s="366"/>
      <c r="K71" s="366"/>
      <c r="L71" s="367"/>
      <c r="M71" s="366"/>
      <c r="N71" s="367"/>
      <c r="O71" s="368"/>
    </row>
    <row r="72" spans="2:30" x14ac:dyDescent="0.15">
      <c r="B72" s="250"/>
      <c r="C72" s="246"/>
      <c r="D72" s="246"/>
      <c r="E72" s="246"/>
      <c r="F72" s="246"/>
      <c r="G72" s="1244"/>
      <c r="H72" s="1245"/>
      <c r="I72" s="1245"/>
      <c r="J72" s="1246"/>
      <c r="K72" s="356" t="s">
        <v>527</v>
      </c>
      <c r="L72" s="356" t="s">
        <v>528</v>
      </c>
      <c r="M72" s="356" t="s">
        <v>529</v>
      </c>
      <c r="N72" s="356" t="s">
        <v>530</v>
      </c>
      <c r="O72" s="356" t="s">
        <v>531</v>
      </c>
    </row>
    <row r="73" spans="2:30" x14ac:dyDescent="0.15">
      <c r="B73" s="250"/>
      <c r="C73" s="246"/>
      <c r="D73" s="246"/>
      <c r="E73" s="246"/>
      <c r="F73" s="246"/>
      <c r="G73" s="1247" t="s">
        <v>565</v>
      </c>
      <c r="H73" s="1248"/>
      <c r="I73" s="1253" t="s">
        <v>566</v>
      </c>
      <c r="J73" s="1253"/>
      <c r="K73" s="1234">
        <v>55</v>
      </c>
      <c r="L73" s="1234">
        <v>56.7</v>
      </c>
      <c r="M73" s="1221">
        <v>72.7</v>
      </c>
      <c r="N73" s="1221">
        <v>56.7</v>
      </c>
      <c r="O73" s="1221">
        <v>56.3</v>
      </c>
      <c r="S73" s="245">
        <v>9.9</v>
      </c>
    </row>
    <row r="74" spans="2:30" x14ac:dyDescent="0.15">
      <c r="B74" s="250"/>
      <c r="C74" s="246"/>
      <c r="D74" s="246"/>
      <c r="E74" s="246"/>
      <c r="F74" s="246"/>
      <c r="G74" s="1249"/>
      <c r="H74" s="1250"/>
      <c r="I74" s="1254"/>
      <c r="J74" s="1254"/>
      <c r="K74" s="1234"/>
      <c r="L74" s="1234"/>
      <c r="M74" s="1221"/>
      <c r="N74" s="1221"/>
      <c r="O74" s="1221"/>
    </row>
    <row r="75" spans="2:30" x14ac:dyDescent="0.15">
      <c r="B75" s="250"/>
      <c r="C75" s="246"/>
      <c r="D75" s="246"/>
      <c r="E75" s="246"/>
      <c r="F75" s="246"/>
      <c r="G75" s="1249"/>
      <c r="H75" s="1250"/>
      <c r="I75" s="1233" t="s">
        <v>570</v>
      </c>
      <c r="J75" s="1233"/>
      <c r="K75" s="1225">
        <v>12.8</v>
      </c>
      <c r="L75" s="1225">
        <v>12.8</v>
      </c>
      <c r="M75" s="1225">
        <v>12.9</v>
      </c>
      <c r="N75" s="1225">
        <v>11.7</v>
      </c>
      <c r="O75" s="1225">
        <v>11.1</v>
      </c>
      <c r="U75" s="245">
        <v>81.2</v>
      </c>
      <c r="W75" s="245">
        <v>87.2</v>
      </c>
      <c r="Y75" s="245">
        <v>99.8</v>
      </c>
      <c r="AA75" s="245">
        <v>109.5</v>
      </c>
      <c r="AC75" s="245">
        <v>115.2</v>
      </c>
    </row>
    <row r="76" spans="2:30" x14ac:dyDescent="0.15">
      <c r="B76" s="250"/>
      <c r="C76" s="246"/>
      <c r="D76" s="246"/>
      <c r="E76" s="246"/>
      <c r="F76" s="246"/>
      <c r="G76" s="1251"/>
      <c r="H76" s="1252"/>
      <c r="I76" s="1233"/>
      <c r="J76" s="1233"/>
      <c r="K76" s="1226"/>
      <c r="L76" s="1226"/>
      <c r="M76" s="1226"/>
      <c r="N76" s="1226"/>
      <c r="O76" s="1226"/>
    </row>
    <row r="77" spans="2:30" x14ac:dyDescent="0.15">
      <c r="B77" s="250"/>
      <c r="C77" s="246"/>
      <c r="D77" s="246"/>
      <c r="E77" s="246"/>
      <c r="F77" s="246"/>
      <c r="G77" s="1227" t="s">
        <v>567</v>
      </c>
      <c r="H77" s="1228"/>
      <c r="I77" s="1233" t="s">
        <v>566</v>
      </c>
      <c r="J77" s="1233"/>
      <c r="K77" s="1234">
        <v>28.4</v>
      </c>
      <c r="L77" s="1234">
        <v>20.5</v>
      </c>
      <c r="M77" s="1221">
        <v>17.899999999999999</v>
      </c>
      <c r="N77" s="1221">
        <v>27</v>
      </c>
      <c r="O77" s="1221">
        <v>25.4</v>
      </c>
      <c r="R77" s="245">
        <v>12.3</v>
      </c>
      <c r="T77" s="245">
        <v>11.1</v>
      </c>
    </row>
    <row r="78" spans="2:30" x14ac:dyDescent="0.15">
      <c r="B78" s="250"/>
      <c r="C78" s="246"/>
      <c r="D78" s="246"/>
      <c r="E78" s="246"/>
      <c r="F78" s="246"/>
      <c r="G78" s="1229"/>
      <c r="H78" s="1230"/>
      <c r="I78" s="1233"/>
      <c r="J78" s="1233"/>
      <c r="K78" s="1234"/>
      <c r="L78" s="1234"/>
      <c r="M78" s="1221"/>
      <c r="N78" s="1221"/>
      <c r="O78" s="1221"/>
    </row>
    <row r="79" spans="2:30" x14ac:dyDescent="0.15">
      <c r="B79" s="250"/>
      <c r="C79" s="246"/>
      <c r="D79" s="246"/>
      <c r="E79" s="246"/>
      <c r="F79" s="246"/>
      <c r="G79" s="1229"/>
      <c r="H79" s="1230"/>
      <c r="I79" s="1222" t="s">
        <v>570</v>
      </c>
      <c r="J79" s="1223"/>
      <c r="K79" s="1224">
        <v>11.4</v>
      </c>
      <c r="L79" s="1224">
        <v>10.5</v>
      </c>
      <c r="M79" s="1224">
        <v>9.5</v>
      </c>
      <c r="N79" s="1224">
        <v>8.6999999999999993</v>
      </c>
      <c r="O79" s="1224">
        <v>8.6</v>
      </c>
      <c r="V79" s="245">
        <v>53.5</v>
      </c>
      <c r="X79" s="245">
        <v>48.2</v>
      </c>
      <c r="Z79" s="245">
        <v>34.200000000000003</v>
      </c>
      <c r="AB79" s="245">
        <v>30.3</v>
      </c>
      <c r="AD79" s="245">
        <v>28.9</v>
      </c>
    </row>
    <row r="80" spans="2:30" x14ac:dyDescent="0.15">
      <c r="B80" s="250"/>
      <c r="C80" s="246"/>
      <c r="D80" s="246"/>
      <c r="E80" s="246"/>
      <c r="F80" s="246"/>
      <c r="G80" s="1231"/>
      <c r="H80" s="1232"/>
      <c r="I80" s="1223"/>
      <c r="J80" s="1223"/>
      <c r="K80" s="1224"/>
      <c r="L80" s="1224"/>
      <c r="M80" s="1224"/>
      <c r="N80" s="1224"/>
      <c r="O80" s="1224"/>
    </row>
    <row r="81" spans="2:17"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373"/>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3"/>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40" zoomScaleNormal="40" zoomScaleSheetLayoutView="70"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3"/>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40" zoomScaleNormal="4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3"/>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526</v>
      </c>
      <c r="G2" s="113"/>
      <c r="H2" s="114"/>
    </row>
    <row r="3" spans="1:8" x14ac:dyDescent="0.15">
      <c r="A3" s="110" t="s">
        <v>519</v>
      </c>
      <c r="B3" s="115"/>
      <c r="C3" s="116"/>
      <c r="D3" s="117">
        <v>72681</v>
      </c>
      <c r="E3" s="118"/>
      <c r="F3" s="119">
        <v>94828</v>
      </c>
      <c r="G3" s="120"/>
      <c r="H3" s="121"/>
    </row>
    <row r="4" spans="1:8" x14ac:dyDescent="0.15">
      <c r="A4" s="122"/>
      <c r="B4" s="123"/>
      <c r="C4" s="124"/>
      <c r="D4" s="125">
        <v>55804</v>
      </c>
      <c r="E4" s="126"/>
      <c r="F4" s="127">
        <v>55133</v>
      </c>
      <c r="G4" s="128"/>
      <c r="H4" s="129"/>
    </row>
    <row r="5" spans="1:8" x14ac:dyDescent="0.15">
      <c r="A5" s="110" t="s">
        <v>521</v>
      </c>
      <c r="B5" s="115"/>
      <c r="C5" s="116"/>
      <c r="D5" s="117">
        <v>95420</v>
      </c>
      <c r="E5" s="118"/>
      <c r="F5" s="119">
        <v>119674</v>
      </c>
      <c r="G5" s="120"/>
      <c r="H5" s="121"/>
    </row>
    <row r="6" spans="1:8" x14ac:dyDescent="0.15">
      <c r="A6" s="122"/>
      <c r="B6" s="123"/>
      <c r="C6" s="124"/>
      <c r="D6" s="125">
        <v>64343</v>
      </c>
      <c r="E6" s="126"/>
      <c r="F6" s="127">
        <v>57803</v>
      </c>
      <c r="G6" s="128"/>
      <c r="H6" s="129"/>
    </row>
    <row r="7" spans="1:8" x14ac:dyDescent="0.15">
      <c r="A7" s="110" t="s">
        <v>522</v>
      </c>
      <c r="B7" s="115"/>
      <c r="C7" s="116"/>
      <c r="D7" s="117">
        <v>177908</v>
      </c>
      <c r="E7" s="118"/>
      <c r="F7" s="119">
        <v>119685</v>
      </c>
      <c r="G7" s="120"/>
      <c r="H7" s="121"/>
    </row>
    <row r="8" spans="1:8" x14ac:dyDescent="0.15">
      <c r="A8" s="122"/>
      <c r="B8" s="123"/>
      <c r="C8" s="124"/>
      <c r="D8" s="125">
        <v>132380</v>
      </c>
      <c r="E8" s="126"/>
      <c r="F8" s="127">
        <v>68464</v>
      </c>
      <c r="G8" s="128"/>
      <c r="H8" s="129"/>
    </row>
    <row r="9" spans="1:8" x14ac:dyDescent="0.15">
      <c r="A9" s="110" t="s">
        <v>523</v>
      </c>
      <c r="B9" s="115"/>
      <c r="C9" s="116"/>
      <c r="D9" s="117">
        <v>180636</v>
      </c>
      <c r="E9" s="118"/>
      <c r="F9" s="119">
        <v>109920</v>
      </c>
      <c r="G9" s="120"/>
      <c r="H9" s="121"/>
    </row>
    <row r="10" spans="1:8" x14ac:dyDescent="0.15">
      <c r="A10" s="122"/>
      <c r="B10" s="123"/>
      <c r="C10" s="124"/>
      <c r="D10" s="125">
        <v>74576</v>
      </c>
      <c r="E10" s="126"/>
      <c r="F10" s="127">
        <v>62739</v>
      </c>
      <c r="G10" s="128"/>
      <c r="H10" s="129"/>
    </row>
    <row r="11" spans="1:8" x14ac:dyDescent="0.15">
      <c r="A11" s="110" t="s">
        <v>524</v>
      </c>
      <c r="B11" s="115"/>
      <c r="C11" s="116"/>
      <c r="D11" s="117">
        <v>79633</v>
      </c>
      <c r="E11" s="118"/>
      <c r="F11" s="119">
        <v>119882</v>
      </c>
      <c r="G11" s="120"/>
      <c r="H11" s="121"/>
    </row>
    <row r="12" spans="1:8" x14ac:dyDescent="0.15">
      <c r="A12" s="122"/>
      <c r="B12" s="123"/>
      <c r="C12" s="130"/>
      <c r="D12" s="125">
        <v>51029</v>
      </c>
      <c r="E12" s="126"/>
      <c r="F12" s="127">
        <v>66481</v>
      </c>
      <c r="G12" s="128"/>
      <c r="H12" s="129"/>
    </row>
    <row r="13" spans="1:8" x14ac:dyDescent="0.15">
      <c r="A13" s="110"/>
      <c r="B13" s="115"/>
      <c r="C13" s="131"/>
      <c r="D13" s="132">
        <v>121256</v>
      </c>
      <c r="E13" s="133"/>
      <c r="F13" s="134">
        <v>112798</v>
      </c>
      <c r="G13" s="135"/>
      <c r="H13" s="121"/>
    </row>
    <row r="14" spans="1:8" x14ac:dyDescent="0.15">
      <c r="A14" s="122"/>
      <c r="B14" s="123"/>
      <c r="C14" s="124"/>
      <c r="D14" s="125">
        <v>75626</v>
      </c>
      <c r="E14" s="126"/>
      <c r="F14" s="127">
        <v>62124</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4.22</v>
      </c>
      <c r="C19" s="136">
        <f>ROUND(VALUE(SUBSTITUTE(実質収支比率等に係る経年分析!G$48,"▲","-")),2)</f>
        <v>6.28</v>
      </c>
      <c r="D19" s="136">
        <f>ROUND(VALUE(SUBSTITUTE(実質収支比率等に係る経年分析!H$48,"▲","-")),2)</f>
        <v>4.29</v>
      </c>
      <c r="E19" s="136">
        <f>ROUND(VALUE(SUBSTITUTE(実質収支比率等に係る経年分析!I$48,"▲","-")),2)</f>
        <v>8.98</v>
      </c>
      <c r="F19" s="136">
        <f>ROUND(VALUE(SUBSTITUTE(実質収支比率等に係る経年分析!J$48,"▲","-")),2)</f>
        <v>6.89</v>
      </c>
    </row>
    <row r="20" spans="1:11" x14ac:dyDescent="0.15">
      <c r="A20" s="136" t="s">
        <v>43</v>
      </c>
      <c r="B20" s="136">
        <f>ROUND(VALUE(SUBSTITUTE(実質収支比率等に係る経年分析!F$47,"▲","-")),2)</f>
        <v>24.15</v>
      </c>
      <c r="C20" s="136">
        <f>ROUND(VALUE(SUBSTITUTE(実質収支比率等に係る経年分析!G$47,"▲","-")),2)</f>
        <v>21.81</v>
      </c>
      <c r="D20" s="136">
        <f>ROUND(VALUE(SUBSTITUTE(実質収支比率等に係る経年分析!H$47,"▲","-")),2)</f>
        <v>19</v>
      </c>
      <c r="E20" s="136">
        <f>ROUND(VALUE(SUBSTITUTE(実質収支比率等に係る経年分析!I$47,"▲","-")),2)</f>
        <v>16.809999999999999</v>
      </c>
      <c r="F20" s="136">
        <f>ROUND(VALUE(SUBSTITUTE(実質収支比率等に係る経年分析!J$47,"▲","-")),2)</f>
        <v>16.07</v>
      </c>
    </row>
    <row r="21" spans="1:11" x14ac:dyDescent="0.15">
      <c r="A21" s="136" t="s">
        <v>44</v>
      </c>
      <c r="B21" s="136">
        <f>IF(ISNUMBER(VALUE(SUBSTITUTE(実質収支比率等に係る経年分析!F$49,"▲","-"))),ROUND(VALUE(SUBSTITUTE(実質収支比率等に係る経年分析!F$49,"▲","-")),2),NA())</f>
        <v>-1.4</v>
      </c>
      <c r="C21" s="136">
        <f>IF(ISNUMBER(VALUE(SUBSTITUTE(実質収支比率等に係る経年分析!G$49,"▲","-"))),ROUND(VALUE(SUBSTITUTE(実質収支比率等に係る経年分析!G$49,"▲","-")),2),NA())</f>
        <v>-0.75</v>
      </c>
      <c r="D21" s="136">
        <f>IF(ISNUMBER(VALUE(SUBSTITUTE(実質収支比率等に係る経年分析!H$49,"▲","-"))),ROUND(VALUE(SUBSTITUTE(実質収支比率等に係る経年分析!H$49,"▲","-")),2),NA())</f>
        <v>-5.09</v>
      </c>
      <c r="E21" s="136">
        <f>IF(ISNUMBER(VALUE(SUBSTITUTE(実質収支比率等に係る経年分析!I$49,"▲","-"))),ROUND(VALUE(SUBSTITUTE(実質収支比率等に係る経年分析!I$49,"▲","-")),2),NA())</f>
        <v>3.35</v>
      </c>
      <c r="F21" s="136">
        <f>IF(ISNUMBER(VALUE(SUBSTITUTE(実質収支比率等に係る経年分析!J$49,"▲","-"))),ROUND(VALUE(SUBSTITUTE(実質収支比率等に係る経年分析!J$49,"▲","-")),2),NA())</f>
        <v>-3.25</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地方改善施設住宅新築資金等貸付金特別会計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x14ac:dyDescent="0.15">
      <c r="A30" s="137" t="str">
        <f>IF(連結実質赤字比率に係る赤字・黒字の構成分析!C$40="",NA(),連結実質赤字比率に係る赤字・黒字の構成分析!C$40)</f>
        <v>簡易水道事業</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x14ac:dyDescent="0.15">
      <c r="A31" s="137" t="str">
        <f>IF(連結実質赤字比率に係る赤字・黒字の構成分析!C$39="",NA(),連結実質赤字比率に係る赤字・黒字の構成分析!C$39)</f>
        <v>下水道事業（農業集落排水事業）</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7.0000000000000007E-2</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0.06</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0.1</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0.05</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0.03</v>
      </c>
    </row>
    <row r="32" spans="1:11" x14ac:dyDescent="0.15">
      <c r="A32" s="137" t="str">
        <f>IF(連結実質赤字比率に係る赤字・黒字の構成分析!C$38="",NA(),連結実質赤字比率に係る赤字・黒字の構成分析!C$38)</f>
        <v>後期高齢者医療事業</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0.16</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0.13</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0.14000000000000001</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0.09</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0.08</v>
      </c>
    </row>
    <row r="33" spans="1:16" x14ac:dyDescent="0.15">
      <c r="A33" s="137" t="str">
        <f>IF(連結実質赤字比率に係る赤字・黒字の構成分析!C$37="",NA(),連結実質赤字比率に係る赤字・黒字の構成分析!C$37)</f>
        <v>国民健康保険事業</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0.47</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0.55000000000000004</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0.59</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0.28000000000000003</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0.44</v>
      </c>
    </row>
    <row r="34" spans="1:16" x14ac:dyDescent="0.15">
      <c r="A34" s="137" t="str">
        <f>IF(連結実質赤字比率に係る赤字・黒字の構成分析!C$36="",NA(),連結実質赤字比率に係る赤字・黒字の構成分析!C$36)</f>
        <v>介護保険事業</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1.1499999999999999</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1.1399999999999999</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0.51</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0.12</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1.41</v>
      </c>
    </row>
    <row r="35" spans="1:16" x14ac:dyDescent="0.15">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4.21</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6.27</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4.28</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8.98</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6.88</v>
      </c>
    </row>
    <row r="36" spans="1:16" x14ac:dyDescent="0.15">
      <c r="A36" s="137" t="str">
        <f>IF(連結実質赤字比率に係る赤字・黒字の構成分析!C$34="",NA(),連結実質赤字比率に係る赤字・黒字の構成分析!C$34)</f>
        <v>上水道事業</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19.05</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19.64</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19.670000000000002</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18.73</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18.91</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555</v>
      </c>
      <c r="E42" s="138"/>
      <c r="F42" s="138"/>
      <c r="G42" s="138">
        <f>'実質公債費比率（分子）の構造'!L$52</f>
        <v>531</v>
      </c>
      <c r="H42" s="138"/>
      <c r="I42" s="138"/>
      <c r="J42" s="138">
        <f>'実質公債費比率（分子）の構造'!M$52</f>
        <v>549</v>
      </c>
      <c r="K42" s="138"/>
      <c r="L42" s="138"/>
      <c r="M42" s="138">
        <f>'実質公債費比率（分子）の構造'!N$52</f>
        <v>511</v>
      </c>
      <c r="N42" s="138"/>
      <c r="O42" s="138"/>
      <c r="P42" s="138">
        <f>'実質公債費比率（分子）の構造'!O$52</f>
        <v>500</v>
      </c>
    </row>
    <row r="43" spans="1:16" x14ac:dyDescent="0.15">
      <c r="A43" s="138" t="s">
        <v>52</v>
      </c>
      <c r="B43" s="138">
        <f>'実質公債費比率（分子）の構造'!K$51</f>
        <v>0</v>
      </c>
      <c r="C43" s="138"/>
      <c r="D43" s="138"/>
      <c r="E43" s="138">
        <f>'実質公債費比率（分子）の構造'!L$51</f>
        <v>0</v>
      </c>
      <c r="F43" s="138"/>
      <c r="G43" s="138"/>
      <c r="H43" s="138">
        <f>'実質公債費比率（分子）の構造'!M$51</f>
        <v>0</v>
      </c>
      <c r="I43" s="138"/>
      <c r="J43" s="138"/>
      <c r="K43" s="138">
        <f>'実質公債費比率（分子）の構造'!N$51</f>
        <v>0</v>
      </c>
      <c r="L43" s="138"/>
      <c r="M43" s="138"/>
      <c r="N43" s="138">
        <f>'実質公債費比率（分子）の構造'!O$51</f>
        <v>0</v>
      </c>
      <c r="O43" s="138"/>
      <c r="P43" s="138"/>
    </row>
    <row r="44" spans="1:16" x14ac:dyDescent="0.15">
      <c r="A44" s="138" t="s">
        <v>53</v>
      </c>
      <c r="B44" s="138">
        <f>'実質公債費比率（分子）の構造'!K$50</f>
        <v>184</v>
      </c>
      <c r="C44" s="138"/>
      <c r="D44" s="138"/>
      <c r="E44" s="138">
        <f>'実質公債費比率（分子）の構造'!L$50</f>
        <v>183</v>
      </c>
      <c r="F44" s="138"/>
      <c r="G44" s="138"/>
      <c r="H44" s="138">
        <f>'実質公債費比率（分子）の構造'!M$50</f>
        <v>183</v>
      </c>
      <c r="I44" s="138"/>
      <c r="J44" s="138"/>
      <c r="K44" s="138">
        <f>'実質公債費比率（分子）の構造'!N$50</f>
        <v>155</v>
      </c>
      <c r="L44" s="138"/>
      <c r="M44" s="138"/>
      <c r="N44" s="138">
        <f>'実質公債費比率（分子）の構造'!O$50</f>
        <v>155</v>
      </c>
      <c r="O44" s="138"/>
      <c r="P44" s="138"/>
    </row>
    <row r="45" spans="1:16" x14ac:dyDescent="0.15">
      <c r="A45" s="138" t="s">
        <v>54</v>
      </c>
      <c r="B45" s="138">
        <f>'実質公債費比率（分子）の構造'!K$49</f>
        <v>109</v>
      </c>
      <c r="C45" s="138"/>
      <c r="D45" s="138"/>
      <c r="E45" s="138">
        <f>'実質公債費比率（分子）の構造'!L$49</f>
        <v>108</v>
      </c>
      <c r="F45" s="138"/>
      <c r="G45" s="138"/>
      <c r="H45" s="138">
        <f>'実質公債費比率（分子）の構造'!M$49</f>
        <v>99</v>
      </c>
      <c r="I45" s="138"/>
      <c r="J45" s="138"/>
      <c r="K45" s="138">
        <f>'実質公債費比率（分子）の構造'!N$49</f>
        <v>68</v>
      </c>
      <c r="L45" s="138"/>
      <c r="M45" s="138"/>
      <c r="N45" s="138">
        <f>'実質公債費比率（分子）の構造'!O$49</f>
        <v>79</v>
      </c>
      <c r="O45" s="138"/>
      <c r="P45" s="138"/>
    </row>
    <row r="46" spans="1:16" x14ac:dyDescent="0.15">
      <c r="A46" s="138" t="s">
        <v>55</v>
      </c>
      <c r="B46" s="138">
        <f>'実質公債費比率（分子）の構造'!K$48</f>
        <v>70</v>
      </c>
      <c r="C46" s="138"/>
      <c r="D46" s="138"/>
      <c r="E46" s="138">
        <f>'実質公債費比率（分子）の構造'!L$48</f>
        <v>70</v>
      </c>
      <c r="F46" s="138"/>
      <c r="G46" s="138"/>
      <c r="H46" s="138">
        <f>'実質公債費比率（分子）の構造'!M$48</f>
        <v>68</v>
      </c>
      <c r="I46" s="138"/>
      <c r="J46" s="138"/>
      <c r="K46" s="138">
        <f>'実質公債費比率（分子）の構造'!N$48</f>
        <v>67</v>
      </c>
      <c r="L46" s="138"/>
      <c r="M46" s="138"/>
      <c r="N46" s="138">
        <f>'実質公債費比率（分子）の構造'!O$48</f>
        <v>79</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543</v>
      </c>
      <c r="C49" s="138"/>
      <c r="D49" s="138"/>
      <c r="E49" s="138">
        <f>'実質公債費比率（分子）の構造'!L$45</f>
        <v>517</v>
      </c>
      <c r="F49" s="138"/>
      <c r="G49" s="138"/>
      <c r="H49" s="138">
        <f>'実質公債費比率（分子）の構造'!M$45</f>
        <v>537</v>
      </c>
      <c r="I49" s="138"/>
      <c r="J49" s="138"/>
      <c r="K49" s="138">
        <f>'実質公債費比率（分子）の構造'!N$45</f>
        <v>480</v>
      </c>
      <c r="L49" s="138"/>
      <c r="M49" s="138"/>
      <c r="N49" s="138">
        <f>'実質公債費比率（分子）の構造'!O$45</f>
        <v>493</v>
      </c>
      <c r="O49" s="138"/>
      <c r="P49" s="138"/>
    </row>
    <row r="50" spans="1:16" x14ac:dyDescent="0.15">
      <c r="A50" s="138" t="s">
        <v>59</v>
      </c>
      <c r="B50" s="138" t="e">
        <f>NA()</f>
        <v>#N/A</v>
      </c>
      <c r="C50" s="138">
        <f>IF(ISNUMBER('実質公債費比率（分子）の構造'!K$53),'実質公債費比率（分子）の構造'!K$53,NA())</f>
        <v>351</v>
      </c>
      <c r="D50" s="138" t="e">
        <f>NA()</f>
        <v>#N/A</v>
      </c>
      <c r="E50" s="138" t="e">
        <f>NA()</f>
        <v>#N/A</v>
      </c>
      <c r="F50" s="138">
        <f>IF(ISNUMBER('実質公債費比率（分子）の構造'!L$53),'実質公債費比率（分子）の構造'!L$53,NA())</f>
        <v>347</v>
      </c>
      <c r="G50" s="138" t="e">
        <f>NA()</f>
        <v>#N/A</v>
      </c>
      <c r="H50" s="138" t="e">
        <f>NA()</f>
        <v>#N/A</v>
      </c>
      <c r="I50" s="138">
        <f>IF(ISNUMBER('実質公債費比率（分子）の構造'!M$53),'実質公債費比率（分子）の構造'!M$53,NA())</f>
        <v>338</v>
      </c>
      <c r="J50" s="138" t="e">
        <f>NA()</f>
        <v>#N/A</v>
      </c>
      <c r="K50" s="138" t="e">
        <f>NA()</f>
        <v>#N/A</v>
      </c>
      <c r="L50" s="138">
        <f>IF(ISNUMBER('実質公債費比率（分子）の構造'!N$53),'実質公債費比率（分子）の構造'!N$53,NA())</f>
        <v>259</v>
      </c>
      <c r="M50" s="138" t="e">
        <f>NA()</f>
        <v>#N/A</v>
      </c>
      <c r="N50" s="138" t="e">
        <f>NA()</f>
        <v>#N/A</v>
      </c>
      <c r="O50" s="138">
        <f>IF(ISNUMBER('実質公債費比率（分子）の構造'!O$53),'実質公債費比率（分子）の構造'!O$53,NA())</f>
        <v>306</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4610</v>
      </c>
      <c r="E56" s="137"/>
      <c r="F56" s="137"/>
      <c r="G56" s="137">
        <f>'将来負担比率（分子）の構造'!J$52</f>
        <v>4438</v>
      </c>
      <c r="H56" s="137"/>
      <c r="I56" s="137"/>
      <c r="J56" s="137">
        <f>'将来負担比率（分子）の構造'!K$52</f>
        <v>4353</v>
      </c>
      <c r="K56" s="137"/>
      <c r="L56" s="137"/>
      <c r="M56" s="137">
        <f>'将来負担比率（分子）の構造'!L$52</f>
        <v>4769</v>
      </c>
      <c r="N56" s="137"/>
      <c r="O56" s="137"/>
      <c r="P56" s="137">
        <f>'将来負担比率（分子）の構造'!M$52</f>
        <v>4684</v>
      </c>
    </row>
    <row r="57" spans="1:16" x14ac:dyDescent="0.15">
      <c r="A57" s="137" t="s">
        <v>36</v>
      </c>
      <c r="B57" s="137"/>
      <c r="C57" s="137"/>
      <c r="D57" s="137">
        <f>'将来負担比率（分子）の構造'!I$51</f>
        <v>48</v>
      </c>
      <c r="E57" s="137"/>
      <c r="F57" s="137"/>
      <c r="G57" s="137">
        <f>'将来負担比率（分子）の構造'!J$51</f>
        <v>77</v>
      </c>
      <c r="H57" s="137"/>
      <c r="I57" s="137"/>
      <c r="J57" s="137">
        <f>'将来負担比率（分子）の構造'!K$51</f>
        <v>77</v>
      </c>
      <c r="K57" s="137"/>
      <c r="L57" s="137"/>
      <c r="M57" s="137">
        <f>'将来負担比率（分子）の構造'!L$51</f>
        <v>185</v>
      </c>
      <c r="N57" s="137"/>
      <c r="O57" s="137"/>
      <c r="P57" s="137">
        <f>'将来負担比率（分子）の構造'!M$51</f>
        <v>255</v>
      </c>
    </row>
    <row r="58" spans="1:16" x14ac:dyDescent="0.15">
      <c r="A58" s="137" t="s">
        <v>35</v>
      </c>
      <c r="B58" s="137"/>
      <c r="C58" s="137"/>
      <c r="D58" s="137">
        <f>'将来負担比率（分子）の構造'!I$50</f>
        <v>1547</v>
      </c>
      <c r="E58" s="137"/>
      <c r="F58" s="137"/>
      <c r="G58" s="137">
        <f>'将来負担比率（分子）の構造'!J$50</f>
        <v>1327</v>
      </c>
      <c r="H58" s="137"/>
      <c r="I58" s="137"/>
      <c r="J58" s="137">
        <f>'将来負担比率（分子）の構造'!K$50</f>
        <v>1053</v>
      </c>
      <c r="K58" s="137"/>
      <c r="L58" s="137"/>
      <c r="M58" s="137">
        <f>'将来負担比率（分子）の構造'!L$50</f>
        <v>994</v>
      </c>
      <c r="N58" s="137"/>
      <c r="O58" s="137"/>
      <c r="P58" s="137">
        <f>'将来負担比率（分子）の構造'!M$50</f>
        <v>907</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x14ac:dyDescent="0.15">
      <c r="A62" s="137" t="s">
        <v>29</v>
      </c>
      <c r="B62" s="137">
        <f>'将来負担比率（分子）の構造'!I$45</f>
        <v>598</v>
      </c>
      <c r="C62" s="137"/>
      <c r="D62" s="137"/>
      <c r="E62" s="137">
        <f>'将来負担比率（分子）の構造'!J$45</f>
        <v>528</v>
      </c>
      <c r="F62" s="137"/>
      <c r="G62" s="137"/>
      <c r="H62" s="137">
        <f>'将来負担比率（分子）の構造'!K$45</f>
        <v>393</v>
      </c>
      <c r="I62" s="137"/>
      <c r="J62" s="137"/>
      <c r="K62" s="137">
        <f>'将来負担比率（分子）の構造'!L$45</f>
        <v>315</v>
      </c>
      <c r="L62" s="137"/>
      <c r="M62" s="137"/>
      <c r="N62" s="137">
        <f>'将来負担比率（分子）の構造'!M$45</f>
        <v>205</v>
      </c>
      <c r="O62" s="137"/>
      <c r="P62" s="137"/>
    </row>
    <row r="63" spans="1:16" x14ac:dyDescent="0.15">
      <c r="A63" s="137" t="s">
        <v>28</v>
      </c>
      <c r="B63" s="137">
        <f>'将来負担比率（分子）の構造'!I$44</f>
        <v>573</v>
      </c>
      <c r="C63" s="137"/>
      <c r="D63" s="137"/>
      <c r="E63" s="137">
        <f>'将来負担比率（分子）の構造'!J$44</f>
        <v>542</v>
      </c>
      <c r="F63" s="137"/>
      <c r="G63" s="137"/>
      <c r="H63" s="137">
        <f>'将来負担比率（分子）の構造'!K$44</f>
        <v>578</v>
      </c>
      <c r="I63" s="137"/>
      <c r="J63" s="137"/>
      <c r="K63" s="137">
        <f>'将来負担比率（分子）の構造'!L$44</f>
        <v>476</v>
      </c>
      <c r="L63" s="137"/>
      <c r="M63" s="137"/>
      <c r="N63" s="137">
        <f>'将来負担比率（分子）の構造'!M$44</f>
        <v>380</v>
      </c>
      <c r="O63" s="137"/>
      <c r="P63" s="137"/>
    </row>
    <row r="64" spans="1:16" x14ac:dyDescent="0.15">
      <c r="A64" s="137" t="s">
        <v>27</v>
      </c>
      <c r="B64" s="137">
        <f>'将来負担比率（分子）の構造'!I$43</f>
        <v>1142</v>
      </c>
      <c r="C64" s="137"/>
      <c r="D64" s="137"/>
      <c r="E64" s="137">
        <f>'将来負担比率（分子）の構造'!J$43</f>
        <v>1142</v>
      </c>
      <c r="F64" s="137"/>
      <c r="G64" s="137"/>
      <c r="H64" s="137">
        <f>'将来負担比率（分子）の構造'!K$43</f>
        <v>1113</v>
      </c>
      <c r="I64" s="137"/>
      <c r="J64" s="137"/>
      <c r="K64" s="137">
        <f>'将来負担比率（分子）の構造'!L$43</f>
        <v>1041</v>
      </c>
      <c r="L64" s="137"/>
      <c r="M64" s="137"/>
      <c r="N64" s="137">
        <f>'将来負担比率（分子）の構造'!M$43</f>
        <v>1200</v>
      </c>
      <c r="O64" s="137"/>
      <c r="P64" s="137"/>
    </row>
    <row r="65" spans="1:16" x14ac:dyDescent="0.15">
      <c r="A65" s="137" t="s">
        <v>26</v>
      </c>
      <c r="B65" s="137">
        <f>'将来負担比率（分子）の構造'!I$42</f>
        <v>983</v>
      </c>
      <c r="C65" s="137"/>
      <c r="D65" s="137"/>
      <c r="E65" s="137">
        <f>'将来負担比率（分子）の構造'!J$42</f>
        <v>829</v>
      </c>
      <c r="F65" s="137"/>
      <c r="G65" s="137"/>
      <c r="H65" s="137">
        <f>'将来負担比率（分子）の構造'!K$42</f>
        <v>671</v>
      </c>
      <c r="I65" s="137"/>
      <c r="J65" s="137"/>
      <c r="K65" s="137">
        <f>'将来負担比率（分子）の構造'!L$42</f>
        <v>535</v>
      </c>
      <c r="L65" s="137"/>
      <c r="M65" s="137"/>
      <c r="N65" s="137">
        <f>'将来負担比率（分子）の構造'!M$42</f>
        <v>395</v>
      </c>
      <c r="O65" s="137"/>
      <c r="P65" s="137"/>
    </row>
    <row r="66" spans="1:16" x14ac:dyDescent="0.15">
      <c r="A66" s="137" t="s">
        <v>25</v>
      </c>
      <c r="B66" s="137">
        <f>'将来負担比率（分子）の構造'!I$41</f>
        <v>4396</v>
      </c>
      <c r="C66" s="137"/>
      <c r="D66" s="137"/>
      <c r="E66" s="137">
        <f>'将来負担比率（分子）の構造'!J$41</f>
        <v>4317</v>
      </c>
      <c r="F66" s="137"/>
      <c r="G66" s="137"/>
      <c r="H66" s="137">
        <f>'将来負担比率（分子）の構造'!K$41</f>
        <v>4637</v>
      </c>
      <c r="I66" s="137"/>
      <c r="J66" s="137"/>
      <c r="K66" s="137">
        <f>'将来負担比率（分子）の構造'!L$41</f>
        <v>5159</v>
      </c>
      <c r="L66" s="137"/>
      <c r="M66" s="137"/>
      <c r="N66" s="137">
        <f>'将来負担比率（分子）の構造'!M$41</f>
        <v>5208</v>
      </c>
      <c r="O66" s="137"/>
      <c r="P66" s="137"/>
    </row>
    <row r="67" spans="1:16" x14ac:dyDescent="0.15">
      <c r="A67" s="137" t="s">
        <v>63</v>
      </c>
      <c r="B67" s="137" t="e">
        <f>NA()</f>
        <v>#N/A</v>
      </c>
      <c r="C67" s="137">
        <f>IF(ISNUMBER('将来負担比率（分子）の構造'!I$53), IF('将来負担比率（分子）の構造'!I$53 &lt; 0, 0, '将来負担比率（分子）の構造'!I$53), NA())</f>
        <v>1487</v>
      </c>
      <c r="D67" s="137" t="e">
        <f>NA()</f>
        <v>#N/A</v>
      </c>
      <c r="E67" s="137" t="e">
        <f>NA()</f>
        <v>#N/A</v>
      </c>
      <c r="F67" s="137">
        <f>IF(ISNUMBER('将来負担比率（分子）の構造'!J$53), IF('将来負担比率（分子）の構造'!J$53 &lt; 0, 0, '将来負担比率（分子）の構造'!J$53), NA())</f>
        <v>1517</v>
      </c>
      <c r="G67" s="137" t="e">
        <f>NA()</f>
        <v>#N/A</v>
      </c>
      <c r="H67" s="137" t="e">
        <f>NA()</f>
        <v>#N/A</v>
      </c>
      <c r="I67" s="137">
        <f>IF(ISNUMBER('将来負担比率（分子）の構造'!K$53), IF('将来負担比率（分子）の構造'!K$53 &lt; 0, 0, '将来負担比率（分子）の構造'!K$53), NA())</f>
        <v>1908</v>
      </c>
      <c r="J67" s="137" t="e">
        <f>NA()</f>
        <v>#N/A</v>
      </c>
      <c r="K67" s="137" t="e">
        <f>NA()</f>
        <v>#N/A</v>
      </c>
      <c r="L67" s="137">
        <f>IF(ISNUMBER('将来負担比率（分子）の構造'!L$53), IF('将来負担比率（分子）の構造'!L$53 &lt; 0, 0, '将来負担比率（分子）の構造'!L$53), NA())</f>
        <v>1577</v>
      </c>
      <c r="M67" s="137" t="e">
        <f>NA()</f>
        <v>#N/A</v>
      </c>
      <c r="N67" s="137" t="e">
        <f>NA()</f>
        <v>#N/A</v>
      </c>
      <c r="O67" s="137">
        <f>IF(ISNUMBER('将来負担比率（分子）の構造'!M$53), IF('将来負担比率（分子）の構造'!M$53 &lt; 0, 0, '将来負担比率（分子）の構造'!M$53), NA())</f>
        <v>1543</v>
      </c>
      <c r="P67" s="137" t="e">
        <f>NA()</f>
        <v>#N/A</v>
      </c>
    </row>
  </sheetData>
  <sheetProtection password="851F" sheet="1" objects="1" scenarios="1"/>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196</v>
      </c>
      <c r="DI1" s="602"/>
      <c r="DJ1" s="602"/>
      <c r="DK1" s="602"/>
      <c r="DL1" s="602"/>
      <c r="DM1" s="602"/>
      <c r="DN1" s="603"/>
      <c r="DP1" s="601" t="s">
        <v>197</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x14ac:dyDescent="0.15">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04" t="s">
        <v>199</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200</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201</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x14ac:dyDescent="0.15">
      <c r="B4" s="604" t="s">
        <v>1</v>
      </c>
      <c r="C4" s="605"/>
      <c r="D4" s="605"/>
      <c r="E4" s="605"/>
      <c r="F4" s="605"/>
      <c r="G4" s="605"/>
      <c r="H4" s="605"/>
      <c r="I4" s="605"/>
      <c r="J4" s="605"/>
      <c r="K4" s="605"/>
      <c r="L4" s="605"/>
      <c r="M4" s="605"/>
      <c r="N4" s="605"/>
      <c r="O4" s="605"/>
      <c r="P4" s="605"/>
      <c r="Q4" s="606"/>
      <c r="R4" s="604" t="s">
        <v>202</v>
      </c>
      <c r="S4" s="605"/>
      <c r="T4" s="605"/>
      <c r="U4" s="605"/>
      <c r="V4" s="605"/>
      <c r="W4" s="605"/>
      <c r="X4" s="605"/>
      <c r="Y4" s="606"/>
      <c r="Z4" s="604" t="s">
        <v>203</v>
      </c>
      <c r="AA4" s="605"/>
      <c r="AB4" s="605"/>
      <c r="AC4" s="606"/>
      <c r="AD4" s="604" t="s">
        <v>204</v>
      </c>
      <c r="AE4" s="605"/>
      <c r="AF4" s="605"/>
      <c r="AG4" s="605"/>
      <c r="AH4" s="605"/>
      <c r="AI4" s="605"/>
      <c r="AJ4" s="605"/>
      <c r="AK4" s="606"/>
      <c r="AL4" s="604" t="s">
        <v>203</v>
      </c>
      <c r="AM4" s="605"/>
      <c r="AN4" s="605"/>
      <c r="AO4" s="606"/>
      <c r="AP4" s="610" t="s">
        <v>205</v>
      </c>
      <c r="AQ4" s="610"/>
      <c r="AR4" s="610"/>
      <c r="AS4" s="610"/>
      <c r="AT4" s="610"/>
      <c r="AU4" s="610"/>
      <c r="AV4" s="610"/>
      <c r="AW4" s="610"/>
      <c r="AX4" s="610"/>
      <c r="AY4" s="610"/>
      <c r="AZ4" s="610"/>
      <c r="BA4" s="610"/>
      <c r="BB4" s="610"/>
      <c r="BC4" s="610"/>
      <c r="BD4" s="610"/>
      <c r="BE4" s="610"/>
      <c r="BF4" s="610"/>
      <c r="BG4" s="610" t="s">
        <v>206</v>
      </c>
      <c r="BH4" s="610"/>
      <c r="BI4" s="610"/>
      <c r="BJ4" s="610"/>
      <c r="BK4" s="610"/>
      <c r="BL4" s="610"/>
      <c r="BM4" s="610"/>
      <c r="BN4" s="610"/>
      <c r="BO4" s="610" t="s">
        <v>203</v>
      </c>
      <c r="BP4" s="610"/>
      <c r="BQ4" s="610"/>
      <c r="BR4" s="610"/>
      <c r="BS4" s="610" t="s">
        <v>207</v>
      </c>
      <c r="BT4" s="610"/>
      <c r="BU4" s="610"/>
      <c r="BV4" s="610"/>
      <c r="BW4" s="610"/>
      <c r="BX4" s="610"/>
      <c r="BY4" s="610"/>
      <c r="BZ4" s="610"/>
      <c r="CA4" s="610"/>
      <c r="CB4" s="610"/>
      <c r="CD4" s="607" t="s">
        <v>208</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x14ac:dyDescent="0.15">
      <c r="B5" s="611" t="s">
        <v>209</v>
      </c>
      <c r="C5" s="612"/>
      <c r="D5" s="612"/>
      <c r="E5" s="612"/>
      <c r="F5" s="612"/>
      <c r="G5" s="612"/>
      <c r="H5" s="612"/>
      <c r="I5" s="612"/>
      <c r="J5" s="612"/>
      <c r="K5" s="612"/>
      <c r="L5" s="612"/>
      <c r="M5" s="612"/>
      <c r="N5" s="612"/>
      <c r="O5" s="612"/>
      <c r="P5" s="612"/>
      <c r="Q5" s="613"/>
      <c r="R5" s="614">
        <v>604970</v>
      </c>
      <c r="S5" s="615"/>
      <c r="T5" s="615"/>
      <c r="U5" s="615"/>
      <c r="V5" s="615"/>
      <c r="W5" s="615"/>
      <c r="X5" s="615"/>
      <c r="Y5" s="616"/>
      <c r="Z5" s="617">
        <v>10</v>
      </c>
      <c r="AA5" s="617"/>
      <c r="AB5" s="617"/>
      <c r="AC5" s="617"/>
      <c r="AD5" s="618">
        <v>604970</v>
      </c>
      <c r="AE5" s="618"/>
      <c r="AF5" s="618"/>
      <c r="AG5" s="618"/>
      <c r="AH5" s="618"/>
      <c r="AI5" s="618"/>
      <c r="AJ5" s="618"/>
      <c r="AK5" s="618"/>
      <c r="AL5" s="619">
        <v>19.3</v>
      </c>
      <c r="AM5" s="620"/>
      <c r="AN5" s="620"/>
      <c r="AO5" s="621"/>
      <c r="AP5" s="611" t="s">
        <v>210</v>
      </c>
      <c r="AQ5" s="612"/>
      <c r="AR5" s="612"/>
      <c r="AS5" s="612"/>
      <c r="AT5" s="612"/>
      <c r="AU5" s="612"/>
      <c r="AV5" s="612"/>
      <c r="AW5" s="612"/>
      <c r="AX5" s="612"/>
      <c r="AY5" s="612"/>
      <c r="AZ5" s="612"/>
      <c r="BA5" s="612"/>
      <c r="BB5" s="612"/>
      <c r="BC5" s="612"/>
      <c r="BD5" s="612"/>
      <c r="BE5" s="612"/>
      <c r="BF5" s="613"/>
      <c r="BG5" s="625">
        <v>588181</v>
      </c>
      <c r="BH5" s="626"/>
      <c r="BI5" s="626"/>
      <c r="BJ5" s="626"/>
      <c r="BK5" s="626"/>
      <c r="BL5" s="626"/>
      <c r="BM5" s="626"/>
      <c r="BN5" s="627"/>
      <c r="BO5" s="628">
        <v>97.2</v>
      </c>
      <c r="BP5" s="628"/>
      <c r="BQ5" s="628"/>
      <c r="BR5" s="628"/>
      <c r="BS5" s="629" t="s">
        <v>211</v>
      </c>
      <c r="BT5" s="629"/>
      <c r="BU5" s="629"/>
      <c r="BV5" s="629"/>
      <c r="BW5" s="629"/>
      <c r="BX5" s="629"/>
      <c r="BY5" s="629"/>
      <c r="BZ5" s="629"/>
      <c r="CA5" s="629"/>
      <c r="CB5" s="633"/>
      <c r="CD5" s="607" t="s">
        <v>205</v>
      </c>
      <c r="CE5" s="608"/>
      <c r="CF5" s="608"/>
      <c r="CG5" s="608"/>
      <c r="CH5" s="608"/>
      <c r="CI5" s="608"/>
      <c r="CJ5" s="608"/>
      <c r="CK5" s="608"/>
      <c r="CL5" s="608"/>
      <c r="CM5" s="608"/>
      <c r="CN5" s="608"/>
      <c r="CO5" s="608"/>
      <c r="CP5" s="608"/>
      <c r="CQ5" s="609"/>
      <c r="CR5" s="607" t="s">
        <v>212</v>
      </c>
      <c r="CS5" s="608"/>
      <c r="CT5" s="608"/>
      <c r="CU5" s="608"/>
      <c r="CV5" s="608"/>
      <c r="CW5" s="608"/>
      <c r="CX5" s="608"/>
      <c r="CY5" s="609"/>
      <c r="CZ5" s="607" t="s">
        <v>203</v>
      </c>
      <c r="DA5" s="608"/>
      <c r="DB5" s="608"/>
      <c r="DC5" s="609"/>
      <c r="DD5" s="607" t="s">
        <v>213</v>
      </c>
      <c r="DE5" s="608"/>
      <c r="DF5" s="608"/>
      <c r="DG5" s="608"/>
      <c r="DH5" s="608"/>
      <c r="DI5" s="608"/>
      <c r="DJ5" s="608"/>
      <c r="DK5" s="608"/>
      <c r="DL5" s="608"/>
      <c r="DM5" s="608"/>
      <c r="DN5" s="608"/>
      <c r="DO5" s="608"/>
      <c r="DP5" s="609"/>
      <c r="DQ5" s="607" t="s">
        <v>214</v>
      </c>
      <c r="DR5" s="608"/>
      <c r="DS5" s="608"/>
      <c r="DT5" s="608"/>
      <c r="DU5" s="608"/>
      <c r="DV5" s="608"/>
      <c r="DW5" s="608"/>
      <c r="DX5" s="608"/>
      <c r="DY5" s="608"/>
      <c r="DZ5" s="608"/>
      <c r="EA5" s="608"/>
      <c r="EB5" s="608"/>
      <c r="EC5" s="609"/>
    </row>
    <row r="6" spans="2:143" ht="11.25" customHeight="1" x14ac:dyDescent="0.15">
      <c r="B6" s="622" t="s">
        <v>215</v>
      </c>
      <c r="C6" s="623"/>
      <c r="D6" s="623"/>
      <c r="E6" s="623"/>
      <c r="F6" s="623"/>
      <c r="G6" s="623"/>
      <c r="H6" s="623"/>
      <c r="I6" s="623"/>
      <c r="J6" s="623"/>
      <c r="K6" s="623"/>
      <c r="L6" s="623"/>
      <c r="M6" s="623"/>
      <c r="N6" s="623"/>
      <c r="O6" s="623"/>
      <c r="P6" s="623"/>
      <c r="Q6" s="624"/>
      <c r="R6" s="625">
        <v>76739</v>
      </c>
      <c r="S6" s="626"/>
      <c r="T6" s="626"/>
      <c r="U6" s="626"/>
      <c r="V6" s="626"/>
      <c r="W6" s="626"/>
      <c r="X6" s="626"/>
      <c r="Y6" s="627"/>
      <c r="Z6" s="628">
        <v>1.3</v>
      </c>
      <c r="AA6" s="628"/>
      <c r="AB6" s="628"/>
      <c r="AC6" s="628"/>
      <c r="AD6" s="629">
        <v>76739</v>
      </c>
      <c r="AE6" s="629"/>
      <c r="AF6" s="629"/>
      <c r="AG6" s="629"/>
      <c r="AH6" s="629"/>
      <c r="AI6" s="629"/>
      <c r="AJ6" s="629"/>
      <c r="AK6" s="629"/>
      <c r="AL6" s="630">
        <v>2.5</v>
      </c>
      <c r="AM6" s="631"/>
      <c r="AN6" s="631"/>
      <c r="AO6" s="632"/>
      <c r="AP6" s="622" t="s">
        <v>216</v>
      </c>
      <c r="AQ6" s="623"/>
      <c r="AR6" s="623"/>
      <c r="AS6" s="623"/>
      <c r="AT6" s="623"/>
      <c r="AU6" s="623"/>
      <c r="AV6" s="623"/>
      <c r="AW6" s="623"/>
      <c r="AX6" s="623"/>
      <c r="AY6" s="623"/>
      <c r="AZ6" s="623"/>
      <c r="BA6" s="623"/>
      <c r="BB6" s="623"/>
      <c r="BC6" s="623"/>
      <c r="BD6" s="623"/>
      <c r="BE6" s="623"/>
      <c r="BF6" s="624"/>
      <c r="BG6" s="625">
        <v>588181</v>
      </c>
      <c r="BH6" s="626"/>
      <c r="BI6" s="626"/>
      <c r="BJ6" s="626"/>
      <c r="BK6" s="626"/>
      <c r="BL6" s="626"/>
      <c r="BM6" s="626"/>
      <c r="BN6" s="627"/>
      <c r="BO6" s="628">
        <v>97.2</v>
      </c>
      <c r="BP6" s="628"/>
      <c r="BQ6" s="628"/>
      <c r="BR6" s="628"/>
      <c r="BS6" s="629" t="s">
        <v>211</v>
      </c>
      <c r="BT6" s="629"/>
      <c r="BU6" s="629"/>
      <c r="BV6" s="629"/>
      <c r="BW6" s="629"/>
      <c r="BX6" s="629"/>
      <c r="BY6" s="629"/>
      <c r="BZ6" s="629"/>
      <c r="CA6" s="629"/>
      <c r="CB6" s="633"/>
      <c r="CD6" s="636" t="s">
        <v>217</v>
      </c>
      <c r="CE6" s="637"/>
      <c r="CF6" s="637"/>
      <c r="CG6" s="637"/>
      <c r="CH6" s="637"/>
      <c r="CI6" s="637"/>
      <c r="CJ6" s="637"/>
      <c r="CK6" s="637"/>
      <c r="CL6" s="637"/>
      <c r="CM6" s="637"/>
      <c r="CN6" s="637"/>
      <c r="CO6" s="637"/>
      <c r="CP6" s="637"/>
      <c r="CQ6" s="638"/>
      <c r="CR6" s="625">
        <v>74717</v>
      </c>
      <c r="CS6" s="626"/>
      <c r="CT6" s="626"/>
      <c r="CU6" s="626"/>
      <c r="CV6" s="626"/>
      <c r="CW6" s="626"/>
      <c r="CX6" s="626"/>
      <c r="CY6" s="627"/>
      <c r="CZ6" s="628">
        <v>1.3</v>
      </c>
      <c r="DA6" s="628"/>
      <c r="DB6" s="628"/>
      <c r="DC6" s="628"/>
      <c r="DD6" s="634" t="s">
        <v>211</v>
      </c>
      <c r="DE6" s="626"/>
      <c r="DF6" s="626"/>
      <c r="DG6" s="626"/>
      <c r="DH6" s="626"/>
      <c r="DI6" s="626"/>
      <c r="DJ6" s="626"/>
      <c r="DK6" s="626"/>
      <c r="DL6" s="626"/>
      <c r="DM6" s="626"/>
      <c r="DN6" s="626"/>
      <c r="DO6" s="626"/>
      <c r="DP6" s="627"/>
      <c r="DQ6" s="634">
        <v>74717</v>
      </c>
      <c r="DR6" s="626"/>
      <c r="DS6" s="626"/>
      <c r="DT6" s="626"/>
      <c r="DU6" s="626"/>
      <c r="DV6" s="626"/>
      <c r="DW6" s="626"/>
      <c r="DX6" s="626"/>
      <c r="DY6" s="626"/>
      <c r="DZ6" s="626"/>
      <c r="EA6" s="626"/>
      <c r="EB6" s="626"/>
      <c r="EC6" s="635"/>
    </row>
    <row r="7" spans="2:143" ht="11.25" customHeight="1" x14ac:dyDescent="0.15">
      <c r="B7" s="622" t="s">
        <v>218</v>
      </c>
      <c r="C7" s="623"/>
      <c r="D7" s="623"/>
      <c r="E7" s="623"/>
      <c r="F7" s="623"/>
      <c r="G7" s="623"/>
      <c r="H7" s="623"/>
      <c r="I7" s="623"/>
      <c r="J7" s="623"/>
      <c r="K7" s="623"/>
      <c r="L7" s="623"/>
      <c r="M7" s="623"/>
      <c r="N7" s="623"/>
      <c r="O7" s="623"/>
      <c r="P7" s="623"/>
      <c r="Q7" s="624"/>
      <c r="R7" s="625">
        <v>479</v>
      </c>
      <c r="S7" s="626"/>
      <c r="T7" s="626"/>
      <c r="U7" s="626"/>
      <c r="V7" s="626"/>
      <c r="W7" s="626"/>
      <c r="X7" s="626"/>
      <c r="Y7" s="627"/>
      <c r="Z7" s="628">
        <v>0</v>
      </c>
      <c r="AA7" s="628"/>
      <c r="AB7" s="628"/>
      <c r="AC7" s="628"/>
      <c r="AD7" s="629">
        <v>479</v>
      </c>
      <c r="AE7" s="629"/>
      <c r="AF7" s="629"/>
      <c r="AG7" s="629"/>
      <c r="AH7" s="629"/>
      <c r="AI7" s="629"/>
      <c r="AJ7" s="629"/>
      <c r="AK7" s="629"/>
      <c r="AL7" s="630">
        <v>0</v>
      </c>
      <c r="AM7" s="631"/>
      <c r="AN7" s="631"/>
      <c r="AO7" s="632"/>
      <c r="AP7" s="622" t="s">
        <v>219</v>
      </c>
      <c r="AQ7" s="623"/>
      <c r="AR7" s="623"/>
      <c r="AS7" s="623"/>
      <c r="AT7" s="623"/>
      <c r="AU7" s="623"/>
      <c r="AV7" s="623"/>
      <c r="AW7" s="623"/>
      <c r="AX7" s="623"/>
      <c r="AY7" s="623"/>
      <c r="AZ7" s="623"/>
      <c r="BA7" s="623"/>
      <c r="BB7" s="623"/>
      <c r="BC7" s="623"/>
      <c r="BD7" s="623"/>
      <c r="BE7" s="623"/>
      <c r="BF7" s="624"/>
      <c r="BG7" s="625">
        <v>226915</v>
      </c>
      <c r="BH7" s="626"/>
      <c r="BI7" s="626"/>
      <c r="BJ7" s="626"/>
      <c r="BK7" s="626"/>
      <c r="BL7" s="626"/>
      <c r="BM7" s="626"/>
      <c r="BN7" s="627"/>
      <c r="BO7" s="628">
        <v>37.5</v>
      </c>
      <c r="BP7" s="628"/>
      <c r="BQ7" s="628"/>
      <c r="BR7" s="628"/>
      <c r="BS7" s="629" t="s">
        <v>211</v>
      </c>
      <c r="BT7" s="629"/>
      <c r="BU7" s="629"/>
      <c r="BV7" s="629"/>
      <c r="BW7" s="629"/>
      <c r="BX7" s="629"/>
      <c r="BY7" s="629"/>
      <c r="BZ7" s="629"/>
      <c r="CA7" s="629"/>
      <c r="CB7" s="633"/>
      <c r="CD7" s="639" t="s">
        <v>220</v>
      </c>
      <c r="CE7" s="640"/>
      <c r="CF7" s="640"/>
      <c r="CG7" s="640"/>
      <c r="CH7" s="640"/>
      <c r="CI7" s="640"/>
      <c r="CJ7" s="640"/>
      <c r="CK7" s="640"/>
      <c r="CL7" s="640"/>
      <c r="CM7" s="640"/>
      <c r="CN7" s="640"/>
      <c r="CO7" s="640"/>
      <c r="CP7" s="640"/>
      <c r="CQ7" s="641"/>
      <c r="CR7" s="625">
        <v>871768</v>
      </c>
      <c r="CS7" s="626"/>
      <c r="CT7" s="626"/>
      <c r="CU7" s="626"/>
      <c r="CV7" s="626"/>
      <c r="CW7" s="626"/>
      <c r="CX7" s="626"/>
      <c r="CY7" s="627"/>
      <c r="CZ7" s="628">
        <v>15.2</v>
      </c>
      <c r="DA7" s="628"/>
      <c r="DB7" s="628"/>
      <c r="DC7" s="628"/>
      <c r="DD7" s="634">
        <v>10854</v>
      </c>
      <c r="DE7" s="626"/>
      <c r="DF7" s="626"/>
      <c r="DG7" s="626"/>
      <c r="DH7" s="626"/>
      <c r="DI7" s="626"/>
      <c r="DJ7" s="626"/>
      <c r="DK7" s="626"/>
      <c r="DL7" s="626"/>
      <c r="DM7" s="626"/>
      <c r="DN7" s="626"/>
      <c r="DO7" s="626"/>
      <c r="DP7" s="627"/>
      <c r="DQ7" s="634">
        <v>694836</v>
      </c>
      <c r="DR7" s="626"/>
      <c r="DS7" s="626"/>
      <c r="DT7" s="626"/>
      <c r="DU7" s="626"/>
      <c r="DV7" s="626"/>
      <c r="DW7" s="626"/>
      <c r="DX7" s="626"/>
      <c r="DY7" s="626"/>
      <c r="DZ7" s="626"/>
      <c r="EA7" s="626"/>
      <c r="EB7" s="626"/>
      <c r="EC7" s="635"/>
    </row>
    <row r="8" spans="2:143" ht="11.25" customHeight="1" x14ac:dyDescent="0.15">
      <c r="B8" s="622" t="s">
        <v>221</v>
      </c>
      <c r="C8" s="623"/>
      <c r="D8" s="623"/>
      <c r="E8" s="623"/>
      <c r="F8" s="623"/>
      <c r="G8" s="623"/>
      <c r="H8" s="623"/>
      <c r="I8" s="623"/>
      <c r="J8" s="623"/>
      <c r="K8" s="623"/>
      <c r="L8" s="623"/>
      <c r="M8" s="623"/>
      <c r="N8" s="623"/>
      <c r="O8" s="623"/>
      <c r="P8" s="623"/>
      <c r="Q8" s="624"/>
      <c r="R8" s="625">
        <v>1109</v>
      </c>
      <c r="S8" s="626"/>
      <c r="T8" s="626"/>
      <c r="U8" s="626"/>
      <c r="V8" s="626"/>
      <c r="W8" s="626"/>
      <c r="X8" s="626"/>
      <c r="Y8" s="627"/>
      <c r="Z8" s="628">
        <v>0</v>
      </c>
      <c r="AA8" s="628"/>
      <c r="AB8" s="628"/>
      <c r="AC8" s="628"/>
      <c r="AD8" s="629">
        <v>1109</v>
      </c>
      <c r="AE8" s="629"/>
      <c r="AF8" s="629"/>
      <c r="AG8" s="629"/>
      <c r="AH8" s="629"/>
      <c r="AI8" s="629"/>
      <c r="AJ8" s="629"/>
      <c r="AK8" s="629"/>
      <c r="AL8" s="630">
        <v>0</v>
      </c>
      <c r="AM8" s="631"/>
      <c r="AN8" s="631"/>
      <c r="AO8" s="632"/>
      <c r="AP8" s="622" t="s">
        <v>222</v>
      </c>
      <c r="AQ8" s="623"/>
      <c r="AR8" s="623"/>
      <c r="AS8" s="623"/>
      <c r="AT8" s="623"/>
      <c r="AU8" s="623"/>
      <c r="AV8" s="623"/>
      <c r="AW8" s="623"/>
      <c r="AX8" s="623"/>
      <c r="AY8" s="623"/>
      <c r="AZ8" s="623"/>
      <c r="BA8" s="623"/>
      <c r="BB8" s="623"/>
      <c r="BC8" s="623"/>
      <c r="BD8" s="623"/>
      <c r="BE8" s="623"/>
      <c r="BF8" s="624"/>
      <c r="BG8" s="625">
        <v>10476</v>
      </c>
      <c r="BH8" s="626"/>
      <c r="BI8" s="626"/>
      <c r="BJ8" s="626"/>
      <c r="BK8" s="626"/>
      <c r="BL8" s="626"/>
      <c r="BM8" s="626"/>
      <c r="BN8" s="627"/>
      <c r="BO8" s="628">
        <v>1.7</v>
      </c>
      <c r="BP8" s="628"/>
      <c r="BQ8" s="628"/>
      <c r="BR8" s="628"/>
      <c r="BS8" s="634" t="s">
        <v>112</v>
      </c>
      <c r="BT8" s="626"/>
      <c r="BU8" s="626"/>
      <c r="BV8" s="626"/>
      <c r="BW8" s="626"/>
      <c r="BX8" s="626"/>
      <c r="BY8" s="626"/>
      <c r="BZ8" s="626"/>
      <c r="CA8" s="626"/>
      <c r="CB8" s="635"/>
      <c r="CD8" s="639" t="s">
        <v>223</v>
      </c>
      <c r="CE8" s="640"/>
      <c r="CF8" s="640"/>
      <c r="CG8" s="640"/>
      <c r="CH8" s="640"/>
      <c r="CI8" s="640"/>
      <c r="CJ8" s="640"/>
      <c r="CK8" s="640"/>
      <c r="CL8" s="640"/>
      <c r="CM8" s="640"/>
      <c r="CN8" s="640"/>
      <c r="CO8" s="640"/>
      <c r="CP8" s="640"/>
      <c r="CQ8" s="641"/>
      <c r="CR8" s="625">
        <v>1434345</v>
      </c>
      <c r="CS8" s="626"/>
      <c r="CT8" s="626"/>
      <c r="CU8" s="626"/>
      <c r="CV8" s="626"/>
      <c r="CW8" s="626"/>
      <c r="CX8" s="626"/>
      <c r="CY8" s="627"/>
      <c r="CZ8" s="628">
        <v>24.9</v>
      </c>
      <c r="DA8" s="628"/>
      <c r="DB8" s="628"/>
      <c r="DC8" s="628"/>
      <c r="DD8" s="634">
        <v>19604</v>
      </c>
      <c r="DE8" s="626"/>
      <c r="DF8" s="626"/>
      <c r="DG8" s="626"/>
      <c r="DH8" s="626"/>
      <c r="DI8" s="626"/>
      <c r="DJ8" s="626"/>
      <c r="DK8" s="626"/>
      <c r="DL8" s="626"/>
      <c r="DM8" s="626"/>
      <c r="DN8" s="626"/>
      <c r="DO8" s="626"/>
      <c r="DP8" s="627"/>
      <c r="DQ8" s="634">
        <v>880003</v>
      </c>
      <c r="DR8" s="626"/>
      <c r="DS8" s="626"/>
      <c r="DT8" s="626"/>
      <c r="DU8" s="626"/>
      <c r="DV8" s="626"/>
      <c r="DW8" s="626"/>
      <c r="DX8" s="626"/>
      <c r="DY8" s="626"/>
      <c r="DZ8" s="626"/>
      <c r="EA8" s="626"/>
      <c r="EB8" s="626"/>
      <c r="EC8" s="635"/>
    </row>
    <row r="9" spans="2:143" ht="11.25" customHeight="1" x14ac:dyDescent="0.15">
      <c r="B9" s="622" t="s">
        <v>224</v>
      </c>
      <c r="C9" s="623"/>
      <c r="D9" s="623"/>
      <c r="E9" s="623"/>
      <c r="F9" s="623"/>
      <c r="G9" s="623"/>
      <c r="H9" s="623"/>
      <c r="I9" s="623"/>
      <c r="J9" s="623"/>
      <c r="K9" s="623"/>
      <c r="L9" s="623"/>
      <c r="M9" s="623"/>
      <c r="N9" s="623"/>
      <c r="O9" s="623"/>
      <c r="P9" s="623"/>
      <c r="Q9" s="624"/>
      <c r="R9" s="625">
        <v>810</v>
      </c>
      <c r="S9" s="626"/>
      <c r="T9" s="626"/>
      <c r="U9" s="626"/>
      <c r="V9" s="626"/>
      <c r="W9" s="626"/>
      <c r="X9" s="626"/>
      <c r="Y9" s="627"/>
      <c r="Z9" s="628">
        <v>0</v>
      </c>
      <c r="AA9" s="628"/>
      <c r="AB9" s="628"/>
      <c r="AC9" s="628"/>
      <c r="AD9" s="629">
        <v>810</v>
      </c>
      <c r="AE9" s="629"/>
      <c r="AF9" s="629"/>
      <c r="AG9" s="629"/>
      <c r="AH9" s="629"/>
      <c r="AI9" s="629"/>
      <c r="AJ9" s="629"/>
      <c r="AK9" s="629"/>
      <c r="AL9" s="630">
        <v>0</v>
      </c>
      <c r="AM9" s="631"/>
      <c r="AN9" s="631"/>
      <c r="AO9" s="632"/>
      <c r="AP9" s="622" t="s">
        <v>225</v>
      </c>
      <c r="AQ9" s="623"/>
      <c r="AR9" s="623"/>
      <c r="AS9" s="623"/>
      <c r="AT9" s="623"/>
      <c r="AU9" s="623"/>
      <c r="AV9" s="623"/>
      <c r="AW9" s="623"/>
      <c r="AX9" s="623"/>
      <c r="AY9" s="623"/>
      <c r="AZ9" s="623"/>
      <c r="BA9" s="623"/>
      <c r="BB9" s="623"/>
      <c r="BC9" s="623"/>
      <c r="BD9" s="623"/>
      <c r="BE9" s="623"/>
      <c r="BF9" s="624"/>
      <c r="BG9" s="625">
        <v>188216</v>
      </c>
      <c r="BH9" s="626"/>
      <c r="BI9" s="626"/>
      <c r="BJ9" s="626"/>
      <c r="BK9" s="626"/>
      <c r="BL9" s="626"/>
      <c r="BM9" s="626"/>
      <c r="BN9" s="627"/>
      <c r="BO9" s="628">
        <v>31.1</v>
      </c>
      <c r="BP9" s="628"/>
      <c r="BQ9" s="628"/>
      <c r="BR9" s="628"/>
      <c r="BS9" s="634" t="s">
        <v>112</v>
      </c>
      <c r="BT9" s="626"/>
      <c r="BU9" s="626"/>
      <c r="BV9" s="626"/>
      <c r="BW9" s="626"/>
      <c r="BX9" s="626"/>
      <c r="BY9" s="626"/>
      <c r="BZ9" s="626"/>
      <c r="CA9" s="626"/>
      <c r="CB9" s="635"/>
      <c r="CD9" s="639" t="s">
        <v>226</v>
      </c>
      <c r="CE9" s="640"/>
      <c r="CF9" s="640"/>
      <c r="CG9" s="640"/>
      <c r="CH9" s="640"/>
      <c r="CI9" s="640"/>
      <c r="CJ9" s="640"/>
      <c r="CK9" s="640"/>
      <c r="CL9" s="640"/>
      <c r="CM9" s="640"/>
      <c r="CN9" s="640"/>
      <c r="CO9" s="640"/>
      <c r="CP9" s="640"/>
      <c r="CQ9" s="641"/>
      <c r="CR9" s="625">
        <v>550031</v>
      </c>
      <c r="CS9" s="626"/>
      <c r="CT9" s="626"/>
      <c r="CU9" s="626"/>
      <c r="CV9" s="626"/>
      <c r="CW9" s="626"/>
      <c r="CX9" s="626"/>
      <c r="CY9" s="627"/>
      <c r="CZ9" s="628">
        <v>9.6</v>
      </c>
      <c r="DA9" s="628"/>
      <c r="DB9" s="628"/>
      <c r="DC9" s="628"/>
      <c r="DD9" s="634">
        <v>5062</v>
      </c>
      <c r="DE9" s="626"/>
      <c r="DF9" s="626"/>
      <c r="DG9" s="626"/>
      <c r="DH9" s="626"/>
      <c r="DI9" s="626"/>
      <c r="DJ9" s="626"/>
      <c r="DK9" s="626"/>
      <c r="DL9" s="626"/>
      <c r="DM9" s="626"/>
      <c r="DN9" s="626"/>
      <c r="DO9" s="626"/>
      <c r="DP9" s="627"/>
      <c r="DQ9" s="634">
        <v>526338</v>
      </c>
      <c r="DR9" s="626"/>
      <c r="DS9" s="626"/>
      <c r="DT9" s="626"/>
      <c r="DU9" s="626"/>
      <c r="DV9" s="626"/>
      <c r="DW9" s="626"/>
      <c r="DX9" s="626"/>
      <c r="DY9" s="626"/>
      <c r="DZ9" s="626"/>
      <c r="EA9" s="626"/>
      <c r="EB9" s="626"/>
      <c r="EC9" s="635"/>
    </row>
    <row r="10" spans="2:143" ht="11.25" customHeight="1" x14ac:dyDescent="0.15">
      <c r="B10" s="622" t="s">
        <v>227</v>
      </c>
      <c r="C10" s="623"/>
      <c r="D10" s="623"/>
      <c r="E10" s="623"/>
      <c r="F10" s="623"/>
      <c r="G10" s="623"/>
      <c r="H10" s="623"/>
      <c r="I10" s="623"/>
      <c r="J10" s="623"/>
      <c r="K10" s="623"/>
      <c r="L10" s="623"/>
      <c r="M10" s="623"/>
      <c r="N10" s="623"/>
      <c r="O10" s="623"/>
      <c r="P10" s="623"/>
      <c r="Q10" s="624"/>
      <c r="R10" s="625">
        <v>128498</v>
      </c>
      <c r="S10" s="626"/>
      <c r="T10" s="626"/>
      <c r="U10" s="626"/>
      <c r="V10" s="626"/>
      <c r="W10" s="626"/>
      <c r="X10" s="626"/>
      <c r="Y10" s="627"/>
      <c r="Z10" s="628">
        <v>2.1</v>
      </c>
      <c r="AA10" s="628"/>
      <c r="AB10" s="628"/>
      <c r="AC10" s="628"/>
      <c r="AD10" s="629">
        <v>128498</v>
      </c>
      <c r="AE10" s="629"/>
      <c r="AF10" s="629"/>
      <c r="AG10" s="629"/>
      <c r="AH10" s="629"/>
      <c r="AI10" s="629"/>
      <c r="AJ10" s="629"/>
      <c r="AK10" s="629"/>
      <c r="AL10" s="630">
        <v>4.0999999999999996</v>
      </c>
      <c r="AM10" s="631"/>
      <c r="AN10" s="631"/>
      <c r="AO10" s="632"/>
      <c r="AP10" s="622" t="s">
        <v>228</v>
      </c>
      <c r="AQ10" s="623"/>
      <c r="AR10" s="623"/>
      <c r="AS10" s="623"/>
      <c r="AT10" s="623"/>
      <c r="AU10" s="623"/>
      <c r="AV10" s="623"/>
      <c r="AW10" s="623"/>
      <c r="AX10" s="623"/>
      <c r="AY10" s="623"/>
      <c r="AZ10" s="623"/>
      <c r="BA10" s="623"/>
      <c r="BB10" s="623"/>
      <c r="BC10" s="623"/>
      <c r="BD10" s="623"/>
      <c r="BE10" s="623"/>
      <c r="BF10" s="624"/>
      <c r="BG10" s="625">
        <v>18547</v>
      </c>
      <c r="BH10" s="626"/>
      <c r="BI10" s="626"/>
      <c r="BJ10" s="626"/>
      <c r="BK10" s="626"/>
      <c r="BL10" s="626"/>
      <c r="BM10" s="626"/>
      <c r="BN10" s="627"/>
      <c r="BO10" s="628">
        <v>3.1</v>
      </c>
      <c r="BP10" s="628"/>
      <c r="BQ10" s="628"/>
      <c r="BR10" s="628"/>
      <c r="BS10" s="634" t="s">
        <v>112</v>
      </c>
      <c r="BT10" s="626"/>
      <c r="BU10" s="626"/>
      <c r="BV10" s="626"/>
      <c r="BW10" s="626"/>
      <c r="BX10" s="626"/>
      <c r="BY10" s="626"/>
      <c r="BZ10" s="626"/>
      <c r="CA10" s="626"/>
      <c r="CB10" s="635"/>
      <c r="CD10" s="639" t="s">
        <v>229</v>
      </c>
      <c r="CE10" s="640"/>
      <c r="CF10" s="640"/>
      <c r="CG10" s="640"/>
      <c r="CH10" s="640"/>
      <c r="CI10" s="640"/>
      <c r="CJ10" s="640"/>
      <c r="CK10" s="640"/>
      <c r="CL10" s="640"/>
      <c r="CM10" s="640"/>
      <c r="CN10" s="640"/>
      <c r="CO10" s="640"/>
      <c r="CP10" s="640"/>
      <c r="CQ10" s="641"/>
      <c r="CR10" s="625" t="s">
        <v>112</v>
      </c>
      <c r="CS10" s="626"/>
      <c r="CT10" s="626"/>
      <c r="CU10" s="626"/>
      <c r="CV10" s="626"/>
      <c r="CW10" s="626"/>
      <c r="CX10" s="626"/>
      <c r="CY10" s="627"/>
      <c r="CZ10" s="628" t="s">
        <v>112</v>
      </c>
      <c r="DA10" s="628"/>
      <c r="DB10" s="628"/>
      <c r="DC10" s="628"/>
      <c r="DD10" s="634" t="s">
        <v>112</v>
      </c>
      <c r="DE10" s="626"/>
      <c r="DF10" s="626"/>
      <c r="DG10" s="626"/>
      <c r="DH10" s="626"/>
      <c r="DI10" s="626"/>
      <c r="DJ10" s="626"/>
      <c r="DK10" s="626"/>
      <c r="DL10" s="626"/>
      <c r="DM10" s="626"/>
      <c r="DN10" s="626"/>
      <c r="DO10" s="626"/>
      <c r="DP10" s="627"/>
      <c r="DQ10" s="634" t="s">
        <v>112</v>
      </c>
      <c r="DR10" s="626"/>
      <c r="DS10" s="626"/>
      <c r="DT10" s="626"/>
      <c r="DU10" s="626"/>
      <c r="DV10" s="626"/>
      <c r="DW10" s="626"/>
      <c r="DX10" s="626"/>
      <c r="DY10" s="626"/>
      <c r="DZ10" s="626"/>
      <c r="EA10" s="626"/>
      <c r="EB10" s="626"/>
      <c r="EC10" s="635"/>
    </row>
    <row r="11" spans="2:143" ht="11.25" customHeight="1" x14ac:dyDescent="0.15">
      <c r="B11" s="622" t="s">
        <v>230</v>
      </c>
      <c r="C11" s="623"/>
      <c r="D11" s="623"/>
      <c r="E11" s="623"/>
      <c r="F11" s="623"/>
      <c r="G11" s="623"/>
      <c r="H11" s="623"/>
      <c r="I11" s="623"/>
      <c r="J11" s="623"/>
      <c r="K11" s="623"/>
      <c r="L11" s="623"/>
      <c r="M11" s="623"/>
      <c r="N11" s="623"/>
      <c r="O11" s="623"/>
      <c r="P11" s="623"/>
      <c r="Q11" s="624"/>
      <c r="R11" s="625" t="s">
        <v>112</v>
      </c>
      <c r="S11" s="626"/>
      <c r="T11" s="626"/>
      <c r="U11" s="626"/>
      <c r="V11" s="626"/>
      <c r="W11" s="626"/>
      <c r="X11" s="626"/>
      <c r="Y11" s="627"/>
      <c r="Z11" s="628" t="s">
        <v>112</v>
      </c>
      <c r="AA11" s="628"/>
      <c r="AB11" s="628"/>
      <c r="AC11" s="628"/>
      <c r="AD11" s="629" t="s">
        <v>112</v>
      </c>
      <c r="AE11" s="629"/>
      <c r="AF11" s="629"/>
      <c r="AG11" s="629"/>
      <c r="AH11" s="629"/>
      <c r="AI11" s="629"/>
      <c r="AJ11" s="629"/>
      <c r="AK11" s="629"/>
      <c r="AL11" s="630" t="s">
        <v>112</v>
      </c>
      <c r="AM11" s="631"/>
      <c r="AN11" s="631"/>
      <c r="AO11" s="632"/>
      <c r="AP11" s="622" t="s">
        <v>231</v>
      </c>
      <c r="AQ11" s="623"/>
      <c r="AR11" s="623"/>
      <c r="AS11" s="623"/>
      <c r="AT11" s="623"/>
      <c r="AU11" s="623"/>
      <c r="AV11" s="623"/>
      <c r="AW11" s="623"/>
      <c r="AX11" s="623"/>
      <c r="AY11" s="623"/>
      <c r="AZ11" s="623"/>
      <c r="BA11" s="623"/>
      <c r="BB11" s="623"/>
      <c r="BC11" s="623"/>
      <c r="BD11" s="623"/>
      <c r="BE11" s="623"/>
      <c r="BF11" s="624"/>
      <c r="BG11" s="625">
        <v>9676</v>
      </c>
      <c r="BH11" s="626"/>
      <c r="BI11" s="626"/>
      <c r="BJ11" s="626"/>
      <c r="BK11" s="626"/>
      <c r="BL11" s="626"/>
      <c r="BM11" s="626"/>
      <c r="BN11" s="627"/>
      <c r="BO11" s="628">
        <v>1.6</v>
      </c>
      <c r="BP11" s="628"/>
      <c r="BQ11" s="628"/>
      <c r="BR11" s="628"/>
      <c r="BS11" s="634" t="s">
        <v>112</v>
      </c>
      <c r="BT11" s="626"/>
      <c r="BU11" s="626"/>
      <c r="BV11" s="626"/>
      <c r="BW11" s="626"/>
      <c r="BX11" s="626"/>
      <c r="BY11" s="626"/>
      <c r="BZ11" s="626"/>
      <c r="CA11" s="626"/>
      <c r="CB11" s="635"/>
      <c r="CD11" s="639" t="s">
        <v>232</v>
      </c>
      <c r="CE11" s="640"/>
      <c r="CF11" s="640"/>
      <c r="CG11" s="640"/>
      <c r="CH11" s="640"/>
      <c r="CI11" s="640"/>
      <c r="CJ11" s="640"/>
      <c r="CK11" s="640"/>
      <c r="CL11" s="640"/>
      <c r="CM11" s="640"/>
      <c r="CN11" s="640"/>
      <c r="CO11" s="640"/>
      <c r="CP11" s="640"/>
      <c r="CQ11" s="641"/>
      <c r="CR11" s="625">
        <v>717493</v>
      </c>
      <c r="CS11" s="626"/>
      <c r="CT11" s="626"/>
      <c r="CU11" s="626"/>
      <c r="CV11" s="626"/>
      <c r="CW11" s="626"/>
      <c r="CX11" s="626"/>
      <c r="CY11" s="627"/>
      <c r="CZ11" s="628">
        <v>12.5</v>
      </c>
      <c r="DA11" s="628"/>
      <c r="DB11" s="628"/>
      <c r="DC11" s="628"/>
      <c r="DD11" s="634">
        <v>185203</v>
      </c>
      <c r="DE11" s="626"/>
      <c r="DF11" s="626"/>
      <c r="DG11" s="626"/>
      <c r="DH11" s="626"/>
      <c r="DI11" s="626"/>
      <c r="DJ11" s="626"/>
      <c r="DK11" s="626"/>
      <c r="DL11" s="626"/>
      <c r="DM11" s="626"/>
      <c r="DN11" s="626"/>
      <c r="DO11" s="626"/>
      <c r="DP11" s="627"/>
      <c r="DQ11" s="634">
        <v>502991</v>
      </c>
      <c r="DR11" s="626"/>
      <c r="DS11" s="626"/>
      <c r="DT11" s="626"/>
      <c r="DU11" s="626"/>
      <c r="DV11" s="626"/>
      <c r="DW11" s="626"/>
      <c r="DX11" s="626"/>
      <c r="DY11" s="626"/>
      <c r="DZ11" s="626"/>
      <c r="EA11" s="626"/>
      <c r="EB11" s="626"/>
      <c r="EC11" s="635"/>
    </row>
    <row r="12" spans="2:143" ht="11.25" customHeight="1" x14ac:dyDescent="0.15">
      <c r="B12" s="622" t="s">
        <v>233</v>
      </c>
      <c r="C12" s="623"/>
      <c r="D12" s="623"/>
      <c r="E12" s="623"/>
      <c r="F12" s="623"/>
      <c r="G12" s="623"/>
      <c r="H12" s="623"/>
      <c r="I12" s="623"/>
      <c r="J12" s="623"/>
      <c r="K12" s="623"/>
      <c r="L12" s="623"/>
      <c r="M12" s="623"/>
      <c r="N12" s="623"/>
      <c r="O12" s="623"/>
      <c r="P12" s="623"/>
      <c r="Q12" s="624"/>
      <c r="R12" s="625" t="s">
        <v>112</v>
      </c>
      <c r="S12" s="626"/>
      <c r="T12" s="626"/>
      <c r="U12" s="626"/>
      <c r="V12" s="626"/>
      <c r="W12" s="626"/>
      <c r="X12" s="626"/>
      <c r="Y12" s="627"/>
      <c r="Z12" s="628" t="s">
        <v>112</v>
      </c>
      <c r="AA12" s="628"/>
      <c r="AB12" s="628"/>
      <c r="AC12" s="628"/>
      <c r="AD12" s="629" t="s">
        <v>112</v>
      </c>
      <c r="AE12" s="629"/>
      <c r="AF12" s="629"/>
      <c r="AG12" s="629"/>
      <c r="AH12" s="629"/>
      <c r="AI12" s="629"/>
      <c r="AJ12" s="629"/>
      <c r="AK12" s="629"/>
      <c r="AL12" s="630" t="s">
        <v>112</v>
      </c>
      <c r="AM12" s="631"/>
      <c r="AN12" s="631"/>
      <c r="AO12" s="632"/>
      <c r="AP12" s="622" t="s">
        <v>234</v>
      </c>
      <c r="AQ12" s="623"/>
      <c r="AR12" s="623"/>
      <c r="AS12" s="623"/>
      <c r="AT12" s="623"/>
      <c r="AU12" s="623"/>
      <c r="AV12" s="623"/>
      <c r="AW12" s="623"/>
      <c r="AX12" s="623"/>
      <c r="AY12" s="623"/>
      <c r="AZ12" s="623"/>
      <c r="BA12" s="623"/>
      <c r="BB12" s="623"/>
      <c r="BC12" s="623"/>
      <c r="BD12" s="623"/>
      <c r="BE12" s="623"/>
      <c r="BF12" s="624"/>
      <c r="BG12" s="625">
        <v>284129</v>
      </c>
      <c r="BH12" s="626"/>
      <c r="BI12" s="626"/>
      <c r="BJ12" s="626"/>
      <c r="BK12" s="626"/>
      <c r="BL12" s="626"/>
      <c r="BM12" s="626"/>
      <c r="BN12" s="627"/>
      <c r="BO12" s="628">
        <v>47</v>
      </c>
      <c r="BP12" s="628"/>
      <c r="BQ12" s="628"/>
      <c r="BR12" s="628"/>
      <c r="BS12" s="634" t="s">
        <v>112</v>
      </c>
      <c r="BT12" s="626"/>
      <c r="BU12" s="626"/>
      <c r="BV12" s="626"/>
      <c r="BW12" s="626"/>
      <c r="BX12" s="626"/>
      <c r="BY12" s="626"/>
      <c r="BZ12" s="626"/>
      <c r="CA12" s="626"/>
      <c r="CB12" s="635"/>
      <c r="CD12" s="639" t="s">
        <v>235</v>
      </c>
      <c r="CE12" s="640"/>
      <c r="CF12" s="640"/>
      <c r="CG12" s="640"/>
      <c r="CH12" s="640"/>
      <c r="CI12" s="640"/>
      <c r="CJ12" s="640"/>
      <c r="CK12" s="640"/>
      <c r="CL12" s="640"/>
      <c r="CM12" s="640"/>
      <c r="CN12" s="640"/>
      <c r="CO12" s="640"/>
      <c r="CP12" s="640"/>
      <c r="CQ12" s="641"/>
      <c r="CR12" s="625">
        <v>168420</v>
      </c>
      <c r="CS12" s="626"/>
      <c r="CT12" s="626"/>
      <c r="CU12" s="626"/>
      <c r="CV12" s="626"/>
      <c r="CW12" s="626"/>
      <c r="CX12" s="626"/>
      <c r="CY12" s="627"/>
      <c r="CZ12" s="628">
        <v>2.9</v>
      </c>
      <c r="DA12" s="628"/>
      <c r="DB12" s="628"/>
      <c r="DC12" s="628"/>
      <c r="DD12" s="634">
        <v>2226</v>
      </c>
      <c r="DE12" s="626"/>
      <c r="DF12" s="626"/>
      <c r="DG12" s="626"/>
      <c r="DH12" s="626"/>
      <c r="DI12" s="626"/>
      <c r="DJ12" s="626"/>
      <c r="DK12" s="626"/>
      <c r="DL12" s="626"/>
      <c r="DM12" s="626"/>
      <c r="DN12" s="626"/>
      <c r="DO12" s="626"/>
      <c r="DP12" s="627"/>
      <c r="DQ12" s="634">
        <v>45820</v>
      </c>
      <c r="DR12" s="626"/>
      <c r="DS12" s="626"/>
      <c r="DT12" s="626"/>
      <c r="DU12" s="626"/>
      <c r="DV12" s="626"/>
      <c r="DW12" s="626"/>
      <c r="DX12" s="626"/>
      <c r="DY12" s="626"/>
      <c r="DZ12" s="626"/>
      <c r="EA12" s="626"/>
      <c r="EB12" s="626"/>
      <c r="EC12" s="635"/>
    </row>
    <row r="13" spans="2:143" ht="11.25" customHeight="1" x14ac:dyDescent="0.15">
      <c r="B13" s="622" t="s">
        <v>236</v>
      </c>
      <c r="C13" s="623"/>
      <c r="D13" s="623"/>
      <c r="E13" s="623"/>
      <c r="F13" s="623"/>
      <c r="G13" s="623"/>
      <c r="H13" s="623"/>
      <c r="I13" s="623"/>
      <c r="J13" s="623"/>
      <c r="K13" s="623"/>
      <c r="L13" s="623"/>
      <c r="M13" s="623"/>
      <c r="N13" s="623"/>
      <c r="O13" s="623"/>
      <c r="P13" s="623"/>
      <c r="Q13" s="624"/>
      <c r="R13" s="625">
        <v>12969</v>
      </c>
      <c r="S13" s="626"/>
      <c r="T13" s="626"/>
      <c r="U13" s="626"/>
      <c r="V13" s="626"/>
      <c r="W13" s="626"/>
      <c r="X13" s="626"/>
      <c r="Y13" s="627"/>
      <c r="Z13" s="628">
        <v>0.2</v>
      </c>
      <c r="AA13" s="628"/>
      <c r="AB13" s="628"/>
      <c r="AC13" s="628"/>
      <c r="AD13" s="629">
        <v>12969</v>
      </c>
      <c r="AE13" s="629"/>
      <c r="AF13" s="629"/>
      <c r="AG13" s="629"/>
      <c r="AH13" s="629"/>
      <c r="AI13" s="629"/>
      <c r="AJ13" s="629"/>
      <c r="AK13" s="629"/>
      <c r="AL13" s="630">
        <v>0.4</v>
      </c>
      <c r="AM13" s="631"/>
      <c r="AN13" s="631"/>
      <c r="AO13" s="632"/>
      <c r="AP13" s="622" t="s">
        <v>237</v>
      </c>
      <c r="AQ13" s="623"/>
      <c r="AR13" s="623"/>
      <c r="AS13" s="623"/>
      <c r="AT13" s="623"/>
      <c r="AU13" s="623"/>
      <c r="AV13" s="623"/>
      <c r="AW13" s="623"/>
      <c r="AX13" s="623"/>
      <c r="AY13" s="623"/>
      <c r="AZ13" s="623"/>
      <c r="BA13" s="623"/>
      <c r="BB13" s="623"/>
      <c r="BC13" s="623"/>
      <c r="BD13" s="623"/>
      <c r="BE13" s="623"/>
      <c r="BF13" s="624"/>
      <c r="BG13" s="625">
        <v>281453</v>
      </c>
      <c r="BH13" s="626"/>
      <c r="BI13" s="626"/>
      <c r="BJ13" s="626"/>
      <c r="BK13" s="626"/>
      <c r="BL13" s="626"/>
      <c r="BM13" s="626"/>
      <c r="BN13" s="627"/>
      <c r="BO13" s="628">
        <v>46.5</v>
      </c>
      <c r="BP13" s="628"/>
      <c r="BQ13" s="628"/>
      <c r="BR13" s="628"/>
      <c r="BS13" s="634" t="s">
        <v>112</v>
      </c>
      <c r="BT13" s="626"/>
      <c r="BU13" s="626"/>
      <c r="BV13" s="626"/>
      <c r="BW13" s="626"/>
      <c r="BX13" s="626"/>
      <c r="BY13" s="626"/>
      <c r="BZ13" s="626"/>
      <c r="CA13" s="626"/>
      <c r="CB13" s="635"/>
      <c r="CD13" s="639" t="s">
        <v>238</v>
      </c>
      <c r="CE13" s="640"/>
      <c r="CF13" s="640"/>
      <c r="CG13" s="640"/>
      <c r="CH13" s="640"/>
      <c r="CI13" s="640"/>
      <c r="CJ13" s="640"/>
      <c r="CK13" s="640"/>
      <c r="CL13" s="640"/>
      <c r="CM13" s="640"/>
      <c r="CN13" s="640"/>
      <c r="CO13" s="640"/>
      <c r="CP13" s="640"/>
      <c r="CQ13" s="641"/>
      <c r="CR13" s="625">
        <v>455269</v>
      </c>
      <c r="CS13" s="626"/>
      <c r="CT13" s="626"/>
      <c r="CU13" s="626"/>
      <c r="CV13" s="626"/>
      <c r="CW13" s="626"/>
      <c r="CX13" s="626"/>
      <c r="CY13" s="627"/>
      <c r="CZ13" s="628">
        <v>7.9</v>
      </c>
      <c r="DA13" s="628"/>
      <c r="DB13" s="628"/>
      <c r="DC13" s="628"/>
      <c r="DD13" s="634">
        <v>367006</v>
      </c>
      <c r="DE13" s="626"/>
      <c r="DF13" s="626"/>
      <c r="DG13" s="626"/>
      <c r="DH13" s="626"/>
      <c r="DI13" s="626"/>
      <c r="DJ13" s="626"/>
      <c r="DK13" s="626"/>
      <c r="DL13" s="626"/>
      <c r="DM13" s="626"/>
      <c r="DN13" s="626"/>
      <c r="DO13" s="626"/>
      <c r="DP13" s="627"/>
      <c r="DQ13" s="634">
        <v>154522</v>
      </c>
      <c r="DR13" s="626"/>
      <c r="DS13" s="626"/>
      <c r="DT13" s="626"/>
      <c r="DU13" s="626"/>
      <c r="DV13" s="626"/>
      <c r="DW13" s="626"/>
      <c r="DX13" s="626"/>
      <c r="DY13" s="626"/>
      <c r="DZ13" s="626"/>
      <c r="EA13" s="626"/>
      <c r="EB13" s="626"/>
      <c r="EC13" s="635"/>
    </row>
    <row r="14" spans="2:143" ht="11.25" customHeight="1" x14ac:dyDescent="0.15">
      <c r="B14" s="622" t="s">
        <v>239</v>
      </c>
      <c r="C14" s="623"/>
      <c r="D14" s="623"/>
      <c r="E14" s="623"/>
      <c r="F14" s="623"/>
      <c r="G14" s="623"/>
      <c r="H14" s="623"/>
      <c r="I14" s="623"/>
      <c r="J14" s="623"/>
      <c r="K14" s="623"/>
      <c r="L14" s="623"/>
      <c r="M14" s="623"/>
      <c r="N14" s="623"/>
      <c r="O14" s="623"/>
      <c r="P14" s="623"/>
      <c r="Q14" s="624"/>
      <c r="R14" s="625" t="s">
        <v>112</v>
      </c>
      <c r="S14" s="626"/>
      <c r="T14" s="626"/>
      <c r="U14" s="626"/>
      <c r="V14" s="626"/>
      <c r="W14" s="626"/>
      <c r="X14" s="626"/>
      <c r="Y14" s="627"/>
      <c r="Z14" s="628" t="s">
        <v>112</v>
      </c>
      <c r="AA14" s="628"/>
      <c r="AB14" s="628"/>
      <c r="AC14" s="628"/>
      <c r="AD14" s="629" t="s">
        <v>112</v>
      </c>
      <c r="AE14" s="629"/>
      <c r="AF14" s="629"/>
      <c r="AG14" s="629"/>
      <c r="AH14" s="629"/>
      <c r="AI14" s="629"/>
      <c r="AJ14" s="629"/>
      <c r="AK14" s="629"/>
      <c r="AL14" s="630" t="s">
        <v>112</v>
      </c>
      <c r="AM14" s="631"/>
      <c r="AN14" s="631"/>
      <c r="AO14" s="632"/>
      <c r="AP14" s="622" t="s">
        <v>240</v>
      </c>
      <c r="AQ14" s="623"/>
      <c r="AR14" s="623"/>
      <c r="AS14" s="623"/>
      <c r="AT14" s="623"/>
      <c r="AU14" s="623"/>
      <c r="AV14" s="623"/>
      <c r="AW14" s="623"/>
      <c r="AX14" s="623"/>
      <c r="AY14" s="623"/>
      <c r="AZ14" s="623"/>
      <c r="BA14" s="623"/>
      <c r="BB14" s="623"/>
      <c r="BC14" s="623"/>
      <c r="BD14" s="623"/>
      <c r="BE14" s="623"/>
      <c r="BF14" s="624"/>
      <c r="BG14" s="625">
        <v>26740</v>
      </c>
      <c r="BH14" s="626"/>
      <c r="BI14" s="626"/>
      <c r="BJ14" s="626"/>
      <c r="BK14" s="626"/>
      <c r="BL14" s="626"/>
      <c r="BM14" s="626"/>
      <c r="BN14" s="627"/>
      <c r="BO14" s="628">
        <v>4.4000000000000004</v>
      </c>
      <c r="BP14" s="628"/>
      <c r="BQ14" s="628"/>
      <c r="BR14" s="628"/>
      <c r="BS14" s="634" t="s">
        <v>112</v>
      </c>
      <c r="BT14" s="626"/>
      <c r="BU14" s="626"/>
      <c r="BV14" s="626"/>
      <c r="BW14" s="626"/>
      <c r="BX14" s="626"/>
      <c r="BY14" s="626"/>
      <c r="BZ14" s="626"/>
      <c r="CA14" s="626"/>
      <c r="CB14" s="635"/>
      <c r="CD14" s="639" t="s">
        <v>241</v>
      </c>
      <c r="CE14" s="640"/>
      <c r="CF14" s="640"/>
      <c r="CG14" s="640"/>
      <c r="CH14" s="640"/>
      <c r="CI14" s="640"/>
      <c r="CJ14" s="640"/>
      <c r="CK14" s="640"/>
      <c r="CL14" s="640"/>
      <c r="CM14" s="640"/>
      <c r="CN14" s="640"/>
      <c r="CO14" s="640"/>
      <c r="CP14" s="640"/>
      <c r="CQ14" s="641"/>
      <c r="CR14" s="625">
        <v>172190</v>
      </c>
      <c r="CS14" s="626"/>
      <c r="CT14" s="626"/>
      <c r="CU14" s="626"/>
      <c r="CV14" s="626"/>
      <c r="CW14" s="626"/>
      <c r="CX14" s="626"/>
      <c r="CY14" s="627"/>
      <c r="CZ14" s="628">
        <v>3</v>
      </c>
      <c r="DA14" s="628"/>
      <c r="DB14" s="628"/>
      <c r="DC14" s="628"/>
      <c r="DD14" s="634">
        <v>919</v>
      </c>
      <c r="DE14" s="626"/>
      <c r="DF14" s="626"/>
      <c r="DG14" s="626"/>
      <c r="DH14" s="626"/>
      <c r="DI14" s="626"/>
      <c r="DJ14" s="626"/>
      <c r="DK14" s="626"/>
      <c r="DL14" s="626"/>
      <c r="DM14" s="626"/>
      <c r="DN14" s="626"/>
      <c r="DO14" s="626"/>
      <c r="DP14" s="627"/>
      <c r="DQ14" s="634">
        <v>172148</v>
      </c>
      <c r="DR14" s="626"/>
      <c r="DS14" s="626"/>
      <c r="DT14" s="626"/>
      <c r="DU14" s="626"/>
      <c r="DV14" s="626"/>
      <c r="DW14" s="626"/>
      <c r="DX14" s="626"/>
      <c r="DY14" s="626"/>
      <c r="DZ14" s="626"/>
      <c r="EA14" s="626"/>
      <c r="EB14" s="626"/>
      <c r="EC14" s="635"/>
    </row>
    <row r="15" spans="2:143" ht="11.25" customHeight="1" x14ac:dyDescent="0.15">
      <c r="B15" s="622" t="s">
        <v>242</v>
      </c>
      <c r="C15" s="623"/>
      <c r="D15" s="623"/>
      <c r="E15" s="623"/>
      <c r="F15" s="623"/>
      <c r="G15" s="623"/>
      <c r="H15" s="623"/>
      <c r="I15" s="623"/>
      <c r="J15" s="623"/>
      <c r="K15" s="623"/>
      <c r="L15" s="623"/>
      <c r="M15" s="623"/>
      <c r="N15" s="623"/>
      <c r="O15" s="623"/>
      <c r="P15" s="623"/>
      <c r="Q15" s="624"/>
      <c r="R15" s="625">
        <v>498</v>
      </c>
      <c r="S15" s="626"/>
      <c r="T15" s="626"/>
      <c r="U15" s="626"/>
      <c r="V15" s="626"/>
      <c r="W15" s="626"/>
      <c r="X15" s="626"/>
      <c r="Y15" s="627"/>
      <c r="Z15" s="628">
        <v>0</v>
      </c>
      <c r="AA15" s="628"/>
      <c r="AB15" s="628"/>
      <c r="AC15" s="628"/>
      <c r="AD15" s="629">
        <v>498</v>
      </c>
      <c r="AE15" s="629"/>
      <c r="AF15" s="629"/>
      <c r="AG15" s="629"/>
      <c r="AH15" s="629"/>
      <c r="AI15" s="629"/>
      <c r="AJ15" s="629"/>
      <c r="AK15" s="629"/>
      <c r="AL15" s="630">
        <v>0</v>
      </c>
      <c r="AM15" s="631"/>
      <c r="AN15" s="631"/>
      <c r="AO15" s="632"/>
      <c r="AP15" s="622" t="s">
        <v>243</v>
      </c>
      <c r="AQ15" s="623"/>
      <c r="AR15" s="623"/>
      <c r="AS15" s="623"/>
      <c r="AT15" s="623"/>
      <c r="AU15" s="623"/>
      <c r="AV15" s="623"/>
      <c r="AW15" s="623"/>
      <c r="AX15" s="623"/>
      <c r="AY15" s="623"/>
      <c r="AZ15" s="623"/>
      <c r="BA15" s="623"/>
      <c r="BB15" s="623"/>
      <c r="BC15" s="623"/>
      <c r="BD15" s="623"/>
      <c r="BE15" s="623"/>
      <c r="BF15" s="624"/>
      <c r="BG15" s="625">
        <v>50397</v>
      </c>
      <c r="BH15" s="626"/>
      <c r="BI15" s="626"/>
      <c r="BJ15" s="626"/>
      <c r="BK15" s="626"/>
      <c r="BL15" s="626"/>
      <c r="BM15" s="626"/>
      <c r="BN15" s="627"/>
      <c r="BO15" s="628">
        <v>8.3000000000000007</v>
      </c>
      <c r="BP15" s="628"/>
      <c r="BQ15" s="628"/>
      <c r="BR15" s="628"/>
      <c r="BS15" s="634" t="s">
        <v>112</v>
      </c>
      <c r="BT15" s="626"/>
      <c r="BU15" s="626"/>
      <c r="BV15" s="626"/>
      <c r="BW15" s="626"/>
      <c r="BX15" s="626"/>
      <c r="BY15" s="626"/>
      <c r="BZ15" s="626"/>
      <c r="CA15" s="626"/>
      <c r="CB15" s="635"/>
      <c r="CD15" s="639" t="s">
        <v>244</v>
      </c>
      <c r="CE15" s="640"/>
      <c r="CF15" s="640"/>
      <c r="CG15" s="640"/>
      <c r="CH15" s="640"/>
      <c r="CI15" s="640"/>
      <c r="CJ15" s="640"/>
      <c r="CK15" s="640"/>
      <c r="CL15" s="640"/>
      <c r="CM15" s="640"/>
      <c r="CN15" s="640"/>
      <c r="CO15" s="640"/>
      <c r="CP15" s="640"/>
      <c r="CQ15" s="641"/>
      <c r="CR15" s="625">
        <v>327626</v>
      </c>
      <c r="CS15" s="626"/>
      <c r="CT15" s="626"/>
      <c r="CU15" s="626"/>
      <c r="CV15" s="626"/>
      <c r="CW15" s="626"/>
      <c r="CX15" s="626"/>
      <c r="CY15" s="627"/>
      <c r="CZ15" s="628">
        <v>5.7</v>
      </c>
      <c r="DA15" s="628"/>
      <c r="DB15" s="628"/>
      <c r="DC15" s="628"/>
      <c r="DD15" s="634" t="s">
        <v>112</v>
      </c>
      <c r="DE15" s="626"/>
      <c r="DF15" s="626"/>
      <c r="DG15" s="626"/>
      <c r="DH15" s="626"/>
      <c r="DI15" s="626"/>
      <c r="DJ15" s="626"/>
      <c r="DK15" s="626"/>
      <c r="DL15" s="626"/>
      <c r="DM15" s="626"/>
      <c r="DN15" s="626"/>
      <c r="DO15" s="626"/>
      <c r="DP15" s="627"/>
      <c r="DQ15" s="634">
        <v>267581</v>
      </c>
      <c r="DR15" s="626"/>
      <c r="DS15" s="626"/>
      <c r="DT15" s="626"/>
      <c r="DU15" s="626"/>
      <c r="DV15" s="626"/>
      <c r="DW15" s="626"/>
      <c r="DX15" s="626"/>
      <c r="DY15" s="626"/>
      <c r="DZ15" s="626"/>
      <c r="EA15" s="626"/>
      <c r="EB15" s="626"/>
      <c r="EC15" s="635"/>
    </row>
    <row r="16" spans="2:143" ht="11.25" customHeight="1" x14ac:dyDescent="0.15">
      <c r="B16" s="622" t="s">
        <v>245</v>
      </c>
      <c r="C16" s="623"/>
      <c r="D16" s="623"/>
      <c r="E16" s="623"/>
      <c r="F16" s="623"/>
      <c r="G16" s="623"/>
      <c r="H16" s="623"/>
      <c r="I16" s="623"/>
      <c r="J16" s="623"/>
      <c r="K16" s="623"/>
      <c r="L16" s="623"/>
      <c r="M16" s="623"/>
      <c r="N16" s="623"/>
      <c r="O16" s="623"/>
      <c r="P16" s="623"/>
      <c r="Q16" s="624"/>
      <c r="R16" s="625">
        <v>2555181</v>
      </c>
      <c r="S16" s="626"/>
      <c r="T16" s="626"/>
      <c r="U16" s="626"/>
      <c r="V16" s="626"/>
      <c r="W16" s="626"/>
      <c r="X16" s="626"/>
      <c r="Y16" s="627"/>
      <c r="Z16" s="628">
        <v>42.4</v>
      </c>
      <c r="AA16" s="628"/>
      <c r="AB16" s="628"/>
      <c r="AC16" s="628"/>
      <c r="AD16" s="629">
        <v>2289764</v>
      </c>
      <c r="AE16" s="629"/>
      <c r="AF16" s="629"/>
      <c r="AG16" s="629"/>
      <c r="AH16" s="629"/>
      <c r="AI16" s="629"/>
      <c r="AJ16" s="629"/>
      <c r="AK16" s="629"/>
      <c r="AL16" s="630">
        <v>73.2</v>
      </c>
      <c r="AM16" s="631"/>
      <c r="AN16" s="631"/>
      <c r="AO16" s="632"/>
      <c r="AP16" s="622" t="s">
        <v>246</v>
      </c>
      <c r="AQ16" s="623"/>
      <c r="AR16" s="623"/>
      <c r="AS16" s="623"/>
      <c r="AT16" s="623"/>
      <c r="AU16" s="623"/>
      <c r="AV16" s="623"/>
      <c r="AW16" s="623"/>
      <c r="AX16" s="623"/>
      <c r="AY16" s="623"/>
      <c r="AZ16" s="623"/>
      <c r="BA16" s="623"/>
      <c r="BB16" s="623"/>
      <c r="BC16" s="623"/>
      <c r="BD16" s="623"/>
      <c r="BE16" s="623"/>
      <c r="BF16" s="624"/>
      <c r="BG16" s="625" t="s">
        <v>112</v>
      </c>
      <c r="BH16" s="626"/>
      <c r="BI16" s="626"/>
      <c r="BJ16" s="626"/>
      <c r="BK16" s="626"/>
      <c r="BL16" s="626"/>
      <c r="BM16" s="626"/>
      <c r="BN16" s="627"/>
      <c r="BO16" s="628" t="s">
        <v>112</v>
      </c>
      <c r="BP16" s="628"/>
      <c r="BQ16" s="628"/>
      <c r="BR16" s="628"/>
      <c r="BS16" s="634" t="s">
        <v>112</v>
      </c>
      <c r="BT16" s="626"/>
      <c r="BU16" s="626"/>
      <c r="BV16" s="626"/>
      <c r="BW16" s="626"/>
      <c r="BX16" s="626"/>
      <c r="BY16" s="626"/>
      <c r="BZ16" s="626"/>
      <c r="CA16" s="626"/>
      <c r="CB16" s="635"/>
      <c r="CD16" s="639" t="s">
        <v>247</v>
      </c>
      <c r="CE16" s="640"/>
      <c r="CF16" s="640"/>
      <c r="CG16" s="640"/>
      <c r="CH16" s="640"/>
      <c r="CI16" s="640"/>
      <c r="CJ16" s="640"/>
      <c r="CK16" s="640"/>
      <c r="CL16" s="640"/>
      <c r="CM16" s="640"/>
      <c r="CN16" s="640"/>
      <c r="CO16" s="640"/>
      <c r="CP16" s="640"/>
      <c r="CQ16" s="641"/>
      <c r="CR16" s="625">
        <v>488171</v>
      </c>
      <c r="CS16" s="626"/>
      <c r="CT16" s="626"/>
      <c r="CU16" s="626"/>
      <c r="CV16" s="626"/>
      <c r="CW16" s="626"/>
      <c r="CX16" s="626"/>
      <c r="CY16" s="627"/>
      <c r="CZ16" s="628">
        <v>8.5</v>
      </c>
      <c r="DA16" s="628"/>
      <c r="DB16" s="628"/>
      <c r="DC16" s="628"/>
      <c r="DD16" s="634" t="s">
        <v>112</v>
      </c>
      <c r="DE16" s="626"/>
      <c r="DF16" s="626"/>
      <c r="DG16" s="626"/>
      <c r="DH16" s="626"/>
      <c r="DI16" s="626"/>
      <c r="DJ16" s="626"/>
      <c r="DK16" s="626"/>
      <c r="DL16" s="626"/>
      <c r="DM16" s="626"/>
      <c r="DN16" s="626"/>
      <c r="DO16" s="626"/>
      <c r="DP16" s="627"/>
      <c r="DQ16" s="634">
        <v>55468</v>
      </c>
      <c r="DR16" s="626"/>
      <c r="DS16" s="626"/>
      <c r="DT16" s="626"/>
      <c r="DU16" s="626"/>
      <c r="DV16" s="626"/>
      <c r="DW16" s="626"/>
      <c r="DX16" s="626"/>
      <c r="DY16" s="626"/>
      <c r="DZ16" s="626"/>
      <c r="EA16" s="626"/>
      <c r="EB16" s="626"/>
      <c r="EC16" s="635"/>
    </row>
    <row r="17" spans="2:133" ht="11.25" customHeight="1" x14ac:dyDescent="0.15">
      <c r="B17" s="622" t="s">
        <v>248</v>
      </c>
      <c r="C17" s="623"/>
      <c r="D17" s="623"/>
      <c r="E17" s="623"/>
      <c r="F17" s="623"/>
      <c r="G17" s="623"/>
      <c r="H17" s="623"/>
      <c r="I17" s="623"/>
      <c r="J17" s="623"/>
      <c r="K17" s="623"/>
      <c r="L17" s="623"/>
      <c r="M17" s="623"/>
      <c r="N17" s="623"/>
      <c r="O17" s="623"/>
      <c r="P17" s="623"/>
      <c r="Q17" s="624"/>
      <c r="R17" s="625">
        <v>2289764</v>
      </c>
      <c r="S17" s="626"/>
      <c r="T17" s="626"/>
      <c r="U17" s="626"/>
      <c r="V17" s="626"/>
      <c r="W17" s="626"/>
      <c r="X17" s="626"/>
      <c r="Y17" s="627"/>
      <c r="Z17" s="628">
        <v>38</v>
      </c>
      <c r="AA17" s="628"/>
      <c r="AB17" s="628"/>
      <c r="AC17" s="628"/>
      <c r="AD17" s="629">
        <v>2289764</v>
      </c>
      <c r="AE17" s="629"/>
      <c r="AF17" s="629"/>
      <c r="AG17" s="629"/>
      <c r="AH17" s="629"/>
      <c r="AI17" s="629"/>
      <c r="AJ17" s="629"/>
      <c r="AK17" s="629"/>
      <c r="AL17" s="630">
        <v>73.2</v>
      </c>
      <c r="AM17" s="631"/>
      <c r="AN17" s="631"/>
      <c r="AO17" s="632"/>
      <c r="AP17" s="622" t="s">
        <v>249</v>
      </c>
      <c r="AQ17" s="623"/>
      <c r="AR17" s="623"/>
      <c r="AS17" s="623"/>
      <c r="AT17" s="623"/>
      <c r="AU17" s="623"/>
      <c r="AV17" s="623"/>
      <c r="AW17" s="623"/>
      <c r="AX17" s="623"/>
      <c r="AY17" s="623"/>
      <c r="AZ17" s="623"/>
      <c r="BA17" s="623"/>
      <c r="BB17" s="623"/>
      <c r="BC17" s="623"/>
      <c r="BD17" s="623"/>
      <c r="BE17" s="623"/>
      <c r="BF17" s="624"/>
      <c r="BG17" s="625" t="s">
        <v>112</v>
      </c>
      <c r="BH17" s="626"/>
      <c r="BI17" s="626"/>
      <c r="BJ17" s="626"/>
      <c r="BK17" s="626"/>
      <c r="BL17" s="626"/>
      <c r="BM17" s="626"/>
      <c r="BN17" s="627"/>
      <c r="BO17" s="628" t="s">
        <v>112</v>
      </c>
      <c r="BP17" s="628"/>
      <c r="BQ17" s="628"/>
      <c r="BR17" s="628"/>
      <c r="BS17" s="634" t="s">
        <v>112</v>
      </c>
      <c r="BT17" s="626"/>
      <c r="BU17" s="626"/>
      <c r="BV17" s="626"/>
      <c r="BW17" s="626"/>
      <c r="BX17" s="626"/>
      <c r="BY17" s="626"/>
      <c r="BZ17" s="626"/>
      <c r="CA17" s="626"/>
      <c r="CB17" s="635"/>
      <c r="CD17" s="639" t="s">
        <v>250</v>
      </c>
      <c r="CE17" s="640"/>
      <c r="CF17" s="640"/>
      <c r="CG17" s="640"/>
      <c r="CH17" s="640"/>
      <c r="CI17" s="640"/>
      <c r="CJ17" s="640"/>
      <c r="CK17" s="640"/>
      <c r="CL17" s="640"/>
      <c r="CM17" s="640"/>
      <c r="CN17" s="640"/>
      <c r="CO17" s="640"/>
      <c r="CP17" s="640"/>
      <c r="CQ17" s="641"/>
      <c r="CR17" s="625">
        <v>493070</v>
      </c>
      <c r="CS17" s="626"/>
      <c r="CT17" s="626"/>
      <c r="CU17" s="626"/>
      <c r="CV17" s="626"/>
      <c r="CW17" s="626"/>
      <c r="CX17" s="626"/>
      <c r="CY17" s="627"/>
      <c r="CZ17" s="628">
        <v>8.6</v>
      </c>
      <c r="DA17" s="628"/>
      <c r="DB17" s="628"/>
      <c r="DC17" s="628"/>
      <c r="DD17" s="634" t="s">
        <v>112</v>
      </c>
      <c r="DE17" s="626"/>
      <c r="DF17" s="626"/>
      <c r="DG17" s="626"/>
      <c r="DH17" s="626"/>
      <c r="DI17" s="626"/>
      <c r="DJ17" s="626"/>
      <c r="DK17" s="626"/>
      <c r="DL17" s="626"/>
      <c r="DM17" s="626"/>
      <c r="DN17" s="626"/>
      <c r="DO17" s="626"/>
      <c r="DP17" s="627"/>
      <c r="DQ17" s="634">
        <v>480640</v>
      </c>
      <c r="DR17" s="626"/>
      <c r="DS17" s="626"/>
      <c r="DT17" s="626"/>
      <c r="DU17" s="626"/>
      <c r="DV17" s="626"/>
      <c r="DW17" s="626"/>
      <c r="DX17" s="626"/>
      <c r="DY17" s="626"/>
      <c r="DZ17" s="626"/>
      <c r="EA17" s="626"/>
      <c r="EB17" s="626"/>
      <c r="EC17" s="635"/>
    </row>
    <row r="18" spans="2:133" ht="11.25" customHeight="1" x14ac:dyDescent="0.15">
      <c r="B18" s="622" t="s">
        <v>251</v>
      </c>
      <c r="C18" s="623"/>
      <c r="D18" s="623"/>
      <c r="E18" s="623"/>
      <c r="F18" s="623"/>
      <c r="G18" s="623"/>
      <c r="H18" s="623"/>
      <c r="I18" s="623"/>
      <c r="J18" s="623"/>
      <c r="K18" s="623"/>
      <c r="L18" s="623"/>
      <c r="M18" s="623"/>
      <c r="N18" s="623"/>
      <c r="O18" s="623"/>
      <c r="P18" s="623"/>
      <c r="Q18" s="624"/>
      <c r="R18" s="625">
        <v>265417</v>
      </c>
      <c r="S18" s="626"/>
      <c r="T18" s="626"/>
      <c r="U18" s="626"/>
      <c r="V18" s="626"/>
      <c r="W18" s="626"/>
      <c r="X18" s="626"/>
      <c r="Y18" s="627"/>
      <c r="Z18" s="628">
        <v>4.4000000000000004</v>
      </c>
      <c r="AA18" s="628"/>
      <c r="AB18" s="628"/>
      <c r="AC18" s="628"/>
      <c r="AD18" s="629" t="s">
        <v>112</v>
      </c>
      <c r="AE18" s="629"/>
      <c r="AF18" s="629"/>
      <c r="AG18" s="629"/>
      <c r="AH18" s="629"/>
      <c r="AI18" s="629"/>
      <c r="AJ18" s="629"/>
      <c r="AK18" s="629"/>
      <c r="AL18" s="630" t="s">
        <v>112</v>
      </c>
      <c r="AM18" s="631"/>
      <c r="AN18" s="631"/>
      <c r="AO18" s="632"/>
      <c r="AP18" s="622" t="s">
        <v>252</v>
      </c>
      <c r="AQ18" s="623"/>
      <c r="AR18" s="623"/>
      <c r="AS18" s="623"/>
      <c r="AT18" s="623"/>
      <c r="AU18" s="623"/>
      <c r="AV18" s="623"/>
      <c r="AW18" s="623"/>
      <c r="AX18" s="623"/>
      <c r="AY18" s="623"/>
      <c r="AZ18" s="623"/>
      <c r="BA18" s="623"/>
      <c r="BB18" s="623"/>
      <c r="BC18" s="623"/>
      <c r="BD18" s="623"/>
      <c r="BE18" s="623"/>
      <c r="BF18" s="624"/>
      <c r="BG18" s="625" t="s">
        <v>112</v>
      </c>
      <c r="BH18" s="626"/>
      <c r="BI18" s="626"/>
      <c r="BJ18" s="626"/>
      <c r="BK18" s="626"/>
      <c r="BL18" s="626"/>
      <c r="BM18" s="626"/>
      <c r="BN18" s="627"/>
      <c r="BO18" s="628" t="s">
        <v>112</v>
      </c>
      <c r="BP18" s="628"/>
      <c r="BQ18" s="628"/>
      <c r="BR18" s="628"/>
      <c r="BS18" s="634" t="s">
        <v>112</v>
      </c>
      <c r="BT18" s="626"/>
      <c r="BU18" s="626"/>
      <c r="BV18" s="626"/>
      <c r="BW18" s="626"/>
      <c r="BX18" s="626"/>
      <c r="BY18" s="626"/>
      <c r="BZ18" s="626"/>
      <c r="CA18" s="626"/>
      <c r="CB18" s="635"/>
      <c r="CD18" s="639" t="s">
        <v>253</v>
      </c>
      <c r="CE18" s="640"/>
      <c r="CF18" s="640"/>
      <c r="CG18" s="640"/>
      <c r="CH18" s="640"/>
      <c r="CI18" s="640"/>
      <c r="CJ18" s="640"/>
      <c r="CK18" s="640"/>
      <c r="CL18" s="640"/>
      <c r="CM18" s="640"/>
      <c r="CN18" s="640"/>
      <c r="CO18" s="640"/>
      <c r="CP18" s="640"/>
      <c r="CQ18" s="641"/>
      <c r="CR18" s="625" t="s">
        <v>112</v>
      </c>
      <c r="CS18" s="626"/>
      <c r="CT18" s="626"/>
      <c r="CU18" s="626"/>
      <c r="CV18" s="626"/>
      <c r="CW18" s="626"/>
      <c r="CX18" s="626"/>
      <c r="CY18" s="627"/>
      <c r="CZ18" s="628" t="s">
        <v>112</v>
      </c>
      <c r="DA18" s="628"/>
      <c r="DB18" s="628"/>
      <c r="DC18" s="628"/>
      <c r="DD18" s="634" t="s">
        <v>112</v>
      </c>
      <c r="DE18" s="626"/>
      <c r="DF18" s="626"/>
      <c r="DG18" s="626"/>
      <c r="DH18" s="626"/>
      <c r="DI18" s="626"/>
      <c r="DJ18" s="626"/>
      <c r="DK18" s="626"/>
      <c r="DL18" s="626"/>
      <c r="DM18" s="626"/>
      <c r="DN18" s="626"/>
      <c r="DO18" s="626"/>
      <c r="DP18" s="627"/>
      <c r="DQ18" s="634" t="s">
        <v>112</v>
      </c>
      <c r="DR18" s="626"/>
      <c r="DS18" s="626"/>
      <c r="DT18" s="626"/>
      <c r="DU18" s="626"/>
      <c r="DV18" s="626"/>
      <c r="DW18" s="626"/>
      <c r="DX18" s="626"/>
      <c r="DY18" s="626"/>
      <c r="DZ18" s="626"/>
      <c r="EA18" s="626"/>
      <c r="EB18" s="626"/>
      <c r="EC18" s="635"/>
    </row>
    <row r="19" spans="2:133" ht="11.25" customHeight="1" x14ac:dyDescent="0.15">
      <c r="B19" s="622" t="s">
        <v>254</v>
      </c>
      <c r="C19" s="623"/>
      <c r="D19" s="623"/>
      <c r="E19" s="623"/>
      <c r="F19" s="623"/>
      <c r="G19" s="623"/>
      <c r="H19" s="623"/>
      <c r="I19" s="623"/>
      <c r="J19" s="623"/>
      <c r="K19" s="623"/>
      <c r="L19" s="623"/>
      <c r="M19" s="623"/>
      <c r="N19" s="623"/>
      <c r="O19" s="623"/>
      <c r="P19" s="623"/>
      <c r="Q19" s="624"/>
      <c r="R19" s="625" t="s">
        <v>112</v>
      </c>
      <c r="S19" s="626"/>
      <c r="T19" s="626"/>
      <c r="U19" s="626"/>
      <c r="V19" s="626"/>
      <c r="W19" s="626"/>
      <c r="X19" s="626"/>
      <c r="Y19" s="627"/>
      <c r="Z19" s="628" t="s">
        <v>112</v>
      </c>
      <c r="AA19" s="628"/>
      <c r="AB19" s="628"/>
      <c r="AC19" s="628"/>
      <c r="AD19" s="629" t="s">
        <v>112</v>
      </c>
      <c r="AE19" s="629"/>
      <c r="AF19" s="629"/>
      <c r="AG19" s="629"/>
      <c r="AH19" s="629"/>
      <c r="AI19" s="629"/>
      <c r="AJ19" s="629"/>
      <c r="AK19" s="629"/>
      <c r="AL19" s="630" t="s">
        <v>112</v>
      </c>
      <c r="AM19" s="631"/>
      <c r="AN19" s="631"/>
      <c r="AO19" s="632"/>
      <c r="AP19" s="622" t="s">
        <v>255</v>
      </c>
      <c r="AQ19" s="623"/>
      <c r="AR19" s="623"/>
      <c r="AS19" s="623"/>
      <c r="AT19" s="623"/>
      <c r="AU19" s="623"/>
      <c r="AV19" s="623"/>
      <c r="AW19" s="623"/>
      <c r="AX19" s="623"/>
      <c r="AY19" s="623"/>
      <c r="AZ19" s="623"/>
      <c r="BA19" s="623"/>
      <c r="BB19" s="623"/>
      <c r="BC19" s="623"/>
      <c r="BD19" s="623"/>
      <c r="BE19" s="623"/>
      <c r="BF19" s="624"/>
      <c r="BG19" s="625">
        <v>16789</v>
      </c>
      <c r="BH19" s="626"/>
      <c r="BI19" s="626"/>
      <c r="BJ19" s="626"/>
      <c r="BK19" s="626"/>
      <c r="BL19" s="626"/>
      <c r="BM19" s="626"/>
      <c r="BN19" s="627"/>
      <c r="BO19" s="628">
        <v>2.8</v>
      </c>
      <c r="BP19" s="628"/>
      <c r="BQ19" s="628"/>
      <c r="BR19" s="628"/>
      <c r="BS19" s="634" t="s">
        <v>112</v>
      </c>
      <c r="BT19" s="626"/>
      <c r="BU19" s="626"/>
      <c r="BV19" s="626"/>
      <c r="BW19" s="626"/>
      <c r="BX19" s="626"/>
      <c r="BY19" s="626"/>
      <c r="BZ19" s="626"/>
      <c r="CA19" s="626"/>
      <c r="CB19" s="635"/>
      <c r="CD19" s="639" t="s">
        <v>256</v>
      </c>
      <c r="CE19" s="640"/>
      <c r="CF19" s="640"/>
      <c r="CG19" s="640"/>
      <c r="CH19" s="640"/>
      <c r="CI19" s="640"/>
      <c r="CJ19" s="640"/>
      <c r="CK19" s="640"/>
      <c r="CL19" s="640"/>
      <c r="CM19" s="640"/>
      <c r="CN19" s="640"/>
      <c r="CO19" s="640"/>
      <c r="CP19" s="640"/>
      <c r="CQ19" s="641"/>
      <c r="CR19" s="625" t="s">
        <v>112</v>
      </c>
      <c r="CS19" s="626"/>
      <c r="CT19" s="626"/>
      <c r="CU19" s="626"/>
      <c r="CV19" s="626"/>
      <c r="CW19" s="626"/>
      <c r="CX19" s="626"/>
      <c r="CY19" s="627"/>
      <c r="CZ19" s="628" t="s">
        <v>112</v>
      </c>
      <c r="DA19" s="628"/>
      <c r="DB19" s="628"/>
      <c r="DC19" s="628"/>
      <c r="DD19" s="634" t="s">
        <v>112</v>
      </c>
      <c r="DE19" s="626"/>
      <c r="DF19" s="626"/>
      <c r="DG19" s="626"/>
      <c r="DH19" s="626"/>
      <c r="DI19" s="626"/>
      <c r="DJ19" s="626"/>
      <c r="DK19" s="626"/>
      <c r="DL19" s="626"/>
      <c r="DM19" s="626"/>
      <c r="DN19" s="626"/>
      <c r="DO19" s="626"/>
      <c r="DP19" s="627"/>
      <c r="DQ19" s="634" t="s">
        <v>112</v>
      </c>
      <c r="DR19" s="626"/>
      <c r="DS19" s="626"/>
      <c r="DT19" s="626"/>
      <c r="DU19" s="626"/>
      <c r="DV19" s="626"/>
      <c r="DW19" s="626"/>
      <c r="DX19" s="626"/>
      <c r="DY19" s="626"/>
      <c r="DZ19" s="626"/>
      <c r="EA19" s="626"/>
      <c r="EB19" s="626"/>
      <c r="EC19" s="635"/>
    </row>
    <row r="20" spans="2:133" ht="11.25" customHeight="1" x14ac:dyDescent="0.15">
      <c r="B20" s="622" t="s">
        <v>257</v>
      </c>
      <c r="C20" s="623"/>
      <c r="D20" s="623"/>
      <c r="E20" s="623"/>
      <c r="F20" s="623"/>
      <c r="G20" s="623"/>
      <c r="H20" s="623"/>
      <c r="I20" s="623"/>
      <c r="J20" s="623"/>
      <c r="K20" s="623"/>
      <c r="L20" s="623"/>
      <c r="M20" s="623"/>
      <c r="N20" s="623"/>
      <c r="O20" s="623"/>
      <c r="P20" s="623"/>
      <c r="Q20" s="624"/>
      <c r="R20" s="625">
        <v>3381253</v>
      </c>
      <c r="S20" s="626"/>
      <c r="T20" s="626"/>
      <c r="U20" s="626"/>
      <c r="V20" s="626"/>
      <c r="W20" s="626"/>
      <c r="X20" s="626"/>
      <c r="Y20" s="627"/>
      <c r="Z20" s="628">
        <v>56.1</v>
      </c>
      <c r="AA20" s="628"/>
      <c r="AB20" s="628"/>
      <c r="AC20" s="628"/>
      <c r="AD20" s="629">
        <v>3115836</v>
      </c>
      <c r="AE20" s="629"/>
      <c r="AF20" s="629"/>
      <c r="AG20" s="629"/>
      <c r="AH20" s="629"/>
      <c r="AI20" s="629"/>
      <c r="AJ20" s="629"/>
      <c r="AK20" s="629"/>
      <c r="AL20" s="630">
        <v>99.6</v>
      </c>
      <c r="AM20" s="631"/>
      <c r="AN20" s="631"/>
      <c r="AO20" s="632"/>
      <c r="AP20" s="622" t="s">
        <v>258</v>
      </c>
      <c r="AQ20" s="623"/>
      <c r="AR20" s="623"/>
      <c r="AS20" s="623"/>
      <c r="AT20" s="623"/>
      <c r="AU20" s="623"/>
      <c r="AV20" s="623"/>
      <c r="AW20" s="623"/>
      <c r="AX20" s="623"/>
      <c r="AY20" s="623"/>
      <c r="AZ20" s="623"/>
      <c r="BA20" s="623"/>
      <c r="BB20" s="623"/>
      <c r="BC20" s="623"/>
      <c r="BD20" s="623"/>
      <c r="BE20" s="623"/>
      <c r="BF20" s="624"/>
      <c r="BG20" s="625">
        <v>16789</v>
      </c>
      <c r="BH20" s="626"/>
      <c r="BI20" s="626"/>
      <c r="BJ20" s="626"/>
      <c r="BK20" s="626"/>
      <c r="BL20" s="626"/>
      <c r="BM20" s="626"/>
      <c r="BN20" s="627"/>
      <c r="BO20" s="628">
        <v>2.8</v>
      </c>
      <c r="BP20" s="628"/>
      <c r="BQ20" s="628"/>
      <c r="BR20" s="628"/>
      <c r="BS20" s="634" t="s">
        <v>112</v>
      </c>
      <c r="BT20" s="626"/>
      <c r="BU20" s="626"/>
      <c r="BV20" s="626"/>
      <c r="BW20" s="626"/>
      <c r="BX20" s="626"/>
      <c r="BY20" s="626"/>
      <c r="BZ20" s="626"/>
      <c r="CA20" s="626"/>
      <c r="CB20" s="635"/>
      <c r="CD20" s="639" t="s">
        <v>259</v>
      </c>
      <c r="CE20" s="640"/>
      <c r="CF20" s="640"/>
      <c r="CG20" s="640"/>
      <c r="CH20" s="640"/>
      <c r="CI20" s="640"/>
      <c r="CJ20" s="640"/>
      <c r="CK20" s="640"/>
      <c r="CL20" s="640"/>
      <c r="CM20" s="640"/>
      <c r="CN20" s="640"/>
      <c r="CO20" s="640"/>
      <c r="CP20" s="640"/>
      <c r="CQ20" s="641"/>
      <c r="CR20" s="625">
        <v>5753100</v>
      </c>
      <c r="CS20" s="626"/>
      <c r="CT20" s="626"/>
      <c r="CU20" s="626"/>
      <c r="CV20" s="626"/>
      <c r="CW20" s="626"/>
      <c r="CX20" s="626"/>
      <c r="CY20" s="627"/>
      <c r="CZ20" s="628">
        <v>100</v>
      </c>
      <c r="DA20" s="628"/>
      <c r="DB20" s="628"/>
      <c r="DC20" s="628"/>
      <c r="DD20" s="634">
        <v>590874</v>
      </c>
      <c r="DE20" s="626"/>
      <c r="DF20" s="626"/>
      <c r="DG20" s="626"/>
      <c r="DH20" s="626"/>
      <c r="DI20" s="626"/>
      <c r="DJ20" s="626"/>
      <c r="DK20" s="626"/>
      <c r="DL20" s="626"/>
      <c r="DM20" s="626"/>
      <c r="DN20" s="626"/>
      <c r="DO20" s="626"/>
      <c r="DP20" s="627"/>
      <c r="DQ20" s="634">
        <v>3855064</v>
      </c>
      <c r="DR20" s="626"/>
      <c r="DS20" s="626"/>
      <c r="DT20" s="626"/>
      <c r="DU20" s="626"/>
      <c r="DV20" s="626"/>
      <c r="DW20" s="626"/>
      <c r="DX20" s="626"/>
      <c r="DY20" s="626"/>
      <c r="DZ20" s="626"/>
      <c r="EA20" s="626"/>
      <c r="EB20" s="626"/>
      <c r="EC20" s="635"/>
    </row>
    <row r="21" spans="2:133" ht="11.25" customHeight="1" x14ac:dyDescent="0.15">
      <c r="B21" s="622" t="s">
        <v>260</v>
      </c>
      <c r="C21" s="623"/>
      <c r="D21" s="623"/>
      <c r="E21" s="623"/>
      <c r="F21" s="623"/>
      <c r="G21" s="623"/>
      <c r="H21" s="623"/>
      <c r="I21" s="623"/>
      <c r="J21" s="623"/>
      <c r="K21" s="623"/>
      <c r="L21" s="623"/>
      <c r="M21" s="623"/>
      <c r="N21" s="623"/>
      <c r="O21" s="623"/>
      <c r="P21" s="623"/>
      <c r="Q21" s="624"/>
      <c r="R21" s="625">
        <v>1029</v>
      </c>
      <c r="S21" s="626"/>
      <c r="T21" s="626"/>
      <c r="U21" s="626"/>
      <c r="V21" s="626"/>
      <c r="W21" s="626"/>
      <c r="X21" s="626"/>
      <c r="Y21" s="627"/>
      <c r="Z21" s="628">
        <v>0</v>
      </c>
      <c r="AA21" s="628"/>
      <c r="AB21" s="628"/>
      <c r="AC21" s="628"/>
      <c r="AD21" s="629">
        <v>1029</v>
      </c>
      <c r="AE21" s="629"/>
      <c r="AF21" s="629"/>
      <c r="AG21" s="629"/>
      <c r="AH21" s="629"/>
      <c r="AI21" s="629"/>
      <c r="AJ21" s="629"/>
      <c r="AK21" s="629"/>
      <c r="AL21" s="630">
        <v>0</v>
      </c>
      <c r="AM21" s="631"/>
      <c r="AN21" s="631"/>
      <c r="AO21" s="632"/>
      <c r="AP21" s="642" t="s">
        <v>261</v>
      </c>
      <c r="AQ21" s="643"/>
      <c r="AR21" s="643"/>
      <c r="AS21" s="643"/>
      <c r="AT21" s="643"/>
      <c r="AU21" s="643"/>
      <c r="AV21" s="643"/>
      <c r="AW21" s="643"/>
      <c r="AX21" s="643"/>
      <c r="AY21" s="643"/>
      <c r="AZ21" s="643"/>
      <c r="BA21" s="643"/>
      <c r="BB21" s="643"/>
      <c r="BC21" s="643"/>
      <c r="BD21" s="643"/>
      <c r="BE21" s="643"/>
      <c r="BF21" s="644"/>
      <c r="BG21" s="625">
        <v>16789</v>
      </c>
      <c r="BH21" s="626"/>
      <c r="BI21" s="626"/>
      <c r="BJ21" s="626"/>
      <c r="BK21" s="626"/>
      <c r="BL21" s="626"/>
      <c r="BM21" s="626"/>
      <c r="BN21" s="627"/>
      <c r="BO21" s="628">
        <v>2.8</v>
      </c>
      <c r="BP21" s="628"/>
      <c r="BQ21" s="628"/>
      <c r="BR21" s="628"/>
      <c r="BS21" s="634" t="s">
        <v>112</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x14ac:dyDescent="0.15">
      <c r="B22" s="622" t="s">
        <v>262</v>
      </c>
      <c r="C22" s="623"/>
      <c r="D22" s="623"/>
      <c r="E22" s="623"/>
      <c r="F22" s="623"/>
      <c r="G22" s="623"/>
      <c r="H22" s="623"/>
      <c r="I22" s="623"/>
      <c r="J22" s="623"/>
      <c r="K22" s="623"/>
      <c r="L22" s="623"/>
      <c r="M22" s="623"/>
      <c r="N22" s="623"/>
      <c r="O22" s="623"/>
      <c r="P22" s="623"/>
      <c r="Q22" s="624"/>
      <c r="R22" s="625">
        <v>17454</v>
      </c>
      <c r="S22" s="626"/>
      <c r="T22" s="626"/>
      <c r="U22" s="626"/>
      <c r="V22" s="626"/>
      <c r="W22" s="626"/>
      <c r="X22" s="626"/>
      <c r="Y22" s="627"/>
      <c r="Z22" s="628">
        <v>0.3</v>
      </c>
      <c r="AA22" s="628"/>
      <c r="AB22" s="628"/>
      <c r="AC22" s="628"/>
      <c r="AD22" s="629" t="s">
        <v>112</v>
      </c>
      <c r="AE22" s="629"/>
      <c r="AF22" s="629"/>
      <c r="AG22" s="629"/>
      <c r="AH22" s="629"/>
      <c r="AI22" s="629"/>
      <c r="AJ22" s="629"/>
      <c r="AK22" s="629"/>
      <c r="AL22" s="630" t="s">
        <v>112</v>
      </c>
      <c r="AM22" s="631"/>
      <c r="AN22" s="631"/>
      <c r="AO22" s="632"/>
      <c r="AP22" s="642" t="s">
        <v>263</v>
      </c>
      <c r="AQ22" s="643"/>
      <c r="AR22" s="643"/>
      <c r="AS22" s="643"/>
      <c r="AT22" s="643"/>
      <c r="AU22" s="643"/>
      <c r="AV22" s="643"/>
      <c r="AW22" s="643"/>
      <c r="AX22" s="643"/>
      <c r="AY22" s="643"/>
      <c r="AZ22" s="643"/>
      <c r="BA22" s="643"/>
      <c r="BB22" s="643"/>
      <c r="BC22" s="643"/>
      <c r="BD22" s="643"/>
      <c r="BE22" s="643"/>
      <c r="BF22" s="644"/>
      <c r="BG22" s="625" t="s">
        <v>112</v>
      </c>
      <c r="BH22" s="626"/>
      <c r="BI22" s="626"/>
      <c r="BJ22" s="626"/>
      <c r="BK22" s="626"/>
      <c r="BL22" s="626"/>
      <c r="BM22" s="626"/>
      <c r="BN22" s="627"/>
      <c r="BO22" s="628" t="s">
        <v>112</v>
      </c>
      <c r="BP22" s="628"/>
      <c r="BQ22" s="628"/>
      <c r="BR22" s="628"/>
      <c r="BS22" s="634" t="s">
        <v>112</v>
      </c>
      <c r="BT22" s="626"/>
      <c r="BU22" s="626"/>
      <c r="BV22" s="626"/>
      <c r="BW22" s="626"/>
      <c r="BX22" s="626"/>
      <c r="BY22" s="626"/>
      <c r="BZ22" s="626"/>
      <c r="CA22" s="626"/>
      <c r="CB22" s="635"/>
      <c r="CD22" s="607" t="s">
        <v>264</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x14ac:dyDescent="0.15">
      <c r="B23" s="622" t="s">
        <v>265</v>
      </c>
      <c r="C23" s="623"/>
      <c r="D23" s="623"/>
      <c r="E23" s="623"/>
      <c r="F23" s="623"/>
      <c r="G23" s="623"/>
      <c r="H23" s="623"/>
      <c r="I23" s="623"/>
      <c r="J23" s="623"/>
      <c r="K23" s="623"/>
      <c r="L23" s="623"/>
      <c r="M23" s="623"/>
      <c r="N23" s="623"/>
      <c r="O23" s="623"/>
      <c r="P23" s="623"/>
      <c r="Q23" s="624"/>
      <c r="R23" s="625">
        <v>149923</v>
      </c>
      <c r="S23" s="626"/>
      <c r="T23" s="626"/>
      <c r="U23" s="626"/>
      <c r="V23" s="626"/>
      <c r="W23" s="626"/>
      <c r="X23" s="626"/>
      <c r="Y23" s="627"/>
      <c r="Z23" s="628">
        <v>2.5</v>
      </c>
      <c r="AA23" s="628"/>
      <c r="AB23" s="628"/>
      <c r="AC23" s="628"/>
      <c r="AD23" s="629">
        <v>1516</v>
      </c>
      <c r="AE23" s="629"/>
      <c r="AF23" s="629"/>
      <c r="AG23" s="629"/>
      <c r="AH23" s="629"/>
      <c r="AI23" s="629"/>
      <c r="AJ23" s="629"/>
      <c r="AK23" s="629"/>
      <c r="AL23" s="630">
        <v>0</v>
      </c>
      <c r="AM23" s="631"/>
      <c r="AN23" s="631"/>
      <c r="AO23" s="632"/>
      <c r="AP23" s="642" t="s">
        <v>266</v>
      </c>
      <c r="AQ23" s="643"/>
      <c r="AR23" s="643"/>
      <c r="AS23" s="643"/>
      <c r="AT23" s="643"/>
      <c r="AU23" s="643"/>
      <c r="AV23" s="643"/>
      <c r="AW23" s="643"/>
      <c r="AX23" s="643"/>
      <c r="AY23" s="643"/>
      <c r="AZ23" s="643"/>
      <c r="BA23" s="643"/>
      <c r="BB23" s="643"/>
      <c r="BC23" s="643"/>
      <c r="BD23" s="643"/>
      <c r="BE23" s="643"/>
      <c r="BF23" s="644"/>
      <c r="BG23" s="625" t="s">
        <v>112</v>
      </c>
      <c r="BH23" s="626"/>
      <c r="BI23" s="626"/>
      <c r="BJ23" s="626"/>
      <c r="BK23" s="626"/>
      <c r="BL23" s="626"/>
      <c r="BM23" s="626"/>
      <c r="BN23" s="627"/>
      <c r="BO23" s="628" t="s">
        <v>112</v>
      </c>
      <c r="BP23" s="628"/>
      <c r="BQ23" s="628"/>
      <c r="BR23" s="628"/>
      <c r="BS23" s="634" t="s">
        <v>112</v>
      </c>
      <c r="BT23" s="626"/>
      <c r="BU23" s="626"/>
      <c r="BV23" s="626"/>
      <c r="BW23" s="626"/>
      <c r="BX23" s="626"/>
      <c r="BY23" s="626"/>
      <c r="BZ23" s="626"/>
      <c r="CA23" s="626"/>
      <c r="CB23" s="635"/>
      <c r="CD23" s="607" t="s">
        <v>205</v>
      </c>
      <c r="CE23" s="608"/>
      <c r="CF23" s="608"/>
      <c r="CG23" s="608"/>
      <c r="CH23" s="608"/>
      <c r="CI23" s="608"/>
      <c r="CJ23" s="608"/>
      <c r="CK23" s="608"/>
      <c r="CL23" s="608"/>
      <c r="CM23" s="608"/>
      <c r="CN23" s="608"/>
      <c r="CO23" s="608"/>
      <c r="CP23" s="608"/>
      <c r="CQ23" s="609"/>
      <c r="CR23" s="607" t="s">
        <v>267</v>
      </c>
      <c r="CS23" s="608"/>
      <c r="CT23" s="608"/>
      <c r="CU23" s="608"/>
      <c r="CV23" s="608"/>
      <c r="CW23" s="608"/>
      <c r="CX23" s="608"/>
      <c r="CY23" s="609"/>
      <c r="CZ23" s="607" t="s">
        <v>268</v>
      </c>
      <c r="DA23" s="608"/>
      <c r="DB23" s="608"/>
      <c r="DC23" s="609"/>
      <c r="DD23" s="607" t="s">
        <v>269</v>
      </c>
      <c r="DE23" s="608"/>
      <c r="DF23" s="608"/>
      <c r="DG23" s="608"/>
      <c r="DH23" s="608"/>
      <c r="DI23" s="608"/>
      <c r="DJ23" s="608"/>
      <c r="DK23" s="609"/>
      <c r="DL23" s="648" t="s">
        <v>270</v>
      </c>
      <c r="DM23" s="649"/>
      <c r="DN23" s="649"/>
      <c r="DO23" s="649"/>
      <c r="DP23" s="649"/>
      <c r="DQ23" s="649"/>
      <c r="DR23" s="649"/>
      <c r="DS23" s="649"/>
      <c r="DT23" s="649"/>
      <c r="DU23" s="649"/>
      <c r="DV23" s="650"/>
      <c r="DW23" s="607" t="s">
        <v>271</v>
      </c>
      <c r="DX23" s="608"/>
      <c r="DY23" s="608"/>
      <c r="DZ23" s="608"/>
      <c r="EA23" s="608"/>
      <c r="EB23" s="608"/>
      <c r="EC23" s="609"/>
    </row>
    <row r="24" spans="2:133" ht="11.25" customHeight="1" x14ac:dyDescent="0.15">
      <c r="B24" s="622" t="s">
        <v>272</v>
      </c>
      <c r="C24" s="623"/>
      <c r="D24" s="623"/>
      <c r="E24" s="623"/>
      <c r="F24" s="623"/>
      <c r="G24" s="623"/>
      <c r="H24" s="623"/>
      <c r="I24" s="623"/>
      <c r="J24" s="623"/>
      <c r="K24" s="623"/>
      <c r="L24" s="623"/>
      <c r="M24" s="623"/>
      <c r="N24" s="623"/>
      <c r="O24" s="623"/>
      <c r="P24" s="623"/>
      <c r="Q24" s="624"/>
      <c r="R24" s="625">
        <v>4933</v>
      </c>
      <c r="S24" s="626"/>
      <c r="T24" s="626"/>
      <c r="U24" s="626"/>
      <c r="V24" s="626"/>
      <c r="W24" s="626"/>
      <c r="X24" s="626"/>
      <c r="Y24" s="627"/>
      <c r="Z24" s="628">
        <v>0.1</v>
      </c>
      <c r="AA24" s="628"/>
      <c r="AB24" s="628"/>
      <c r="AC24" s="628"/>
      <c r="AD24" s="629" t="s">
        <v>112</v>
      </c>
      <c r="AE24" s="629"/>
      <c r="AF24" s="629"/>
      <c r="AG24" s="629"/>
      <c r="AH24" s="629"/>
      <c r="AI24" s="629"/>
      <c r="AJ24" s="629"/>
      <c r="AK24" s="629"/>
      <c r="AL24" s="630" t="s">
        <v>112</v>
      </c>
      <c r="AM24" s="631"/>
      <c r="AN24" s="631"/>
      <c r="AO24" s="632"/>
      <c r="AP24" s="642" t="s">
        <v>273</v>
      </c>
      <c r="AQ24" s="643"/>
      <c r="AR24" s="643"/>
      <c r="AS24" s="643"/>
      <c r="AT24" s="643"/>
      <c r="AU24" s="643"/>
      <c r="AV24" s="643"/>
      <c r="AW24" s="643"/>
      <c r="AX24" s="643"/>
      <c r="AY24" s="643"/>
      <c r="AZ24" s="643"/>
      <c r="BA24" s="643"/>
      <c r="BB24" s="643"/>
      <c r="BC24" s="643"/>
      <c r="BD24" s="643"/>
      <c r="BE24" s="643"/>
      <c r="BF24" s="644"/>
      <c r="BG24" s="625" t="s">
        <v>112</v>
      </c>
      <c r="BH24" s="626"/>
      <c r="BI24" s="626"/>
      <c r="BJ24" s="626"/>
      <c r="BK24" s="626"/>
      <c r="BL24" s="626"/>
      <c r="BM24" s="626"/>
      <c r="BN24" s="627"/>
      <c r="BO24" s="628" t="s">
        <v>112</v>
      </c>
      <c r="BP24" s="628"/>
      <c r="BQ24" s="628"/>
      <c r="BR24" s="628"/>
      <c r="BS24" s="634" t="s">
        <v>112</v>
      </c>
      <c r="BT24" s="626"/>
      <c r="BU24" s="626"/>
      <c r="BV24" s="626"/>
      <c r="BW24" s="626"/>
      <c r="BX24" s="626"/>
      <c r="BY24" s="626"/>
      <c r="BZ24" s="626"/>
      <c r="CA24" s="626"/>
      <c r="CB24" s="635"/>
      <c r="CD24" s="636" t="s">
        <v>274</v>
      </c>
      <c r="CE24" s="637"/>
      <c r="CF24" s="637"/>
      <c r="CG24" s="637"/>
      <c r="CH24" s="637"/>
      <c r="CI24" s="637"/>
      <c r="CJ24" s="637"/>
      <c r="CK24" s="637"/>
      <c r="CL24" s="637"/>
      <c r="CM24" s="637"/>
      <c r="CN24" s="637"/>
      <c r="CO24" s="637"/>
      <c r="CP24" s="637"/>
      <c r="CQ24" s="638"/>
      <c r="CR24" s="614">
        <v>2055148</v>
      </c>
      <c r="CS24" s="615"/>
      <c r="CT24" s="615"/>
      <c r="CU24" s="615"/>
      <c r="CV24" s="615"/>
      <c r="CW24" s="615"/>
      <c r="CX24" s="615"/>
      <c r="CY24" s="616"/>
      <c r="CZ24" s="652">
        <v>35.700000000000003</v>
      </c>
      <c r="DA24" s="653"/>
      <c r="DB24" s="653"/>
      <c r="DC24" s="654"/>
      <c r="DD24" s="651">
        <v>1646677</v>
      </c>
      <c r="DE24" s="615"/>
      <c r="DF24" s="615"/>
      <c r="DG24" s="615"/>
      <c r="DH24" s="615"/>
      <c r="DI24" s="615"/>
      <c r="DJ24" s="615"/>
      <c r="DK24" s="616"/>
      <c r="DL24" s="651">
        <v>1594208</v>
      </c>
      <c r="DM24" s="615"/>
      <c r="DN24" s="615"/>
      <c r="DO24" s="615"/>
      <c r="DP24" s="615"/>
      <c r="DQ24" s="615"/>
      <c r="DR24" s="615"/>
      <c r="DS24" s="615"/>
      <c r="DT24" s="615"/>
      <c r="DU24" s="615"/>
      <c r="DV24" s="616"/>
      <c r="DW24" s="619">
        <v>48.9</v>
      </c>
      <c r="DX24" s="620"/>
      <c r="DY24" s="620"/>
      <c r="DZ24" s="620"/>
      <c r="EA24" s="620"/>
      <c r="EB24" s="620"/>
      <c r="EC24" s="621"/>
    </row>
    <row r="25" spans="2:133" ht="11.25" customHeight="1" x14ac:dyDescent="0.15">
      <c r="B25" s="622" t="s">
        <v>275</v>
      </c>
      <c r="C25" s="623"/>
      <c r="D25" s="623"/>
      <c r="E25" s="623"/>
      <c r="F25" s="623"/>
      <c r="G25" s="623"/>
      <c r="H25" s="623"/>
      <c r="I25" s="623"/>
      <c r="J25" s="623"/>
      <c r="K25" s="623"/>
      <c r="L25" s="623"/>
      <c r="M25" s="623"/>
      <c r="N25" s="623"/>
      <c r="O25" s="623"/>
      <c r="P25" s="623"/>
      <c r="Q25" s="624"/>
      <c r="R25" s="625">
        <v>680303</v>
      </c>
      <c r="S25" s="626"/>
      <c r="T25" s="626"/>
      <c r="U25" s="626"/>
      <c r="V25" s="626"/>
      <c r="W25" s="626"/>
      <c r="X25" s="626"/>
      <c r="Y25" s="627"/>
      <c r="Z25" s="628">
        <v>11.3</v>
      </c>
      <c r="AA25" s="628"/>
      <c r="AB25" s="628"/>
      <c r="AC25" s="628"/>
      <c r="AD25" s="629" t="s">
        <v>112</v>
      </c>
      <c r="AE25" s="629"/>
      <c r="AF25" s="629"/>
      <c r="AG25" s="629"/>
      <c r="AH25" s="629"/>
      <c r="AI25" s="629"/>
      <c r="AJ25" s="629"/>
      <c r="AK25" s="629"/>
      <c r="AL25" s="630" t="s">
        <v>112</v>
      </c>
      <c r="AM25" s="631"/>
      <c r="AN25" s="631"/>
      <c r="AO25" s="632"/>
      <c r="AP25" s="642" t="s">
        <v>276</v>
      </c>
      <c r="AQ25" s="643"/>
      <c r="AR25" s="643"/>
      <c r="AS25" s="643"/>
      <c r="AT25" s="643"/>
      <c r="AU25" s="643"/>
      <c r="AV25" s="643"/>
      <c r="AW25" s="643"/>
      <c r="AX25" s="643"/>
      <c r="AY25" s="643"/>
      <c r="AZ25" s="643"/>
      <c r="BA25" s="643"/>
      <c r="BB25" s="643"/>
      <c r="BC25" s="643"/>
      <c r="BD25" s="643"/>
      <c r="BE25" s="643"/>
      <c r="BF25" s="644"/>
      <c r="BG25" s="625" t="s">
        <v>112</v>
      </c>
      <c r="BH25" s="626"/>
      <c r="BI25" s="626"/>
      <c r="BJ25" s="626"/>
      <c r="BK25" s="626"/>
      <c r="BL25" s="626"/>
      <c r="BM25" s="626"/>
      <c r="BN25" s="627"/>
      <c r="BO25" s="628" t="s">
        <v>112</v>
      </c>
      <c r="BP25" s="628"/>
      <c r="BQ25" s="628"/>
      <c r="BR25" s="628"/>
      <c r="BS25" s="634" t="s">
        <v>112</v>
      </c>
      <c r="BT25" s="626"/>
      <c r="BU25" s="626"/>
      <c r="BV25" s="626"/>
      <c r="BW25" s="626"/>
      <c r="BX25" s="626"/>
      <c r="BY25" s="626"/>
      <c r="BZ25" s="626"/>
      <c r="CA25" s="626"/>
      <c r="CB25" s="635"/>
      <c r="CD25" s="639" t="s">
        <v>277</v>
      </c>
      <c r="CE25" s="640"/>
      <c r="CF25" s="640"/>
      <c r="CG25" s="640"/>
      <c r="CH25" s="640"/>
      <c r="CI25" s="640"/>
      <c r="CJ25" s="640"/>
      <c r="CK25" s="640"/>
      <c r="CL25" s="640"/>
      <c r="CM25" s="640"/>
      <c r="CN25" s="640"/>
      <c r="CO25" s="640"/>
      <c r="CP25" s="640"/>
      <c r="CQ25" s="641"/>
      <c r="CR25" s="625">
        <v>1037832</v>
      </c>
      <c r="CS25" s="657"/>
      <c r="CT25" s="657"/>
      <c r="CU25" s="657"/>
      <c r="CV25" s="657"/>
      <c r="CW25" s="657"/>
      <c r="CX25" s="657"/>
      <c r="CY25" s="658"/>
      <c r="CZ25" s="659">
        <v>18</v>
      </c>
      <c r="DA25" s="660"/>
      <c r="DB25" s="660"/>
      <c r="DC25" s="661"/>
      <c r="DD25" s="634">
        <v>978574</v>
      </c>
      <c r="DE25" s="657"/>
      <c r="DF25" s="657"/>
      <c r="DG25" s="657"/>
      <c r="DH25" s="657"/>
      <c r="DI25" s="657"/>
      <c r="DJ25" s="657"/>
      <c r="DK25" s="658"/>
      <c r="DL25" s="634">
        <v>929437</v>
      </c>
      <c r="DM25" s="657"/>
      <c r="DN25" s="657"/>
      <c r="DO25" s="657"/>
      <c r="DP25" s="657"/>
      <c r="DQ25" s="657"/>
      <c r="DR25" s="657"/>
      <c r="DS25" s="657"/>
      <c r="DT25" s="657"/>
      <c r="DU25" s="657"/>
      <c r="DV25" s="658"/>
      <c r="DW25" s="630">
        <v>28.5</v>
      </c>
      <c r="DX25" s="655"/>
      <c r="DY25" s="655"/>
      <c r="DZ25" s="655"/>
      <c r="EA25" s="655"/>
      <c r="EB25" s="655"/>
      <c r="EC25" s="656"/>
    </row>
    <row r="26" spans="2:133" ht="11.25" customHeight="1" x14ac:dyDescent="0.15">
      <c r="B26" s="662" t="s">
        <v>278</v>
      </c>
      <c r="C26" s="663"/>
      <c r="D26" s="663"/>
      <c r="E26" s="663"/>
      <c r="F26" s="663"/>
      <c r="G26" s="663"/>
      <c r="H26" s="663"/>
      <c r="I26" s="663"/>
      <c r="J26" s="663"/>
      <c r="K26" s="663"/>
      <c r="L26" s="663"/>
      <c r="M26" s="663"/>
      <c r="N26" s="663"/>
      <c r="O26" s="663"/>
      <c r="P26" s="663"/>
      <c r="Q26" s="664"/>
      <c r="R26" s="625" t="s">
        <v>112</v>
      </c>
      <c r="S26" s="626"/>
      <c r="T26" s="626"/>
      <c r="U26" s="626"/>
      <c r="V26" s="626"/>
      <c r="W26" s="626"/>
      <c r="X26" s="626"/>
      <c r="Y26" s="627"/>
      <c r="Z26" s="628" t="s">
        <v>112</v>
      </c>
      <c r="AA26" s="628"/>
      <c r="AB26" s="628"/>
      <c r="AC26" s="628"/>
      <c r="AD26" s="629" t="s">
        <v>112</v>
      </c>
      <c r="AE26" s="629"/>
      <c r="AF26" s="629"/>
      <c r="AG26" s="629"/>
      <c r="AH26" s="629"/>
      <c r="AI26" s="629"/>
      <c r="AJ26" s="629"/>
      <c r="AK26" s="629"/>
      <c r="AL26" s="630" t="s">
        <v>112</v>
      </c>
      <c r="AM26" s="631"/>
      <c r="AN26" s="631"/>
      <c r="AO26" s="632"/>
      <c r="AP26" s="642" t="s">
        <v>279</v>
      </c>
      <c r="AQ26" s="665"/>
      <c r="AR26" s="665"/>
      <c r="AS26" s="665"/>
      <c r="AT26" s="665"/>
      <c r="AU26" s="665"/>
      <c r="AV26" s="665"/>
      <c r="AW26" s="665"/>
      <c r="AX26" s="665"/>
      <c r="AY26" s="665"/>
      <c r="AZ26" s="665"/>
      <c r="BA26" s="665"/>
      <c r="BB26" s="665"/>
      <c r="BC26" s="665"/>
      <c r="BD26" s="665"/>
      <c r="BE26" s="665"/>
      <c r="BF26" s="644"/>
      <c r="BG26" s="625" t="s">
        <v>112</v>
      </c>
      <c r="BH26" s="626"/>
      <c r="BI26" s="626"/>
      <c r="BJ26" s="626"/>
      <c r="BK26" s="626"/>
      <c r="BL26" s="626"/>
      <c r="BM26" s="626"/>
      <c r="BN26" s="627"/>
      <c r="BO26" s="628" t="s">
        <v>112</v>
      </c>
      <c r="BP26" s="628"/>
      <c r="BQ26" s="628"/>
      <c r="BR26" s="628"/>
      <c r="BS26" s="634" t="s">
        <v>112</v>
      </c>
      <c r="BT26" s="626"/>
      <c r="BU26" s="626"/>
      <c r="BV26" s="626"/>
      <c r="BW26" s="626"/>
      <c r="BX26" s="626"/>
      <c r="BY26" s="626"/>
      <c r="BZ26" s="626"/>
      <c r="CA26" s="626"/>
      <c r="CB26" s="635"/>
      <c r="CD26" s="639" t="s">
        <v>280</v>
      </c>
      <c r="CE26" s="640"/>
      <c r="CF26" s="640"/>
      <c r="CG26" s="640"/>
      <c r="CH26" s="640"/>
      <c r="CI26" s="640"/>
      <c r="CJ26" s="640"/>
      <c r="CK26" s="640"/>
      <c r="CL26" s="640"/>
      <c r="CM26" s="640"/>
      <c r="CN26" s="640"/>
      <c r="CO26" s="640"/>
      <c r="CP26" s="640"/>
      <c r="CQ26" s="641"/>
      <c r="CR26" s="625">
        <v>600376</v>
      </c>
      <c r="CS26" s="626"/>
      <c r="CT26" s="626"/>
      <c r="CU26" s="626"/>
      <c r="CV26" s="626"/>
      <c r="CW26" s="626"/>
      <c r="CX26" s="626"/>
      <c r="CY26" s="627"/>
      <c r="CZ26" s="659">
        <v>10.4</v>
      </c>
      <c r="DA26" s="660"/>
      <c r="DB26" s="660"/>
      <c r="DC26" s="661"/>
      <c r="DD26" s="634">
        <v>569747</v>
      </c>
      <c r="DE26" s="626"/>
      <c r="DF26" s="626"/>
      <c r="DG26" s="626"/>
      <c r="DH26" s="626"/>
      <c r="DI26" s="626"/>
      <c r="DJ26" s="626"/>
      <c r="DK26" s="627"/>
      <c r="DL26" s="634" t="s">
        <v>211</v>
      </c>
      <c r="DM26" s="626"/>
      <c r="DN26" s="626"/>
      <c r="DO26" s="626"/>
      <c r="DP26" s="626"/>
      <c r="DQ26" s="626"/>
      <c r="DR26" s="626"/>
      <c r="DS26" s="626"/>
      <c r="DT26" s="626"/>
      <c r="DU26" s="626"/>
      <c r="DV26" s="627"/>
      <c r="DW26" s="630" t="s">
        <v>211</v>
      </c>
      <c r="DX26" s="655"/>
      <c r="DY26" s="655"/>
      <c r="DZ26" s="655"/>
      <c r="EA26" s="655"/>
      <c r="EB26" s="655"/>
      <c r="EC26" s="656"/>
    </row>
    <row r="27" spans="2:133" ht="11.25" customHeight="1" x14ac:dyDescent="0.15">
      <c r="B27" s="622" t="s">
        <v>281</v>
      </c>
      <c r="C27" s="623"/>
      <c r="D27" s="623"/>
      <c r="E27" s="623"/>
      <c r="F27" s="623"/>
      <c r="G27" s="623"/>
      <c r="H27" s="623"/>
      <c r="I27" s="623"/>
      <c r="J27" s="623"/>
      <c r="K27" s="623"/>
      <c r="L27" s="623"/>
      <c r="M27" s="623"/>
      <c r="N27" s="623"/>
      <c r="O27" s="623"/>
      <c r="P27" s="623"/>
      <c r="Q27" s="624"/>
      <c r="R27" s="625">
        <v>437673</v>
      </c>
      <c r="S27" s="626"/>
      <c r="T27" s="626"/>
      <c r="U27" s="626"/>
      <c r="V27" s="626"/>
      <c r="W27" s="626"/>
      <c r="X27" s="626"/>
      <c r="Y27" s="627"/>
      <c r="Z27" s="628">
        <v>7.3</v>
      </c>
      <c r="AA27" s="628"/>
      <c r="AB27" s="628"/>
      <c r="AC27" s="628"/>
      <c r="AD27" s="629" t="s">
        <v>112</v>
      </c>
      <c r="AE27" s="629"/>
      <c r="AF27" s="629"/>
      <c r="AG27" s="629"/>
      <c r="AH27" s="629"/>
      <c r="AI27" s="629"/>
      <c r="AJ27" s="629"/>
      <c r="AK27" s="629"/>
      <c r="AL27" s="630" t="s">
        <v>112</v>
      </c>
      <c r="AM27" s="631"/>
      <c r="AN27" s="631"/>
      <c r="AO27" s="632"/>
      <c r="AP27" s="622" t="s">
        <v>282</v>
      </c>
      <c r="AQ27" s="623"/>
      <c r="AR27" s="623"/>
      <c r="AS27" s="623"/>
      <c r="AT27" s="623"/>
      <c r="AU27" s="623"/>
      <c r="AV27" s="623"/>
      <c r="AW27" s="623"/>
      <c r="AX27" s="623"/>
      <c r="AY27" s="623"/>
      <c r="AZ27" s="623"/>
      <c r="BA27" s="623"/>
      <c r="BB27" s="623"/>
      <c r="BC27" s="623"/>
      <c r="BD27" s="623"/>
      <c r="BE27" s="623"/>
      <c r="BF27" s="624"/>
      <c r="BG27" s="625">
        <v>604970</v>
      </c>
      <c r="BH27" s="626"/>
      <c r="BI27" s="626"/>
      <c r="BJ27" s="626"/>
      <c r="BK27" s="626"/>
      <c r="BL27" s="626"/>
      <c r="BM27" s="626"/>
      <c r="BN27" s="627"/>
      <c r="BO27" s="628">
        <v>100</v>
      </c>
      <c r="BP27" s="628"/>
      <c r="BQ27" s="628"/>
      <c r="BR27" s="628"/>
      <c r="BS27" s="634" t="s">
        <v>112</v>
      </c>
      <c r="BT27" s="626"/>
      <c r="BU27" s="626"/>
      <c r="BV27" s="626"/>
      <c r="BW27" s="626"/>
      <c r="BX27" s="626"/>
      <c r="BY27" s="626"/>
      <c r="BZ27" s="626"/>
      <c r="CA27" s="626"/>
      <c r="CB27" s="635"/>
      <c r="CD27" s="639" t="s">
        <v>283</v>
      </c>
      <c r="CE27" s="640"/>
      <c r="CF27" s="640"/>
      <c r="CG27" s="640"/>
      <c r="CH27" s="640"/>
      <c r="CI27" s="640"/>
      <c r="CJ27" s="640"/>
      <c r="CK27" s="640"/>
      <c r="CL27" s="640"/>
      <c r="CM27" s="640"/>
      <c r="CN27" s="640"/>
      <c r="CO27" s="640"/>
      <c r="CP27" s="640"/>
      <c r="CQ27" s="641"/>
      <c r="CR27" s="625">
        <v>524246</v>
      </c>
      <c r="CS27" s="657"/>
      <c r="CT27" s="657"/>
      <c r="CU27" s="657"/>
      <c r="CV27" s="657"/>
      <c r="CW27" s="657"/>
      <c r="CX27" s="657"/>
      <c r="CY27" s="658"/>
      <c r="CZ27" s="659">
        <v>9.1</v>
      </c>
      <c r="DA27" s="660"/>
      <c r="DB27" s="660"/>
      <c r="DC27" s="661"/>
      <c r="DD27" s="634">
        <v>187463</v>
      </c>
      <c r="DE27" s="657"/>
      <c r="DF27" s="657"/>
      <c r="DG27" s="657"/>
      <c r="DH27" s="657"/>
      <c r="DI27" s="657"/>
      <c r="DJ27" s="657"/>
      <c r="DK27" s="658"/>
      <c r="DL27" s="634">
        <v>184131</v>
      </c>
      <c r="DM27" s="657"/>
      <c r="DN27" s="657"/>
      <c r="DO27" s="657"/>
      <c r="DP27" s="657"/>
      <c r="DQ27" s="657"/>
      <c r="DR27" s="657"/>
      <c r="DS27" s="657"/>
      <c r="DT27" s="657"/>
      <c r="DU27" s="657"/>
      <c r="DV27" s="658"/>
      <c r="DW27" s="630">
        <v>5.7</v>
      </c>
      <c r="DX27" s="655"/>
      <c r="DY27" s="655"/>
      <c r="DZ27" s="655"/>
      <c r="EA27" s="655"/>
      <c r="EB27" s="655"/>
      <c r="EC27" s="656"/>
    </row>
    <row r="28" spans="2:133" ht="11.25" customHeight="1" x14ac:dyDescent="0.15">
      <c r="B28" s="622" t="s">
        <v>284</v>
      </c>
      <c r="C28" s="623"/>
      <c r="D28" s="623"/>
      <c r="E28" s="623"/>
      <c r="F28" s="623"/>
      <c r="G28" s="623"/>
      <c r="H28" s="623"/>
      <c r="I28" s="623"/>
      <c r="J28" s="623"/>
      <c r="K28" s="623"/>
      <c r="L28" s="623"/>
      <c r="M28" s="623"/>
      <c r="N28" s="623"/>
      <c r="O28" s="623"/>
      <c r="P28" s="623"/>
      <c r="Q28" s="624"/>
      <c r="R28" s="625">
        <v>19405</v>
      </c>
      <c r="S28" s="626"/>
      <c r="T28" s="626"/>
      <c r="U28" s="626"/>
      <c r="V28" s="626"/>
      <c r="W28" s="626"/>
      <c r="X28" s="626"/>
      <c r="Y28" s="627"/>
      <c r="Z28" s="628">
        <v>0.3</v>
      </c>
      <c r="AA28" s="628"/>
      <c r="AB28" s="628"/>
      <c r="AC28" s="628"/>
      <c r="AD28" s="629">
        <v>10652</v>
      </c>
      <c r="AE28" s="629"/>
      <c r="AF28" s="629"/>
      <c r="AG28" s="629"/>
      <c r="AH28" s="629"/>
      <c r="AI28" s="629"/>
      <c r="AJ28" s="629"/>
      <c r="AK28" s="629"/>
      <c r="AL28" s="630">
        <v>0.3</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285</v>
      </c>
      <c r="CE28" s="640"/>
      <c r="CF28" s="640"/>
      <c r="CG28" s="640"/>
      <c r="CH28" s="640"/>
      <c r="CI28" s="640"/>
      <c r="CJ28" s="640"/>
      <c r="CK28" s="640"/>
      <c r="CL28" s="640"/>
      <c r="CM28" s="640"/>
      <c r="CN28" s="640"/>
      <c r="CO28" s="640"/>
      <c r="CP28" s="640"/>
      <c r="CQ28" s="641"/>
      <c r="CR28" s="625">
        <v>493070</v>
      </c>
      <c r="CS28" s="626"/>
      <c r="CT28" s="626"/>
      <c r="CU28" s="626"/>
      <c r="CV28" s="626"/>
      <c r="CW28" s="626"/>
      <c r="CX28" s="626"/>
      <c r="CY28" s="627"/>
      <c r="CZ28" s="659">
        <v>8.6</v>
      </c>
      <c r="DA28" s="660"/>
      <c r="DB28" s="660"/>
      <c r="DC28" s="661"/>
      <c r="DD28" s="634">
        <v>480640</v>
      </c>
      <c r="DE28" s="626"/>
      <c r="DF28" s="626"/>
      <c r="DG28" s="626"/>
      <c r="DH28" s="626"/>
      <c r="DI28" s="626"/>
      <c r="DJ28" s="626"/>
      <c r="DK28" s="627"/>
      <c r="DL28" s="634">
        <v>480640</v>
      </c>
      <c r="DM28" s="626"/>
      <c r="DN28" s="626"/>
      <c r="DO28" s="626"/>
      <c r="DP28" s="626"/>
      <c r="DQ28" s="626"/>
      <c r="DR28" s="626"/>
      <c r="DS28" s="626"/>
      <c r="DT28" s="626"/>
      <c r="DU28" s="626"/>
      <c r="DV28" s="627"/>
      <c r="DW28" s="630">
        <v>14.7</v>
      </c>
      <c r="DX28" s="655"/>
      <c r="DY28" s="655"/>
      <c r="DZ28" s="655"/>
      <c r="EA28" s="655"/>
      <c r="EB28" s="655"/>
      <c r="EC28" s="656"/>
    </row>
    <row r="29" spans="2:133" ht="11.25" customHeight="1" x14ac:dyDescent="0.15">
      <c r="B29" s="622" t="s">
        <v>286</v>
      </c>
      <c r="C29" s="623"/>
      <c r="D29" s="623"/>
      <c r="E29" s="623"/>
      <c r="F29" s="623"/>
      <c r="G29" s="623"/>
      <c r="H29" s="623"/>
      <c r="I29" s="623"/>
      <c r="J29" s="623"/>
      <c r="K29" s="623"/>
      <c r="L29" s="623"/>
      <c r="M29" s="623"/>
      <c r="N29" s="623"/>
      <c r="O29" s="623"/>
      <c r="P29" s="623"/>
      <c r="Q29" s="624"/>
      <c r="R29" s="625">
        <v>79983</v>
      </c>
      <c r="S29" s="626"/>
      <c r="T29" s="626"/>
      <c r="U29" s="626"/>
      <c r="V29" s="626"/>
      <c r="W29" s="626"/>
      <c r="X29" s="626"/>
      <c r="Y29" s="627"/>
      <c r="Z29" s="628">
        <v>1.3</v>
      </c>
      <c r="AA29" s="628"/>
      <c r="AB29" s="628"/>
      <c r="AC29" s="628"/>
      <c r="AD29" s="629" t="s">
        <v>112</v>
      </c>
      <c r="AE29" s="629"/>
      <c r="AF29" s="629"/>
      <c r="AG29" s="629"/>
      <c r="AH29" s="629"/>
      <c r="AI29" s="629"/>
      <c r="AJ29" s="629"/>
      <c r="AK29" s="629"/>
      <c r="AL29" s="630" t="s">
        <v>112</v>
      </c>
      <c r="AM29" s="631"/>
      <c r="AN29" s="631"/>
      <c r="AO29" s="632"/>
      <c r="AP29" s="604" t="s">
        <v>205</v>
      </c>
      <c r="AQ29" s="605"/>
      <c r="AR29" s="605"/>
      <c r="AS29" s="605"/>
      <c r="AT29" s="605"/>
      <c r="AU29" s="605"/>
      <c r="AV29" s="605"/>
      <c r="AW29" s="605"/>
      <c r="AX29" s="605"/>
      <c r="AY29" s="605"/>
      <c r="AZ29" s="605"/>
      <c r="BA29" s="605"/>
      <c r="BB29" s="605"/>
      <c r="BC29" s="605"/>
      <c r="BD29" s="605"/>
      <c r="BE29" s="605"/>
      <c r="BF29" s="606"/>
      <c r="BG29" s="604" t="s">
        <v>287</v>
      </c>
      <c r="BH29" s="666"/>
      <c r="BI29" s="666"/>
      <c r="BJ29" s="666"/>
      <c r="BK29" s="666"/>
      <c r="BL29" s="666"/>
      <c r="BM29" s="666"/>
      <c r="BN29" s="666"/>
      <c r="BO29" s="666"/>
      <c r="BP29" s="666"/>
      <c r="BQ29" s="667"/>
      <c r="BR29" s="604" t="s">
        <v>288</v>
      </c>
      <c r="BS29" s="666"/>
      <c r="BT29" s="666"/>
      <c r="BU29" s="666"/>
      <c r="BV29" s="666"/>
      <c r="BW29" s="666"/>
      <c r="BX29" s="666"/>
      <c r="BY29" s="666"/>
      <c r="BZ29" s="666"/>
      <c r="CA29" s="666"/>
      <c r="CB29" s="667"/>
      <c r="CD29" s="686" t="s">
        <v>289</v>
      </c>
      <c r="CE29" s="687"/>
      <c r="CF29" s="639" t="s">
        <v>58</v>
      </c>
      <c r="CG29" s="640"/>
      <c r="CH29" s="640"/>
      <c r="CI29" s="640"/>
      <c r="CJ29" s="640"/>
      <c r="CK29" s="640"/>
      <c r="CL29" s="640"/>
      <c r="CM29" s="640"/>
      <c r="CN29" s="640"/>
      <c r="CO29" s="640"/>
      <c r="CP29" s="640"/>
      <c r="CQ29" s="641"/>
      <c r="CR29" s="625">
        <v>492966</v>
      </c>
      <c r="CS29" s="657"/>
      <c r="CT29" s="657"/>
      <c r="CU29" s="657"/>
      <c r="CV29" s="657"/>
      <c r="CW29" s="657"/>
      <c r="CX29" s="657"/>
      <c r="CY29" s="658"/>
      <c r="CZ29" s="659">
        <v>8.6</v>
      </c>
      <c r="DA29" s="660"/>
      <c r="DB29" s="660"/>
      <c r="DC29" s="661"/>
      <c r="DD29" s="634">
        <v>480536</v>
      </c>
      <c r="DE29" s="657"/>
      <c r="DF29" s="657"/>
      <c r="DG29" s="657"/>
      <c r="DH29" s="657"/>
      <c r="DI29" s="657"/>
      <c r="DJ29" s="657"/>
      <c r="DK29" s="658"/>
      <c r="DL29" s="634">
        <v>480536</v>
      </c>
      <c r="DM29" s="657"/>
      <c r="DN29" s="657"/>
      <c r="DO29" s="657"/>
      <c r="DP29" s="657"/>
      <c r="DQ29" s="657"/>
      <c r="DR29" s="657"/>
      <c r="DS29" s="657"/>
      <c r="DT29" s="657"/>
      <c r="DU29" s="657"/>
      <c r="DV29" s="658"/>
      <c r="DW29" s="630">
        <v>14.7</v>
      </c>
      <c r="DX29" s="655"/>
      <c r="DY29" s="655"/>
      <c r="DZ29" s="655"/>
      <c r="EA29" s="655"/>
      <c r="EB29" s="655"/>
      <c r="EC29" s="656"/>
    </row>
    <row r="30" spans="2:133" ht="11.25" customHeight="1" x14ac:dyDescent="0.15">
      <c r="B30" s="622" t="s">
        <v>290</v>
      </c>
      <c r="C30" s="623"/>
      <c r="D30" s="623"/>
      <c r="E30" s="623"/>
      <c r="F30" s="623"/>
      <c r="G30" s="623"/>
      <c r="H30" s="623"/>
      <c r="I30" s="623"/>
      <c r="J30" s="623"/>
      <c r="K30" s="623"/>
      <c r="L30" s="623"/>
      <c r="M30" s="623"/>
      <c r="N30" s="623"/>
      <c r="O30" s="623"/>
      <c r="P30" s="623"/>
      <c r="Q30" s="624"/>
      <c r="R30" s="625">
        <v>261797</v>
      </c>
      <c r="S30" s="626"/>
      <c r="T30" s="626"/>
      <c r="U30" s="626"/>
      <c r="V30" s="626"/>
      <c r="W30" s="626"/>
      <c r="X30" s="626"/>
      <c r="Y30" s="627"/>
      <c r="Z30" s="628">
        <v>4.3</v>
      </c>
      <c r="AA30" s="628"/>
      <c r="AB30" s="628"/>
      <c r="AC30" s="628"/>
      <c r="AD30" s="629" t="s">
        <v>112</v>
      </c>
      <c r="AE30" s="629"/>
      <c r="AF30" s="629"/>
      <c r="AG30" s="629"/>
      <c r="AH30" s="629"/>
      <c r="AI30" s="629"/>
      <c r="AJ30" s="629"/>
      <c r="AK30" s="629"/>
      <c r="AL30" s="630" t="s">
        <v>112</v>
      </c>
      <c r="AM30" s="631"/>
      <c r="AN30" s="631"/>
      <c r="AO30" s="632"/>
      <c r="AP30" s="671" t="s">
        <v>291</v>
      </c>
      <c r="AQ30" s="672"/>
      <c r="AR30" s="672"/>
      <c r="AS30" s="672"/>
      <c r="AT30" s="677" t="s">
        <v>292</v>
      </c>
      <c r="AU30" s="184"/>
      <c r="AV30" s="184"/>
      <c r="AW30" s="184"/>
      <c r="AX30" s="611" t="s">
        <v>171</v>
      </c>
      <c r="AY30" s="612"/>
      <c r="AZ30" s="612"/>
      <c r="BA30" s="612"/>
      <c r="BB30" s="612"/>
      <c r="BC30" s="612"/>
      <c r="BD30" s="612"/>
      <c r="BE30" s="612"/>
      <c r="BF30" s="613"/>
      <c r="BG30" s="683">
        <v>98.9</v>
      </c>
      <c r="BH30" s="684"/>
      <c r="BI30" s="684"/>
      <c r="BJ30" s="684"/>
      <c r="BK30" s="684"/>
      <c r="BL30" s="684"/>
      <c r="BM30" s="620">
        <v>97.1</v>
      </c>
      <c r="BN30" s="684"/>
      <c r="BO30" s="684"/>
      <c r="BP30" s="684"/>
      <c r="BQ30" s="685"/>
      <c r="BR30" s="683">
        <v>98.9</v>
      </c>
      <c r="BS30" s="684"/>
      <c r="BT30" s="684"/>
      <c r="BU30" s="684"/>
      <c r="BV30" s="684"/>
      <c r="BW30" s="684"/>
      <c r="BX30" s="620">
        <v>96.5</v>
      </c>
      <c r="BY30" s="684"/>
      <c r="BZ30" s="684"/>
      <c r="CA30" s="684"/>
      <c r="CB30" s="685"/>
      <c r="CD30" s="688"/>
      <c r="CE30" s="689"/>
      <c r="CF30" s="639" t="s">
        <v>293</v>
      </c>
      <c r="CG30" s="640"/>
      <c r="CH30" s="640"/>
      <c r="CI30" s="640"/>
      <c r="CJ30" s="640"/>
      <c r="CK30" s="640"/>
      <c r="CL30" s="640"/>
      <c r="CM30" s="640"/>
      <c r="CN30" s="640"/>
      <c r="CO30" s="640"/>
      <c r="CP30" s="640"/>
      <c r="CQ30" s="641"/>
      <c r="CR30" s="625">
        <v>455738</v>
      </c>
      <c r="CS30" s="626"/>
      <c r="CT30" s="626"/>
      <c r="CU30" s="626"/>
      <c r="CV30" s="626"/>
      <c r="CW30" s="626"/>
      <c r="CX30" s="626"/>
      <c r="CY30" s="627"/>
      <c r="CZ30" s="659">
        <v>7.9</v>
      </c>
      <c r="DA30" s="660"/>
      <c r="DB30" s="660"/>
      <c r="DC30" s="661"/>
      <c r="DD30" s="634">
        <v>444330</v>
      </c>
      <c r="DE30" s="626"/>
      <c r="DF30" s="626"/>
      <c r="DG30" s="626"/>
      <c r="DH30" s="626"/>
      <c r="DI30" s="626"/>
      <c r="DJ30" s="626"/>
      <c r="DK30" s="627"/>
      <c r="DL30" s="634">
        <v>444330</v>
      </c>
      <c r="DM30" s="626"/>
      <c r="DN30" s="626"/>
      <c r="DO30" s="626"/>
      <c r="DP30" s="626"/>
      <c r="DQ30" s="626"/>
      <c r="DR30" s="626"/>
      <c r="DS30" s="626"/>
      <c r="DT30" s="626"/>
      <c r="DU30" s="626"/>
      <c r="DV30" s="627"/>
      <c r="DW30" s="630">
        <v>13.6</v>
      </c>
      <c r="DX30" s="655"/>
      <c r="DY30" s="655"/>
      <c r="DZ30" s="655"/>
      <c r="EA30" s="655"/>
      <c r="EB30" s="655"/>
      <c r="EC30" s="656"/>
    </row>
    <row r="31" spans="2:133" ht="11.25" customHeight="1" x14ac:dyDescent="0.15">
      <c r="B31" s="622" t="s">
        <v>294</v>
      </c>
      <c r="C31" s="623"/>
      <c r="D31" s="623"/>
      <c r="E31" s="623"/>
      <c r="F31" s="623"/>
      <c r="G31" s="623"/>
      <c r="H31" s="623"/>
      <c r="I31" s="623"/>
      <c r="J31" s="623"/>
      <c r="K31" s="623"/>
      <c r="L31" s="623"/>
      <c r="M31" s="623"/>
      <c r="N31" s="623"/>
      <c r="O31" s="623"/>
      <c r="P31" s="623"/>
      <c r="Q31" s="624"/>
      <c r="R31" s="625">
        <v>329217</v>
      </c>
      <c r="S31" s="626"/>
      <c r="T31" s="626"/>
      <c r="U31" s="626"/>
      <c r="V31" s="626"/>
      <c r="W31" s="626"/>
      <c r="X31" s="626"/>
      <c r="Y31" s="627"/>
      <c r="Z31" s="628">
        <v>5.5</v>
      </c>
      <c r="AA31" s="628"/>
      <c r="AB31" s="628"/>
      <c r="AC31" s="628"/>
      <c r="AD31" s="629" t="s">
        <v>112</v>
      </c>
      <c r="AE31" s="629"/>
      <c r="AF31" s="629"/>
      <c r="AG31" s="629"/>
      <c r="AH31" s="629"/>
      <c r="AI31" s="629"/>
      <c r="AJ31" s="629"/>
      <c r="AK31" s="629"/>
      <c r="AL31" s="630" t="s">
        <v>112</v>
      </c>
      <c r="AM31" s="631"/>
      <c r="AN31" s="631"/>
      <c r="AO31" s="632"/>
      <c r="AP31" s="673"/>
      <c r="AQ31" s="674"/>
      <c r="AR31" s="674"/>
      <c r="AS31" s="674"/>
      <c r="AT31" s="678"/>
      <c r="AU31" s="183" t="s">
        <v>295</v>
      </c>
      <c r="AV31" s="183"/>
      <c r="AW31" s="183"/>
      <c r="AX31" s="622" t="s">
        <v>296</v>
      </c>
      <c r="AY31" s="623"/>
      <c r="AZ31" s="623"/>
      <c r="BA31" s="623"/>
      <c r="BB31" s="623"/>
      <c r="BC31" s="623"/>
      <c r="BD31" s="623"/>
      <c r="BE31" s="623"/>
      <c r="BF31" s="624"/>
      <c r="BG31" s="680">
        <v>99</v>
      </c>
      <c r="BH31" s="657"/>
      <c r="BI31" s="657"/>
      <c r="BJ31" s="657"/>
      <c r="BK31" s="657"/>
      <c r="BL31" s="657"/>
      <c r="BM31" s="631">
        <v>97.2</v>
      </c>
      <c r="BN31" s="681"/>
      <c r="BO31" s="681"/>
      <c r="BP31" s="681"/>
      <c r="BQ31" s="682"/>
      <c r="BR31" s="680">
        <v>98.9</v>
      </c>
      <c r="BS31" s="657"/>
      <c r="BT31" s="657"/>
      <c r="BU31" s="657"/>
      <c r="BV31" s="657"/>
      <c r="BW31" s="657"/>
      <c r="BX31" s="631">
        <v>96.8</v>
      </c>
      <c r="BY31" s="681"/>
      <c r="BZ31" s="681"/>
      <c r="CA31" s="681"/>
      <c r="CB31" s="682"/>
      <c r="CD31" s="688"/>
      <c r="CE31" s="689"/>
      <c r="CF31" s="639" t="s">
        <v>297</v>
      </c>
      <c r="CG31" s="640"/>
      <c r="CH31" s="640"/>
      <c r="CI31" s="640"/>
      <c r="CJ31" s="640"/>
      <c r="CK31" s="640"/>
      <c r="CL31" s="640"/>
      <c r="CM31" s="640"/>
      <c r="CN31" s="640"/>
      <c r="CO31" s="640"/>
      <c r="CP31" s="640"/>
      <c r="CQ31" s="641"/>
      <c r="CR31" s="625">
        <v>37228</v>
      </c>
      <c r="CS31" s="657"/>
      <c r="CT31" s="657"/>
      <c r="CU31" s="657"/>
      <c r="CV31" s="657"/>
      <c r="CW31" s="657"/>
      <c r="CX31" s="657"/>
      <c r="CY31" s="658"/>
      <c r="CZ31" s="659">
        <v>0.6</v>
      </c>
      <c r="DA31" s="660"/>
      <c r="DB31" s="660"/>
      <c r="DC31" s="661"/>
      <c r="DD31" s="634">
        <v>36206</v>
      </c>
      <c r="DE31" s="657"/>
      <c r="DF31" s="657"/>
      <c r="DG31" s="657"/>
      <c r="DH31" s="657"/>
      <c r="DI31" s="657"/>
      <c r="DJ31" s="657"/>
      <c r="DK31" s="658"/>
      <c r="DL31" s="634">
        <v>36206</v>
      </c>
      <c r="DM31" s="657"/>
      <c r="DN31" s="657"/>
      <c r="DO31" s="657"/>
      <c r="DP31" s="657"/>
      <c r="DQ31" s="657"/>
      <c r="DR31" s="657"/>
      <c r="DS31" s="657"/>
      <c r="DT31" s="657"/>
      <c r="DU31" s="657"/>
      <c r="DV31" s="658"/>
      <c r="DW31" s="630">
        <v>1.1000000000000001</v>
      </c>
      <c r="DX31" s="655"/>
      <c r="DY31" s="655"/>
      <c r="DZ31" s="655"/>
      <c r="EA31" s="655"/>
      <c r="EB31" s="655"/>
      <c r="EC31" s="656"/>
    </row>
    <row r="32" spans="2:133" ht="11.25" customHeight="1" x14ac:dyDescent="0.15">
      <c r="B32" s="622" t="s">
        <v>298</v>
      </c>
      <c r="C32" s="623"/>
      <c r="D32" s="623"/>
      <c r="E32" s="623"/>
      <c r="F32" s="623"/>
      <c r="G32" s="623"/>
      <c r="H32" s="623"/>
      <c r="I32" s="623"/>
      <c r="J32" s="623"/>
      <c r="K32" s="623"/>
      <c r="L32" s="623"/>
      <c r="M32" s="623"/>
      <c r="N32" s="623"/>
      <c r="O32" s="623"/>
      <c r="P32" s="623"/>
      <c r="Q32" s="624"/>
      <c r="R32" s="625">
        <v>156799</v>
      </c>
      <c r="S32" s="626"/>
      <c r="T32" s="626"/>
      <c r="U32" s="626"/>
      <c r="V32" s="626"/>
      <c r="W32" s="626"/>
      <c r="X32" s="626"/>
      <c r="Y32" s="627"/>
      <c r="Z32" s="628">
        <v>2.6</v>
      </c>
      <c r="AA32" s="628"/>
      <c r="AB32" s="628"/>
      <c r="AC32" s="628"/>
      <c r="AD32" s="629">
        <v>683</v>
      </c>
      <c r="AE32" s="629"/>
      <c r="AF32" s="629"/>
      <c r="AG32" s="629"/>
      <c r="AH32" s="629"/>
      <c r="AI32" s="629"/>
      <c r="AJ32" s="629"/>
      <c r="AK32" s="629"/>
      <c r="AL32" s="630">
        <v>0</v>
      </c>
      <c r="AM32" s="631"/>
      <c r="AN32" s="631"/>
      <c r="AO32" s="632"/>
      <c r="AP32" s="675"/>
      <c r="AQ32" s="676"/>
      <c r="AR32" s="676"/>
      <c r="AS32" s="676"/>
      <c r="AT32" s="679"/>
      <c r="AU32" s="185"/>
      <c r="AV32" s="185"/>
      <c r="AW32" s="185"/>
      <c r="AX32" s="668" t="s">
        <v>299</v>
      </c>
      <c r="AY32" s="669"/>
      <c r="AZ32" s="669"/>
      <c r="BA32" s="669"/>
      <c r="BB32" s="669"/>
      <c r="BC32" s="669"/>
      <c r="BD32" s="669"/>
      <c r="BE32" s="669"/>
      <c r="BF32" s="670"/>
      <c r="BG32" s="692">
        <v>98.6</v>
      </c>
      <c r="BH32" s="693"/>
      <c r="BI32" s="693"/>
      <c r="BJ32" s="693"/>
      <c r="BK32" s="693"/>
      <c r="BL32" s="693"/>
      <c r="BM32" s="694">
        <v>96.2</v>
      </c>
      <c r="BN32" s="693"/>
      <c r="BO32" s="693"/>
      <c r="BP32" s="693"/>
      <c r="BQ32" s="695"/>
      <c r="BR32" s="692">
        <v>98.7</v>
      </c>
      <c r="BS32" s="693"/>
      <c r="BT32" s="693"/>
      <c r="BU32" s="693"/>
      <c r="BV32" s="693"/>
      <c r="BW32" s="693"/>
      <c r="BX32" s="694">
        <v>95.5</v>
      </c>
      <c r="BY32" s="693"/>
      <c r="BZ32" s="693"/>
      <c r="CA32" s="693"/>
      <c r="CB32" s="695"/>
      <c r="CD32" s="690"/>
      <c r="CE32" s="691"/>
      <c r="CF32" s="639" t="s">
        <v>300</v>
      </c>
      <c r="CG32" s="640"/>
      <c r="CH32" s="640"/>
      <c r="CI32" s="640"/>
      <c r="CJ32" s="640"/>
      <c r="CK32" s="640"/>
      <c r="CL32" s="640"/>
      <c r="CM32" s="640"/>
      <c r="CN32" s="640"/>
      <c r="CO32" s="640"/>
      <c r="CP32" s="640"/>
      <c r="CQ32" s="641"/>
      <c r="CR32" s="625">
        <v>104</v>
      </c>
      <c r="CS32" s="626"/>
      <c r="CT32" s="626"/>
      <c r="CU32" s="626"/>
      <c r="CV32" s="626"/>
      <c r="CW32" s="626"/>
      <c r="CX32" s="626"/>
      <c r="CY32" s="627"/>
      <c r="CZ32" s="659">
        <v>0</v>
      </c>
      <c r="DA32" s="660"/>
      <c r="DB32" s="660"/>
      <c r="DC32" s="661"/>
      <c r="DD32" s="634">
        <v>104</v>
      </c>
      <c r="DE32" s="626"/>
      <c r="DF32" s="626"/>
      <c r="DG32" s="626"/>
      <c r="DH32" s="626"/>
      <c r="DI32" s="626"/>
      <c r="DJ32" s="626"/>
      <c r="DK32" s="627"/>
      <c r="DL32" s="634">
        <v>104</v>
      </c>
      <c r="DM32" s="626"/>
      <c r="DN32" s="626"/>
      <c r="DO32" s="626"/>
      <c r="DP32" s="626"/>
      <c r="DQ32" s="626"/>
      <c r="DR32" s="626"/>
      <c r="DS32" s="626"/>
      <c r="DT32" s="626"/>
      <c r="DU32" s="626"/>
      <c r="DV32" s="627"/>
      <c r="DW32" s="630">
        <v>0</v>
      </c>
      <c r="DX32" s="655"/>
      <c r="DY32" s="655"/>
      <c r="DZ32" s="655"/>
      <c r="EA32" s="655"/>
      <c r="EB32" s="655"/>
      <c r="EC32" s="656"/>
    </row>
    <row r="33" spans="2:133" ht="11.25" customHeight="1" x14ac:dyDescent="0.15">
      <c r="B33" s="622" t="s">
        <v>301</v>
      </c>
      <c r="C33" s="623"/>
      <c r="D33" s="623"/>
      <c r="E33" s="623"/>
      <c r="F33" s="623"/>
      <c r="G33" s="623"/>
      <c r="H33" s="623"/>
      <c r="I33" s="623"/>
      <c r="J33" s="623"/>
      <c r="K33" s="623"/>
      <c r="L33" s="623"/>
      <c r="M33" s="623"/>
      <c r="N33" s="623"/>
      <c r="O33" s="623"/>
      <c r="P33" s="623"/>
      <c r="Q33" s="624"/>
      <c r="R33" s="625">
        <v>505009</v>
      </c>
      <c r="S33" s="626"/>
      <c r="T33" s="626"/>
      <c r="U33" s="626"/>
      <c r="V33" s="626"/>
      <c r="W33" s="626"/>
      <c r="X33" s="626"/>
      <c r="Y33" s="627"/>
      <c r="Z33" s="628">
        <v>8.4</v>
      </c>
      <c r="AA33" s="628"/>
      <c r="AB33" s="628"/>
      <c r="AC33" s="628"/>
      <c r="AD33" s="629" t="s">
        <v>112</v>
      </c>
      <c r="AE33" s="629"/>
      <c r="AF33" s="629"/>
      <c r="AG33" s="629"/>
      <c r="AH33" s="629"/>
      <c r="AI33" s="629"/>
      <c r="AJ33" s="629"/>
      <c r="AK33" s="629"/>
      <c r="AL33" s="630" t="s">
        <v>112</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302</v>
      </c>
      <c r="CE33" s="640"/>
      <c r="CF33" s="640"/>
      <c r="CG33" s="640"/>
      <c r="CH33" s="640"/>
      <c r="CI33" s="640"/>
      <c r="CJ33" s="640"/>
      <c r="CK33" s="640"/>
      <c r="CL33" s="640"/>
      <c r="CM33" s="640"/>
      <c r="CN33" s="640"/>
      <c r="CO33" s="640"/>
      <c r="CP33" s="640"/>
      <c r="CQ33" s="641"/>
      <c r="CR33" s="625">
        <v>2618907</v>
      </c>
      <c r="CS33" s="657"/>
      <c r="CT33" s="657"/>
      <c r="CU33" s="657"/>
      <c r="CV33" s="657"/>
      <c r="CW33" s="657"/>
      <c r="CX33" s="657"/>
      <c r="CY33" s="658"/>
      <c r="CZ33" s="659">
        <v>45.5</v>
      </c>
      <c r="DA33" s="660"/>
      <c r="DB33" s="660"/>
      <c r="DC33" s="661"/>
      <c r="DD33" s="634">
        <v>1873101</v>
      </c>
      <c r="DE33" s="657"/>
      <c r="DF33" s="657"/>
      <c r="DG33" s="657"/>
      <c r="DH33" s="657"/>
      <c r="DI33" s="657"/>
      <c r="DJ33" s="657"/>
      <c r="DK33" s="658"/>
      <c r="DL33" s="634">
        <v>1290146</v>
      </c>
      <c r="DM33" s="657"/>
      <c r="DN33" s="657"/>
      <c r="DO33" s="657"/>
      <c r="DP33" s="657"/>
      <c r="DQ33" s="657"/>
      <c r="DR33" s="657"/>
      <c r="DS33" s="657"/>
      <c r="DT33" s="657"/>
      <c r="DU33" s="657"/>
      <c r="DV33" s="658"/>
      <c r="DW33" s="630">
        <v>39.6</v>
      </c>
      <c r="DX33" s="655"/>
      <c r="DY33" s="655"/>
      <c r="DZ33" s="655"/>
      <c r="EA33" s="655"/>
      <c r="EB33" s="655"/>
      <c r="EC33" s="656"/>
    </row>
    <row r="34" spans="2:133" ht="11.25" customHeight="1" x14ac:dyDescent="0.15">
      <c r="B34" s="622" t="s">
        <v>303</v>
      </c>
      <c r="C34" s="623"/>
      <c r="D34" s="623"/>
      <c r="E34" s="623"/>
      <c r="F34" s="623"/>
      <c r="G34" s="623"/>
      <c r="H34" s="623"/>
      <c r="I34" s="623"/>
      <c r="J34" s="623"/>
      <c r="K34" s="623"/>
      <c r="L34" s="623"/>
      <c r="M34" s="623"/>
      <c r="N34" s="623"/>
      <c r="O34" s="623"/>
      <c r="P34" s="623"/>
      <c r="Q34" s="624"/>
      <c r="R34" s="625" t="s">
        <v>112</v>
      </c>
      <c r="S34" s="626"/>
      <c r="T34" s="626"/>
      <c r="U34" s="626"/>
      <c r="V34" s="626"/>
      <c r="W34" s="626"/>
      <c r="X34" s="626"/>
      <c r="Y34" s="627"/>
      <c r="Z34" s="628" t="s">
        <v>112</v>
      </c>
      <c r="AA34" s="628"/>
      <c r="AB34" s="628"/>
      <c r="AC34" s="628"/>
      <c r="AD34" s="629" t="s">
        <v>112</v>
      </c>
      <c r="AE34" s="629"/>
      <c r="AF34" s="629"/>
      <c r="AG34" s="629"/>
      <c r="AH34" s="629"/>
      <c r="AI34" s="629"/>
      <c r="AJ34" s="629"/>
      <c r="AK34" s="629"/>
      <c r="AL34" s="630" t="s">
        <v>112</v>
      </c>
      <c r="AM34" s="631"/>
      <c r="AN34" s="631"/>
      <c r="AO34" s="632"/>
      <c r="AP34" s="188"/>
      <c r="AQ34" s="604" t="s">
        <v>304</v>
      </c>
      <c r="AR34" s="605"/>
      <c r="AS34" s="605"/>
      <c r="AT34" s="605"/>
      <c r="AU34" s="605"/>
      <c r="AV34" s="605"/>
      <c r="AW34" s="605"/>
      <c r="AX34" s="605"/>
      <c r="AY34" s="605"/>
      <c r="AZ34" s="605"/>
      <c r="BA34" s="605"/>
      <c r="BB34" s="605"/>
      <c r="BC34" s="605"/>
      <c r="BD34" s="605"/>
      <c r="BE34" s="605"/>
      <c r="BF34" s="606"/>
      <c r="BG34" s="604" t="s">
        <v>305</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306</v>
      </c>
      <c r="CE34" s="640"/>
      <c r="CF34" s="640"/>
      <c r="CG34" s="640"/>
      <c r="CH34" s="640"/>
      <c r="CI34" s="640"/>
      <c r="CJ34" s="640"/>
      <c r="CK34" s="640"/>
      <c r="CL34" s="640"/>
      <c r="CM34" s="640"/>
      <c r="CN34" s="640"/>
      <c r="CO34" s="640"/>
      <c r="CP34" s="640"/>
      <c r="CQ34" s="641"/>
      <c r="CR34" s="625">
        <v>698538</v>
      </c>
      <c r="CS34" s="626"/>
      <c r="CT34" s="626"/>
      <c r="CU34" s="626"/>
      <c r="CV34" s="626"/>
      <c r="CW34" s="626"/>
      <c r="CX34" s="626"/>
      <c r="CY34" s="627"/>
      <c r="CZ34" s="659">
        <v>12.1</v>
      </c>
      <c r="DA34" s="660"/>
      <c r="DB34" s="660"/>
      <c r="DC34" s="661"/>
      <c r="DD34" s="634">
        <v>404243</v>
      </c>
      <c r="DE34" s="626"/>
      <c r="DF34" s="626"/>
      <c r="DG34" s="626"/>
      <c r="DH34" s="626"/>
      <c r="DI34" s="626"/>
      <c r="DJ34" s="626"/>
      <c r="DK34" s="627"/>
      <c r="DL34" s="634">
        <v>300768</v>
      </c>
      <c r="DM34" s="626"/>
      <c r="DN34" s="626"/>
      <c r="DO34" s="626"/>
      <c r="DP34" s="626"/>
      <c r="DQ34" s="626"/>
      <c r="DR34" s="626"/>
      <c r="DS34" s="626"/>
      <c r="DT34" s="626"/>
      <c r="DU34" s="626"/>
      <c r="DV34" s="627"/>
      <c r="DW34" s="630">
        <v>9.1999999999999993</v>
      </c>
      <c r="DX34" s="655"/>
      <c r="DY34" s="655"/>
      <c r="DZ34" s="655"/>
      <c r="EA34" s="655"/>
      <c r="EB34" s="655"/>
      <c r="EC34" s="656"/>
    </row>
    <row r="35" spans="2:133" ht="11.25" customHeight="1" x14ac:dyDescent="0.15">
      <c r="B35" s="622" t="s">
        <v>307</v>
      </c>
      <c r="C35" s="623"/>
      <c r="D35" s="623"/>
      <c r="E35" s="623"/>
      <c r="F35" s="623"/>
      <c r="G35" s="623"/>
      <c r="H35" s="623"/>
      <c r="I35" s="623"/>
      <c r="J35" s="623"/>
      <c r="K35" s="623"/>
      <c r="L35" s="623"/>
      <c r="M35" s="623"/>
      <c r="N35" s="623"/>
      <c r="O35" s="623"/>
      <c r="P35" s="623"/>
      <c r="Q35" s="624"/>
      <c r="R35" s="625">
        <v>128909</v>
      </c>
      <c r="S35" s="626"/>
      <c r="T35" s="626"/>
      <c r="U35" s="626"/>
      <c r="V35" s="626"/>
      <c r="W35" s="626"/>
      <c r="X35" s="626"/>
      <c r="Y35" s="627"/>
      <c r="Z35" s="628">
        <v>2.1</v>
      </c>
      <c r="AA35" s="628"/>
      <c r="AB35" s="628"/>
      <c r="AC35" s="628"/>
      <c r="AD35" s="629" t="s">
        <v>112</v>
      </c>
      <c r="AE35" s="629"/>
      <c r="AF35" s="629"/>
      <c r="AG35" s="629"/>
      <c r="AH35" s="629"/>
      <c r="AI35" s="629"/>
      <c r="AJ35" s="629"/>
      <c r="AK35" s="629"/>
      <c r="AL35" s="630" t="s">
        <v>112</v>
      </c>
      <c r="AM35" s="631"/>
      <c r="AN35" s="631"/>
      <c r="AO35" s="632"/>
      <c r="AP35" s="188"/>
      <c r="AQ35" s="636" t="s">
        <v>308</v>
      </c>
      <c r="AR35" s="637"/>
      <c r="AS35" s="637"/>
      <c r="AT35" s="637"/>
      <c r="AU35" s="637"/>
      <c r="AV35" s="637"/>
      <c r="AW35" s="637"/>
      <c r="AX35" s="637"/>
      <c r="AY35" s="638"/>
      <c r="AZ35" s="614">
        <v>739168</v>
      </c>
      <c r="BA35" s="615"/>
      <c r="BB35" s="615"/>
      <c r="BC35" s="615"/>
      <c r="BD35" s="615"/>
      <c r="BE35" s="615"/>
      <c r="BF35" s="696"/>
      <c r="BG35" s="636" t="s">
        <v>309</v>
      </c>
      <c r="BH35" s="637"/>
      <c r="BI35" s="637"/>
      <c r="BJ35" s="637"/>
      <c r="BK35" s="637"/>
      <c r="BL35" s="637"/>
      <c r="BM35" s="637"/>
      <c r="BN35" s="637"/>
      <c r="BO35" s="637"/>
      <c r="BP35" s="637"/>
      <c r="BQ35" s="637"/>
      <c r="BR35" s="637"/>
      <c r="BS35" s="637"/>
      <c r="BT35" s="637"/>
      <c r="BU35" s="638"/>
      <c r="BV35" s="614">
        <v>14486</v>
      </c>
      <c r="BW35" s="615"/>
      <c r="BX35" s="615"/>
      <c r="BY35" s="615"/>
      <c r="BZ35" s="615"/>
      <c r="CA35" s="615"/>
      <c r="CB35" s="696"/>
      <c r="CD35" s="639" t="s">
        <v>310</v>
      </c>
      <c r="CE35" s="640"/>
      <c r="CF35" s="640"/>
      <c r="CG35" s="640"/>
      <c r="CH35" s="640"/>
      <c r="CI35" s="640"/>
      <c r="CJ35" s="640"/>
      <c r="CK35" s="640"/>
      <c r="CL35" s="640"/>
      <c r="CM35" s="640"/>
      <c r="CN35" s="640"/>
      <c r="CO35" s="640"/>
      <c r="CP35" s="640"/>
      <c r="CQ35" s="641"/>
      <c r="CR35" s="625">
        <v>24304</v>
      </c>
      <c r="CS35" s="657"/>
      <c r="CT35" s="657"/>
      <c r="CU35" s="657"/>
      <c r="CV35" s="657"/>
      <c r="CW35" s="657"/>
      <c r="CX35" s="657"/>
      <c r="CY35" s="658"/>
      <c r="CZ35" s="659">
        <v>0.4</v>
      </c>
      <c r="DA35" s="660"/>
      <c r="DB35" s="660"/>
      <c r="DC35" s="661"/>
      <c r="DD35" s="634">
        <v>16388</v>
      </c>
      <c r="DE35" s="657"/>
      <c r="DF35" s="657"/>
      <c r="DG35" s="657"/>
      <c r="DH35" s="657"/>
      <c r="DI35" s="657"/>
      <c r="DJ35" s="657"/>
      <c r="DK35" s="658"/>
      <c r="DL35" s="634">
        <v>12469</v>
      </c>
      <c r="DM35" s="657"/>
      <c r="DN35" s="657"/>
      <c r="DO35" s="657"/>
      <c r="DP35" s="657"/>
      <c r="DQ35" s="657"/>
      <c r="DR35" s="657"/>
      <c r="DS35" s="657"/>
      <c r="DT35" s="657"/>
      <c r="DU35" s="657"/>
      <c r="DV35" s="658"/>
      <c r="DW35" s="630">
        <v>0.4</v>
      </c>
      <c r="DX35" s="655"/>
      <c r="DY35" s="655"/>
      <c r="DZ35" s="655"/>
      <c r="EA35" s="655"/>
      <c r="EB35" s="655"/>
      <c r="EC35" s="656"/>
    </row>
    <row r="36" spans="2:133" ht="11.25" customHeight="1" x14ac:dyDescent="0.15">
      <c r="B36" s="668" t="s">
        <v>311</v>
      </c>
      <c r="C36" s="669"/>
      <c r="D36" s="669"/>
      <c r="E36" s="669"/>
      <c r="F36" s="669"/>
      <c r="G36" s="669"/>
      <c r="H36" s="669"/>
      <c r="I36" s="669"/>
      <c r="J36" s="669"/>
      <c r="K36" s="669"/>
      <c r="L36" s="669"/>
      <c r="M36" s="669"/>
      <c r="N36" s="669"/>
      <c r="O36" s="669"/>
      <c r="P36" s="669"/>
      <c r="Q36" s="670"/>
      <c r="R36" s="697">
        <v>6024778</v>
      </c>
      <c r="S36" s="698"/>
      <c r="T36" s="698"/>
      <c r="U36" s="698"/>
      <c r="V36" s="698"/>
      <c r="W36" s="698"/>
      <c r="X36" s="698"/>
      <c r="Y36" s="699"/>
      <c r="Z36" s="700">
        <v>100</v>
      </c>
      <c r="AA36" s="700"/>
      <c r="AB36" s="700"/>
      <c r="AC36" s="700"/>
      <c r="AD36" s="701">
        <v>3129716</v>
      </c>
      <c r="AE36" s="701"/>
      <c r="AF36" s="701"/>
      <c r="AG36" s="701"/>
      <c r="AH36" s="701"/>
      <c r="AI36" s="701"/>
      <c r="AJ36" s="701"/>
      <c r="AK36" s="701"/>
      <c r="AL36" s="702">
        <v>100</v>
      </c>
      <c r="AM36" s="694"/>
      <c r="AN36" s="694"/>
      <c r="AO36" s="703"/>
      <c r="AQ36" s="704" t="s">
        <v>312</v>
      </c>
      <c r="AR36" s="705"/>
      <c r="AS36" s="705"/>
      <c r="AT36" s="705"/>
      <c r="AU36" s="705"/>
      <c r="AV36" s="705"/>
      <c r="AW36" s="705"/>
      <c r="AX36" s="705"/>
      <c r="AY36" s="706"/>
      <c r="AZ36" s="625">
        <v>215325</v>
      </c>
      <c r="BA36" s="626"/>
      <c r="BB36" s="626"/>
      <c r="BC36" s="626"/>
      <c r="BD36" s="657"/>
      <c r="BE36" s="657"/>
      <c r="BF36" s="682"/>
      <c r="BG36" s="639" t="s">
        <v>313</v>
      </c>
      <c r="BH36" s="640"/>
      <c r="BI36" s="640"/>
      <c r="BJ36" s="640"/>
      <c r="BK36" s="640"/>
      <c r="BL36" s="640"/>
      <c r="BM36" s="640"/>
      <c r="BN36" s="640"/>
      <c r="BO36" s="640"/>
      <c r="BP36" s="640"/>
      <c r="BQ36" s="640"/>
      <c r="BR36" s="640"/>
      <c r="BS36" s="640"/>
      <c r="BT36" s="640"/>
      <c r="BU36" s="641"/>
      <c r="BV36" s="625">
        <v>-30197</v>
      </c>
      <c r="BW36" s="626"/>
      <c r="BX36" s="626"/>
      <c r="BY36" s="626"/>
      <c r="BZ36" s="626"/>
      <c r="CA36" s="626"/>
      <c r="CB36" s="635"/>
      <c r="CD36" s="639" t="s">
        <v>314</v>
      </c>
      <c r="CE36" s="640"/>
      <c r="CF36" s="640"/>
      <c r="CG36" s="640"/>
      <c r="CH36" s="640"/>
      <c r="CI36" s="640"/>
      <c r="CJ36" s="640"/>
      <c r="CK36" s="640"/>
      <c r="CL36" s="640"/>
      <c r="CM36" s="640"/>
      <c r="CN36" s="640"/>
      <c r="CO36" s="640"/>
      <c r="CP36" s="640"/>
      <c r="CQ36" s="641"/>
      <c r="CR36" s="625">
        <v>1183841</v>
      </c>
      <c r="CS36" s="626"/>
      <c r="CT36" s="626"/>
      <c r="CU36" s="626"/>
      <c r="CV36" s="626"/>
      <c r="CW36" s="626"/>
      <c r="CX36" s="626"/>
      <c r="CY36" s="627"/>
      <c r="CZ36" s="659">
        <v>20.6</v>
      </c>
      <c r="DA36" s="660"/>
      <c r="DB36" s="660"/>
      <c r="DC36" s="661"/>
      <c r="DD36" s="634">
        <v>858175</v>
      </c>
      <c r="DE36" s="626"/>
      <c r="DF36" s="626"/>
      <c r="DG36" s="626"/>
      <c r="DH36" s="626"/>
      <c r="DI36" s="626"/>
      <c r="DJ36" s="626"/>
      <c r="DK36" s="627"/>
      <c r="DL36" s="634">
        <v>656191</v>
      </c>
      <c r="DM36" s="626"/>
      <c r="DN36" s="626"/>
      <c r="DO36" s="626"/>
      <c r="DP36" s="626"/>
      <c r="DQ36" s="626"/>
      <c r="DR36" s="626"/>
      <c r="DS36" s="626"/>
      <c r="DT36" s="626"/>
      <c r="DU36" s="626"/>
      <c r="DV36" s="627"/>
      <c r="DW36" s="630">
        <v>20.100000000000001</v>
      </c>
      <c r="DX36" s="655"/>
      <c r="DY36" s="655"/>
      <c r="DZ36" s="655"/>
      <c r="EA36" s="655"/>
      <c r="EB36" s="655"/>
      <c r="EC36" s="656"/>
    </row>
    <row r="37" spans="2:133" ht="11.25" customHeight="1" x14ac:dyDescent="0.15">
      <c r="AQ37" s="704" t="s">
        <v>315</v>
      </c>
      <c r="AR37" s="705"/>
      <c r="AS37" s="705"/>
      <c r="AT37" s="705"/>
      <c r="AU37" s="705"/>
      <c r="AV37" s="705"/>
      <c r="AW37" s="705"/>
      <c r="AX37" s="705"/>
      <c r="AY37" s="706"/>
      <c r="AZ37" s="625">
        <v>80647</v>
      </c>
      <c r="BA37" s="626"/>
      <c r="BB37" s="626"/>
      <c r="BC37" s="626"/>
      <c r="BD37" s="657"/>
      <c r="BE37" s="657"/>
      <c r="BF37" s="682"/>
      <c r="BG37" s="639" t="s">
        <v>316</v>
      </c>
      <c r="BH37" s="640"/>
      <c r="BI37" s="640"/>
      <c r="BJ37" s="640"/>
      <c r="BK37" s="640"/>
      <c r="BL37" s="640"/>
      <c r="BM37" s="640"/>
      <c r="BN37" s="640"/>
      <c r="BO37" s="640"/>
      <c r="BP37" s="640"/>
      <c r="BQ37" s="640"/>
      <c r="BR37" s="640"/>
      <c r="BS37" s="640"/>
      <c r="BT37" s="640"/>
      <c r="BU37" s="641"/>
      <c r="BV37" s="625">
        <v>1439</v>
      </c>
      <c r="BW37" s="626"/>
      <c r="BX37" s="626"/>
      <c r="BY37" s="626"/>
      <c r="BZ37" s="626"/>
      <c r="CA37" s="626"/>
      <c r="CB37" s="635"/>
      <c r="CD37" s="639" t="s">
        <v>317</v>
      </c>
      <c r="CE37" s="640"/>
      <c r="CF37" s="640"/>
      <c r="CG37" s="640"/>
      <c r="CH37" s="640"/>
      <c r="CI37" s="640"/>
      <c r="CJ37" s="640"/>
      <c r="CK37" s="640"/>
      <c r="CL37" s="640"/>
      <c r="CM37" s="640"/>
      <c r="CN37" s="640"/>
      <c r="CO37" s="640"/>
      <c r="CP37" s="640"/>
      <c r="CQ37" s="641"/>
      <c r="CR37" s="625">
        <v>369997</v>
      </c>
      <c r="CS37" s="657"/>
      <c r="CT37" s="657"/>
      <c r="CU37" s="657"/>
      <c r="CV37" s="657"/>
      <c r="CW37" s="657"/>
      <c r="CX37" s="657"/>
      <c r="CY37" s="658"/>
      <c r="CZ37" s="659">
        <v>6.4</v>
      </c>
      <c r="DA37" s="660"/>
      <c r="DB37" s="660"/>
      <c r="DC37" s="661"/>
      <c r="DD37" s="634">
        <v>369997</v>
      </c>
      <c r="DE37" s="657"/>
      <c r="DF37" s="657"/>
      <c r="DG37" s="657"/>
      <c r="DH37" s="657"/>
      <c r="DI37" s="657"/>
      <c r="DJ37" s="657"/>
      <c r="DK37" s="658"/>
      <c r="DL37" s="634">
        <v>319497</v>
      </c>
      <c r="DM37" s="657"/>
      <c r="DN37" s="657"/>
      <c r="DO37" s="657"/>
      <c r="DP37" s="657"/>
      <c r="DQ37" s="657"/>
      <c r="DR37" s="657"/>
      <c r="DS37" s="657"/>
      <c r="DT37" s="657"/>
      <c r="DU37" s="657"/>
      <c r="DV37" s="658"/>
      <c r="DW37" s="630">
        <v>9.8000000000000007</v>
      </c>
      <c r="DX37" s="655"/>
      <c r="DY37" s="655"/>
      <c r="DZ37" s="655"/>
      <c r="EA37" s="655"/>
      <c r="EB37" s="655"/>
      <c r="EC37" s="656"/>
    </row>
    <row r="38" spans="2:133" ht="11.25" customHeight="1" x14ac:dyDescent="0.15">
      <c r="AQ38" s="704" t="s">
        <v>318</v>
      </c>
      <c r="AR38" s="705"/>
      <c r="AS38" s="705"/>
      <c r="AT38" s="705"/>
      <c r="AU38" s="705"/>
      <c r="AV38" s="705"/>
      <c r="AW38" s="705"/>
      <c r="AX38" s="705"/>
      <c r="AY38" s="706"/>
      <c r="AZ38" s="625">
        <v>12691</v>
      </c>
      <c r="BA38" s="626"/>
      <c r="BB38" s="626"/>
      <c r="BC38" s="626"/>
      <c r="BD38" s="657"/>
      <c r="BE38" s="657"/>
      <c r="BF38" s="682"/>
      <c r="BG38" s="639" t="s">
        <v>319</v>
      </c>
      <c r="BH38" s="640"/>
      <c r="BI38" s="640"/>
      <c r="BJ38" s="640"/>
      <c r="BK38" s="640"/>
      <c r="BL38" s="640"/>
      <c r="BM38" s="640"/>
      <c r="BN38" s="640"/>
      <c r="BO38" s="640"/>
      <c r="BP38" s="640"/>
      <c r="BQ38" s="640"/>
      <c r="BR38" s="640"/>
      <c r="BS38" s="640"/>
      <c r="BT38" s="640"/>
      <c r="BU38" s="641"/>
      <c r="BV38" s="625">
        <v>2584</v>
      </c>
      <c r="BW38" s="626"/>
      <c r="BX38" s="626"/>
      <c r="BY38" s="626"/>
      <c r="BZ38" s="626"/>
      <c r="CA38" s="626"/>
      <c r="CB38" s="635"/>
      <c r="CD38" s="639" t="s">
        <v>320</v>
      </c>
      <c r="CE38" s="640"/>
      <c r="CF38" s="640"/>
      <c r="CG38" s="640"/>
      <c r="CH38" s="640"/>
      <c r="CI38" s="640"/>
      <c r="CJ38" s="640"/>
      <c r="CK38" s="640"/>
      <c r="CL38" s="640"/>
      <c r="CM38" s="640"/>
      <c r="CN38" s="640"/>
      <c r="CO38" s="640"/>
      <c r="CP38" s="640"/>
      <c r="CQ38" s="641"/>
      <c r="CR38" s="625">
        <v>511152</v>
      </c>
      <c r="CS38" s="626"/>
      <c r="CT38" s="626"/>
      <c r="CU38" s="626"/>
      <c r="CV38" s="626"/>
      <c r="CW38" s="626"/>
      <c r="CX38" s="626"/>
      <c r="CY38" s="627"/>
      <c r="CZ38" s="659">
        <v>8.9</v>
      </c>
      <c r="DA38" s="660"/>
      <c r="DB38" s="660"/>
      <c r="DC38" s="661"/>
      <c r="DD38" s="634">
        <v>444295</v>
      </c>
      <c r="DE38" s="626"/>
      <c r="DF38" s="626"/>
      <c r="DG38" s="626"/>
      <c r="DH38" s="626"/>
      <c r="DI38" s="626"/>
      <c r="DJ38" s="626"/>
      <c r="DK38" s="627"/>
      <c r="DL38" s="634">
        <v>320718</v>
      </c>
      <c r="DM38" s="626"/>
      <c r="DN38" s="626"/>
      <c r="DO38" s="626"/>
      <c r="DP38" s="626"/>
      <c r="DQ38" s="626"/>
      <c r="DR38" s="626"/>
      <c r="DS38" s="626"/>
      <c r="DT38" s="626"/>
      <c r="DU38" s="626"/>
      <c r="DV38" s="627"/>
      <c r="DW38" s="630">
        <v>9.8000000000000007</v>
      </c>
      <c r="DX38" s="655"/>
      <c r="DY38" s="655"/>
      <c r="DZ38" s="655"/>
      <c r="EA38" s="655"/>
      <c r="EB38" s="655"/>
      <c r="EC38" s="656"/>
    </row>
    <row r="39" spans="2:133" ht="11.25" customHeight="1" x14ac:dyDescent="0.15">
      <c r="AQ39" s="704" t="s">
        <v>321</v>
      </c>
      <c r="AR39" s="705"/>
      <c r="AS39" s="705"/>
      <c r="AT39" s="705"/>
      <c r="AU39" s="705"/>
      <c r="AV39" s="705"/>
      <c r="AW39" s="705"/>
      <c r="AX39" s="705"/>
      <c r="AY39" s="706"/>
      <c r="AZ39" s="625" t="s">
        <v>322</v>
      </c>
      <c r="BA39" s="626"/>
      <c r="BB39" s="626"/>
      <c r="BC39" s="626"/>
      <c r="BD39" s="657"/>
      <c r="BE39" s="657"/>
      <c r="BF39" s="682"/>
      <c r="BG39" s="710" t="s">
        <v>323</v>
      </c>
      <c r="BH39" s="711"/>
      <c r="BI39" s="711"/>
      <c r="BJ39" s="711"/>
      <c r="BK39" s="711"/>
      <c r="BL39" s="189"/>
      <c r="BM39" s="640" t="s">
        <v>324</v>
      </c>
      <c r="BN39" s="640"/>
      <c r="BO39" s="640"/>
      <c r="BP39" s="640"/>
      <c r="BQ39" s="640"/>
      <c r="BR39" s="640"/>
      <c r="BS39" s="640"/>
      <c r="BT39" s="640"/>
      <c r="BU39" s="641"/>
      <c r="BV39" s="625">
        <v>85</v>
      </c>
      <c r="BW39" s="626"/>
      <c r="BX39" s="626"/>
      <c r="BY39" s="626"/>
      <c r="BZ39" s="626"/>
      <c r="CA39" s="626"/>
      <c r="CB39" s="635"/>
      <c r="CD39" s="639" t="s">
        <v>325</v>
      </c>
      <c r="CE39" s="640"/>
      <c r="CF39" s="640"/>
      <c r="CG39" s="640"/>
      <c r="CH39" s="640"/>
      <c r="CI39" s="640"/>
      <c r="CJ39" s="640"/>
      <c r="CK39" s="640"/>
      <c r="CL39" s="640"/>
      <c r="CM39" s="640"/>
      <c r="CN39" s="640"/>
      <c r="CO39" s="640"/>
      <c r="CP39" s="640"/>
      <c r="CQ39" s="641"/>
      <c r="CR39" s="625">
        <v>181672</v>
      </c>
      <c r="CS39" s="657"/>
      <c r="CT39" s="657"/>
      <c r="CU39" s="657"/>
      <c r="CV39" s="657"/>
      <c r="CW39" s="657"/>
      <c r="CX39" s="657"/>
      <c r="CY39" s="658"/>
      <c r="CZ39" s="659">
        <v>3.2</v>
      </c>
      <c r="DA39" s="660"/>
      <c r="DB39" s="660"/>
      <c r="DC39" s="661"/>
      <c r="DD39" s="634">
        <v>150000</v>
      </c>
      <c r="DE39" s="657"/>
      <c r="DF39" s="657"/>
      <c r="DG39" s="657"/>
      <c r="DH39" s="657"/>
      <c r="DI39" s="657"/>
      <c r="DJ39" s="657"/>
      <c r="DK39" s="658"/>
      <c r="DL39" s="634" t="s">
        <v>322</v>
      </c>
      <c r="DM39" s="657"/>
      <c r="DN39" s="657"/>
      <c r="DO39" s="657"/>
      <c r="DP39" s="657"/>
      <c r="DQ39" s="657"/>
      <c r="DR39" s="657"/>
      <c r="DS39" s="657"/>
      <c r="DT39" s="657"/>
      <c r="DU39" s="657"/>
      <c r="DV39" s="658"/>
      <c r="DW39" s="630" t="s">
        <v>322</v>
      </c>
      <c r="DX39" s="655"/>
      <c r="DY39" s="655"/>
      <c r="DZ39" s="655"/>
      <c r="EA39" s="655"/>
      <c r="EB39" s="655"/>
      <c r="EC39" s="656"/>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326</v>
      </c>
      <c r="AR40" s="705"/>
      <c r="AS40" s="705"/>
      <c r="AT40" s="705"/>
      <c r="AU40" s="705"/>
      <c r="AV40" s="705"/>
      <c r="AW40" s="705"/>
      <c r="AX40" s="705"/>
      <c r="AY40" s="706"/>
      <c r="AZ40" s="625">
        <v>108616</v>
      </c>
      <c r="BA40" s="626"/>
      <c r="BB40" s="626"/>
      <c r="BC40" s="626"/>
      <c r="BD40" s="657"/>
      <c r="BE40" s="657"/>
      <c r="BF40" s="682"/>
      <c r="BG40" s="710"/>
      <c r="BH40" s="711"/>
      <c r="BI40" s="711"/>
      <c r="BJ40" s="711"/>
      <c r="BK40" s="711"/>
      <c r="BL40" s="189"/>
      <c r="BM40" s="640" t="s">
        <v>327</v>
      </c>
      <c r="BN40" s="640"/>
      <c r="BO40" s="640"/>
      <c r="BP40" s="640"/>
      <c r="BQ40" s="640"/>
      <c r="BR40" s="640"/>
      <c r="BS40" s="640"/>
      <c r="BT40" s="640"/>
      <c r="BU40" s="641"/>
      <c r="BV40" s="625">
        <v>119</v>
      </c>
      <c r="BW40" s="626"/>
      <c r="BX40" s="626"/>
      <c r="BY40" s="626"/>
      <c r="BZ40" s="626"/>
      <c r="CA40" s="626"/>
      <c r="CB40" s="635"/>
      <c r="CD40" s="639" t="s">
        <v>328</v>
      </c>
      <c r="CE40" s="640"/>
      <c r="CF40" s="640"/>
      <c r="CG40" s="640"/>
      <c r="CH40" s="640"/>
      <c r="CI40" s="640"/>
      <c r="CJ40" s="640"/>
      <c r="CK40" s="640"/>
      <c r="CL40" s="640"/>
      <c r="CM40" s="640"/>
      <c r="CN40" s="640"/>
      <c r="CO40" s="640"/>
      <c r="CP40" s="640"/>
      <c r="CQ40" s="641"/>
      <c r="CR40" s="625">
        <v>19400</v>
      </c>
      <c r="CS40" s="626"/>
      <c r="CT40" s="626"/>
      <c r="CU40" s="626"/>
      <c r="CV40" s="626"/>
      <c r="CW40" s="626"/>
      <c r="CX40" s="626"/>
      <c r="CY40" s="627"/>
      <c r="CZ40" s="659">
        <v>0.3</v>
      </c>
      <c r="DA40" s="660"/>
      <c r="DB40" s="660"/>
      <c r="DC40" s="661"/>
      <c r="DD40" s="634" t="s">
        <v>322</v>
      </c>
      <c r="DE40" s="626"/>
      <c r="DF40" s="626"/>
      <c r="DG40" s="626"/>
      <c r="DH40" s="626"/>
      <c r="DI40" s="626"/>
      <c r="DJ40" s="626"/>
      <c r="DK40" s="627"/>
      <c r="DL40" s="634" t="s">
        <v>322</v>
      </c>
      <c r="DM40" s="626"/>
      <c r="DN40" s="626"/>
      <c r="DO40" s="626"/>
      <c r="DP40" s="626"/>
      <c r="DQ40" s="626"/>
      <c r="DR40" s="626"/>
      <c r="DS40" s="626"/>
      <c r="DT40" s="626"/>
      <c r="DU40" s="626"/>
      <c r="DV40" s="627"/>
      <c r="DW40" s="630" t="s">
        <v>322</v>
      </c>
      <c r="DX40" s="655"/>
      <c r="DY40" s="655"/>
      <c r="DZ40" s="655"/>
      <c r="EA40" s="655"/>
      <c r="EB40" s="655"/>
      <c r="EC40" s="656"/>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329</v>
      </c>
      <c r="AR41" s="646"/>
      <c r="AS41" s="646"/>
      <c r="AT41" s="646"/>
      <c r="AU41" s="646"/>
      <c r="AV41" s="646"/>
      <c r="AW41" s="646"/>
      <c r="AX41" s="646"/>
      <c r="AY41" s="647"/>
      <c r="AZ41" s="697">
        <v>321889</v>
      </c>
      <c r="BA41" s="698"/>
      <c r="BB41" s="698"/>
      <c r="BC41" s="698"/>
      <c r="BD41" s="693"/>
      <c r="BE41" s="693"/>
      <c r="BF41" s="695"/>
      <c r="BG41" s="712"/>
      <c r="BH41" s="713"/>
      <c r="BI41" s="713"/>
      <c r="BJ41" s="713"/>
      <c r="BK41" s="713"/>
      <c r="BL41" s="191"/>
      <c r="BM41" s="646" t="s">
        <v>330</v>
      </c>
      <c r="BN41" s="646"/>
      <c r="BO41" s="646"/>
      <c r="BP41" s="646"/>
      <c r="BQ41" s="646"/>
      <c r="BR41" s="646"/>
      <c r="BS41" s="646"/>
      <c r="BT41" s="646"/>
      <c r="BU41" s="647"/>
      <c r="BV41" s="697">
        <v>277</v>
      </c>
      <c r="BW41" s="698"/>
      <c r="BX41" s="698"/>
      <c r="BY41" s="698"/>
      <c r="BZ41" s="698"/>
      <c r="CA41" s="698"/>
      <c r="CB41" s="707"/>
      <c r="CD41" s="639" t="s">
        <v>331</v>
      </c>
      <c r="CE41" s="640"/>
      <c r="CF41" s="640"/>
      <c r="CG41" s="640"/>
      <c r="CH41" s="640"/>
      <c r="CI41" s="640"/>
      <c r="CJ41" s="640"/>
      <c r="CK41" s="640"/>
      <c r="CL41" s="640"/>
      <c r="CM41" s="640"/>
      <c r="CN41" s="640"/>
      <c r="CO41" s="640"/>
      <c r="CP41" s="640"/>
      <c r="CQ41" s="641"/>
      <c r="CR41" s="625" t="s">
        <v>332</v>
      </c>
      <c r="CS41" s="657"/>
      <c r="CT41" s="657"/>
      <c r="CU41" s="657"/>
      <c r="CV41" s="657"/>
      <c r="CW41" s="657"/>
      <c r="CX41" s="657"/>
      <c r="CY41" s="658"/>
      <c r="CZ41" s="659" t="s">
        <v>332</v>
      </c>
      <c r="DA41" s="660"/>
      <c r="DB41" s="660"/>
      <c r="DC41" s="661"/>
      <c r="DD41" s="634" t="s">
        <v>332</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x14ac:dyDescent="0.15">
      <c r="B42" s="183" t="s">
        <v>333</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334</v>
      </c>
      <c r="CE42" s="623"/>
      <c r="CF42" s="623"/>
      <c r="CG42" s="623"/>
      <c r="CH42" s="623"/>
      <c r="CI42" s="623"/>
      <c r="CJ42" s="623"/>
      <c r="CK42" s="623"/>
      <c r="CL42" s="623"/>
      <c r="CM42" s="623"/>
      <c r="CN42" s="623"/>
      <c r="CO42" s="623"/>
      <c r="CP42" s="623"/>
      <c r="CQ42" s="624"/>
      <c r="CR42" s="625">
        <v>1079045</v>
      </c>
      <c r="CS42" s="626"/>
      <c r="CT42" s="626"/>
      <c r="CU42" s="626"/>
      <c r="CV42" s="626"/>
      <c r="CW42" s="626"/>
      <c r="CX42" s="626"/>
      <c r="CY42" s="627"/>
      <c r="CZ42" s="659">
        <v>18.8</v>
      </c>
      <c r="DA42" s="708"/>
      <c r="DB42" s="708"/>
      <c r="DC42" s="709"/>
      <c r="DD42" s="634">
        <v>335286</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x14ac:dyDescent="0.15">
      <c r="B43" s="193" t="s">
        <v>335</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336</v>
      </c>
      <c r="CE43" s="623"/>
      <c r="CF43" s="623"/>
      <c r="CG43" s="623"/>
      <c r="CH43" s="623"/>
      <c r="CI43" s="623"/>
      <c r="CJ43" s="623"/>
      <c r="CK43" s="623"/>
      <c r="CL43" s="623"/>
      <c r="CM43" s="623"/>
      <c r="CN43" s="623"/>
      <c r="CO43" s="623"/>
      <c r="CP43" s="623"/>
      <c r="CQ43" s="624"/>
      <c r="CR43" s="625" t="s">
        <v>112</v>
      </c>
      <c r="CS43" s="657"/>
      <c r="CT43" s="657"/>
      <c r="CU43" s="657"/>
      <c r="CV43" s="657"/>
      <c r="CW43" s="657"/>
      <c r="CX43" s="657"/>
      <c r="CY43" s="658"/>
      <c r="CZ43" s="659" t="s">
        <v>112</v>
      </c>
      <c r="DA43" s="660"/>
      <c r="DB43" s="660"/>
      <c r="DC43" s="661"/>
      <c r="DD43" s="634" t="s">
        <v>112</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x14ac:dyDescent="0.15">
      <c r="B44" s="194" t="s">
        <v>337</v>
      </c>
      <c r="CD44" s="731" t="s">
        <v>289</v>
      </c>
      <c r="CE44" s="732"/>
      <c r="CF44" s="622" t="s">
        <v>338</v>
      </c>
      <c r="CG44" s="623"/>
      <c r="CH44" s="623"/>
      <c r="CI44" s="623"/>
      <c r="CJ44" s="623"/>
      <c r="CK44" s="623"/>
      <c r="CL44" s="623"/>
      <c r="CM44" s="623"/>
      <c r="CN44" s="623"/>
      <c r="CO44" s="623"/>
      <c r="CP44" s="623"/>
      <c r="CQ44" s="624"/>
      <c r="CR44" s="625">
        <v>590874</v>
      </c>
      <c r="CS44" s="626"/>
      <c r="CT44" s="626"/>
      <c r="CU44" s="626"/>
      <c r="CV44" s="626"/>
      <c r="CW44" s="626"/>
      <c r="CX44" s="626"/>
      <c r="CY44" s="627"/>
      <c r="CZ44" s="659">
        <v>10.3</v>
      </c>
      <c r="DA44" s="708"/>
      <c r="DB44" s="708"/>
      <c r="DC44" s="709"/>
      <c r="DD44" s="634">
        <v>279818</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x14ac:dyDescent="0.15">
      <c r="CD45" s="733"/>
      <c r="CE45" s="734"/>
      <c r="CF45" s="622" t="s">
        <v>339</v>
      </c>
      <c r="CG45" s="623"/>
      <c r="CH45" s="623"/>
      <c r="CI45" s="623"/>
      <c r="CJ45" s="623"/>
      <c r="CK45" s="623"/>
      <c r="CL45" s="623"/>
      <c r="CM45" s="623"/>
      <c r="CN45" s="623"/>
      <c r="CO45" s="623"/>
      <c r="CP45" s="623"/>
      <c r="CQ45" s="624"/>
      <c r="CR45" s="625">
        <v>212236</v>
      </c>
      <c r="CS45" s="657"/>
      <c r="CT45" s="657"/>
      <c r="CU45" s="657"/>
      <c r="CV45" s="657"/>
      <c r="CW45" s="657"/>
      <c r="CX45" s="657"/>
      <c r="CY45" s="658"/>
      <c r="CZ45" s="659">
        <v>3.7</v>
      </c>
      <c r="DA45" s="660"/>
      <c r="DB45" s="660"/>
      <c r="DC45" s="661"/>
      <c r="DD45" s="634">
        <v>3685</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x14ac:dyDescent="0.15">
      <c r="CD46" s="733"/>
      <c r="CE46" s="734"/>
      <c r="CF46" s="622" t="s">
        <v>340</v>
      </c>
      <c r="CG46" s="623"/>
      <c r="CH46" s="623"/>
      <c r="CI46" s="623"/>
      <c r="CJ46" s="623"/>
      <c r="CK46" s="623"/>
      <c r="CL46" s="623"/>
      <c r="CM46" s="623"/>
      <c r="CN46" s="623"/>
      <c r="CO46" s="623"/>
      <c r="CP46" s="623"/>
      <c r="CQ46" s="624"/>
      <c r="CR46" s="625">
        <v>378638</v>
      </c>
      <c r="CS46" s="626"/>
      <c r="CT46" s="626"/>
      <c r="CU46" s="626"/>
      <c r="CV46" s="626"/>
      <c r="CW46" s="626"/>
      <c r="CX46" s="626"/>
      <c r="CY46" s="627"/>
      <c r="CZ46" s="659">
        <v>6.6</v>
      </c>
      <c r="DA46" s="708"/>
      <c r="DB46" s="708"/>
      <c r="DC46" s="709"/>
      <c r="DD46" s="634">
        <v>276133</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x14ac:dyDescent="0.15">
      <c r="CD47" s="733"/>
      <c r="CE47" s="734"/>
      <c r="CF47" s="622" t="s">
        <v>341</v>
      </c>
      <c r="CG47" s="623"/>
      <c r="CH47" s="623"/>
      <c r="CI47" s="623"/>
      <c r="CJ47" s="623"/>
      <c r="CK47" s="623"/>
      <c r="CL47" s="623"/>
      <c r="CM47" s="623"/>
      <c r="CN47" s="623"/>
      <c r="CO47" s="623"/>
      <c r="CP47" s="623"/>
      <c r="CQ47" s="624"/>
      <c r="CR47" s="625">
        <v>488171</v>
      </c>
      <c r="CS47" s="657"/>
      <c r="CT47" s="657"/>
      <c r="CU47" s="657"/>
      <c r="CV47" s="657"/>
      <c r="CW47" s="657"/>
      <c r="CX47" s="657"/>
      <c r="CY47" s="658"/>
      <c r="CZ47" s="659">
        <v>8.5</v>
      </c>
      <c r="DA47" s="660"/>
      <c r="DB47" s="660"/>
      <c r="DC47" s="661"/>
      <c r="DD47" s="634">
        <v>55468</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x14ac:dyDescent="0.15">
      <c r="CD48" s="735"/>
      <c r="CE48" s="736"/>
      <c r="CF48" s="622" t="s">
        <v>342</v>
      </c>
      <c r="CG48" s="623"/>
      <c r="CH48" s="623"/>
      <c r="CI48" s="623"/>
      <c r="CJ48" s="623"/>
      <c r="CK48" s="623"/>
      <c r="CL48" s="623"/>
      <c r="CM48" s="623"/>
      <c r="CN48" s="623"/>
      <c r="CO48" s="623"/>
      <c r="CP48" s="623"/>
      <c r="CQ48" s="624"/>
      <c r="CR48" s="625" t="s">
        <v>112</v>
      </c>
      <c r="CS48" s="626"/>
      <c r="CT48" s="626"/>
      <c r="CU48" s="626"/>
      <c r="CV48" s="626"/>
      <c r="CW48" s="626"/>
      <c r="CX48" s="626"/>
      <c r="CY48" s="627"/>
      <c r="CZ48" s="659" t="s">
        <v>112</v>
      </c>
      <c r="DA48" s="708"/>
      <c r="DB48" s="708"/>
      <c r="DC48" s="709"/>
      <c r="DD48" s="634" t="s">
        <v>112</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x14ac:dyDescent="0.15">
      <c r="CD49" s="668" t="s">
        <v>343</v>
      </c>
      <c r="CE49" s="669"/>
      <c r="CF49" s="669"/>
      <c r="CG49" s="669"/>
      <c r="CH49" s="669"/>
      <c r="CI49" s="669"/>
      <c r="CJ49" s="669"/>
      <c r="CK49" s="669"/>
      <c r="CL49" s="669"/>
      <c r="CM49" s="669"/>
      <c r="CN49" s="669"/>
      <c r="CO49" s="669"/>
      <c r="CP49" s="669"/>
      <c r="CQ49" s="670"/>
      <c r="CR49" s="697">
        <v>5753100</v>
      </c>
      <c r="CS49" s="693"/>
      <c r="CT49" s="693"/>
      <c r="CU49" s="693"/>
      <c r="CV49" s="693"/>
      <c r="CW49" s="693"/>
      <c r="CX49" s="693"/>
      <c r="CY49" s="720"/>
      <c r="CZ49" s="721">
        <v>100</v>
      </c>
      <c r="DA49" s="722"/>
      <c r="DB49" s="722"/>
      <c r="DC49" s="723"/>
      <c r="DD49" s="724">
        <v>3855064</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x14ac:dyDescent="0.15"/>
    <row r="51" spans="82:133" hidden="1" x14ac:dyDescent="0.15"/>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3"/>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Normal="100" zoomScaleSheetLayoutView="70" workbookViewId="0"/>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345</v>
      </c>
      <c r="DK2" s="767"/>
      <c r="DL2" s="767"/>
      <c r="DM2" s="767"/>
      <c r="DN2" s="767"/>
      <c r="DO2" s="768"/>
      <c r="DP2" s="202"/>
      <c r="DQ2" s="766" t="s">
        <v>346</v>
      </c>
      <c r="DR2" s="767"/>
      <c r="DS2" s="767"/>
      <c r="DT2" s="767"/>
      <c r="DU2" s="767"/>
      <c r="DV2" s="767"/>
      <c r="DW2" s="767"/>
      <c r="DX2" s="767"/>
      <c r="DY2" s="767"/>
      <c r="DZ2" s="768"/>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769" t="s">
        <v>347</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348</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760" t="s">
        <v>349</v>
      </c>
      <c r="B5" s="761"/>
      <c r="C5" s="761"/>
      <c r="D5" s="761"/>
      <c r="E5" s="761"/>
      <c r="F5" s="761"/>
      <c r="G5" s="761"/>
      <c r="H5" s="761"/>
      <c r="I5" s="761"/>
      <c r="J5" s="761"/>
      <c r="K5" s="761"/>
      <c r="L5" s="761"/>
      <c r="M5" s="761"/>
      <c r="N5" s="761"/>
      <c r="O5" s="761"/>
      <c r="P5" s="762"/>
      <c r="Q5" s="737" t="s">
        <v>350</v>
      </c>
      <c r="R5" s="738"/>
      <c r="S5" s="738"/>
      <c r="T5" s="738"/>
      <c r="U5" s="739"/>
      <c r="V5" s="737" t="s">
        <v>351</v>
      </c>
      <c r="W5" s="738"/>
      <c r="X5" s="738"/>
      <c r="Y5" s="738"/>
      <c r="Z5" s="739"/>
      <c r="AA5" s="737" t="s">
        <v>352</v>
      </c>
      <c r="AB5" s="738"/>
      <c r="AC5" s="738"/>
      <c r="AD5" s="738"/>
      <c r="AE5" s="738"/>
      <c r="AF5" s="770" t="s">
        <v>353</v>
      </c>
      <c r="AG5" s="738"/>
      <c r="AH5" s="738"/>
      <c r="AI5" s="738"/>
      <c r="AJ5" s="749"/>
      <c r="AK5" s="738" t="s">
        <v>354</v>
      </c>
      <c r="AL5" s="738"/>
      <c r="AM5" s="738"/>
      <c r="AN5" s="738"/>
      <c r="AO5" s="739"/>
      <c r="AP5" s="737" t="s">
        <v>355</v>
      </c>
      <c r="AQ5" s="738"/>
      <c r="AR5" s="738"/>
      <c r="AS5" s="738"/>
      <c r="AT5" s="739"/>
      <c r="AU5" s="737" t="s">
        <v>356</v>
      </c>
      <c r="AV5" s="738"/>
      <c r="AW5" s="738"/>
      <c r="AX5" s="738"/>
      <c r="AY5" s="749"/>
      <c r="AZ5" s="209"/>
      <c r="BA5" s="209"/>
      <c r="BB5" s="209"/>
      <c r="BC5" s="209"/>
      <c r="BD5" s="209"/>
      <c r="BE5" s="210"/>
      <c r="BF5" s="210"/>
      <c r="BG5" s="210"/>
      <c r="BH5" s="210"/>
      <c r="BI5" s="210"/>
      <c r="BJ5" s="210"/>
      <c r="BK5" s="210"/>
      <c r="BL5" s="210"/>
      <c r="BM5" s="210"/>
      <c r="BN5" s="210"/>
      <c r="BO5" s="210"/>
      <c r="BP5" s="210"/>
      <c r="BQ5" s="760" t="s">
        <v>357</v>
      </c>
      <c r="BR5" s="761"/>
      <c r="BS5" s="761"/>
      <c r="BT5" s="761"/>
      <c r="BU5" s="761"/>
      <c r="BV5" s="761"/>
      <c r="BW5" s="761"/>
      <c r="BX5" s="761"/>
      <c r="BY5" s="761"/>
      <c r="BZ5" s="761"/>
      <c r="CA5" s="761"/>
      <c r="CB5" s="761"/>
      <c r="CC5" s="761"/>
      <c r="CD5" s="761"/>
      <c r="CE5" s="761"/>
      <c r="CF5" s="761"/>
      <c r="CG5" s="762"/>
      <c r="CH5" s="737" t="s">
        <v>358</v>
      </c>
      <c r="CI5" s="738"/>
      <c r="CJ5" s="738"/>
      <c r="CK5" s="738"/>
      <c r="CL5" s="739"/>
      <c r="CM5" s="737" t="s">
        <v>359</v>
      </c>
      <c r="CN5" s="738"/>
      <c r="CO5" s="738"/>
      <c r="CP5" s="738"/>
      <c r="CQ5" s="739"/>
      <c r="CR5" s="737" t="s">
        <v>360</v>
      </c>
      <c r="CS5" s="738"/>
      <c r="CT5" s="738"/>
      <c r="CU5" s="738"/>
      <c r="CV5" s="739"/>
      <c r="CW5" s="737" t="s">
        <v>361</v>
      </c>
      <c r="CX5" s="738"/>
      <c r="CY5" s="738"/>
      <c r="CZ5" s="738"/>
      <c r="DA5" s="739"/>
      <c r="DB5" s="737" t="s">
        <v>362</v>
      </c>
      <c r="DC5" s="738"/>
      <c r="DD5" s="738"/>
      <c r="DE5" s="738"/>
      <c r="DF5" s="739"/>
      <c r="DG5" s="743" t="s">
        <v>363</v>
      </c>
      <c r="DH5" s="744"/>
      <c r="DI5" s="744"/>
      <c r="DJ5" s="744"/>
      <c r="DK5" s="745"/>
      <c r="DL5" s="743" t="s">
        <v>364</v>
      </c>
      <c r="DM5" s="744"/>
      <c r="DN5" s="744"/>
      <c r="DO5" s="744"/>
      <c r="DP5" s="745"/>
      <c r="DQ5" s="737" t="s">
        <v>365</v>
      </c>
      <c r="DR5" s="738"/>
      <c r="DS5" s="738"/>
      <c r="DT5" s="738"/>
      <c r="DU5" s="739"/>
      <c r="DV5" s="737" t="s">
        <v>356</v>
      </c>
      <c r="DW5" s="738"/>
      <c r="DX5" s="738"/>
      <c r="DY5" s="738"/>
      <c r="DZ5" s="749"/>
      <c r="EA5" s="207"/>
    </row>
    <row r="6" spans="1:131" s="208" customFormat="1" ht="26.25" customHeight="1" thickBot="1" x14ac:dyDescent="0.2">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x14ac:dyDescent="0.15">
      <c r="A7" s="211">
        <v>1</v>
      </c>
      <c r="B7" s="751" t="s">
        <v>366</v>
      </c>
      <c r="C7" s="752"/>
      <c r="D7" s="752"/>
      <c r="E7" s="752"/>
      <c r="F7" s="752"/>
      <c r="G7" s="752"/>
      <c r="H7" s="752"/>
      <c r="I7" s="752"/>
      <c r="J7" s="752"/>
      <c r="K7" s="752"/>
      <c r="L7" s="752"/>
      <c r="M7" s="752"/>
      <c r="N7" s="752"/>
      <c r="O7" s="752"/>
      <c r="P7" s="753"/>
      <c r="Q7" s="754">
        <v>6022</v>
      </c>
      <c r="R7" s="755"/>
      <c r="S7" s="755"/>
      <c r="T7" s="755"/>
      <c r="U7" s="755"/>
      <c r="V7" s="755">
        <v>5750</v>
      </c>
      <c r="W7" s="755"/>
      <c r="X7" s="755"/>
      <c r="Y7" s="755"/>
      <c r="Z7" s="755"/>
      <c r="AA7" s="755">
        <v>272</v>
      </c>
      <c r="AB7" s="755"/>
      <c r="AC7" s="755"/>
      <c r="AD7" s="755"/>
      <c r="AE7" s="756"/>
      <c r="AF7" s="757">
        <v>222</v>
      </c>
      <c r="AG7" s="758"/>
      <c r="AH7" s="758"/>
      <c r="AI7" s="758"/>
      <c r="AJ7" s="759"/>
      <c r="AK7" s="794">
        <v>256</v>
      </c>
      <c r="AL7" s="795"/>
      <c r="AM7" s="795"/>
      <c r="AN7" s="795"/>
      <c r="AO7" s="795"/>
      <c r="AP7" s="795">
        <v>5207</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t="s">
        <v>554</v>
      </c>
      <c r="BT7" s="799"/>
      <c r="BU7" s="799"/>
      <c r="BV7" s="799"/>
      <c r="BW7" s="799"/>
      <c r="BX7" s="799"/>
      <c r="BY7" s="799"/>
      <c r="BZ7" s="799"/>
      <c r="CA7" s="799"/>
      <c r="CB7" s="799"/>
      <c r="CC7" s="799"/>
      <c r="CD7" s="799"/>
      <c r="CE7" s="799"/>
      <c r="CF7" s="799"/>
      <c r="CG7" s="800"/>
      <c r="CH7" s="791">
        <v>3</v>
      </c>
      <c r="CI7" s="792"/>
      <c r="CJ7" s="792"/>
      <c r="CK7" s="792"/>
      <c r="CL7" s="793"/>
      <c r="CM7" s="791">
        <v>252</v>
      </c>
      <c r="CN7" s="792"/>
      <c r="CO7" s="792"/>
      <c r="CP7" s="792"/>
      <c r="CQ7" s="793"/>
      <c r="CR7" s="791">
        <v>300</v>
      </c>
      <c r="CS7" s="792"/>
      <c r="CT7" s="792"/>
      <c r="CU7" s="792"/>
      <c r="CV7" s="793"/>
      <c r="CW7" s="791">
        <v>2</v>
      </c>
      <c r="CX7" s="792"/>
      <c r="CY7" s="792"/>
      <c r="CZ7" s="792"/>
      <c r="DA7" s="793"/>
      <c r="DB7" s="791" t="s">
        <v>557</v>
      </c>
      <c r="DC7" s="792"/>
      <c r="DD7" s="792"/>
      <c r="DE7" s="792"/>
      <c r="DF7" s="793"/>
      <c r="DG7" s="791" t="s">
        <v>557</v>
      </c>
      <c r="DH7" s="792"/>
      <c r="DI7" s="792"/>
      <c r="DJ7" s="792"/>
      <c r="DK7" s="793"/>
      <c r="DL7" s="791" t="s">
        <v>557</v>
      </c>
      <c r="DM7" s="792"/>
      <c r="DN7" s="792"/>
      <c r="DO7" s="792"/>
      <c r="DP7" s="793"/>
      <c r="DQ7" s="791" t="s">
        <v>557</v>
      </c>
      <c r="DR7" s="792"/>
      <c r="DS7" s="792"/>
      <c r="DT7" s="792"/>
      <c r="DU7" s="793"/>
      <c r="DV7" s="772"/>
      <c r="DW7" s="773"/>
      <c r="DX7" s="773"/>
      <c r="DY7" s="773"/>
      <c r="DZ7" s="774"/>
      <c r="EA7" s="207"/>
    </row>
    <row r="8" spans="1:131" s="208" customFormat="1" ht="26.25" customHeight="1" x14ac:dyDescent="0.15">
      <c r="A8" s="214">
        <v>2</v>
      </c>
      <c r="B8" s="775" t="s">
        <v>367</v>
      </c>
      <c r="C8" s="776"/>
      <c r="D8" s="776"/>
      <c r="E8" s="776"/>
      <c r="F8" s="776"/>
      <c r="G8" s="776"/>
      <c r="H8" s="776"/>
      <c r="I8" s="776"/>
      <c r="J8" s="776"/>
      <c r="K8" s="776"/>
      <c r="L8" s="776"/>
      <c r="M8" s="776"/>
      <c r="N8" s="776"/>
      <c r="O8" s="776"/>
      <c r="P8" s="777"/>
      <c r="Q8" s="778">
        <v>1</v>
      </c>
      <c r="R8" s="779"/>
      <c r="S8" s="779"/>
      <c r="T8" s="779"/>
      <c r="U8" s="779"/>
      <c r="V8" s="779">
        <v>1</v>
      </c>
      <c r="W8" s="779"/>
      <c r="X8" s="779"/>
      <c r="Y8" s="779"/>
      <c r="Z8" s="779"/>
      <c r="AA8" s="779" t="s">
        <v>557</v>
      </c>
      <c r="AB8" s="779"/>
      <c r="AC8" s="779"/>
      <c r="AD8" s="779"/>
      <c r="AE8" s="780"/>
      <c r="AF8" s="781" t="s">
        <v>112</v>
      </c>
      <c r="AG8" s="782"/>
      <c r="AH8" s="782"/>
      <c r="AI8" s="782"/>
      <c r="AJ8" s="783"/>
      <c r="AK8" s="784" t="s">
        <v>557</v>
      </c>
      <c r="AL8" s="785"/>
      <c r="AM8" s="785"/>
      <c r="AN8" s="785"/>
      <c r="AO8" s="785"/>
      <c r="AP8" s="785">
        <v>2</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t="s">
        <v>555</v>
      </c>
      <c r="BT8" s="789"/>
      <c r="BU8" s="789"/>
      <c r="BV8" s="789"/>
      <c r="BW8" s="789"/>
      <c r="BX8" s="789"/>
      <c r="BY8" s="789"/>
      <c r="BZ8" s="789"/>
      <c r="CA8" s="789"/>
      <c r="CB8" s="789"/>
      <c r="CC8" s="789"/>
      <c r="CD8" s="789"/>
      <c r="CE8" s="789"/>
      <c r="CF8" s="789"/>
      <c r="CG8" s="790"/>
      <c r="CH8" s="801">
        <v>0</v>
      </c>
      <c r="CI8" s="802"/>
      <c r="CJ8" s="802"/>
      <c r="CK8" s="802"/>
      <c r="CL8" s="803"/>
      <c r="CM8" s="801">
        <v>16</v>
      </c>
      <c r="CN8" s="802"/>
      <c r="CO8" s="802"/>
      <c r="CP8" s="802"/>
      <c r="CQ8" s="803"/>
      <c r="CR8" s="801">
        <v>10</v>
      </c>
      <c r="CS8" s="802"/>
      <c r="CT8" s="802"/>
      <c r="CU8" s="802"/>
      <c r="CV8" s="803"/>
      <c r="CW8" s="801" t="s">
        <v>557</v>
      </c>
      <c r="CX8" s="802"/>
      <c r="CY8" s="802"/>
      <c r="CZ8" s="802"/>
      <c r="DA8" s="803"/>
      <c r="DB8" s="801" t="s">
        <v>557</v>
      </c>
      <c r="DC8" s="802"/>
      <c r="DD8" s="802"/>
      <c r="DE8" s="802"/>
      <c r="DF8" s="803"/>
      <c r="DG8" s="801" t="s">
        <v>557</v>
      </c>
      <c r="DH8" s="802"/>
      <c r="DI8" s="802"/>
      <c r="DJ8" s="802"/>
      <c r="DK8" s="803"/>
      <c r="DL8" s="801" t="s">
        <v>557</v>
      </c>
      <c r="DM8" s="802"/>
      <c r="DN8" s="802"/>
      <c r="DO8" s="802"/>
      <c r="DP8" s="803"/>
      <c r="DQ8" s="801" t="s">
        <v>557</v>
      </c>
      <c r="DR8" s="802"/>
      <c r="DS8" s="802"/>
      <c r="DT8" s="802"/>
      <c r="DU8" s="803"/>
      <c r="DV8" s="804"/>
      <c r="DW8" s="805"/>
      <c r="DX8" s="805"/>
      <c r="DY8" s="805"/>
      <c r="DZ8" s="806"/>
      <c r="EA8" s="207"/>
    </row>
    <row r="9" spans="1:131" s="208" customFormat="1" ht="26.25" customHeight="1" x14ac:dyDescent="0.15">
      <c r="A9" s="214">
        <v>3</v>
      </c>
      <c r="B9" s="775" t="s">
        <v>368</v>
      </c>
      <c r="C9" s="776"/>
      <c r="D9" s="776"/>
      <c r="E9" s="776"/>
      <c r="F9" s="776"/>
      <c r="G9" s="776"/>
      <c r="H9" s="776"/>
      <c r="I9" s="776"/>
      <c r="J9" s="776"/>
      <c r="K9" s="776"/>
      <c r="L9" s="776"/>
      <c r="M9" s="776"/>
      <c r="N9" s="776"/>
      <c r="O9" s="776"/>
      <c r="P9" s="777"/>
      <c r="Q9" s="778">
        <v>10</v>
      </c>
      <c r="R9" s="779"/>
      <c r="S9" s="779"/>
      <c r="T9" s="779"/>
      <c r="U9" s="779"/>
      <c r="V9" s="779">
        <v>10</v>
      </c>
      <c r="W9" s="779"/>
      <c r="X9" s="779"/>
      <c r="Y9" s="779"/>
      <c r="Z9" s="779"/>
      <c r="AA9" s="779" t="s">
        <v>557</v>
      </c>
      <c r="AB9" s="779"/>
      <c r="AC9" s="779"/>
      <c r="AD9" s="779"/>
      <c r="AE9" s="780"/>
      <c r="AF9" s="781" t="s">
        <v>112</v>
      </c>
      <c r="AG9" s="782"/>
      <c r="AH9" s="782"/>
      <c r="AI9" s="782"/>
      <c r="AJ9" s="783"/>
      <c r="AK9" s="784">
        <v>8</v>
      </c>
      <c r="AL9" s="785"/>
      <c r="AM9" s="785"/>
      <c r="AN9" s="785"/>
      <c r="AO9" s="785"/>
      <c r="AP9" s="785" t="s">
        <v>557</v>
      </c>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t="s">
        <v>556</v>
      </c>
      <c r="BT9" s="789"/>
      <c r="BU9" s="789"/>
      <c r="BV9" s="789"/>
      <c r="BW9" s="789"/>
      <c r="BX9" s="789"/>
      <c r="BY9" s="789"/>
      <c r="BZ9" s="789"/>
      <c r="CA9" s="789"/>
      <c r="CB9" s="789"/>
      <c r="CC9" s="789"/>
      <c r="CD9" s="789"/>
      <c r="CE9" s="789"/>
      <c r="CF9" s="789"/>
      <c r="CG9" s="790"/>
      <c r="CH9" s="801">
        <v>2</v>
      </c>
      <c r="CI9" s="802"/>
      <c r="CJ9" s="802"/>
      <c r="CK9" s="802"/>
      <c r="CL9" s="803"/>
      <c r="CM9" s="801">
        <v>33</v>
      </c>
      <c r="CN9" s="802"/>
      <c r="CO9" s="802"/>
      <c r="CP9" s="802"/>
      <c r="CQ9" s="803"/>
      <c r="CR9" s="801">
        <v>3</v>
      </c>
      <c r="CS9" s="802"/>
      <c r="CT9" s="802"/>
      <c r="CU9" s="802"/>
      <c r="CV9" s="803"/>
      <c r="CW9" s="801" t="s">
        <v>557</v>
      </c>
      <c r="CX9" s="802"/>
      <c r="CY9" s="802"/>
      <c r="CZ9" s="802"/>
      <c r="DA9" s="803"/>
      <c r="DB9" s="801" t="s">
        <v>557</v>
      </c>
      <c r="DC9" s="802"/>
      <c r="DD9" s="802"/>
      <c r="DE9" s="802"/>
      <c r="DF9" s="803"/>
      <c r="DG9" s="801" t="s">
        <v>557</v>
      </c>
      <c r="DH9" s="802"/>
      <c r="DI9" s="802"/>
      <c r="DJ9" s="802"/>
      <c r="DK9" s="803"/>
      <c r="DL9" s="801" t="s">
        <v>557</v>
      </c>
      <c r="DM9" s="802"/>
      <c r="DN9" s="802"/>
      <c r="DO9" s="802"/>
      <c r="DP9" s="803"/>
      <c r="DQ9" s="801" t="s">
        <v>557</v>
      </c>
      <c r="DR9" s="802"/>
      <c r="DS9" s="802"/>
      <c r="DT9" s="802"/>
      <c r="DU9" s="803"/>
      <c r="DV9" s="804"/>
      <c r="DW9" s="805"/>
      <c r="DX9" s="805"/>
      <c r="DY9" s="805"/>
      <c r="DZ9" s="806"/>
      <c r="EA9" s="207"/>
    </row>
    <row r="10" spans="1:131" s="208" customFormat="1" ht="26.25" customHeight="1" x14ac:dyDescent="0.15">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c r="BT10" s="789"/>
      <c r="BU10" s="789"/>
      <c r="BV10" s="789"/>
      <c r="BW10" s="789"/>
      <c r="BX10" s="789"/>
      <c r="BY10" s="789"/>
      <c r="BZ10" s="789"/>
      <c r="CA10" s="789"/>
      <c r="CB10" s="789"/>
      <c r="CC10" s="789"/>
      <c r="CD10" s="789"/>
      <c r="CE10" s="789"/>
      <c r="CF10" s="789"/>
      <c r="CG10" s="790"/>
      <c r="CH10" s="801"/>
      <c r="CI10" s="802"/>
      <c r="CJ10" s="802"/>
      <c r="CK10" s="802"/>
      <c r="CL10" s="803"/>
      <c r="CM10" s="801"/>
      <c r="CN10" s="802"/>
      <c r="CO10" s="802"/>
      <c r="CP10" s="802"/>
      <c r="CQ10" s="803"/>
      <c r="CR10" s="801"/>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x14ac:dyDescent="0.15">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x14ac:dyDescent="0.15">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x14ac:dyDescent="0.15">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x14ac:dyDescent="0.15">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x14ac:dyDescent="0.15">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x14ac:dyDescent="0.15">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x14ac:dyDescent="0.15">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x14ac:dyDescent="0.15">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x14ac:dyDescent="0.15">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x14ac:dyDescent="0.15">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x14ac:dyDescent="0.2">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x14ac:dyDescent="0.15">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369</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x14ac:dyDescent="0.2">
      <c r="A23" s="217" t="s">
        <v>370</v>
      </c>
      <c r="B23" s="810" t="s">
        <v>371</v>
      </c>
      <c r="C23" s="811"/>
      <c r="D23" s="811"/>
      <c r="E23" s="811"/>
      <c r="F23" s="811"/>
      <c r="G23" s="811"/>
      <c r="H23" s="811"/>
      <c r="I23" s="811"/>
      <c r="J23" s="811"/>
      <c r="K23" s="811"/>
      <c r="L23" s="811"/>
      <c r="M23" s="811"/>
      <c r="N23" s="811"/>
      <c r="O23" s="811"/>
      <c r="P23" s="812"/>
      <c r="Q23" s="813">
        <v>6025</v>
      </c>
      <c r="R23" s="814"/>
      <c r="S23" s="814"/>
      <c r="T23" s="814"/>
      <c r="U23" s="814"/>
      <c r="V23" s="814">
        <v>5753</v>
      </c>
      <c r="W23" s="814"/>
      <c r="X23" s="814"/>
      <c r="Y23" s="814"/>
      <c r="Z23" s="814"/>
      <c r="AA23" s="814">
        <v>272</v>
      </c>
      <c r="AB23" s="814"/>
      <c r="AC23" s="814"/>
      <c r="AD23" s="814"/>
      <c r="AE23" s="815"/>
      <c r="AF23" s="816">
        <v>222</v>
      </c>
      <c r="AG23" s="814"/>
      <c r="AH23" s="814"/>
      <c r="AI23" s="814"/>
      <c r="AJ23" s="817"/>
      <c r="AK23" s="818"/>
      <c r="AL23" s="819"/>
      <c r="AM23" s="819"/>
      <c r="AN23" s="819"/>
      <c r="AO23" s="819"/>
      <c r="AP23" s="814">
        <v>5209</v>
      </c>
      <c r="AQ23" s="814"/>
      <c r="AR23" s="814"/>
      <c r="AS23" s="814"/>
      <c r="AT23" s="814"/>
      <c r="AU23" s="820"/>
      <c r="AV23" s="820"/>
      <c r="AW23" s="820"/>
      <c r="AX23" s="820"/>
      <c r="AY23" s="821"/>
      <c r="AZ23" s="829" t="s">
        <v>112</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x14ac:dyDescent="0.15">
      <c r="A24" s="828" t="s">
        <v>372</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x14ac:dyDescent="0.2">
      <c r="A25" s="769" t="s">
        <v>373</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x14ac:dyDescent="0.15">
      <c r="A26" s="760" t="s">
        <v>349</v>
      </c>
      <c r="B26" s="761"/>
      <c r="C26" s="761"/>
      <c r="D26" s="761"/>
      <c r="E26" s="761"/>
      <c r="F26" s="761"/>
      <c r="G26" s="761"/>
      <c r="H26" s="761"/>
      <c r="I26" s="761"/>
      <c r="J26" s="761"/>
      <c r="K26" s="761"/>
      <c r="L26" s="761"/>
      <c r="M26" s="761"/>
      <c r="N26" s="761"/>
      <c r="O26" s="761"/>
      <c r="P26" s="762"/>
      <c r="Q26" s="737" t="s">
        <v>374</v>
      </c>
      <c r="R26" s="738"/>
      <c r="S26" s="738"/>
      <c r="T26" s="738"/>
      <c r="U26" s="739"/>
      <c r="V26" s="737" t="s">
        <v>375</v>
      </c>
      <c r="W26" s="738"/>
      <c r="X26" s="738"/>
      <c r="Y26" s="738"/>
      <c r="Z26" s="739"/>
      <c r="AA26" s="737" t="s">
        <v>376</v>
      </c>
      <c r="AB26" s="738"/>
      <c r="AC26" s="738"/>
      <c r="AD26" s="738"/>
      <c r="AE26" s="738"/>
      <c r="AF26" s="832" t="s">
        <v>377</v>
      </c>
      <c r="AG26" s="833"/>
      <c r="AH26" s="833"/>
      <c r="AI26" s="833"/>
      <c r="AJ26" s="834"/>
      <c r="AK26" s="738" t="s">
        <v>378</v>
      </c>
      <c r="AL26" s="738"/>
      <c r="AM26" s="738"/>
      <c r="AN26" s="738"/>
      <c r="AO26" s="739"/>
      <c r="AP26" s="737" t="s">
        <v>379</v>
      </c>
      <c r="AQ26" s="738"/>
      <c r="AR26" s="738"/>
      <c r="AS26" s="738"/>
      <c r="AT26" s="739"/>
      <c r="AU26" s="737" t="s">
        <v>380</v>
      </c>
      <c r="AV26" s="738"/>
      <c r="AW26" s="738"/>
      <c r="AX26" s="738"/>
      <c r="AY26" s="739"/>
      <c r="AZ26" s="737" t="s">
        <v>381</v>
      </c>
      <c r="BA26" s="738"/>
      <c r="BB26" s="738"/>
      <c r="BC26" s="738"/>
      <c r="BD26" s="739"/>
      <c r="BE26" s="737" t="s">
        <v>356</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x14ac:dyDescent="0.2">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x14ac:dyDescent="0.15">
      <c r="A28" s="219">
        <v>1</v>
      </c>
      <c r="B28" s="751" t="s">
        <v>382</v>
      </c>
      <c r="C28" s="752"/>
      <c r="D28" s="752"/>
      <c r="E28" s="752"/>
      <c r="F28" s="752"/>
      <c r="G28" s="752"/>
      <c r="H28" s="752"/>
      <c r="I28" s="752"/>
      <c r="J28" s="752"/>
      <c r="K28" s="752"/>
      <c r="L28" s="752"/>
      <c r="M28" s="752"/>
      <c r="N28" s="752"/>
      <c r="O28" s="752"/>
      <c r="P28" s="753"/>
      <c r="Q28" s="842">
        <v>1313</v>
      </c>
      <c r="R28" s="843"/>
      <c r="S28" s="843"/>
      <c r="T28" s="843"/>
      <c r="U28" s="843"/>
      <c r="V28" s="843">
        <v>1299</v>
      </c>
      <c r="W28" s="843"/>
      <c r="X28" s="843"/>
      <c r="Y28" s="843"/>
      <c r="Z28" s="843"/>
      <c r="AA28" s="843">
        <v>14</v>
      </c>
      <c r="AB28" s="843"/>
      <c r="AC28" s="843"/>
      <c r="AD28" s="843"/>
      <c r="AE28" s="844"/>
      <c r="AF28" s="845">
        <v>14</v>
      </c>
      <c r="AG28" s="843"/>
      <c r="AH28" s="843"/>
      <c r="AI28" s="843"/>
      <c r="AJ28" s="846"/>
      <c r="AK28" s="847">
        <v>109</v>
      </c>
      <c r="AL28" s="838"/>
      <c r="AM28" s="838"/>
      <c r="AN28" s="838"/>
      <c r="AO28" s="838"/>
      <c r="AP28" s="838" t="s">
        <v>557</v>
      </c>
      <c r="AQ28" s="838"/>
      <c r="AR28" s="838"/>
      <c r="AS28" s="838"/>
      <c r="AT28" s="838"/>
      <c r="AU28" s="838" t="s">
        <v>557</v>
      </c>
      <c r="AV28" s="838"/>
      <c r="AW28" s="838"/>
      <c r="AX28" s="838"/>
      <c r="AY28" s="838"/>
      <c r="AZ28" s="839" t="s">
        <v>557</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x14ac:dyDescent="0.15">
      <c r="A29" s="219">
        <v>2</v>
      </c>
      <c r="B29" s="775" t="s">
        <v>383</v>
      </c>
      <c r="C29" s="776"/>
      <c r="D29" s="776"/>
      <c r="E29" s="776"/>
      <c r="F29" s="776"/>
      <c r="G29" s="776"/>
      <c r="H29" s="776"/>
      <c r="I29" s="776"/>
      <c r="J29" s="776"/>
      <c r="K29" s="776"/>
      <c r="L29" s="776"/>
      <c r="M29" s="776"/>
      <c r="N29" s="776"/>
      <c r="O29" s="776"/>
      <c r="P29" s="777"/>
      <c r="Q29" s="778">
        <v>1081</v>
      </c>
      <c r="R29" s="779"/>
      <c r="S29" s="779"/>
      <c r="T29" s="779"/>
      <c r="U29" s="779"/>
      <c r="V29" s="779">
        <v>1035</v>
      </c>
      <c r="W29" s="779"/>
      <c r="X29" s="779"/>
      <c r="Y29" s="779"/>
      <c r="Z29" s="779"/>
      <c r="AA29" s="779">
        <v>46</v>
      </c>
      <c r="AB29" s="779"/>
      <c r="AC29" s="779"/>
      <c r="AD29" s="779"/>
      <c r="AE29" s="780"/>
      <c r="AF29" s="781">
        <v>46</v>
      </c>
      <c r="AG29" s="782"/>
      <c r="AH29" s="782"/>
      <c r="AI29" s="782"/>
      <c r="AJ29" s="783"/>
      <c r="AK29" s="850">
        <v>164</v>
      </c>
      <c r="AL29" s="851"/>
      <c r="AM29" s="851"/>
      <c r="AN29" s="851"/>
      <c r="AO29" s="851"/>
      <c r="AP29" s="851" t="s">
        <v>557</v>
      </c>
      <c r="AQ29" s="851"/>
      <c r="AR29" s="851"/>
      <c r="AS29" s="851"/>
      <c r="AT29" s="851"/>
      <c r="AU29" s="851" t="s">
        <v>557</v>
      </c>
      <c r="AV29" s="851"/>
      <c r="AW29" s="851"/>
      <c r="AX29" s="851"/>
      <c r="AY29" s="851"/>
      <c r="AZ29" s="852" t="s">
        <v>557</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x14ac:dyDescent="0.15">
      <c r="A30" s="219">
        <v>3</v>
      </c>
      <c r="B30" s="775" t="s">
        <v>384</v>
      </c>
      <c r="C30" s="776"/>
      <c r="D30" s="776"/>
      <c r="E30" s="776"/>
      <c r="F30" s="776"/>
      <c r="G30" s="776"/>
      <c r="H30" s="776"/>
      <c r="I30" s="776"/>
      <c r="J30" s="776"/>
      <c r="K30" s="776"/>
      <c r="L30" s="776"/>
      <c r="M30" s="776"/>
      <c r="N30" s="776"/>
      <c r="O30" s="776"/>
      <c r="P30" s="777"/>
      <c r="Q30" s="778">
        <v>111</v>
      </c>
      <c r="R30" s="779"/>
      <c r="S30" s="779"/>
      <c r="T30" s="779"/>
      <c r="U30" s="779"/>
      <c r="V30" s="779">
        <v>108</v>
      </c>
      <c r="W30" s="779"/>
      <c r="X30" s="779"/>
      <c r="Y30" s="779"/>
      <c r="Z30" s="779"/>
      <c r="AA30" s="779">
        <v>3</v>
      </c>
      <c r="AB30" s="779"/>
      <c r="AC30" s="779"/>
      <c r="AD30" s="779"/>
      <c r="AE30" s="780"/>
      <c r="AF30" s="781">
        <v>3</v>
      </c>
      <c r="AG30" s="782"/>
      <c r="AH30" s="782"/>
      <c r="AI30" s="782"/>
      <c r="AJ30" s="783"/>
      <c r="AK30" s="850">
        <v>44</v>
      </c>
      <c r="AL30" s="851"/>
      <c r="AM30" s="851"/>
      <c r="AN30" s="851"/>
      <c r="AO30" s="851"/>
      <c r="AP30" s="851" t="s">
        <v>557</v>
      </c>
      <c r="AQ30" s="851"/>
      <c r="AR30" s="851"/>
      <c r="AS30" s="851"/>
      <c r="AT30" s="851"/>
      <c r="AU30" s="851" t="s">
        <v>557</v>
      </c>
      <c r="AV30" s="851"/>
      <c r="AW30" s="851"/>
      <c r="AX30" s="851"/>
      <c r="AY30" s="851"/>
      <c r="AZ30" s="852" t="s">
        <v>557</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x14ac:dyDescent="0.15">
      <c r="A31" s="219">
        <v>4</v>
      </c>
      <c r="B31" s="775" t="s">
        <v>385</v>
      </c>
      <c r="C31" s="776"/>
      <c r="D31" s="776"/>
      <c r="E31" s="776"/>
      <c r="F31" s="776"/>
      <c r="G31" s="776"/>
      <c r="H31" s="776"/>
      <c r="I31" s="776"/>
      <c r="J31" s="776"/>
      <c r="K31" s="776"/>
      <c r="L31" s="776"/>
      <c r="M31" s="776"/>
      <c r="N31" s="776"/>
      <c r="O31" s="776"/>
      <c r="P31" s="777"/>
      <c r="Q31" s="778">
        <v>132</v>
      </c>
      <c r="R31" s="779"/>
      <c r="S31" s="779"/>
      <c r="T31" s="779"/>
      <c r="U31" s="779"/>
      <c r="V31" s="779">
        <v>116</v>
      </c>
      <c r="W31" s="779"/>
      <c r="X31" s="779"/>
      <c r="Y31" s="779"/>
      <c r="Z31" s="779"/>
      <c r="AA31" s="779">
        <v>16</v>
      </c>
      <c r="AB31" s="779"/>
      <c r="AC31" s="779"/>
      <c r="AD31" s="779"/>
      <c r="AE31" s="780"/>
      <c r="AF31" s="781">
        <v>610</v>
      </c>
      <c r="AG31" s="782"/>
      <c r="AH31" s="782"/>
      <c r="AI31" s="782"/>
      <c r="AJ31" s="783"/>
      <c r="AK31" s="850">
        <v>13</v>
      </c>
      <c r="AL31" s="851"/>
      <c r="AM31" s="851"/>
      <c r="AN31" s="851"/>
      <c r="AO31" s="851"/>
      <c r="AP31" s="851">
        <v>649</v>
      </c>
      <c r="AQ31" s="851"/>
      <c r="AR31" s="851"/>
      <c r="AS31" s="851"/>
      <c r="AT31" s="851"/>
      <c r="AU31" s="851">
        <v>194</v>
      </c>
      <c r="AV31" s="851"/>
      <c r="AW31" s="851"/>
      <c r="AX31" s="851"/>
      <c r="AY31" s="851"/>
      <c r="AZ31" s="852" t="s">
        <v>557</v>
      </c>
      <c r="BA31" s="852"/>
      <c r="BB31" s="852"/>
      <c r="BC31" s="852"/>
      <c r="BD31" s="852"/>
      <c r="BE31" s="848" t="s">
        <v>386</v>
      </c>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x14ac:dyDescent="0.15">
      <c r="A32" s="219">
        <v>5</v>
      </c>
      <c r="B32" s="775" t="s">
        <v>387</v>
      </c>
      <c r="C32" s="776"/>
      <c r="D32" s="776"/>
      <c r="E32" s="776"/>
      <c r="F32" s="776"/>
      <c r="G32" s="776"/>
      <c r="H32" s="776"/>
      <c r="I32" s="776"/>
      <c r="J32" s="776"/>
      <c r="K32" s="776"/>
      <c r="L32" s="776"/>
      <c r="M32" s="776"/>
      <c r="N32" s="776"/>
      <c r="O32" s="776"/>
      <c r="P32" s="777"/>
      <c r="Q32" s="778">
        <v>120</v>
      </c>
      <c r="R32" s="779"/>
      <c r="S32" s="779"/>
      <c r="T32" s="779"/>
      <c r="U32" s="779"/>
      <c r="V32" s="779">
        <v>119</v>
      </c>
      <c r="W32" s="779"/>
      <c r="X32" s="779"/>
      <c r="Y32" s="779"/>
      <c r="Z32" s="779"/>
      <c r="AA32" s="779">
        <v>1</v>
      </c>
      <c r="AB32" s="779"/>
      <c r="AC32" s="779"/>
      <c r="AD32" s="779"/>
      <c r="AE32" s="780"/>
      <c r="AF32" s="781">
        <v>1</v>
      </c>
      <c r="AG32" s="782"/>
      <c r="AH32" s="782"/>
      <c r="AI32" s="782"/>
      <c r="AJ32" s="783"/>
      <c r="AK32" s="850">
        <v>67</v>
      </c>
      <c r="AL32" s="851"/>
      <c r="AM32" s="851"/>
      <c r="AN32" s="851"/>
      <c r="AO32" s="851"/>
      <c r="AP32" s="851">
        <v>912</v>
      </c>
      <c r="AQ32" s="851"/>
      <c r="AR32" s="851"/>
      <c r="AS32" s="851"/>
      <c r="AT32" s="851"/>
      <c r="AU32" s="851">
        <v>912</v>
      </c>
      <c r="AV32" s="851"/>
      <c r="AW32" s="851"/>
      <c r="AX32" s="851"/>
      <c r="AY32" s="851"/>
      <c r="AZ32" s="852" t="s">
        <v>557</v>
      </c>
      <c r="BA32" s="852"/>
      <c r="BB32" s="852"/>
      <c r="BC32" s="852"/>
      <c r="BD32" s="852"/>
      <c r="BE32" s="848" t="s">
        <v>388</v>
      </c>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x14ac:dyDescent="0.15">
      <c r="A33" s="219">
        <v>6</v>
      </c>
      <c r="B33" s="775" t="s">
        <v>389</v>
      </c>
      <c r="C33" s="776"/>
      <c r="D33" s="776"/>
      <c r="E33" s="776"/>
      <c r="F33" s="776"/>
      <c r="G33" s="776"/>
      <c r="H33" s="776"/>
      <c r="I33" s="776"/>
      <c r="J33" s="776"/>
      <c r="K33" s="776"/>
      <c r="L33" s="776"/>
      <c r="M33" s="776"/>
      <c r="N33" s="776"/>
      <c r="O33" s="776"/>
      <c r="P33" s="777"/>
      <c r="Q33" s="778">
        <v>3</v>
      </c>
      <c r="R33" s="779"/>
      <c r="S33" s="779"/>
      <c r="T33" s="779"/>
      <c r="U33" s="779"/>
      <c r="V33" s="779">
        <v>3</v>
      </c>
      <c r="W33" s="779"/>
      <c r="X33" s="779"/>
      <c r="Y33" s="779"/>
      <c r="Z33" s="779"/>
      <c r="AA33" s="779" t="s">
        <v>557</v>
      </c>
      <c r="AB33" s="779"/>
      <c r="AC33" s="779"/>
      <c r="AD33" s="779"/>
      <c r="AE33" s="780"/>
      <c r="AF33" s="781" t="s">
        <v>112</v>
      </c>
      <c r="AG33" s="782"/>
      <c r="AH33" s="782"/>
      <c r="AI33" s="782"/>
      <c r="AJ33" s="783"/>
      <c r="AK33" s="850">
        <v>2</v>
      </c>
      <c r="AL33" s="851"/>
      <c r="AM33" s="851"/>
      <c r="AN33" s="851"/>
      <c r="AO33" s="851"/>
      <c r="AP33" s="851">
        <v>12</v>
      </c>
      <c r="AQ33" s="851"/>
      <c r="AR33" s="851"/>
      <c r="AS33" s="851"/>
      <c r="AT33" s="851"/>
      <c r="AU33" s="851">
        <v>12</v>
      </c>
      <c r="AV33" s="851"/>
      <c r="AW33" s="851"/>
      <c r="AX33" s="851"/>
      <c r="AY33" s="851"/>
      <c r="AZ33" s="852" t="s">
        <v>557</v>
      </c>
      <c r="BA33" s="852"/>
      <c r="BB33" s="852"/>
      <c r="BC33" s="852"/>
      <c r="BD33" s="852"/>
      <c r="BE33" s="848" t="s">
        <v>388</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x14ac:dyDescent="0.15">
      <c r="A34" s="219">
        <v>7</v>
      </c>
      <c r="B34" s="775" t="s">
        <v>390</v>
      </c>
      <c r="C34" s="776"/>
      <c r="D34" s="776"/>
      <c r="E34" s="776"/>
      <c r="F34" s="776"/>
      <c r="G34" s="776"/>
      <c r="H34" s="776"/>
      <c r="I34" s="776"/>
      <c r="J34" s="776"/>
      <c r="K34" s="776"/>
      <c r="L34" s="776"/>
      <c r="M34" s="776"/>
      <c r="N34" s="776"/>
      <c r="O34" s="776"/>
      <c r="P34" s="777"/>
      <c r="Q34" s="778">
        <v>10</v>
      </c>
      <c r="R34" s="779"/>
      <c r="S34" s="779"/>
      <c r="T34" s="779"/>
      <c r="U34" s="779"/>
      <c r="V34" s="779">
        <v>10</v>
      </c>
      <c r="W34" s="779"/>
      <c r="X34" s="779"/>
      <c r="Y34" s="779"/>
      <c r="Z34" s="779"/>
      <c r="AA34" s="779" t="s">
        <v>557</v>
      </c>
      <c r="AB34" s="779"/>
      <c r="AC34" s="779"/>
      <c r="AD34" s="779"/>
      <c r="AE34" s="780"/>
      <c r="AF34" s="781" t="s">
        <v>112</v>
      </c>
      <c r="AG34" s="782"/>
      <c r="AH34" s="782"/>
      <c r="AI34" s="782"/>
      <c r="AJ34" s="783"/>
      <c r="AK34" s="850">
        <v>9</v>
      </c>
      <c r="AL34" s="851"/>
      <c r="AM34" s="851"/>
      <c r="AN34" s="851"/>
      <c r="AO34" s="851"/>
      <c r="AP34" s="851">
        <v>68</v>
      </c>
      <c r="AQ34" s="851"/>
      <c r="AR34" s="851"/>
      <c r="AS34" s="851"/>
      <c r="AT34" s="851"/>
      <c r="AU34" s="851">
        <v>68</v>
      </c>
      <c r="AV34" s="851"/>
      <c r="AW34" s="851"/>
      <c r="AX34" s="851"/>
      <c r="AY34" s="851"/>
      <c r="AZ34" s="852" t="s">
        <v>557</v>
      </c>
      <c r="BA34" s="852"/>
      <c r="BB34" s="852"/>
      <c r="BC34" s="852"/>
      <c r="BD34" s="852"/>
      <c r="BE34" s="848" t="s">
        <v>388</v>
      </c>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x14ac:dyDescent="0.15">
      <c r="A35" s="219">
        <v>8</v>
      </c>
      <c r="B35" s="775" t="s">
        <v>391</v>
      </c>
      <c r="C35" s="776"/>
      <c r="D35" s="776"/>
      <c r="E35" s="776"/>
      <c r="F35" s="776"/>
      <c r="G35" s="776"/>
      <c r="H35" s="776"/>
      <c r="I35" s="776"/>
      <c r="J35" s="776"/>
      <c r="K35" s="776"/>
      <c r="L35" s="776"/>
      <c r="M35" s="776"/>
      <c r="N35" s="776"/>
      <c r="O35" s="776"/>
      <c r="P35" s="777"/>
      <c r="Q35" s="778">
        <v>5</v>
      </c>
      <c r="R35" s="779"/>
      <c r="S35" s="779"/>
      <c r="T35" s="779"/>
      <c r="U35" s="779"/>
      <c r="V35" s="779">
        <v>5</v>
      </c>
      <c r="W35" s="779"/>
      <c r="X35" s="779"/>
      <c r="Y35" s="779"/>
      <c r="Z35" s="779"/>
      <c r="AA35" s="779" t="s">
        <v>557</v>
      </c>
      <c r="AB35" s="779"/>
      <c r="AC35" s="779"/>
      <c r="AD35" s="779"/>
      <c r="AE35" s="780"/>
      <c r="AF35" s="781" t="s">
        <v>112</v>
      </c>
      <c r="AG35" s="782"/>
      <c r="AH35" s="782"/>
      <c r="AI35" s="782"/>
      <c r="AJ35" s="783"/>
      <c r="AK35" s="850">
        <v>3</v>
      </c>
      <c r="AL35" s="851"/>
      <c r="AM35" s="851"/>
      <c r="AN35" s="851"/>
      <c r="AO35" s="851"/>
      <c r="AP35" s="851">
        <v>13</v>
      </c>
      <c r="AQ35" s="851"/>
      <c r="AR35" s="851"/>
      <c r="AS35" s="851"/>
      <c r="AT35" s="851"/>
      <c r="AU35" s="851">
        <v>13</v>
      </c>
      <c r="AV35" s="851"/>
      <c r="AW35" s="851"/>
      <c r="AX35" s="851"/>
      <c r="AY35" s="851"/>
      <c r="AZ35" s="852" t="s">
        <v>557</v>
      </c>
      <c r="BA35" s="852"/>
      <c r="BB35" s="852"/>
      <c r="BC35" s="852"/>
      <c r="BD35" s="852"/>
      <c r="BE35" s="848" t="s">
        <v>388</v>
      </c>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x14ac:dyDescent="0.15">
      <c r="A36" s="219">
        <v>9</v>
      </c>
      <c r="B36" s="775" t="s">
        <v>392</v>
      </c>
      <c r="C36" s="776"/>
      <c r="D36" s="776"/>
      <c r="E36" s="776"/>
      <c r="F36" s="776"/>
      <c r="G36" s="776"/>
      <c r="H36" s="776"/>
      <c r="I36" s="776"/>
      <c r="J36" s="776"/>
      <c r="K36" s="776"/>
      <c r="L36" s="776"/>
      <c r="M36" s="776"/>
      <c r="N36" s="776"/>
      <c r="O36" s="776"/>
      <c r="P36" s="777"/>
      <c r="Q36" s="778">
        <v>34</v>
      </c>
      <c r="R36" s="779"/>
      <c r="S36" s="779"/>
      <c r="T36" s="779"/>
      <c r="U36" s="779"/>
      <c r="V36" s="779">
        <v>34</v>
      </c>
      <c r="W36" s="779"/>
      <c r="X36" s="779"/>
      <c r="Y36" s="779"/>
      <c r="Z36" s="779"/>
      <c r="AA36" s="779">
        <v>0</v>
      </c>
      <c r="AB36" s="779"/>
      <c r="AC36" s="779"/>
      <c r="AD36" s="779"/>
      <c r="AE36" s="780"/>
      <c r="AF36" s="781">
        <v>0</v>
      </c>
      <c r="AG36" s="782"/>
      <c r="AH36" s="782"/>
      <c r="AI36" s="782"/>
      <c r="AJ36" s="783"/>
      <c r="AK36" s="850" t="s">
        <v>557</v>
      </c>
      <c r="AL36" s="851"/>
      <c r="AM36" s="851"/>
      <c r="AN36" s="851"/>
      <c r="AO36" s="851"/>
      <c r="AP36" s="851" t="s">
        <v>560</v>
      </c>
      <c r="AQ36" s="851"/>
      <c r="AR36" s="851"/>
      <c r="AS36" s="851"/>
      <c r="AT36" s="851"/>
      <c r="AU36" s="851" t="s">
        <v>560</v>
      </c>
      <c r="AV36" s="851"/>
      <c r="AW36" s="851"/>
      <c r="AX36" s="851"/>
      <c r="AY36" s="851"/>
      <c r="AZ36" s="852" t="s">
        <v>557</v>
      </c>
      <c r="BA36" s="852"/>
      <c r="BB36" s="852"/>
      <c r="BC36" s="852"/>
      <c r="BD36" s="852"/>
      <c r="BE36" s="848" t="s">
        <v>388</v>
      </c>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x14ac:dyDescent="0.15">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x14ac:dyDescent="0.15">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x14ac:dyDescent="0.15">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x14ac:dyDescent="0.15">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x14ac:dyDescent="0.15">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x14ac:dyDescent="0.15">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x14ac:dyDescent="0.15">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x14ac:dyDescent="0.15">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x14ac:dyDescent="0.15">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x14ac:dyDescent="0.15">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x14ac:dyDescent="0.15">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x14ac:dyDescent="0.15">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x14ac:dyDescent="0.15">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x14ac:dyDescent="0.15">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x14ac:dyDescent="0.15">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x14ac:dyDescent="0.15">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x14ac:dyDescent="0.15">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x14ac:dyDescent="0.15">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x14ac:dyDescent="0.15">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x14ac:dyDescent="0.15">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x14ac:dyDescent="0.15">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x14ac:dyDescent="0.15">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x14ac:dyDescent="0.15">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x14ac:dyDescent="0.15">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x14ac:dyDescent="0.2">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x14ac:dyDescent="0.15">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393</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x14ac:dyDescent="0.2">
      <c r="A63" s="217" t="s">
        <v>370</v>
      </c>
      <c r="B63" s="810" t="s">
        <v>394</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674</v>
      </c>
      <c r="AG63" s="862"/>
      <c r="AH63" s="862"/>
      <c r="AI63" s="862"/>
      <c r="AJ63" s="863"/>
      <c r="AK63" s="864"/>
      <c r="AL63" s="859"/>
      <c r="AM63" s="859"/>
      <c r="AN63" s="859"/>
      <c r="AO63" s="859"/>
      <c r="AP63" s="862">
        <v>1654</v>
      </c>
      <c r="AQ63" s="862"/>
      <c r="AR63" s="862"/>
      <c r="AS63" s="862"/>
      <c r="AT63" s="862"/>
      <c r="AU63" s="862">
        <v>1199</v>
      </c>
      <c r="AV63" s="862"/>
      <c r="AW63" s="862"/>
      <c r="AX63" s="862"/>
      <c r="AY63" s="862"/>
      <c r="AZ63" s="866"/>
      <c r="BA63" s="866"/>
      <c r="BB63" s="866"/>
      <c r="BC63" s="866"/>
      <c r="BD63" s="866"/>
      <c r="BE63" s="867"/>
      <c r="BF63" s="867"/>
      <c r="BG63" s="867"/>
      <c r="BH63" s="867"/>
      <c r="BI63" s="868"/>
      <c r="BJ63" s="869" t="s">
        <v>112</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x14ac:dyDescent="0.2">
      <c r="A65" s="205" t="s">
        <v>395</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x14ac:dyDescent="0.15">
      <c r="A66" s="760" t="s">
        <v>396</v>
      </c>
      <c r="B66" s="761"/>
      <c r="C66" s="761"/>
      <c r="D66" s="761"/>
      <c r="E66" s="761"/>
      <c r="F66" s="761"/>
      <c r="G66" s="761"/>
      <c r="H66" s="761"/>
      <c r="I66" s="761"/>
      <c r="J66" s="761"/>
      <c r="K66" s="761"/>
      <c r="L66" s="761"/>
      <c r="M66" s="761"/>
      <c r="N66" s="761"/>
      <c r="O66" s="761"/>
      <c r="P66" s="762"/>
      <c r="Q66" s="737" t="s">
        <v>374</v>
      </c>
      <c r="R66" s="738"/>
      <c r="S66" s="738"/>
      <c r="T66" s="738"/>
      <c r="U66" s="739"/>
      <c r="V66" s="737" t="s">
        <v>375</v>
      </c>
      <c r="W66" s="738"/>
      <c r="X66" s="738"/>
      <c r="Y66" s="738"/>
      <c r="Z66" s="739"/>
      <c r="AA66" s="737" t="s">
        <v>376</v>
      </c>
      <c r="AB66" s="738"/>
      <c r="AC66" s="738"/>
      <c r="AD66" s="738"/>
      <c r="AE66" s="739"/>
      <c r="AF66" s="872" t="s">
        <v>377</v>
      </c>
      <c r="AG66" s="833"/>
      <c r="AH66" s="833"/>
      <c r="AI66" s="833"/>
      <c r="AJ66" s="873"/>
      <c r="AK66" s="737" t="s">
        <v>378</v>
      </c>
      <c r="AL66" s="761"/>
      <c r="AM66" s="761"/>
      <c r="AN66" s="761"/>
      <c r="AO66" s="762"/>
      <c r="AP66" s="737" t="s">
        <v>379</v>
      </c>
      <c r="AQ66" s="738"/>
      <c r="AR66" s="738"/>
      <c r="AS66" s="738"/>
      <c r="AT66" s="739"/>
      <c r="AU66" s="737" t="s">
        <v>397</v>
      </c>
      <c r="AV66" s="738"/>
      <c r="AW66" s="738"/>
      <c r="AX66" s="738"/>
      <c r="AY66" s="739"/>
      <c r="AZ66" s="737" t="s">
        <v>356</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x14ac:dyDescent="0.2">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x14ac:dyDescent="0.15">
      <c r="A68" s="211">
        <v>1</v>
      </c>
      <c r="B68" s="896" t="s">
        <v>546</v>
      </c>
      <c r="C68" s="897"/>
      <c r="D68" s="897"/>
      <c r="E68" s="897"/>
      <c r="F68" s="897"/>
      <c r="G68" s="897"/>
      <c r="H68" s="897"/>
      <c r="I68" s="897"/>
      <c r="J68" s="897"/>
      <c r="K68" s="897"/>
      <c r="L68" s="897"/>
      <c r="M68" s="897"/>
      <c r="N68" s="897"/>
      <c r="O68" s="897"/>
      <c r="P68" s="898"/>
      <c r="Q68" s="889">
        <v>11014</v>
      </c>
      <c r="R68" s="886"/>
      <c r="S68" s="886"/>
      <c r="T68" s="886"/>
      <c r="U68" s="886"/>
      <c r="V68" s="886">
        <v>9060</v>
      </c>
      <c r="W68" s="886"/>
      <c r="X68" s="886"/>
      <c r="Y68" s="886"/>
      <c r="Z68" s="886"/>
      <c r="AA68" s="886">
        <v>1954</v>
      </c>
      <c r="AB68" s="886"/>
      <c r="AC68" s="886"/>
      <c r="AD68" s="886"/>
      <c r="AE68" s="886"/>
      <c r="AF68" s="886">
        <v>1954</v>
      </c>
      <c r="AG68" s="886"/>
      <c r="AH68" s="886"/>
      <c r="AI68" s="886"/>
      <c r="AJ68" s="886"/>
      <c r="AK68" s="886">
        <v>639</v>
      </c>
      <c r="AL68" s="886"/>
      <c r="AM68" s="886"/>
      <c r="AN68" s="886"/>
      <c r="AO68" s="886"/>
      <c r="AP68" s="886" t="s">
        <v>557</v>
      </c>
      <c r="AQ68" s="886"/>
      <c r="AR68" s="886"/>
      <c r="AS68" s="886"/>
      <c r="AT68" s="886"/>
      <c r="AU68" s="886" t="s">
        <v>557</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x14ac:dyDescent="0.15">
      <c r="A69" s="214">
        <v>2</v>
      </c>
      <c r="B69" s="893" t="s">
        <v>547</v>
      </c>
      <c r="C69" s="894"/>
      <c r="D69" s="894"/>
      <c r="E69" s="894"/>
      <c r="F69" s="894"/>
      <c r="G69" s="894"/>
      <c r="H69" s="894"/>
      <c r="I69" s="894"/>
      <c r="J69" s="894"/>
      <c r="K69" s="894"/>
      <c r="L69" s="894"/>
      <c r="M69" s="894"/>
      <c r="N69" s="894"/>
      <c r="O69" s="894"/>
      <c r="P69" s="895"/>
      <c r="Q69" s="890">
        <v>1279</v>
      </c>
      <c r="R69" s="851"/>
      <c r="S69" s="851"/>
      <c r="T69" s="851"/>
      <c r="U69" s="851"/>
      <c r="V69" s="851">
        <v>1431</v>
      </c>
      <c r="W69" s="851"/>
      <c r="X69" s="851"/>
      <c r="Y69" s="851"/>
      <c r="Z69" s="851"/>
      <c r="AA69" s="851">
        <v>-152</v>
      </c>
      <c r="AB69" s="851"/>
      <c r="AC69" s="851"/>
      <c r="AD69" s="851"/>
      <c r="AE69" s="851"/>
      <c r="AF69" s="851">
        <v>-424</v>
      </c>
      <c r="AG69" s="851"/>
      <c r="AH69" s="851"/>
      <c r="AI69" s="851"/>
      <c r="AJ69" s="851"/>
      <c r="AK69" s="851">
        <v>92</v>
      </c>
      <c r="AL69" s="851"/>
      <c r="AM69" s="851"/>
      <c r="AN69" s="851"/>
      <c r="AO69" s="851"/>
      <c r="AP69" s="851">
        <v>343</v>
      </c>
      <c r="AQ69" s="851"/>
      <c r="AR69" s="851"/>
      <c r="AS69" s="851"/>
      <c r="AT69" s="851"/>
      <c r="AU69" s="851">
        <v>206</v>
      </c>
      <c r="AV69" s="851"/>
      <c r="AW69" s="851"/>
      <c r="AX69" s="851"/>
      <c r="AY69" s="851"/>
      <c r="AZ69" s="891" t="s">
        <v>558</v>
      </c>
      <c r="BA69" s="891"/>
      <c r="BB69" s="891"/>
      <c r="BC69" s="891"/>
      <c r="BD69" s="892"/>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x14ac:dyDescent="0.15">
      <c r="A70" s="214">
        <v>3</v>
      </c>
      <c r="B70" s="893" t="s">
        <v>548</v>
      </c>
      <c r="C70" s="894"/>
      <c r="D70" s="894"/>
      <c r="E70" s="894"/>
      <c r="F70" s="894"/>
      <c r="G70" s="894"/>
      <c r="H70" s="894"/>
      <c r="I70" s="894"/>
      <c r="J70" s="894"/>
      <c r="K70" s="894"/>
      <c r="L70" s="894"/>
      <c r="M70" s="894"/>
      <c r="N70" s="894"/>
      <c r="O70" s="894"/>
      <c r="P70" s="895"/>
      <c r="Q70" s="890">
        <v>3480</v>
      </c>
      <c r="R70" s="851"/>
      <c r="S70" s="851"/>
      <c r="T70" s="851"/>
      <c r="U70" s="851"/>
      <c r="V70" s="851">
        <v>3322</v>
      </c>
      <c r="W70" s="851"/>
      <c r="X70" s="851"/>
      <c r="Y70" s="851"/>
      <c r="Z70" s="851"/>
      <c r="AA70" s="851">
        <v>158</v>
      </c>
      <c r="AB70" s="851"/>
      <c r="AC70" s="851"/>
      <c r="AD70" s="851"/>
      <c r="AE70" s="851"/>
      <c r="AF70" s="851">
        <v>112</v>
      </c>
      <c r="AG70" s="851"/>
      <c r="AH70" s="851"/>
      <c r="AI70" s="851"/>
      <c r="AJ70" s="851"/>
      <c r="AK70" s="851">
        <v>19</v>
      </c>
      <c r="AL70" s="851"/>
      <c r="AM70" s="851"/>
      <c r="AN70" s="851"/>
      <c r="AO70" s="851"/>
      <c r="AP70" s="851">
        <v>2458</v>
      </c>
      <c r="AQ70" s="851"/>
      <c r="AR70" s="851"/>
      <c r="AS70" s="851"/>
      <c r="AT70" s="851"/>
      <c r="AU70" s="851">
        <v>174</v>
      </c>
      <c r="AV70" s="851"/>
      <c r="AW70" s="851"/>
      <c r="AX70" s="851"/>
      <c r="AY70" s="851"/>
      <c r="AZ70" s="891"/>
      <c r="BA70" s="891"/>
      <c r="BB70" s="891"/>
      <c r="BC70" s="891"/>
      <c r="BD70" s="892"/>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x14ac:dyDescent="0.15">
      <c r="A71" s="214">
        <v>4</v>
      </c>
      <c r="B71" s="893" t="s">
        <v>549</v>
      </c>
      <c r="C71" s="894"/>
      <c r="D71" s="894"/>
      <c r="E71" s="894"/>
      <c r="F71" s="894"/>
      <c r="G71" s="894"/>
      <c r="H71" s="894"/>
      <c r="I71" s="894"/>
      <c r="J71" s="894"/>
      <c r="K71" s="894"/>
      <c r="L71" s="894"/>
      <c r="M71" s="894"/>
      <c r="N71" s="894"/>
      <c r="O71" s="894"/>
      <c r="P71" s="895"/>
      <c r="Q71" s="890">
        <v>192</v>
      </c>
      <c r="R71" s="851"/>
      <c r="S71" s="851"/>
      <c r="T71" s="851"/>
      <c r="U71" s="851"/>
      <c r="V71" s="851">
        <v>190</v>
      </c>
      <c r="W71" s="851"/>
      <c r="X71" s="851"/>
      <c r="Y71" s="851"/>
      <c r="Z71" s="851"/>
      <c r="AA71" s="851">
        <v>2</v>
      </c>
      <c r="AB71" s="851"/>
      <c r="AC71" s="851"/>
      <c r="AD71" s="851"/>
      <c r="AE71" s="851"/>
      <c r="AF71" s="851">
        <v>2</v>
      </c>
      <c r="AG71" s="851"/>
      <c r="AH71" s="851"/>
      <c r="AI71" s="851"/>
      <c r="AJ71" s="851"/>
      <c r="AK71" s="851" t="s">
        <v>557</v>
      </c>
      <c r="AL71" s="851"/>
      <c r="AM71" s="851"/>
      <c r="AN71" s="851"/>
      <c r="AO71" s="851"/>
      <c r="AP71" s="851">
        <v>95</v>
      </c>
      <c r="AQ71" s="851"/>
      <c r="AR71" s="851"/>
      <c r="AS71" s="851"/>
      <c r="AT71" s="851"/>
      <c r="AU71" s="851" t="s">
        <v>557</v>
      </c>
      <c r="AV71" s="851"/>
      <c r="AW71" s="851"/>
      <c r="AX71" s="851"/>
      <c r="AY71" s="851"/>
      <c r="AZ71" s="891"/>
      <c r="BA71" s="891"/>
      <c r="BB71" s="891"/>
      <c r="BC71" s="891"/>
      <c r="BD71" s="892"/>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x14ac:dyDescent="0.15">
      <c r="A72" s="214">
        <v>5</v>
      </c>
      <c r="B72" s="893" t="s">
        <v>550</v>
      </c>
      <c r="C72" s="894"/>
      <c r="D72" s="894"/>
      <c r="E72" s="894"/>
      <c r="F72" s="894"/>
      <c r="G72" s="894"/>
      <c r="H72" s="894"/>
      <c r="I72" s="894"/>
      <c r="J72" s="894"/>
      <c r="K72" s="894"/>
      <c r="L72" s="894"/>
      <c r="M72" s="894"/>
      <c r="N72" s="894"/>
      <c r="O72" s="894"/>
      <c r="P72" s="895"/>
      <c r="Q72" s="890">
        <v>18</v>
      </c>
      <c r="R72" s="851"/>
      <c r="S72" s="851"/>
      <c r="T72" s="851"/>
      <c r="U72" s="851"/>
      <c r="V72" s="851">
        <v>18</v>
      </c>
      <c r="W72" s="851"/>
      <c r="X72" s="851"/>
      <c r="Y72" s="851"/>
      <c r="Z72" s="851"/>
      <c r="AA72" s="851">
        <v>0</v>
      </c>
      <c r="AB72" s="851"/>
      <c r="AC72" s="851"/>
      <c r="AD72" s="851"/>
      <c r="AE72" s="851"/>
      <c r="AF72" s="851">
        <v>0</v>
      </c>
      <c r="AG72" s="851"/>
      <c r="AH72" s="851"/>
      <c r="AI72" s="851"/>
      <c r="AJ72" s="851"/>
      <c r="AK72" s="851" t="s">
        <v>557</v>
      </c>
      <c r="AL72" s="851"/>
      <c r="AM72" s="851"/>
      <c r="AN72" s="851"/>
      <c r="AO72" s="851"/>
      <c r="AP72" s="851" t="s">
        <v>557</v>
      </c>
      <c r="AQ72" s="851"/>
      <c r="AR72" s="851"/>
      <c r="AS72" s="851"/>
      <c r="AT72" s="851"/>
      <c r="AU72" s="851" t="s">
        <v>557</v>
      </c>
      <c r="AV72" s="851"/>
      <c r="AW72" s="851"/>
      <c r="AX72" s="851"/>
      <c r="AY72" s="851"/>
      <c r="AZ72" s="891"/>
      <c r="BA72" s="891"/>
      <c r="BB72" s="891"/>
      <c r="BC72" s="891"/>
      <c r="BD72" s="892"/>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x14ac:dyDescent="0.15">
      <c r="A73" s="214">
        <v>6</v>
      </c>
      <c r="B73" s="893" t="s">
        <v>551</v>
      </c>
      <c r="C73" s="894"/>
      <c r="D73" s="894"/>
      <c r="E73" s="894"/>
      <c r="F73" s="894"/>
      <c r="G73" s="894"/>
      <c r="H73" s="894"/>
      <c r="I73" s="894"/>
      <c r="J73" s="894"/>
      <c r="K73" s="894"/>
      <c r="L73" s="894"/>
      <c r="M73" s="894"/>
      <c r="N73" s="894"/>
      <c r="O73" s="894"/>
      <c r="P73" s="895"/>
      <c r="Q73" s="890">
        <v>306</v>
      </c>
      <c r="R73" s="851"/>
      <c r="S73" s="851"/>
      <c r="T73" s="851"/>
      <c r="U73" s="851"/>
      <c r="V73" s="851">
        <v>298</v>
      </c>
      <c r="W73" s="851"/>
      <c r="X73" s="851"/>
      <c r="Y73" s="851"/>
      <c r="Z73" s="851"/>
      <c r="AA73" s="851">
        <v>8</v>
      </c>
      <c r="AB73" s="851"/>
      <c r="AC73" s="851"/>
      <c r="AD73" s="851"/>
      <c r="AE73" s="851"/>
      <c r="AF73" s="851">
        <v>16</v>
      </c>
      <c r="AG73" s="851"/>
      <c r="AH73" s="851"/>
      <c r="AI73" s="851"/>
      <c r="AJ73" s="851"/>
      <c r="AK73" s="851" t="s">
        <v>557</v>
      </c>
      <c r="AL73" s="851"/>
      <c r="AM73" s="851"/>
      <c r="AN73" s="851"/>
      <c r="AO73" s="851"/>
      <c r="AP73" s="851" t="s">
        <v>557</v>
      </c>
      <c r="AQ73" s="851"/>
      <c r="AR73" s="851"/>
      <c r="AS73" s="851"/>
      <c r="AT73" s="851"/>
      <c r="AU73" s="851" t="s">
        <v>557</v>
      </c>
      <c r="AV73" s="851"/>
      <c r="AW73" s="851"/>
      <c r="AX73" s="851"/>
      <c r="AY73" s="851"/>
      <c r="AZ73" s="891" t="s">
        <v>559</v>
      </c>
      <c r="BA73" s="891"/>
      <c r="BB73" s="891"/>
      <c r="BC73" s="891"/>
      <c r="BD73" s="892"/>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x14ac:dyDescent="0.15">
      <c r="A74" s="214">
        <v>7</v>
      </c>
      <c r="B74" s="893" t="s">
        <v>552</v>
      </c>
      <c r="C74" s="894"/>
      <c r="D74" s="894"/>
      <c r="E74" s="894"/>
      <c r="F74" s="894"/>
      <c r="G74" s="894"/>
      <c r="H74" s="894"/>
      <c r="I74" s="894"/>
      <c r="J74" s="894"/>
      <c r="K74" s="894"/>
      <c r="L74" s="894"/>
      <c r="M74" s="894"/>
      <c r="N74" s="894"/>
      <c r="O74" s="894"/>
      <c r="P74" s="895"/>
      <c r="Q74" s="890">
        <v>270</v>
      </c>
      <c r="R74" s="851"/>
      <c r="S74" s="851"/>
      <c r="T74" s="851"/>
      <c r="U74" s="851"/>
      <c r="V74" s="851">
        <v>262</v>
      </c>
      <c r="W74" s="851"/>
      <c r="X74" s="851"/>
      <c r="Y74" s="851"/>
      <c r="Z74" s="851"/>
      <c r="AA74" s="851">
        <v>8</v>
      </c>
      <c r="AB74" s="851"/>
      <c r="AC74" s="851"/>
      <c r="AD74" s="851"/>
      <c r="AE74" s="851"/>
      <c r="AF74" s="851">
        <v>8</v>
      </c>
      <c r="AG74" s="851"/>
      <c r="AH74" s="851"/>
      <c r="AI74" s="851"/>
      <c r="AJ74" s="851"/>
      <c r="AK74" s="851" t="s">
        <v>557</v>
      </c>
      <c r="AL74" s="851"/>
      <c r="AM74" s="851"/>
      <c r="AN74" s="851"/>
      <c r="AO74" s="851"/>
      <c r="AP74" s="851" t="s">
        <v>557</v>
      </c>
      <c r="AQ74" s="851"/>
      <c r="AR74" s="851"/>
      <c r="AS74" s="851"/>
      <c r="AT74" s="851"/>
      <c r="AU74" s="851" t="s">
        <v>557</v>
      </c>
      <c r="AV74" s="851"/>
      <c r="AW74" s="851"/>
      <c r="AX74" s="851"/>
      <c r="AY74" s="851"/>
      <c r="AZ74" s="891"/>
      <c r="BA74" s="891"/>
      <c r="BB74" s="891"/>
      <c r="BC74" s="891"/>
      <c r="BD74" s="892"/>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x14ac:dyDescent="0.15">
      <c r="A75" s="214">
        <v>8</v>
      </c>
      <c r="B75" s="893" t="s">
        <v>553</v>
      </c>
      <c r="C75" s="894"/>
      <c r="D75" s="894"/>
      <c r="E75" s="894"/>
      <c r="F75" s="894"/>
      <c r="G75" s="894"/>
      <c r="H75" s="894"/>
      <c r="I75" s="894"/>
      <c r="J75" s="894"/>
      <c r="K75" s="894"/>
      <c r="L75" s="894"/>
      <c r="M75" s="894"/>
      <c r="N75" s="894"/>
      <c r="O75" s="894"/>
      <c r="P75" s="895"/>
      <c r="Q75" s="899">
        <v>287515</v>
      </c>
      <c r="R75" s="900"/>
      <c r="S75" s="900"/>
      <c r="T75" s="900"/>
      <c r="U75" s="850"/>
      <c r="V75" s="901">
        <v>274140</v>
      </c>
      <c r="W75" s="900"/>
      <c r="X75" s="900"/>
      <c r="Y75" s="900"/>
      <c r="Z75" s="850"/>
      <c r="AA75" s="901">
        <v>13375</v>
      </c>
      <c r="AB75" s="900"/>
      <c r="AC75" s="900"/>
      <c r="AD75" s="900"/>
      <c r="AE75" s="850"/>
      <c r="AF75" s="901">
        <v>13375</v>
      </c>
      <c r="AG75" s="900"/>
      <c r="AH75" s="900"/>
      <c r="AI75" s="900"/>
      <c r="AJ75" s="850"/>
      <c r="AK75" s="901" t="s">
        <v>557</v>
      </c>
      <c r="AL75" s="900"/>
      <c r="AM75" s="900"/>
      <c r="AN75" s="900"/>
      <c r="AO75" s="850"/>
      <c r="AP75" s="901" t="s">
        <v>557</v>
      </c>
      <c r="AQ75" s="900"/>
      <c r="AR75" s="900"/>
      <c r="AS75" s="900"/>
      <c r="AT75" s="850"/>
      <c r="AU75" s="901" t="s">
        <v>557</v>
      </c>
      <c r="AV75" s="900"/>
      <c r="AW75" s="900"/>
      <c r="AX75" s="900"/>
      <c r="AY75" s="850"/>
      <c r="AZ75" s="891"/>
      <c r="BA75" s="891"/>
      <c r="BB75" s="891"/>
      <c r="BC75" s="891"/>
      <c r="BD75" s="892"/>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x14ac:dyDescent="0.15">
      <c r="A76" s="214">
        <v>9</v>
      </c>
      <c r="B76" s="893"/>
      <c r="C76" s="894"/>
      <c r="D76" s="894"/>
      <c r="E76" s="894"/>
      <c r="F76" s="894"/>
      <c r="G76" s="894"/>
      <c r="H76" s="894"/>
      <c r="I76" s="894"/>
      <c r="J76" s="894"/>
      <c r="K76" s="894"/>
      <c r="L76" s="894"/>
      <c r="M76" s="894"/>
      <c r="N76" s="894"/>
      <c r="O76" s="894"/>
      <c r="P76" s="895"/>
      <c r="Q76" s="899"/>
      <c r="R76" s="900"/>
      <c r="S76" s="900"/>
      <c r="T76" s="900"/>
      <c r="U76" s="850"/>
      <c r="V76" s="901"/>
      <c r="W76" s="900"/>
      <c r="X76" s="900"/>
      <c r="Y76" s="900"/>
      <c r="Z76" s="850"/>
      <c r="AA76" s="901"/>
      <c r="AB76" s="900"/>
      <c r="AC76" s="900"/>
      <c r="AD76" s="900"/>
      <c r="AE76" s="850"/>
      <c r="AF76" s="901"/>
      <c r="AG76" s="900"/>
      <c r="AH76" s="900"/>
      <c r="AI76" s="900"/>
      <c r="AJ76" s="850"/>
      <c r="AK76" s="901"/>
      <c r="AL76" s="900"/>
      <c r="AM76" s="900"/>
      <c r="AN76" s="900"/>
      <c r="AO76" s="850"/>
      <c r="AP76" s="901"/>
      <c r="AQ76" s="900"/>
      <c r="AR76" s="900"/>
      <c r="AS76" s="900"/>
      <c r="AT76" s="850"/>
      <c r="AU76" s="901"/>
      <c r="AV76" s="900"/>
      <c r="AW76" s="900"/>
      <c r="AX76" s="900"/>
      <c r="AY76" s="850"/>
      <c r="AZ76" s="891"/>
      <c r="BA76" s="891"/>
      <c r="BB76" s="891"/>
      <c r="BC76" s="891"/>
      <c r="BD76" s="892"/>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x14ac:dyDescent="0.15">
      <c r="A77" s="214">
        <v>10</v>
      </c>
      <c r="B77" s="893"/>
      <c r="C77" s="894"/>
      <c r="D77" s="894"/>
      <c r="E77" s="894"/>
      <c r="F77" s="894"/>
      <c r="G77" s="894"/>
      <c r="H77" s="894"/>
      <c r="I77" s="894"/>
      <c r="J77" s="894"/>
      <c r="K77" s="894"/>
      <c r="L77" s="894"/>
      <c r="M77" s="894"/>
      <c r="N77" s="894"/>
      <c r="O77" s="894"/>
      <c r="P77" s="895"/>
      <c r="Q77" s="899"/>
      <c r="R77" s="900"/>
      <c r="S77" s="900"/>
      <c r="T77" s="900"/>
      <c r="U77" s="850"/>
      <c r="V77" s="901"/>
      <c r="W77" s="900"/>
      <c r="X77" s="900"/>
      <c r="Y77" s="900"/>
      <c r="Z77" s="850"/>
      <c r="AA77" s="901"/>
      <c r="AB77" s="900"/>
      <c r="AC77" s="900"/>
      <c r="AD77" s="900"/>
      <c r="AE77" s="850"/>
      <c r="AF77" s="901"/>
      <c r="AG77" s="900"/>
      <c r="AH77" s="900"/>
      <c r="AI77" s="900"/>
      <c r="AJ77" s="850"/>
      <c r="AK77" s="901"/>
      <c r="AL77" s="900"/>
      <c r="AM77" s="900"/>
      <c r="AN77" s="900"/>
      <c r="AO77" s="850"/>
      <c r="AP77" s="901"/>
      <c r="AQ77" s="900"/>
      <c r="AR77" s="900"/>
      <c r="AS77" s="900"/>
      <c r="AT77" s="850"/>
      <c r="AU77" s="901"/>
      <c r="AV77" s="900"/>
      <c r="AW77" s="900"/>
      <c r="AX77" s="900"/>
      <c r="AY77" s="850"/>
      <c r="AZ77" s="891"/>
      <c r="BA77" s="891"/>
      <c r="BB77" s="891"/>
      <c r="BC77" s="891"/>
      <c r="BD77" s="892"/>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x14ac:dyDescent="0.15">
      <c r="A78" s="214">
        <v>11</v>
      </c>
      <c r="B78" s="893"/>
      <c r="C78" s="894"/>
      <c r="D78" s="894"/>
      <c r="E78" s="894"/>
      <c r="F78" s="894"/>
      <c r="G78" s="894"/>
      <c r="H78" s="894"/>
      <c r="I78" s="894"/>
      <c r="J78" s="894"/>
      <c r="K78" s="894"/>
      <c r="L78" s="894"/>
      <c r="M78" s="894"/>
      <c r="N78" s="894"/>
      <c r="O78" s="894"/>
      <c r="P78" s="895"/>
      <c r="Q78" s="890"/>
      <c r="R78" s="851"/>
      <c r="S78" s="851"/>
      <c r="T78" s="851"/>
      <c r="U78" s="851"/>
      <c r="V78" s="851"/>
      <c r="W78" s="851"/>
      <c r="X78" s="851"/>
      <c r="Y78" s="851"/>
      <c r="Z78" s="851"/>
      <c r="AA78" s="851"/>
      <c r="AB78" s="851"/>
      <c r="AC78" s="851"/>
      <c r="AD78" s="851"/>
      <c r="AE78" s="851"/>
      <c r="AF78" s="851"/>
      <c r="AG78" s="851"/>
      <c r="AH78" s="851"/>
      <c r="AI78" s="851"/>
      <c r="AJ78" s="851"/>
      <c r="AK78" s="851"/>
      <c r="AL78" s="851"/>
      <c r="AM78" s="851"/>
      <c r="AN78" s="851"/>
      <c r="AO78" s="851"/>
      <c r="AP78" s="851"/>
      <c r="AQ78" s="851"/>
      <c r="AR78" s="851"/>
      <c r="AS78" s="851"/>
      <c r="AT78" s="851"/>
      <c r="AU78" s="851"/>
      <c r="AV78" s="851"/>
      <c r="AW78" s="851"/>
      <c r="AX78" s="851"/>
      <c r="AY78" s="851"/>
      <c r="AZ78" s="891"/>
      <c r="BA78" s="891"/>
      <c r="BB78" s="891"/>
      <c r="BC78" s="891"/>
      <c r="BD78" s="892"/>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x14ac:dyDescent="0.15">
      <c r="A79" s="214">
        <v>12</v>
      </c>
      <c r="B79" s="893"/>
      <c r="C79" s="894"/>
      <c r="D79" s="894"/>
      <c r="E79" s="894"/>
      <c r="F79" s="894"/>
      <c r="G79" s="894"/>
      <c r="H79" s="894"/>
      <c r="I79" s="894"/>
      <c r="J79" s="894"/>
      <c r="K79" s="894"/>
      <c r="L79" s="894"/>
      <c r="M79" s="894"/>
      <c r="N79" s="894"/>
      <c r="O79" s="894"/>
      <c r="P79" s="895"/>
      <c r="Q79" s="890"/>
      <c r="R79" s="851"/>
      <c r="S79" s="851"/>
      <c r="T79" s="851"/>
      <c r="U79" s="851"/>
      <c r="V79" s="851"/>
      <c r="W79" s="851"/>
      <c r="X79" s="851"/>
      <c r="Y79" s="851"/>
      <c r="Z79" s="851"/>
      <c r="AA79" s="851"/>
      <c r="AB79" s="851"/>
      <c r="AC79" s="851"/>
      <c r="AD79" s="851"/>
      <c r="AE79" s="851"/>
      <c r="AF79" s="851"/>
      <c r="AG79" s="851"/>
      <c r="AH79" s="851"/>
      <c r="AI79" s="851"/>
      <c r="AJ79" s="851"/>
      <c r="AK79" s="851"/>
      <c r="AL79" s="851"/>
      <c r="AM79" s="851"/>
      <c r="AN79" s="851"/>
      <c r="AO79" s="851"/>
      <c r="AP79" s="851"/>
      <c r="AQ79" s="851"/>
      <c r="AR79" s="851"/>
      <c r="AS79" s="851"/>
      <c r="AT79" s="851"/>
      <c r="AU79" s="851"/>
      <c r="AV79" s="851"/>
      <c r="AW79" s="851"/>
      <c r="AX79" s="851"/>
      <c r="AY79" s="851"/>
      <c r="AZ79" s="891"/>
      <c r="BA79" s="891"/>
      <c r="BB79" s="891"/>
      <c r="BC79" s="891"/>
      <c r="BD79" s="892"/>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x14ac:dyDescent="0.15">
      <c r="A80" s="214">
        <v>13</v>
      </c>
      <c r="B80" s="893"/>
      <c r="C80" s="894"/>
      <c r="D80" s="894"/>
      <c r="E80" s="894"/>
      <c r="F80" s="894"/>
      <c r="G80" s="894"/>
      <c r="H80" s="894"/>
      <c r="I80" s="894"/>
      <c r="J80" s="894"/>
      <c r="K80" s="894"/>
      <c r="L80" s="894"/>
      <c r="M80" s="894"/>
      <c r="N80" s="894"/>
      <c r="O80" s="894"/>
      <c r="P80" s="895"/>
      <c r="Q80" s="890"/>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91"/>
      <c r="BA80" s="891"/>
      <c r="BB80" s="891"/>
      <c r="BC80" s="891"/>
      <c r="BD80" s="892"/>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x14ac:dyDescent="0.15">
      <c r="A81" s="214">
        <v>14</v>
      </c>
      <c r="B81" s="893"/>
      <c r="C81" s="894"/>
      <c r="D81" s="894"/>
      <c r="E81" s="894"/>
      <c r="F81" s="894"/>
      <c r="G81" s="894"/>
      <c r="H81" s="894"/>
      <c r="I81" s="894"/>
      <c r="J81" s="894"/>
      <c r="K81" s="894"/>
      <c r="L81" s="894"/>
      <c r="M81" s="894"/>
      <c r="N81" s="894"/>
      <c r="O81" s="894"/>
      <c r="P81" s="895"/>
      <c r="Q81" s="890"/>
      <c r="R81" s="851"/>
      <c r="S81" s="851"/>
      <c r="T81" s="851"/>
      <c r="U81" s="851"/>
      <c r="V81" s="851"/>
      <c r="W81" s="851"/>
      <c r="X81" s="851"/>
      <c r="Y81" s="851"/>
      <c r="Z81" s="851"/>
      <c r="AA81" s="851"/>
      <c r="AB81" s="851"/>
      <c r="AC81" s="851"/>
      <c r="AD81" s="851"/>
      <c r="AE81" s="851"/>
      <c r="AF81" s="851"/>
      <c r="AG81" s="851"/>
      <c r="AH81" s="851"/>
      <c r="AI81" s="851"/>
      <c r="AJ81" s="851"/>
      <c r="AK81" s="851"/>
      <c r="AL81" s="851"/>
      <c r="AM81" s="851"/>
      <c r="AN81" s="851"/>
      <c r="AO81" s="851"/>
      <c r="AP81" s="851"/>
      <c r="AQ81" s="851"/>
      <c r="AR81" s="851"/>
      <c r="AS81" s="851"/>
      <c r="AT81" s="851"/>
      <c r="AU81" s="851"/>
      <c r="AV81" s="851"/>
      <c r="AW81" s="851"/>
      <c r="AX81" s="851"/>
      <c r="AY81" s="851"/>
      <c r="AZ81" s="891"/>
      <c r="BA81" s="891"/>
      <c r="BB81" s="891"/>
      <c r="BC81" s="891"/>
      <c r="BD81" s="892"/>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x14ac:dyDescent="0.15">
      <c r="A82" s="214">
        <v>15</v>
      </c>
      <c r="B82" s="893"/>
      <c r="C82" s="894"/>
      <c r="D82" s="894"/>
      <c r="E82" s="894"/>
      <c r="F82" s="894"/>
      <c r="G82" s="894"/>
      <c r="H82" s="894"/>
      <c r="I82" s="894"/>
      <c r="J82" s="894"/>
      <c r="K82" s="894"/>
      <c r="L82" s="894"/>
      <c r="M82" s="894"/>
      <c r="N82" s="894"/>
      <c r="O82" s="894"/>
      <c r="P82" s="895"/>
      <c r="Q82" s="890"/>
      <c r="R82" s="851"/>
      <c r="S82" s="851"/>
      <c r="T82" s="851"/>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1"/>
      <c r="AZ82" s="891"/>
      <c r="BA82" s="891"/>
      <c r="BB82" s="891"/>
      <c r="BC82" s="891"/>
      <c r="BD82" s="892"/>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x14ac:dyDescent="0.15">
      <c r="A83" s="214">
        <v>16</v>
      </c>
      <c r="B83" s="893"/>
      <c r="C83" s="894"/>
      <c r="D83" s="894"/>
      <c r="E83" s="894"/>
      <c r="F83" s="894"/>
      <c r="G83" s="894"/>
      <c r="H83" s="894"/>
      <c r="I83" s="894"/>
      <c r="J83" s="894"/>
      <c r="K83" s="894"/>
      <c r="L83" s="894"/>
      <c r="M83" s="894"/>
      <c r="N83" s="894"/>
      <c r="O83" s="894"/>
      <c r="P83" s="895"/>
      <c r="Q83" s="890"/>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1"/>
      <c r="BA83" s="891"/>
      <c r="BB83" s="891"/>
      <c r="BC83" s="891"/>
      <c r="BD83" s="892"/>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x14ac:dyDescent="0.15">
      <c r="A84" s="214">
        <v>17</v>
      </c>
      <c r="B84" s="893"/>
      <c r="C84" s="894"/>
      <c r="D84" s="894"/>
      <c r="E84" s="894"/>
      <c r="F84" s="894"/>
      <c r="G84" s="894"/>
      <c r="H84" s="894"/>
      <c r="I84" s="894"/>
      <c r="J84" s="894"/>
      <c r="K84" s="894"/>
      <c r="L84" s="894"/>
      <c r="M84" s="894"/>
      <c r="N84" s="894"/>
      <c r="O84" s="894"/>
      <c r="P84" s="895"/>
      <c r="Q84" s="890"/>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1"/>
      <c r="BA84" s="891"/>
      <c r="BB84" s="891"/>
      <c r="BC84" s="891"/>
      <c r="BD84" s="892"/>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x14ac:dyDescent="0.15">
      <c r="A85" s="214">
        <v>18</v>
      </c>
      <c r="B85" s="893"/>
      <c r="C85" s="894"/>
      <c r="D85" s="894"/>
      <c r="E85" s="894"/>
      <c r="F85" s="894"/>
      <c r="G85" s="894"/>
      <c r="H85" s="894"/>
      <c r="I85" s="894"/>
      <c r="J85" s="894"/>
      <c r="K85" s="894"/>
      <c r="L85" s="894"/>
      <c r="M85" s="894"/>
      <c r="N85" s="894"/>
      <c r="O85" s="894"/>
      <c r="P85" s="895"/>
      <c r="Q85" s="890"/>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1"/>
      <c r="BA85" s="891"/>
      <c r="BB85" s="891"/>
      <c r="BC85" s="891"/>
      <c r="BD85" s="892"/>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x14ac:dyDescent="0.15">
      <c r="A86" s="214">
        <v>19</v>
      </c>
      <c r="B86" s="893"/>
      <c r="C86" s="894"/>
      <c r="D86" s="894"/>
      <c r="E86" s="894"/>
      <c r="F86" s="894"/>
      <c r="G86" s="894"/>
      <c r="H86" s="894"/>
      <c r="I86" s="894"/>
      <c r="J86" s="894"/>
      <c r="K86" s="894"/>
      <c r="L86" s="894"/>
      <c r="M86" s="894"/>
      <c r="N86" s="894"/>
      <c r="O86" s="894"/>
      <c r="P86" s="895"/>
      <c r="Q86" s="890"/>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1"/>
      <c r="BA86" s="891"/>
      <c r="BB86" s="891"/>
      <c r="BC86" s="891"/>
      <c r="BD86" s="892"/>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x14ac:dyDescent="0.15">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x14ac:dyDescent="0.2">
      <c r="A88" s="217" t="s">
        <v>370</v>
      </c>
      <c r="B88" s="810" t="s">
        <v>398</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v>15043</v>
      </c>
      <c r="AG88" s="862"/>
      <c r="AH88" s="862"/>
      <c r="AI88" s="862"/>
      <c r="AJ88" s="862"/>
      <c r="AK88" s="859"/>
      <c r="AL88" s="859"/>
      <c r="AM88" s="859"/>
      <c r="AN88" s="859"/>
      <c r="AO88" s="859"/>
      <c r="AP88" s="862">
        <v>2896</v>
      </c>
      <c r="AQ88" s="862"/>
      <c r="AR88" s="862"/>
      <c r="AS88" s="862"/>
      <c r="AT88" s="862"/>
      <c r="AU88" s="862">
        <v>380</v>
      </c>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370</v>
      </c>
      <c r="BR102" s="810" t="s">
        <v>399</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v>313</v>
      </c>
      <c r="CS102" s="870"/>
      <c r="CT102" s="870"/>
      <c r="CU102" s="870"/>
      <c r="CV102" s="913"/>
      <c r="CW102" s="912">
        <v>2</v>
      </c>
      <c r="CX102" s="870"/>
      <c r="CY102" s="870"/>
      <c r="CZ102" s="870"/>
      <c r="DA102" s="913"/>
      <c r="DB102" s="912" t="s">
        <v>560</v>
      </c>
      <c r="DC102" s="870"/>
      <c r="DD102" s="870"/>
      <c r="DE102" s="870"/>
      <c r="DF102" s="913"/>
      <c r="DG102" s="912" t="s">
        <v>560</v>
      </c>
      <c r="DH102" s="870"/>
      <c r="DI102" s="870"/>
      <c r="DJ102" s="870"/>
      <c r="DK102" s="913"/>
      <c r="DL102" s="912" t="s">
        <v>560</v>
      </c>
      <c r="DM102" s="870"/>
      <c r="DN102" s="870"/>
      <c r="DO102" s="870"/>
      <c r="DP102" s="913"/>
      <c r="DQ102" s="912" t="s">
        <v>560</v>
      </c>
      <c r="DR102" s="870"/>
      <c r="DS102" s="870"/>
      <c r="DT102" s="870"/>
      <c r="DU102" s="913"/>
      <c r="DV102" s="936"/>
      <c r="DW102" s="937"/>
      <c r="DX102" s="937"/>
      <c r="DY102" s="937"/>
      <c r="DZ102" s="938"/>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400</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401</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402</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403</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41" t="s">
        <v>404</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405</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x14ac:dyDescent="0.15">
      <c r="A109" s="934" t="s">
        <v>406</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407</v>
      </c>
      <c r="AB109" s="915"/>
      <c r="AC109" s="915"/>
      <c r="AD109" s="915"/>
      <c r="AE109" s="916"/>
      <c r="AF109" s="914" t="s">
        <v>288</v>
      </c>
      <c r="AG109" s="915"/>
      <c r="AH109" s="915"/>
      <c r="AI109" s="915"/>
      <c r="AJ109" s="916"/>
      <c r="AK109" s="914" t="s">
        <v>287</v>
      </c>
      <c r="AL109" s="915"/>
      <c r="AM109" s="915"/>
      <c r="AN109" s="915"/>
      <c r="AO109" s="916"/>
      <c r="AP109" s="914" t="s">
        <v>408</v>
      </c>
      <c r="AQ109" s="915"/>
      <c r="AR109" s="915"/>
      <c r="AS109" s="915"/>
      <c r="AT109" s="917"/>
      <c r="AU109" s="934" t="s">
        <v>406</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407</v>
      </c>
      <c r="BR109" s="915"/>
      <c r="BS109" s="915"/>
      <c r="BT109" s="915"/>
      <c r="BU109" s="916"/>
      <c r="BV109" s="914" t="s">
        <v>288</v>
      </c>
      <c r="BW109" s="915"/>
      <c r="BX109" s="915"/>
      <c r="BY109" s="915"/>
      <c r="BZ109" s="916"/>
      <c r="CA109" s="914" t="s">
        <v>287</v>
      </c>
      <c r="CB109" s="915"/>
      <c r="CC109" s="915"/>
      <c r="CD109" s="915"/>
      <c r="CE109" s="916"/>
      <c r="CF109" s="935" t="s">
        <v>408</v>
      </c>
      <c r="CG109" s="935"/>
      <c r="CH109" s="935"/>
      <c r="CI109" s="935"/>
      <c r="CJ109" s="935"/>
      <c r="CK109" s="914" t="s">
        <v>409</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407</v>
      </c>
      <c r="DH109" s="915"/>
      <c r="DI109" s="915"/>
      <c r="DJ109" s="915"/>
      <c r="DK109" s="916"/>
      <c r="DL109" s="914" t="s">
        <v>288</v>
      </c>
      <c r="DM109" s="915"/>
      <c r="DN109" s="915"/>
      <c r="DO109" s="915"/>
      <c r="DP109" s="916"/>
      <c r="DQ109" s="914" t="s">
        <v>287</v>
      </c>
      <c r="DR109" s="915"/>
      <c r="DS109" s="915"/>
      <c r="DT109" s="915"/>
      <c r="DU109" s="916"/>
      <c r="DV109" s="914" t="s">
        <v>408</v>
      </c>
      <c r="DW109" s="915"/>
      <c r="DX109" s="915"/>
      <c r="DY109" s="915"/>
      <c r="DZ109" s="917"/>
    </row>
    <row r="110" spans="1:131" s="199" customFormat="1" ht="26.25" customHeight="1" x14ac:dyDescent="0.15">
      <c r="A110" s="918" t="s">
        <v>410</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536537</v>
      </c>
      <c r="AB110" s="922"/>
      <c r="AC110" s="922"/>
      <c r="AD110" s="922"/>
      <c r="AE110" s="923"/>
      <c r="AF110" s="924">
        <v>480275</v>
      </c>
      <c r="AG110" s="922"/>
      <c r="AH110" s="922"/>
      <c r="AI110" s="922"/>
      <c r="AJ110" s="923"/>
      <c r="AK110" s="924">
        <v>492966</v>
      </c>
      <c r="AL110" s="922"/>
      <c r="AM110" s="922"/>
      <c r="AN110" s="922"/>
      <c r="AO110" s="923"/>
      <c r="AP110" s="925">
        <v>18</v>
      </c>
      <c r="AQ110" s="926"/>
      <c r="AR110" s="926"/>
      <c r="AS110" s="926"/>
      <c r="AT110" s="927"/>
      <c r="AU110" s="928" t="s">
        <v>61</v>
      </c>
      <c r="AV110" s="929"/>
      <c r="AW110" s="929"/>
      <c r="AX110" s="929"/>
      <c r="AY110" s="929"/>
      <c r="AZ110" s="970" t="s">
        <v>411</v>
      </c>
      <c r="BA110" s="919"/>
      <c r="BB110" s="919"/>
      <c r="BC110" s="919"/>
      <c r="BD110" s="919"/>
      <c r="BE110" s="919"/>
      <c r="BF110" s="919"/>
      <c r="BG110" s="919"/>
      <c r="BH110" s="919"/>
      <c r="BI110" s="919"/>
      <c r="BJ110" s="919"/>
      <c r="BK110" s="919"/>
      <c r="BL110" s="919"/>
      <c r="BM110" s="919"/>
      <c r="BN110" s="919"/>
      <c r="BO110" s="919"/>
      <c r="BP110" s="920"/>
      <c r="BQ110" s="956">
        <v>4636503</v>
      </c>
      <c r="BR110" s="957"/>
      <c r="BS110" s="957"/>
      <c r="BT110" s="957"/>
      <c r="BU110" s="957"/>
      <c r="BV110" s="957">
        <v>5159074</v>
      </c>
      <c r="BW110" s="957"/>
      <c r="BX110" s="957"/>
      <c r="BY110" s="957"/>
      <c r="BZ110" s="957"/>
      <c r="CA110" s="957">
        <v>5208345</v>
      </c>
      <c r="CB110" s="957"/>
      <c r="CC110" s="957"/>
      <c r="CD110" s="957"/>
      <c r="CE110" s="957"/>
      <c r="CF110" s="971">
        <v>190.3</v>
      </c>
      <c r="CG110" s="972"/>
      <c r="CH110" s="972"/>
      <c r="CI110" s="972"/>
      <c r="CJ110" s="972"/>
      <c r="CK110" s="973" t="s">
        <v>412</v>
      </c>
      <c r="CL110" s="974"/>
      <c r="CM110" s="953" t="s">
        <v>413</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112</v>
      </c>
      <c r="DH110" s="957"/>
      <c r="DI110" s="957"/>
      <c r="DJ110" s="957"/>
      <c r="DK110" s="957"/>
      <c r="DL110" s="957" t="s">
        <v>112</v>
      </c>
      <c r="DM110" s="957"/>
      <c r="DN110" s="957"/>
      <c r="DO110" s="957"/>
      <c r="DP110" s="957"/>
      <c r="DQ110" s="957" t="s">
        <v>112</v>
      </c>
      <c r="DR110" s="957"/>
      <c r="DS110" s="957"/>
      <c r="DT110" s="957"/>
      <c r="DU110" s="957"/>
      <c r="DV110" s="958" t="s">
        <v>112</v>
      </c>
      <c r="DW110" s="958"/>
      <c r="DX110" s="958"/>
      <c r="DY110" s="958"/>
      <c r="DZ110" s="959"/>
    </row>
    <row r="111" spans="1:131" s="199" customFormat="1" ht="26.25" customHeight="1" x14ac:dyDescent="0.15">
      <c r="A111" s="960" t="s">
        <v>414</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112</v>
      </c>
      <c r="AB111" s="964"/>
      <c r="AC111" s="964"/>
      <c r="AD111" s="964"/>
      <c r="AE111" s="965"/>
      <c r="AF111" s="966" t="s">
        <v>112</v>
      </c>
      <c r="AG111" s="964"/>
      <c r="AH111" s="964"/>
      <c r="AI111" s="964"/>
      <c r="AJ111" s="965"/>
      <c r="AK111" s="966" t="s">
        <v>112</v>
      </c>
      <c r="AL111" s="964"/>
      <c r="AM111" s="964"/>
      <c r="AN111" s="964"/>
      <c r="AO111" s="965"/>
      <c r="AP111" s="967" t="s">
        <v>112</v>
      </c>
      <c r="AQ111" s="968"/>
      <c r="AR111" s="968"/>
      <c r="AS111" s="968"/>
      <c r="AT111" s="969"/>
      <c r="AU111" s="930"/>
      <c r="AV111" s="931"/>
      <c r="AW111" s="931"/>
      <c r="AX111" s="931"/>
      <c r="AY111" s="931"/>
      <c r="AZ111" s="979" t="s">
        <v>415</v>
      </c>
      <c r="BA111" s="980"/>
      <c r="BB111" s="980"/>
      <c r="BC111" s="980"/>
      <c r="BD111" s="980"/>
      <c r="BE111" s="980"/>
      <c r="BF111" s="980"/>
      <c r="BG111" s="980"/>
      <c r="BH111" s="980"/>
      <c r="BI111" s="980"/>
      <c r="BJ111" s="980"/>
      <c r="BK111" s="980"/>
      <c r="BL111" s="980"/>
      <c r="BM111" s="980"/>
      <c r="BN111" s="980"/>
      <c r="BO111" s="980"/>
      <c r="BP111" s="981"/>
      <c r="BQ111" s="949">
        <v>670608</v>
      </c>
      <c r="BR111" s="950"/>
      <c r="BS111" s="950"/>
      <c r="BT111" s="950"/>
      <c r="BU111" s="950"/>
      <c r="BV111" s="950">
        <v>535001</v>
      </c>
      <c r="BW111" s="950"/>
      <c r="BX111" s="950"/>
      <c r="BY111" s="950"/>
      <c r="BZ111" s="950"/>
      <c r="CA111" s="950">
        <v>395167</v>
      </c>
      <c r="CB111" s="950"/>
      <c r="CC111" s="950"/>
      <c r="CD111" s="950"/>
      <c r="CE111" s="950"/>
      <c r="CF111" s="944">
        <v>14.4</v>
      </c>
      <c r="CG111" s="945"/>
      <c r="CH111" s="945"/>
      <c r="CI111" s="945"/>
      <c r="CJ111" s="945"/>
      <c r="CK111" s="975"/>
      <c r="CL111" s="976"/>
      <c r="CM111" s="946" t="s">
        <v>416</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112</v>
      </c>
      <c r="DH111" s="950"/>
      <c r="DI111" s="950"/>
      <c r="DJ111" s="950"/>
      <c r="DK111" s="950"/>
      <c r="DL111" s="950" t="s">
        <v>112</v>
      </c>
      <c r="DM111" s="950"/>
      <c r="DN111" s="950"/>
      <c r="DO111" s="950"/>
      <c r="DP111" s="950"/>
      <c r="DQ111" s="950" t="s">
        <v>112</v>
      </c>
      <c r="DR111" s="950"/>
      <c r="DS111" s="950"/>
      <c r="DT111" s="950"/>
      <c r="DU111" s="950"/>
      <c r="DV111" s="951" t="s">
        <v>112</v>
      </c>
      <c r="DW111" s="951"/>
      <c r="DX111" s="951"/>
      <c r="DY111" s="951"/>
      <c r="DZ111" s="952"/>
    </row>
    <row r="112" spans="1:131" s="199" customFormat="1" ht="26.25" customHeight="1" x14ac:dyDescent="0.15">
      <c r="A112" s="982" t="s">
        <v>417</v>
      </c>
      <c r="B112" s="983"/>
      <c r="C112" s="980" t="s">
        <v>418</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112</v>
      </c>
      <c r="AB112" s="989"/>
      <c r="AC112" s="989"/>
      <c r="AD112" s="989"/>
      <c r="AE112" s="990"/>
      <c r="AF112" s="991" t="s">
        <v>112</v>
      </c>
      <c r="AG112" s="989"/>
      <c r="AH112" s="989"/>
      <c r="AI112" s="989"/>
      <c r="AJ112" s="990"/>
      <c r="AK112" s="991" t="s">
        <v>112</v>
      </c>
      <c r="AL112" s="989"/>
      <c r="AM112" s="989"/>
      <c r="AN112" s="989"/>
      <c r="AO112" s="990"/>
      <c r="AP112" s="992" t="s">
        <v>112</v>
      </c>
      <c r="AQ112" s="993"/>
      <c r="AR112" s="993"/>
      <c r="AS112" s="993"/>
      <c r="AT112" s="994"/>
      <c r="AU112" s="930"/>
      <c r="AV112" s="931"/>
      <c r="AW112" s="931"/>
      <c r="AX112" s="931"/>
      <c r="AY112" s="931"/>
      <c r="AZ112" s="979" t="s">
        <v>419</v>
      </c>
      <c r="BA112" s="980"/>
      <c r="BB112" s="980"/>
      <c r="BC112" s="980"/>
      <c r="BD112" s="980"/>
      <c r="BE112" s="980"/>
      <c r="BF112" s="980"/>
      <c r="BG112" s="980"/>
      <c r="BH112" s="980"/>
      <c r="BI112" s="980"/>
      <c r="BJ112" s="980"/>
      <c r="BK112" s="980"/>
      <c r="BL112" s="980"/>
      <c r="BM112" s="980"/>
      <c r="BN112" s="980"/>
      <c r="BO112" s="980"/>
      <c r="BP112" s="981"/>
      <c r="BQ112" s="949">
        <v>1112879</v>
      </c>
      <c r="BR112" s="950"/>
      <c r="BS112" s="950"/>
      <c r="BT112" s="950"/>
      <c r="BU112" s="950"/>
      <c r="BV112" s="950">
        <v>1040951</v>
      </c>
      <c r="BW112" s="950"/>
      <c r="BX112" s="950"/>
      <c r="BY112" s="950"/>
      <c r="BZ112" s="950"/>
      <c r="CA112" s="950">
        <v>1199743</v>
      </c>
      <c r="CB112" s="950"/>
      <c r="CC112" s="950"/>
      <c r="CD112" s="950"/>
      <c r="CE112" s="950"/>
      <c r="CF112" s="944">
        <v>43.8</v>
      </c>
      <c r="CG112" s="945"/>
      <c r="CH112" s="945"/>
      <c r="CI112" s="945"/>
      <c r="CJ112" s="945"/>
      <c r="CK112" s="975"/>
      <c r="CL112" s="976"/>
      <c r="CM112" s="946" t="s">
        <v>420</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112</v>
      </c>
      <c r="DH112" s="950"/>
      <c r="DI112" s="950"/>
      <c r="DJ112" s="950"/>
      <c r="DK112" s="950"/>
      <c r="DL112" s="950" t="s">
        <v>112</v>
      </c>
      <c r="DM112" s="950"/>
      <c r="DN112" s="950"/>
      <c r="DO112" s="950"/>
      <c r="DP112" s="950"/>
      <c r="DQ112" s="950" t="s">
        <v>112</v>
      </c>
      <c r="DR112" s="950"/>
      <c r="DS112" s="950"/>
      <c r="DT112" s="950"/>
      <c r="DU112" s="950"/>
      <c r="DV112" s="951" t="s">
        <v>112</v>
      </c>
      <c r="DW112" s="951"/>
      <c r="DX112" s="951"/>
      <c r="DY112" s="951"/>
      <c r="DZ112" s="952"/>
    </row>
    <row r="113" spans="1:130" s="199" customFormat="1" ht="26.25" customHeight="1" x14ac:dyDescent="0.15">
      <c r="A113" s="984"/>
      <c r="B113" s="985"/>
      <c r="C113" s="980" t="s">
        <v>421</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68189</v>
      </c>
      <c r="AB113" s="964"/>
      <c r="AC113" s="964"/>
      <c r="AD113" s="964"/>
      <c r="AE113" s="965"/>
      <c r="AF113" s="966">
        <v>67100</v>
      </c>
      <c r="AG113" s="964"/>
      <c r="AH113" s="964"/>
      <c r="AI113" s="964"/>
      <c r="AJ113" s="965"/>
      <c r="AK113" s="966">
        <v>78952</v>
      </c>
      <c r="AL113" s="964"/>
      <c r="AM113" s="964"/>
      <c r="AN113" s="964"/>
      <c r="AO113" s="965"/>
      <c r="AP113" s="967">
        <v>2.9</v>
      </c>
      <c r="AQ113" s="968"/>
      <c r="AR113" s="968"/>
      <c r="AS113" s="968"/>
      <c r="AT113" s="969"/>
      <c r="AU113" s="930"/>
      <c r="AV113" s="931"/>
      <c r="AW113" s="931"/>
      <c r="AX113" s="931"/>
      <c r="AY113" s="931"/>
      <c r="AZ113" s="979" t="s">
        <v>422</v>
      </c>
      <c r="BA113" s="980"/>
      <c r="BB113" s="980"/>
      <c r="BC113" s="980"/>
      <c r="BD113" s="980"/>
      <c r="BE113" s="980"/>
      <c r="BF113" s="980"/>
      <c r="BG113" s="980"/>
      <c r="BH113" s="980"/>
      <c r="BI113" s="980"/>
      <c r="BJ113" s="980"/>
      <c r="BK113" s="980"/>
      <c r="BL113" s="980"/>
      <c r="BM113" s="980"/>
      <c r="BN113" s="980"/>
      <c r="BO113" s="980"/>
      <c r="BP113" s="981"/>
      <c r="BQ113" s="949">
        <v>577917</v>
      </c>
      <c r="BR113" s="950"/>
      <c r="BS113" s="950"/>
      <c r="BT113" s="950"/>
      <c r="BU113" s="950"/>
      <c r="BV113" s="950">
        <v>475909</v>
      </c>
      <c r="BW113" s="950"/>
      <c r="BX113" s="950"/>
      <c r="BY113" s="950"/>
      <c r="BZ113" s="950"/>
      <c r="CA113" s="950">
        <v>379626</v>
      </c>
      <c r="CB113" s="950"/>
      <c r="CC113" s="950"/>
      <c r="CD113" s="950"/>
      <c r="CE113" s="950"/>
      <c r="CF113" s="944">
        <v>13.9</v>
      </c>
      <c r="CG113" s="945"/>
      <c r="CH113" s="945"/>
      <c r="CI113" s="945"/>
      <c r="CJ113" s="945"/>
      <c r="CK113" s="975"/>
      <c r="CL113" s="976"/>
      <c r="CM113" s="946" t="s">
        <v>423</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v>670608</v>
      </c>
      <c r="DH113" s="989"/>
      <c r="DI113" s="989"/>
      <c r="DJ113" s="989"/>
      <c r="DK113" s="990"/>
      <c r="DL113" s="991">
        <v>535001</v>
      </c>
      <c r="DM113" s="989"/>
      <c r="DN113" s="989"/>
      <c r="DO113" s="989"/>
      <c r="DP113" s="990"/>
      <c r="DQ113" s="991">
        <v>395167</v>
      </c>
      <c r="DR113" s="989"/>
      <c r="DS113" s="989"/>
      <c r="DT113" s="989"/>
      <c r="DU113" s="990"/>
      <c r="DV113" s="992">
        <v>14.4</v>
      </c>
      <c r="DW113" s="993"/>
      <c r="DX113" s="993"/>
      <c r="DY113" s="993"/>
      <c r="DZ113" s="994"/>
    </row>
    <row r="114" spans="1:130" s="199" customFormat="1" ht="26.25" customHeight="1" x14ac:dyDescent="0.15">
      <c r="A114" s="984"/>
      <c r="B114" s="985"/>
      <c r="C114" s="980" t="s">
        <v>424</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99350</v>
      </c>
      <c r="AB114" s="989"/>
      <c r="AC114" s="989"/>
      <c r="AD114" s="989"/>
      <c r="AE114" s="990"/>
      <c r="AF114" s="991">
        <v>68113</v>
      </c>
      <c r="AG114" s="989"/>
      <c r="AH114" s="989"/>
      <c r="AI114" s="989"/>
      <c r="AJ114" s="990"/>
      <c r="AK114" s="991">
        <v>79329</v>
      </c>
      <c r="AL114" s="989"/>
      <c r="AM114" s="989"/>
      <c r="AN114" s="989"/>
      <c r="AO114" s="990"/>
      <c r="AP114" s="992">
        <v>2.9</v>
      </c>
      <c r="AQ114" s="993"/>
      <c r="AR114" s="993"/>
      <c r="AS114" s="993"/>
      <c r="AT114" s="994"/>
      <c r="AU114" s="930"/>
      <c r="AV114" s="931"/>
      <c r="AW114" s="931"/>
      <c r="AX114" s="931"/>
      <c r="AY114" s="931"/>
      <c r="AZ114" s="979" t="s">
        <v>425</v>
      </c>
      <c r="BA114" s="980"/>
      <c r="BB114" s="980"/>
      <c r="BC114" s="980"/>
      <c r="BD114" s="980"/>
      <c r="BE114" s="980"/>
      <c r="BF114" s="980"/>
      <c r="BG114" s="980"/>
      <c r="BH114" s="980"/>
      <c r="BI114" s="980"/>
      <c r="BJ114" s="980"/>
      <c r="BK114" s="980"/>
      <c r="BL114" s="980"/>
      <c r="BM114" s="980"/>
      <c r="BN114" s="980"/>
      <c r="BO114" s="980"/>
      <c r="BP114" s="981"/>
      <c r="BQ114" s="949">
        <v>393466</v>
      </c>
      <c r="BR114" s="950"/>
      <c r="BS114" s="950"/>
      <c r="BT114" s="950"/>
      <c r="BU114" s="950"/>
      <c r="BV114" s="950">
        <v>314557</v>
      </c>
      <c r="BW114" s="950"/>
      <c r="BX114" s="950"/>
      <c r="BY114" s="950"/>
      <c r="BZ114" s="950"/>
      <c r="CA114" s="950">
        <v>205075</v>
      </c>
      <c r="CB114" s="950"/>
      <c r="CC114" s="950"/>
      <c r="CD114" s="950"/>
      <c r="CE114" s="950"/>
      <c r="CF114" s="944">
        <v>7.5</v>
      </c>
      <c r="CG114" s="945"/>
      <c r="CH114" s="945"/>
      <c r="CI114" s="945"/>
      <c r="CJ114" s="945"/>
      <c r="CK114" s="975"/>
      <c r="CL114" s="976"/>
      <c r="CM114" s="946" t="s">
        <v>426</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112</v>
      </c>
      <c r="DH114" s="989"/>
      <c r="DI114" s="989"/>
      <c r="DJ114" s="989"/>
      <c r="DK114" s="990"/>
      <c r="DL114" s="991" t="s">
        <v>112</v>
      </c>
      <c r="DM114" s="989"/>
      <c r="DN114" s="989"/>
      <c r="DO114" s="989"/>
      <c r="DP114" s="990"/>
      <c r="DQ114" s="991" t="s">
        <v>112</v>
      </c>
      <c r="DR114" s="989"/>
      <c r="DS114" s="989"/>
      <c r="DT114" s="989"/>
      <c r="DU114" s="990"/>
      <c r="DV114" s="992" t="s">
        <v>112</v>
      </c>
      <c r="DW114" s="993"/>
      <c r="DX114" s="993"/>
      <c r="DY114" s="993"/>
      <c r="DZ114" s="994"/>
    </row>
    <row r="115" spans="1:130" s="199" customFormat="1" ht="26.25" customHeight="1" x14ac:dyDescent="0.15">
      <c r="A115" s="984"/>
      <c r="B115" s="985"/>
      <c r="C115" s="980" t="s">
        <v>427</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182816</v>
      </c>
      <c r="AB115" s="964"/>
      <c r="AC115" s="964"/>
      <c r="AD115" s="964"/>
      <c r="AE115" s="965"/>
      <c r="AF115" s="966">
        <v>154970</v>
      </c>
      <c r="AG115" s="964"/>
      <c r="AH115" s="964"/>
      <c r="AI115" s="964"/>
      <c r="AJ115" s="965"/>
      <c r="AK115" s="966">
        <v>155213</v>
      </c>
      <c r="AL115" s="964"/>
      <c r="AM115" s="964"/>
      <c r="AN115" s="964"/>
      <c r="AO115" s="965"/>
      <c r="AP115" s="967">
        <v>5.7</v>
      </c>
      <c r="AQ115" s="968"/>
      <c r="AR115" s="968"/>
      <c r="AS115" s="968"/>
      <c r="AT115" s="969"/>
      <c r="AU115" s="930"/>
      <c r="AV115" s="931"/>
      <c r="AW115" s="931"/>
      <c r="AX115" s="931"/>
      <c r="AY115" s="931"/>
      <c r="AZ115" s="979" t="s">
        <v>428</v>
      </c>
      <c r="BA115" s="980"/>
      <c r="BB115" s="980"/>
      <c r="BC115" s="980"/>
      <c r="BD115" s="980"/>
      <c r="BE115" s="980"/>
      <c r="BF115" s="980"/>
      <c r="BG115" s="980"/>
      <c r="BH115" s="980"/>
      <c r="BI115" s="980"/>
      <c r="BJ115" s="980"/>
      <c r="BK115" s="980"/>
      <c r="BL115" s="980"/>
      <c r="BM115" s="980"/>
      <c r="BN115" s="980"/>
      <c r="BO115" s="980"/>
      <c r="BP115" s="981"/>
      <c r="BQ115" s="949" t="s">
        <v>112</v>
      </c>
      <c r="BR115" s="950"/>
      <c r="BS115" s="950"/>
      <c r="BT115" s="950"/>
      <c r="BU115" s="950"/>
      <c r="BV115" s="950" t="s">
        <v>112</v>
      </c>
      <c r="BW115" s="950"/>
      <c r="BX115" s="950"/>
      <c r="BY115" s="950"/>
      <c r="BZ115" s="950"/>
      <c r="CA115" s="950" t="s">
        <v>112</v>
      </c>
      <c r="CB115" s="950"/>
      <c r="CC115" s="950"/>
      <c r="CD115" s="950"/>
      <c r="CE115" s="950"/>
      <c r="CF115" s="944" t="s">
        <v>112</v>
      </c>
      <c r="CG115" s="945"/>
      <c r="CH115" s="945"/>
      <c r="CI115" s="945"/>
      <c r="CJ115" s="945"/>
      <c r="CK115" s="975"/>
      <c r="CL115" s="976"/>
      <c r="CM115" s="979" t="s">
        <v>429</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t="s">
        <v>112</v>
      </c>
      <c r="DH115" s="989"/>
      <c r="DI115" s="989"/>
      <c r="DJ115" s="989"/>
      <c r="DK115" s="990"/>
      <c r="DL115" s="991" t="s">
        <v>112</v>
      </c>
      <c r="DM115" s="989"/>
      <c r="DN115" s="989"/>
      <c r="DO115" s="989"/>
      <c r="DP115" s="990"/>
      <c r="DQ115" s="991" t="s">
        <v>112</v>
      </c>
      <c r="DR115" s="989"/>
      <c r="DS115" s="989"/>
      <c r="DT115" s="989"/>
      <c r="DU115" s="990"/>
      <c r="DV115" s="992" t="s">
        <v>112</v>
      </c>
      <c r="DW115" s="993"/>
      <c r="DX115" s="993"/>
      <c r="DY115" s="993"/>
      <c r="DZ115" s="994"/>
    </row>
    <row r="116" spans="1:130" s="199" customFormat="1" ht="26.25" customHeight="1" x14ac:dyDescent="0.15">
      <c r="A116" s="986"/>
      <c r="B116" s="987"/>
      <c r="C116" s="995" t="s">
        <v>430</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v>119</v>
      </c>
      <c r="AB116" s="989"/>
      <c r="AC116" s="989"/>
      <c r="AD116" s="989"/>
      <c r="AE116" s="990"/>
      <c r="AF116" s="991">
        <v>11</v>
      </c>
      <c r="AG116" s="989"/>
      <c r="AH116" s="989"/>
      <c r="AI116" s="989"/>
      <c r="AJ116" s="990"/>
      <c r="AK116" s="991">
        <v>104</v>
      </c>
      <c r="AL116" s="989"/>
      <c r="AM116" s="989"/>
      <c r="AN116" s="989"/>
      <c r="AO116" s="990"/>
      <c r="AP116" s="992">
        <v>0</v>
      </c>
      <c r="AQ116" s="993"/>
      <c r="AR116" s="993"/>
      <c r="AS116" s="993"/>
      <c r="AT116" s="994"/>
      <c r="AU116" s="930"/>
      <c r="AV116" s="931"/>
      <c r="AW116" s="931"/>
      <c r="AX116" s="931"/>
      <c r="AY116" s="931"/>
      <c r="AZ116" s="997" t="s">
        <v>431</v>
      </c>
      <c r="BA116" s="998"/>
      <c r="BB116" s="998"/>
      <c r="BC116" s="998"/>
      <c r="BD116" s="998"/>
      <c r="BE116" s="998"/>
      <c r="BF116" s="998"/>
      <c r="BG116" s="998"/>
      <c r="BH116" s="998"/>
      <c r="BI116" s="998"/>
      <c r="BJ116" s="998"/>
      <c r="BK116" s="998"/>
      <c r="BL116" s="998"/>
      <c r="BM116" s="998"/>
      <c r="BN116" s="998"/>
      <c r="BO116" s="998"/>
      <c r="BP116" s="999"/>
      <c r="BQ116" s="949" t="s">
        <v>112</v>
      </c>
      <c r="BR116" s="950"/>
      <c r="BS116" s="950"/>
      <c r="BT116" s="950"/>
      <c r="BU116" s="950"/>
      <c r="BV116" s="950" t="s">
        <v>112</v>
      </c>
      <c r="BW116" s="950"/>
      <c r="BX116" s="950"/>
      <c r="BY116" s="950"/>
      <c r="BZ116" s="950"/>
      <c r="CA116" s="950" t="s">
        <v>112</v>
      </c>
      <c r="CB116" s="950"/>
      <c r="CC116" s="950"/>
      <c r="CD116" s="950"/>
      <c r="CE116" s="950"/>
      <c r="CF116" s="944" t="s">
        <v>112</v>
      </c>
      <c r="CG116" s="945"/>
      <c r="CH116" s="945"/>
      <c r="CI116" s="945"/>
      <c r="CJ116" s="945"/>
      <c r="CK116" s="975"/>
      <c r="CL116" s="976"/>
      <c r="CM116" s="946" t="s">
        <v>432</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112</v>
      </c>
      <c r="DH116" s="989"/>
      <c r="DI116" s="989"/>
      <c r="DJ116" s="989"/>
      <c r="DK116" s="990"/>
      <c r="DL116" s="991" t="s">
        <v>112</v>
      </c>
      <c r="DM116" s="989"/>
      <c r="DN116" s="989"/>
      <c r="DO116" s="989"/>
      <c r="DP116" s="990"/>
      <c r="DQ116" s="991" t="s">
        <v>112</v>
      </c>
      <c r="DR116" s="989"/>
      <c r="DS116" s="989"/>
      <c r="DT116" s="989"/>
      <c r="DU116" s="990"/>
      <c r="DV116" s="992" t="s">
        <v>112</v>
      </c>
      <c r="DW116" s="993"/>
      <c r="DX116" s="993"/>
      <c r="DY116" s="993"/>
      <c r="DZ116" s="994"/>
    </row>
    <row r="117" spans="1:130" s="199" customFormat="1" ht="26.25" customHeight="1" x14ac:dyDescent="0.15">
      <c r="A117" s="934" t="s">
        <v>171</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433</v>
      </c>
      <c r="Z117" s="916"/>
      <c r="AA117" s="1006">
        <v>887011</v>
      </c>
      <c r="AB117" s="1007"/>
      <c r="AC117" s="1007"/>
      <c r="AD117" s="1007"/>
      <c r="AE117" s="1008"/>
      <c r="AF117" s="1009">
        <v>770469</v>
      </c>
      <c r="AG117" s="1007"/>
      <c r="AH117" s="1007"/>
      <c r="AI117" s="1007"/>
      <c r="AJ117" s="1008"/>
      <c r="AK117" s="1009">
        <v>806564</v>
      </c>
      <c r="AL117" s="1007"/>
      <c r="AM117" s="1007"/>
      <c r="AN117" s="1007"/>
      <c r="AO117" s="1008"/>
      <c r="AP117" s="1010"/>
      <c r="AQ117" s="1011"/>
      <c r="AR117" s="1011"/>
      <c r="AS117" s="1011"/>
      <c r="AT117" s="1012"/>
      <c r="AU117" s="930"/>
      <c r="AV117" s="931"/>
      <c r="AW117" s="931"/>
      <c r="AX117" s="931"/>
      <c r="AY117" s="931"/>
      <c r="AZ117" s="997" t="s">
        <v>434</v>
      </c>
      <c r="BA117" s="998"/>
      <c r="BB117" s="998"/>
      <c r="BC117" s="998"/>
      <c r="BD117" s="998"/>
      <c r="BE117" s="998"/>
      <c r="BF117" s="998"/>
      <c r="BG117" s="998"/>
      <c r="BH117" s="998"/>
      <c r="BI117" s="998"/>
      <c r="BJ117" s="998"/>
      <c r="BK117" s="998"/>
      <c r="BL117" s="998"/>
      <c r="BM117" s="998"/>
      <c r="BN117" s="998"/>
      <c r="BO117" s="998"/>
      <c r="BP117" s="999"/>
      <c r="BQ117" s="949" t="s">
        <v>112</v>
      </c>
      <c r="BR117" s="950"/>
      <c r="BS117" s="950"/>
      <c r="BT117" s="950"/>
      <c r="BU117" s="950"/>
      <c r="BV117" s="950" t="s">
        <v>112</v>
      </c>
      <c r="BW117" s="950"/>
      <c r="BX117" s="950"/>
      <c r="BY117" s="950"/>
      <c r="BZ117" s="950"/>
      <c r="CA117" s="950" t="s">
        <v>112</v>
      </c>
      <c r="CB117" s="950"/>
      <c r="CC117" s="950"/>
      <c r="CD117" s="950"/>
      <c r="CE117" s="950"/>
      <c r="CF117" s="944" t="s">
        <v>112</v>
      </c>
      <c r="CG117" s="945"/>
      <c r="CH117" s="945"/>
      <c r="CI117" s="945"/>
      <c r="CJ117" s="945"/>
      <c r="CK117" s="975"/>
      <c r="CL117" s="976"/>
      <c r="CM117" s="946" t="s">
        <v>435</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112</v>
      </c>
      <c r="DH117" s="989"/>
      <c r="DI117" s="989"/>
      <c r="DJ117" s="989"/>
      <c r="DK117" s="990"/>
      <c r="DL117" s="991" t="s">
        <v>112</v>
      </c>
      <c r="DM117" s="989"/>
      <c r="DN117" s="989"/>
      <c r="DO117" s="989"/>
      <c r="DP117" s="990"/>
      <c r="DQ117" s="991" t="s">
        <v>112</v>
      </c>
      <c r="DR117" s="989"/>
      <c r="DS117" s="989"/>
      <c r="DT117" s="989"/>
      <c r="DU117" s="990"/>
      <c r="DV117" s="992" t="s">
        <v>112</v>
      </c>
      <c r="DW117" s="993"/>
      <c r="DX117" s="993"/>
      <c r="DY117" s="993"/>
      <c r="DZ117" s="994"/>
    </row>
    <row r="118" spans="1:130" s="199" customFormat="1" ht="26.25" customHeight="1" x14ac:dyDescent="0.15">
      <c r="A118" s="934" t="s">
        <v>409</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407</v>
      </c>
      <c r="AB118" s="915"/>
      <c r="AC118" s="915"/>
      <c r="AD118" s="915"/>
      <c r="AE118" s="916"/>
      <c r="AF118" s="914" t="s">
        <v>288</v>
      </c>
      <c r="AG118" s="915"/>
      <c r="AH118" s="915"/>
      <c r="AI118" s="915"/>
      <c r="AJ118" s="916"/>
      <c r="AK118" s="914" t="s">
        <v>287</v>
      </c>
      <c r="AL118" s="915"/>
      <c r="AM118" s="915"/>
      <c r="AN118" s="915"/>
      <c r="AO118" s="916"/>
      <c r="AP118" s="1001" t="s">
        <v>408</v>
      </c>
      <c r="AQ118" s="1002"/>
      <c r="AR118" s="1002"/>
      <c r="AS118" s="1002"/>
      <c r="AT118" s="1003"/>
      <c r="AU118" s="930"/>
      <c r="AV118" s="931"/>
      <c r="AW118" s="931"/>
      <c r="AX118" s="931"/>
      <c r="AY118" s="931"/>
      <c r="AZ118" s="1004" t="s">
        <v>436</v>
      </c>
      <c r="BA118" s="995"/>
      <c r="BB118" s="995"/>
      <c r="BC118" s="995"/>
      <c r="BD118" s="995"/>
      <c r="BE118" s="995"/>
      <c r="BF118" s="995"/>
      <c r="BG118" s="995"/>
      <c r="BH118" s="995"/>
      <c r="BI118" s="995"/>
      <c r="BJ118" s="995"/>
      <c r="BK118" s="995"/>
      <c r="BL118" s="995"/>
      <c r="BM118" s="995"/>
      <c r="BN118" s="995"/>
      <c r="BO118" s="995"/>
      <c r="BP118" s="996"/>
      <c r="BQ118" s="1027" t="s">
        <v>112</v>
      </c>
      <c r="BR118" s="1028"/>
      <c r="BS118" s="1028"/>
      <c r="BT118" s="1028"/>
      <c r="BU118" s="1028"/>
      <c r="BV118" s="1028" t="s">
        <v>112</v>
      </c>
      <c r="BW118" s="1028"/>
      <c r="BX118" s="1028"/>
      <c r="BY118" s="1028"/>
      <c r="BZ118" s="1028"/>
      <c r="CA118" s="1028" t="s">
        <v>112</v>
      </c>
      <c r="CB118" s="1028"/>
      <c r="CC118" s="1028"/>
      <c r="CD118" s="1028"/>
      <c r="CE118" s="1028"/>
      <c r="CF118" s="944" t="s">
        <v>112</v>
      </c>
      <c r="CG118" s="945"/>
      <c r="CH118" s="945"/>
      <c r="CI118" s="945"/>
      <c r="CJ118" s="945"/>
      <c r="CK118" s="975"/>
      <c r="CL118" s="976"/>
      <c r="CM118" s="946" t="s">
        <v>437</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112</v>
      </c>
      <c r="DH118" s="989"/>
      <c r="DI118" s="989"/>
      <c r="DJ118" s="989"/>
      <c r="DK118" s="990"/>
      <c r="DL118" s="991" t="s">
        <v>112</v>
      </c>
      <c r="DM118" s="989"/>
      <c r="DN118" s="989"/>
      <c r="DO118" s="989"/>
      <c r="DP118" s="990"/>
      <c r="DQ118" s="991" t="s">
        <v>112</v>
      </c>
      <c r="DR118" s="989"/>
      <c r="DS118" s="989"/>
      <c r="DT118" s="989"/>
      <c r="DU118" s="990"/>
      <c r="DV118" s="992" t="s">
        <v>112</v>
      </c>
      <c r="DW118" s="993"/>
      <c r="DX118" s="993"/>
      <c r="DY118" s="993"/>
      <c r="DZ118" s="994"/>
    </row>
    <row r="119" spans="1:130" s="199" customFormat="1" ht="26.25" customHeight="1" x14ac:dyDescent="0.15">
      <c r="A119" s="1065" t="s">
        <v>412</v>
      </c>
      <c r="B119" s="974"/>
      <c r="C119" s="953" t="s">
        <v>413</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112</v>
      </c>
      <c r="AB119" s="922"/>
      <c r="AC119" s="922"/>
      <c r="AD119" s="922"/>
      <c r="AE119" s="923"/>
      <c r="AF119" s="924" t="s">
        <v>112</v>
      </c>
      <c r="AG119" s="922"/>
      <c r="AH119" s="922"/>
      <c r="AI119" s="922"/>
      <c r="AJ119" s="923"/>
      <c r="AK119" s="924" t="s">
        <v>112</v>
      </c>
      <c r="AL119" s="922"/>
      <c r="AM119" s="922"/>
      <c r="AN119" s="922"/>
      <c r="AO119" s="923"/>
      <c r="AP119" s="925" t="s">
        <v>112</v>
      </c>
      <c r="AQ119" s="926"/>
      <c r="AR119" s="926"/>
      <c r="AS119" s="926"/>
      <c r="AT119" s="927"/>
      <c r="AU119" s="932"/>
      <c r="AV119" s="933"/>
      <c r="AW119" s="933"/>
      <c r="AX119" s="933"/>
      <c r="AY119" s="933"/>
      <c r="AZ119" s="230" t="s">
        <v>171</v>
      </c>
      <c r="BA119" s="230"/>
      <c r="BB119" s="230"/>
      <c r="BC119" s="230"/>
      <c r="BD119" s="230"/>
      <c r="BE119" s="230"/>
      <c r="BF119" s="230"/>
      <c r="BG119" s="230"/>
      <c r="BH119" s="230"/>
      <c r="BI119" s="230"/>
      <c r="BJ119" s="230"/>
      <c r="BK119" s="230"/>
      <c r="BL119" s="230"/>
      <c r="BM119" s="230"/>
      <c r="BN119" s="230"/>
      <c r="BO119" s="1005" t="s">
        <v>438</v>
      </c>
      <c r="BP119" s="1036"/>
      <c r="BQ119" s="1027">
        <v>7391373</v>
      </c>
      <c r="BR119" s="1028"/>
      <c r="BS119" s="1028"/>
      <c r="BT119" s="1028"/>
      <c r="BU119" s="1028"/>
      <c r="BV119" s="1028">
        <v>7525492</v>
      </c>
      <c r="BW119" s="1028"/>
      <c r="BX119" s="1028"/>
      <c r="BY119" s="1028"/>
      <c r="BZ119" s="1028"/>
      <c r="CA119" s="1028">
        <v>7387956</v>
      </c>
      <c r="CB119" s="1028"/>
      <c r="CC119" s="1028"/>
      <c r="CD119" s="1028"/>
      <c r="CE119" s="1028"/>
      <c r="CF119" s="1029"/>
      <c r="CG119" s="1030"/>
      <c r="CH119" s="1030"/>
      <c r="CI119" s="1030"/>
      <c r="CJ119" s="1031"/>
      <c r="CK119" s="977"/>
      <c r="CL119" s="978"/>
      <c r="CM119" s="1032" t="s">
        <v>439</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t="s">
        <v>112</v>
      </c>
      <c r="DH119" s="1014"/>
      <c r="DI119" s="1014"/>
      <c r="DJ119" s="1014"/>
      <c r="DK119" s="1015"/>
      <c r="DL119" s="1013" t="s">
        <v>112</v>
      </c>
      <c r="DM119" s="1014"/>
      <c r="DN119" s="1014"/>
      <c r="DO119" s="1014"/>
      <c r="DP119" s="1015"/>
      <c r="DQ119" s="1013" t="s">
        <v>112</v>
      </c>
      <c r="DR119" s="1014"/>
      <c r="DS119" s="1014"/>
      <c r="DT119" s="1014"/>
      <c r="DU119" s="1015"/>
      <c r="DV119" s="1016" t="s">
        <v>112</v>
      </c>
      <c r="DW119" s="1017"/>
      <c r="DX119" s="1017"/>
      <c r="DY119" s="1017"/>
      <c r="DZ119" s="1018"/>
    </row>
    <row r="120" spans="1:130" s="199" customFormat="1" ht="26.25" customHeight="1" x14ac:dyDescent="0.15">
      <c r="A120" s="1066"/>
      <c r="B120" s="976"/>
      <c r="C120" s="946" t="s">
        <v>416</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112</v>
      </c>
      <c r="AB120" s="989"/>
      <c r="AC120" s="989"/>
      <c r="AD120" s="989"/>
      <c r="AE120" s="990"/>
      <c r="AF120" s="991" t="s">
        <v>112</v>
      </c>
      <c r="AG120" s="989"/>
      <c r="AH120" s="989"/>
      <c r="AI120" s="989"/>
      <c r="AJ120" s="990"/>
      <c r="AK120" s="991" t="s">
        <v>112</v>
      </c>
      <c r="AL120" s="989"/>
      <c r="AM120" s="989"/>
      <c r="AN120" s="989"/>
      <c r="AO120" s="990"/>
      <c r="AP120" s="992" t="s">
        <v>112</v>
      </c>
      <c r="AQ120" s="993"/>
      <c r="AR120" s="993"/>
      <c r="AS120" s="993"/>
      <c r="AT120" s="994"/>
      <c r="AU120" s="1019" t="s">
        <v>440</v>
      </c>
      <c r="AV120" s="1020"/>
      <c r="AW120" s="1020"/>
      <c r="AX120" s="1020"/>
      <c r="AY120" s="1021"/>
      <c r="AZ120" s="970" t="s">
        <v>441</v>
      </c>
      <c r="BA120" s="919"/>
      <c r="BB120" s="919"/>
      <c r="BC120" s="919"/>
      <c r="BD120" s="919"/>
      <c r="BE120" s="919"/>
      <c r="BF120" s="919"/>
      <c r="BG120" s="919"/>
      <c r="BH120" s="919"/>
      <c r="BI120" s="919"/>
      <c r="BJ120" s="919"/>
      <c r="BK120" s="919"/>
      <c r="BL120" s="919"/>
      <c r="BM120" s="919"/>
      <c r="BN120" s="919"/>
      <c r="BO120" s="919"/>
      <c r="BP120" s="920"/>
      <c r="BQ120" s="956">
        <v>1053294</v>
      </c>
      <c r="BR120" s="957"/>
      <c r="BS120" s="957"/>
      <c r="BT120" s="957"/>
      <c r="BU120" s="957"/>
      <c r="BV120" s="957">
        <v>994154</v>
      </c>
      <c r="BW120" s="957"/>
      <c r="BX120" s="957"/>
      <c r="BY120" s="957"/>
      <c r="BZ120" s="957"/>
      <c r="CA120" s="957">
        <v>906519</v>
      </c>
      <c r="CB120" s="957"/>
      <c r="CC120" s="957"/>
      <c r="CD120" s="957"/>
      <c r="CE120" s="957"/>
      <c r="CF120" s="971">
        <v>33.1</v>
      </c>
      <c r="CG120" s="972"/>
      <c r="CH120" s="972"/>
      <c r="CI120" s="972"/>
      <c r="CJ120" s="972"/>
      <c r="CK120" s="1037" t="s">
        <v>442</v>
      </c>
      <c r="CL120" s="1038"/>
      <c r="CM120" s="1038"/>
      <c r="CN120" s="1038"/>
      <c r="CO120" s="1039"/>
      <c r="CP120" s="1045" t="s">
        <v>443</v>
      </c>
      <c r="CQ120" s="1046"/>
      <c r="CR120" s="1046"/>
      <c r="CS120" s="1046"/>
      <c r="CT120" s="1046"/>
      <c r="CU120" s="1046"/>
      <c r="CV120" s="1046"/>
      <c r="CW120" s="1046"/>
      <c r="CX120" s="1046"/>
      <c r="CY120" s="1046"/>
      <c r="CZ120" s="1046"/>
      <c r="DA120" s="1046"/>
      <c r="DB120" s="1046"/>
      <c r="DC120" s="1046"/>
      <c r="DD120" s="1046"/>
      <c r="DE120" s="1046"/>
      <c r="DF120" s="1047"/>
      <c r="DG120" s="956">
        <v>747194</v>
      </c>
      <c r="DH120" s="957"/>
      <c r="DI120" s="957"/>
      <c r="DJ120" s="957"/>
      <c r="DK120" s="957"/>
      <c r="DL120" s="957">
        <v>9939</v>
      </c>
      <c r="DM120" s="957"/>
      <c r="DN120" s="957"/>
      <c r="DO120" s="957"/>
      <c r="DP120" s="957"/>
      <c r="DQ120" s="957">
        <v>912206</v>
      </c>
      <c r="DR120" s="957"/>
      <c r="DS120" s="957"/>
      <c r="DT120" s="957"/>
      <c r="DU120" s="957"/>
      <c r="DV120" s="958">
        <v>33.299999999999997</v>
      </c>
      <c r="DW120" s="958"/>
      <c r="DX120" s="958"/>
      <c r="DY120" s="958"/>
      <c r="DZ120" s="959"/>
    </row>
    <row r="121" spans="1:130" s="199" customFormat="1" ht="26.25" customHeight="1" x14ac:dyDescent="0.15">
      <c r="A121" s="1066"/>
      <c r="B121" s="976"/>
      <c r="C121" s="997" t="s">
        <v>444</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v>182816</v>
      </c>
      <c r="AB121" s="989"/>
      <c r="AC121" s="989"/>
      <c r="AD121" s="989"/>
      <c r="AE121" s="990"/>
      <c r="AF121" s="991">
        <v>154970</v>
      </c>
      <c r="AG121" s="989"/>
      <c r="AH121" s="989"/>
      <c r="AI121" s="989"/>
      <c r="AJ121" s="990"/>
      <c r="AK121" s="991">
        <v>155213</v>
      </c>
      <c r="AL121" s="989"/>
      <c r="AM121" s="989"/>
      <c r="AN121" s="989"/>
      <c r="AO121" s="990"/>
      <c r="AP121" s="992">
        <v>5.7</v>
      </c>
      <c r="AQ121" s="993"/>
      <c r="AR121" s="993"/>
      <c r="AS121" s="993"/>
      <c r="AT121" s="994"/>
      <c r="AU121" s="1022"/>
      <c r="AV121" s="1023"/>
      <c r="AW121" s="1023"/>
      <c r="AX121" s="1023"/>
      <c r="AY121" s="1024"/>
      <c r="AZ121" s="979" t="s">
        <v>445</v>
      </c>
      <c r="BA121" s="980"/>
      <c r="BB121" s="980"/>
      <c r="BC121" s="980"/>
      <c r="BD121" s="980"/>
      <c r="BE121" s="980"/>
      <c r="BF121" s="980"/>
      <c r="BG121" s="980"/>
      <c r="BH121" s="980"/>
      <c r="BI121" s="980"/>
      <c r="BJ121" s="980"/>
      <c r="BK121" s="980"/>
      <c r="BL121" s="980"/>
      <c r="BM121" s="980"/>
      <c r="BN121" s="980"/>
      <c r="BO121" s="980"/>
      <c r="BP121" s="981"/>
      <c r="BQ121" s="949">
        <v>77194</v>
      </c>
      <c r="BR121" s="950"/>
      <c r="BS121" s="950"/>
      <c r="BT121" s="950"/>
      <c r="BU121" s="950"/>
      <c r="BV121" s="950">
        <v>185130</v>
      </c>
      <c r="BW121" s="950"/>
      <c r="BX121" s="950"/>
      <c r="BY121" s="950"/>
      <c r="BZ121" s="950"/>
      <c r="CA121" s="950">
        <v>255021</v>
      </c>
      <c r="CB121" s="950"/>
      <c r="CC121" s="950"/>
      <c r="CD121" s="950"/>
      <c r="CE121" s="950"/>
      <c r="CF121" s="944">
        <v>9.3000000000000007</v>
      </c>
      <c r="CG121" s="945"/>
      <c r="CH121" s="945"/>
      <c r="CI121" s="945"/>
      <c r="CJ121" s="945"/>
      <c r="CK121" s="1040"/>
      <c r="CL121" s="1041"/>
      <c r="CM121" s="1041"/>
      <c r="CN121" s="1041"/>
      <c r="CO121" s="1042"/>
      <c r="CP121" s="1057" t="s">
        <v>446</v>
      </c>
      <c r="CQ121" s="1058"/>
      <c r="CR121" s="1058"/>
      <c r="CS121" s="1058"/>
      <c r="CT121" s="1058"/>
      <c r="CU121" s="1058"/>
      <c r="CV121" s="1058"/>
      <c r="CW121" s="1058"/>
      <c r="CX121" s="1058"/>
      <c r="CY121" s="1058"/>
      <c r="CZ121" s="1058"/>
      <c r="DA121" s="1058"/>
      <c r="DB121" s="1058"/>
      <c r="DC121" s="1058"/>
      <c r="DD121" s="1058"/>
      <c r="DE121" s="1058"/>
      <c r="DF121" s="1059"/>
      <c r="DG121" s="949">
        <v>263860</v>
      </c>
      <c r="DH121" s="950"/>
      <c r="DI121" s="950"/>
      <c r="DJ121" s="950"/>
      <c r="DK121" s="950"/>
      <c r="DL121" s="950">
        <v>236745</v>
      </c>
      <c r="DM121" s="950"/>
      <c r="DN121" s="950"/>
      <c r="DO121" s="950"/>
      <c r="DP121" s="950"/>
      <c r="DQ121" s="950">
        <v>194006</v>
      </c>
      <c r="DR121" s="950"/>
      <c r="DS121" s="950"/>
      <c r="DT121" s="950"/>
      <c r="DU121" s="950"/>
      <c r="DV121" s="951">
        <v>7.1</v>
      </c>
      <c r="DW121" s="951"/>
      <c r="DX121" s="951"/>
      <c r="DY121" s="951"/>
      <c r="DZ121" s="952"/>
    </row>
    <row r="122" spans="1:130" s="199" customFormat="1" ht="26.25" customHeight="1" x14ac:dyDescent="0.15">
      <c r="A122" s="1066"/>
      <c r="B122" s="976"/>
      <c r="C122" s="946" t="s">
        <v>426</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112</v>
      </c>
      <c r="AB122" s="989"/>
      <c r="AC122" s="989"/>
      <c r="AD122" s="989"/>
      <c r="AE122" s="990"/>
      <c r="AF122" s="991" t="s">
        <v>112</v>
      </c>
      <c r="AG122" s="989"/>
      <c r="AH122" s="989"/>
      <c r="AI122" s="989"/>
      <c r="AJ122" s="990"/>
      <c r="AK122" s="991" t="s">
        <v>112</v>
      </c>
      <c r="AL122" s="989"/>
      <c r="AM122" s="989"/>
      <c r="AN122" s="989"/>
      <c r="AO122" s="990"/>
      <c r="AP122" s="992" t="s">
        <v>112</v>
      </c>
      <c r="AQ122" s="993"/>
      <c r="AR122" s="993"/>
      <c r="AS122" s="993"/>
      <c r="AT122" s="994"/>
      <c r="AU122" s="1022"/>
      <c r="AV122" s="1023"/>
      <c r="AW122" s="1023"/>
      <c r="AX122" s="1023"/>
      <c r="AY122" s="1024"/>
      <c r="AZ122" s="1004" t="s">
        <v>447</v>
      </c>
      <c r="BA122" s="995"/>
      <c r="BB122" s="995"/>
      <c r="BC122" s="995"/>
      <c r="BD122" s="995"/>
      <c r="BE122" s="995"/>
      <c r="BF122" s="995"/>
      <c r="BG122" s="995"/>
      <c r="BH122" s="995"/>
      <c r="BI122" s="995"/>
      <c r="BJ122" s="995"/>
      <c r="BK122" s="995"/>
      <c r="BL122" s="995"/>
      <c r="BM122" s="995"/>
      <c r="BN122" s="995"/>
      <c r="BO122" s="995"/>
      <c r="BP122" s="996"/>
      <c r="BQ122" s="1027">
        <v>4353254</v>
      </c>
      <c r="BR122" s="1028"/>
      <c r="BS122" s="1028"/>
      <c r="BT122" s="1028"/>
      <c r="BU122" s="1028"/>
      <c r="BV122" s="1028">
        <v>4769241</v>
      </c>
      <c r="BW122" s="1028"/>
      <c r="BX122" s="1028"/>
      <c r="BY122" s="1028"/>
      <c r="BZ122" s="1028"/>
      <c r="CA122" s="1028">
        <v>4683888</v>
      </c>
      <c r="CB122" s="1028"/>
      <c r="CC122" s="1028"/>
      <c r="CD122" s="1028"/>
      <c r="CE122" s="1028"/>
      <c r="CF122" s="1074">
        <v>171.1</v>
      </c>
      <c r="CG122" s="1075"/>
      <c r="CH122" s="1075"/>
      <c r="CI122" s="1075"/>
      <c r="CJ122" s="1075"/>
      <c r="CK122" s="1040"/>
      <c r="CL122" s="1041"/>
      <c r="CM122" s="1041"/>
      <c r="CN122" s="1041"/>
      <c r="CO122" s="1042"/>
      <c r="CP122" s="1057" t="s">
        <v>448</v>
      </c>
      <c r="CQ122" s="1058"/>
      <c r="CR122" s="1058"/>
      <c r="CS122" s="1058"/>
      <c r="CT122" s="1058"/>
      <c r="CU122" s="1058"/>
      <c r="CV122" s="1058"/>
      <c r="CW122" s="1058"/>
      <c r="CX122" s="1058"/>
      <c r="CY122" s="1058"/>
      <c r="CZ122" s="1058"/>
      <c r="DA122" s="1058"/>
      <c r="DB122" s="1058"/>
      <c r="DC122" s="1058"/>
      <c r="DD122" s="1058"/>
      <c r="DE122" s="1058"/>
      <c r="DF122" s="1059"/>
      <c r="DG122" s="949">
        <v>79980</v>
      </c>
      <c r="DH122" s="950"/>
      <c r="DI122" s="950"/>
      <c r="DJ122" s="950"/>
      <c r="DK122" s="950"/>
      <c r="DL122" s="950">
        <v>9823</v>
      </c>
      <c r="DM122" s="950"/>
      <c r="DN122" s="950"/>
      <c r="DO122" s="950"/>
      <c r="DP122" s="950"/>
      <c r="DQ122" s="950">
        <v>68490</v>
      </c>
      <c r="DR122" s="950"/>
      <c r="DS122" s="950"/>
      <c r="DT122" s="950"/>
      <c r="DU122" s="950"/>
      <c r="DV122" s="951">
        <v>2.5</v>
      </c>
      <c r="DW122" s="951"/>
      <c r="DX122" s="951"/>
      <c r="DY122" s="951"/>
      <c r="DZ122" s="952"/>
    </row>
    <row r="123" spans="1:130" s="199" customFormat="1" ht="26.25" customHeight="1" x14ac:dyDescent="0.15">
      <c r="A123" s="1066"/>
      <c r="B123" s="976"/>
      <c r="C123" s="946" t="s">
        <v>432</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112</v>
      </c>
      <c r="AB123" s="989"/>
      <c r="AC123" s="989"/>
      <c r="AD123" s="989"/>
      <c r="AE123" s="990"/>
      <c r="AF123" s="991" t="s">
        <v>112</v>
      </c>
      <c r="AG123" s="989"/>
      <c r="AH123" s="989"/>
      <c r="AI123" s="989"/>
      <c r="AJ123" s="990"/>
      <c r="AK123" s="991" t="s">
        <v>112</v>
      </c>
      <c r="AL123" s="989"/>
      <c r="AM123" s="989"/>
      <c r="AN123" s="989"/>
      <c r="AO123" s="990"/>
      <c r="AP123" s="992" t="s">
        <v>112</v>
      </c>
      <c r="AQ123" s="993"/>
      <c r="AR123" s="993"/>
      <c r="AS123" s="993"/>
      <c r="AT123" s="994"/>
      <c r="AU123" s="1025"/>
      <c r="AV123" s="1026"/>
      <c r="AW123" s="1026"/>
      <c r="AX123" s="1026"/>
      <c r="AY123" s="1026"/>
      <c r="AZ123" s="230" t="s">
        <v>171</v>
      </c>
      <c r="BA123" s="230"/>
      <c r="BB123" s="230"/>
      <c r="BC123" s="230"/>
      <c r="BD123" s="230"/>
      <c r="BE123" s="230"/>
      <c r="BF123" s="230"/>
      <c r="BG123" s="230"/>
      <c r="BH123" s="230"/>
      <c r="BI123" s="230"/>
      <c r="BJ123" s="230"/>
      <c r="BK123" s="230"/>
      <c r="BL123" s="230"/>
      <c r="BM123" s="230"/>
      <c r="BN123" s="230"/>
      <c r="BO123" s="1005" t="s">
        <v>449</v>
      </c>
      <c r="BP123" s="1036"/>
      <c r="BQ123" s="1072">
        <v>5483742</v>
      </c>
      <c r="BR123" s="1073"/>
      <c r="BS123" s="1073"/>
      <c r="BT123" s="1073"/>
      <c r="BU123" s="1073"/>
      <c r="BV123" s="1073">
        <v>5948525</v>
      </c>
      <c r="BW123" s="1073"/>
      <c r="BX123" s="1073"/>
      <c r="BY123" s="1073"/>
      <c r="BZ123" s="1073"/>
      <c r="CA123" s="1073">
        <v>5845428</v>
      </c>
      <c r="CB123" s="1073"/>
      <c r="CC123" s="1073"/>
      <c r="CD123" s="1073"/>
      <c r="CE123" s="1073"/>
      <c r="CF123" s="1029"/>
      <c r="CG123" s="1030"/>
      <c r="CH123" s="1030"/>
      <c r="CI123" s="1030"/>
      <c r="CJ123" s="1031"/>
      <c r="CK123" s="1040"/>
      <c r="CL123" s="1041"/>
      <c r="CM123" s="1041"/>
      <c r="CN123" s="1041"/>
      <c r="CO123" s="1042"/>
      <c r="CP123" s="1057" t="s">
        <v>450</v>
      </c>
      <c r="CQ123" s="1058"/>
      <c r="CR123" s="1058"/>
      <c r="CS123" s="1058"/>
      <c r="CT123" s="1058"/>
      <c r="CU123" s="1058"/>
      <c r="CV123" s="1058"/>
      <c r="CW123" s="1058"/>
      <c r="CX123" s="1058"/>
      <c r="CY123" s="1058"/>
      <c r="CZ123" s="1058"/>
      <c r="DA123" s="1058"/>
      <c r="DB123" s="1058"/>
      <c r="DC123" s="1058"/>
      <c r="DD123" s="1058"/>
      <c r="DE123" s="1058"/>
      <c r="DF123" s="1059"/>
      <c r="DG123" s="988">
        <v>11276</v>
      </c>
      <c r="DH123" s="989"/>
      <c r="DI123" s="989"/>
      <c r="DJ123" s="989"/>
      <c r="DK123" s="990"/>
      <c r="DL123" s="991" t="s">
        <v>112</v>
      </c>
      <c r="DM123" s="989"/>
      <c r="DN123" s="989"/>
      <c r="DO123" s="989"/>
      <c r="DP123" s="990"/>
      <c r="DQ123" s="991">
        <v>12575</v>
      </c>
      <c r="DR123" s="989"/>
      <c r="DS123" s="989"/>
      <c r="DT123" s="989"/>
      <c r="DU123" s="990"/>
      <c r="DV123" s="992">
        <v>0.5</v>
      </c>
      <c r="DW123" s="993"/>
      <c r="DX123" s="993"/>
      <c r="DY123" s="993"/>
      <c r="DZ123" s="994"/>
    </row>
    <row r="124" spans="1:130" s="199" customFormat="1" ht="26.25" customHeight="1" thickBot="1" x14ac:dyDescent="0.2">
      <c r="A124" s="1066"/>
      <c r="B124" s="976"/>
      <c r="C124" s="946" t="s">
        <v>435</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112</v>
      </c>
      <c r="AB124" s="989"/>
      <c r="AC124" s="989"/>
      <c r="AD124" s="989"/>
      <c r="AE124" s="990"/>
      <c r="AF124" s="991" t="s">
        <v>112</v>
      </c>
      <c r="AG124" s="989"/>
      <c r="AH124" s="989"/>
      <c r="AI124" s="989"/>
      <c r="AJ124" s="990"/>
      <c r="AK124" s="991" t="s">
        <v>112</v>
      </c>
      <c r="AL124" s="989"/>
      <c r="AM124" s="989"/>
      <c r="AN124" s="989"/>
      <c r="AO124" s="990"/>
      <c r="AP124" s="992" t="s">
        <v>112</v>
      </c>
      <c r="AQ124" s="993"/>
      <c r="AR124" s="993"/>
      <c r="AS124" s="993"/>
      <c r="AT124" s="994"/>
      <c r="AU124" s="1068" t="s">
        <v>451</v>
      </c>
      <c r="AV124" s="1069"/>
      <c r="AW124" s="1069"/>
      <c r="AX124" s="1069"/>
      <c r="AY124" s="1069"/>
      <c r="AZ124" s="1069"/>
      <c r="BA124" s="1069"/>
      <c r="BB124" s="1069"/>
      <c r="BC124" s="1069"/>
      <c r="BD124" s="1069"/>
      <c r="BE124" s="1069"/>
      <c r="BF124" s="1069"/>
      <c r="BG124" s="1069"/>
      <c r="BH124" s="1069"/>
      <c r="BI124" s="1069"/>
      <c r="BJ124" s="1069"/>
      <c r="BK124" s="1069"/>
      <c r="BL124" s="1069"/>
      <c r="BM124" s="1069"/>
      <c r="BN124" s="1069"/>
      <c r="BO124" s="1069"/>
      <c r="BP124" s="1070"/>
      <c r="BQ124" s="1071">
        <v>72.7</v>
      </c>
      <c r="BR124" s="1053"/>
      <c r="BS124" s="1053"/>
      <c r="BT124" s="1053"/>
      <c r="BU124" s="1053"/>
      <c r="BV124" s="1053">
        <v>56.7</v>
      </c>
      <c r="BW124" s="1053"/>
      <c r="BX124" s="1053"/>
      <c r="BY124" s="1053"/>
      <c r="BZ124" s="1053"/>
      <c r="CA124" s="1053">
        <v>56.3</v>
      </c>
      <c r="CB124" s="1053"/>
      <c r="CC124" s="1053"/>
      <c r="CD124" s="1053"/>
      <c r="CE124" s="1053"/>
      <c r="CF124" s="1054"/>
      <c r="CG124" s="1055"/>
      <c r="CH124" s="1055"/>
      <c r="CI124" s="1055"/>
      <c r="CJ124" s="1056"/>
      <c r="CK124" s="1043"/>
      <c r="CL124" s="1043"/>
      <c r="CM124" s="1043"/>
      <c r="CN124" s="1043"/>
      <c r="CO124" s="1044"/>
      <c r="CP124" s="1057" t="s">
        <v>452</v>
      </c>
      <c r="CQ124" s="1058"/>
      <c r="CR124" s="1058"/>
      <c r="CS124" s="1058"/>
      <c r="CT124" s="1058"/>
      <c r="CU124" s="1058"/>
      <c r="CV124" s="1058"/>
      <c r="CW124" s="1058"/>
      <c r="CX124" s="1058"/>
      <c r="CY124" s="1058"/>
      <c r="CZ124" s="1058"/>
      <c r="DA124" s="1058"/>
      <c r="DB124" s="1058"/>
      <c r="DC124" s="1058"/>
      <c r="DD124" s="1058"/>
      <c r="DE124" s="1058"/>
      <c r="DF124" s="1059"/>
      <c r="DG124" s="1035">
        <v>10569</v>
      </c>
      <c r="DH124" s="1014"/>
      <c r="DI124" s="1014"/>
      <c r="DJ124" s="1014"/>
      <c r="DK124" s="1015"/>
      <c r="DL124" s="1013">
        <v>784444</v>
      </c>
      <c r="DM124" s="1014"/>
      <c r="DN124" s="1014"/>
      <c r="DO124" s="1014"/>
      <c r="DP124" s="1015"/>
      <c r="DQ124" s="1013">
        <v>12466</v>
      </c>
      <c r="DR124" s="1014"/>
      <c r="DS124" s="1014"/>
      <c r="DT124" s="1014"/>
      <c r="DU124" s="1015"/>
      <c r="DV124" s="1016">
        <v>0.5</v>
      </c>
      <c r="DW124" s="1017"/>
      <c r="DX124" s="1017"/>
      <c r="DY124" s="1017"/>
      <c r="DZ124" s="1018"/>
    </row>
    <row r="125" spans="1:130" s="199" customFormat="1" ht="26.25" customHeight="1" x14ac:dyDescent="0.15">
      <c r="A125" s="1066"/>
      <c r="B125" s="976"/>
      <c r="C125" s="946" t="s">
        <v>437</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112</v>
      </c>
      <c r="AB125" s="989"/>
      <c r="AC125" s="989"/>
      <c r="AD125" s="989"/>
      <c r="AE125" s="990"/>
      <c r="AF125" s="991" t="s">
        <v>112</v>
      </c>
      <c r="AG125" s="989"/>
      <c r="AH125" s="989"/>
      <c r="AI125" s="989"/>
      <c r="AJ125" s="990"/>
      <c r="AK125" s="991" t="s">
        <v>112</v>
      </c>
      <c r="AL125" s="989"/>
      <c r="AM125" s="989"/>
      <c r="AN125" s="989"/>
      <c r="AO125" s="990"/>
      <c r="AP125" s="992" t="s">
        <v>112</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48" t="s">
        <v>453</v>
      </c>
      <c r="CL125" s="1038"/>
      <c r="CM125" s="1038"/>
      <c r="CN125" s="1038"/>
      <c r="CO125" s="1039"/>
      <c r="CP125" s="970" t="s">
        <v>454</v>
      </c>
      <c r="CQ125" s="919"/>
      <c r="CR125" s="919"/>
      <c r="CS125" s="919"/>
      <c r="CT125" s="919"/>
      <c r="CU125" s="919"/>
      <c r="CV125" s="919"/>
      <c r="CW125" s="919"/>
      <c r="CX125" s="919"/>
      <c r="CY125" s="919"/>
      <c r="CZ125" s="919"/>
      <c r="DA125" s="919"/>
      <c r="DB125" s="919"/>
      <c r="DC125" s="919"/>
      <c r="DD125" s="919"/>
      <c r="DE125" s="919"/>
      <c r="DF125" s="920"/>
      <c r="DG125" s="956" t="s">
        <v>112</v>
      </c>
      <c r="DH125" s="957"/>
      <c r="DI125" s="957"/>
      <c r="DJ125" s="957"/>
      <c r="DK125" s="957"/>
      <c r="DL125" s="957" t="s">
        <v>112</v>
      </c>
      <c r="DM125" s="957"/>
      <c r="DN125" s="957"/>
      <c r="DO125" s="957"/>
      <c r="DP125" s="957"/>
      <c r="DQ125" s="957" t="s">
        <v>112</v>
      </c>
      <c r="DR125" s="957"/>
      <c r="DS125" s="957"/>
      <c r="DT125" s="957"/>
      <c r="DU125" s="957"/>
      <c r="DV125" s="958" t="s">
        <v>112</v>
      </c>
      <c r="DW125" s="958"/>
      <c r="DX125" s="958"/>
      <c r="DY125" s="958"/>
      <c r="DZ125" s="959"/>
    </row>
    <row r="126" spans="1:130" s="199" customFormat="1" ht="26.25" customHeight="1" thickBot="1" x14ac:dyDescent="0.2">
      <c r="A126" s="1066"/>
      <c r="B126" s="976"/>
      <c r="C126" s="946" t="s">
        <v>439</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112</v>
      </c>
      <c r="AB126" s="989"/>
      <c r="AC126" s="989"/>
      <c r="AD126" s="989"/>
      <c r="AE126" s="990"/>
      <c r="AF126" s="991" t="s">
        <v>112</v>
      </c>
      <c r="AG126" s="989"/>
      <c r="AH126" s="989"/>
      <c r="AI126" s="989"/>
      <c r="AJ126" s="990"/>
      <c r="AK126" s="991" t="s">
        <v>112</v>
      </c>
      <c r="AL126" s="989"/>
      <c r="AM126" s="989"/>
      <c r="AN126" s="989"/>
      <c r="AO126" s="990"/>
      <c r="AP126" s="992" t="s">
        <v>112</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49"/>
      <c r="CL126" s="1041"/>
      <c r="CM126" s="1041"/>
      <c r="CN126" s="1041"/>
      <c r="CO126" s="1042"/>
      <c r="CP126" s="979" t="s">
        <v>455</v>
      </c>
      <c r="CQ126" s="980"/>
      <c r="CR126" s="980"/>
      <c r="CS126" s="980"/>
      <c r="CT126" s="980"/>
      <c r="CU126" s="980"/>
      <c r="CV126" s="980"/>
      <c r="CW126" s="980"/>
      <c r="CX126" s="980"/>
      <c r="CY126" s="980"/>
      <c r="CZ126" s="980"/>
      <c r="DA126" s="980"/>
      <c r="DB126" s="980"/>
      <c r="DC126" s="980"/>
      <c r="DD126" s="980"/>
      <c r="DE126" s="980"/>
      <c r="DF126" s="981"/>
      <c r="DG126" s="949" t="s">
        <v>112</v>
      </c>
      <c r="DH126" s="950"/>
      <c r="DI126" s="950"/>
      <c r="DJ126" s="950"/>
      <c r="DK126" s="950"/>
      <c r="DL126" s="950" t="s">
        <v>112</v>
      </c>
      <c r="DM126" s="950"/>
      <c r="DN126" s="950"/>
      <c r="DO126" s="950"/>
      <c r="DP126" s="950"/>
      <c r="DQ126" s="950" t="s">
        <v>112</v>
      </c>
      <c r="DR126" s="950"/>
      <c r="DS126" s="950"/>
      <c r="DT126" s="950"/>
      <c r="DU126" s="950"/>
      <c r="DV126" s="951" t="s">
        <v>112</v>
      </c>
      <c r="DW126" s="951"/>
      <c r="DX126" s="951"/>
      <c r="DY126" s="951"/>
      <c r="DZ126" s="952"/>
    </row>
    <row r="127" spans="1:130" s="199" customFormat="1" ht="26.25" customHeight="1" x14ac:dyDescent="0.15">
      <c r="A127" s="1067"/>
      <c r="B127" s="978"/>
      <c r="C127" s="1032" t="s">
        <v>456</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t="s">
        <v>112</v>
      </c>
      <c r="AB127" s="989"/>
      <c r="AC127" s="989"/>
      <c r="AD127" s="989"/>
      <c r="AE127" s="990"/>
      <c r="AF127" s="991" t="s">
        <v>112</v>
      </c>
      <c r="AG127" s="989"/>
      <c r="AH127" s="989"/>
      <c r="AI127" s="989"/>
      <c r="AJ127" s="990"/>
      <c r="AK127" s="991" t="s">
        <v>112</v>
      </c>
      <c r="AL127" s="989"/>
      <c r="AM127" s="989"/>
      <c r="AN127" s="989"/>
      <c r="AO127" s="990"/>
      <c r="AP127" s="992" t="s">
        <v>112</v>
      </c>
      <c r="AQ127" s="993"/>
      <c r="AR127" s="993"/>
      <c r="AS127" s="993"/>
      <c r="AT127" s="994"/>
      <c r="AU127" s="235"/>
      <c r="AV127" s="235"/>
      <c r="AW127" s="235"/>
      <c r="AX127" s="1060" t="s">
        <v>457</v>
      </c>
      <c r="AY127" s="1061"/>
      <c r="AZ127" s="1061"/>
      <c r="BA127" s="1061"/>
      <c r="BB127" s="1061"/>
      <c r="BC127" s="1061"/>
      <c r="BD127" s="1061"/>
      <c r="BE127" s="1062"/>
      <c r="BF127" s="1063" t="s">
        <v>458</v>
      </c>
      <c r="BG127" s="1061"/>
      <c r="BH127" s="1061"/>
      <c r="BI127" s="1061"/>
      <c r="BJ127" s="1061"/>
      <c r="BK127" s="1061"/>
      <c r="BL127" s="1062"/>
      <c r="BM127" s="1063" t="s">
        <v>459</v>
      </c>
      <c r="BN127" s="1061"/>
      <c r="BO127" s="1061"/>
      <c r="BP127" s="1061"/>
      <c r="BQ127" s="1061"/>
      <c r="BR127" s="1061"/>
      <c r="BS127" s="1062"/>
      <c r="BT127" s="1063" t="s">
        <v>460</v>
      </c>
      <c r="BU127" s="1061"/>
      <c r="BV127" s="1061"/>
      <c r="BW127" s="1061"/>
      <c r="BX127" s="1061"/>
      <c r="BY127" s="1061"/>
      <c r="BZ127" s="1064"/>
      <c r="CA127" s="235"/>
      <c r="CB127" s="235"/>
      <c r="CC127" s="235"/>
      <c r="CD127" s="236"/>
      <c r="CE127" s="236"/>
      <c r="CF127" s="236"/>
      <c r="CG127" s="233"/>
      <c r="CH127" s="233"/>
      <c r="CI127" s="233"/>
      <c r="CJ127" s="234"/>
      <c r="CK127" s="1049"/>
      <c r="CL127" s="1041"/>
      <c r="CM127" s="1041"/>
      <c r="CN127" s="1041"/>
      <c r="CO127" s="1042"/>
      <c r="CP127" s="979" t="s">
        <v>461</v>
      </c>
      <c r="CQ127" s="980"/>
      <c r="CR127" s="980"/>
      <c r="CS127" s="980"/>
      <c r="CT127" s="980"/>
      <c r="CU127" s="980"/>
      <c r="CV127" s="980"/>
      <c r="CW127" s="980"/>
      <c r="CX127" s="980"/>
      <c r="CY127" s="980"/>
      <c r="CZ127" s="980"/>
      <c r="DA127" s="980"/>
      <c r="DB127" s="980"/>
      <c r="DC127" s="980"/>
      <c r="DD127" s="980"/>
      <c r="DE127" s="980"/>
      <c r="DF127" s="981"/>
      <c r="DG127" s="949" t="s">
        <v>112</v>
      </c>
      <c r="DH127" s="950"/>
      <c r="DI127" s="950"/>
      <c r="DJ127" s="950"/>
      <c r="DK127" s="950"/>
      <c r="DL127" s="950" t="s">
        <v>112</v>
      </c>
      <c r="DM127" s="950"/>
      <c r="DN127" s="950"/>
      <c r="DO127" s="950"/>
      <c r="DP127" s="950"/>
      <c r="DQ127" s="950" t="s">
        <v>112</v>
      </c>
      <c r="DR127" s="950"/>
      <c r="DS127" s="950"/>
      <c r="DT127" s="950"/>
      <c r="DU127" s="950"/>
      <c r="DV127" s="951" t="s">
        <v>112</v>
      </c>
      <c r="DW127" s="951"/>
      <c r="DX127" s="951"/>
      <c r="DY127" s="951"/>
      <c r="DZ127" s="952"/>
    </row>
    <row r="128" spans="1:130" s="199" customFormat="1" ht="26.25" customHeight="1" thickBot="1" x14ac:dyDescent="0.2">
      <c r="A128" s="1092" t="s">
        <v>462</v>
      </c>
      <c r="B128" s="1093"/>
      <c r="C128" s="1093"/>
      <c r="D128" s="1093"/>
      <c r="E128" s="1093"/>
      <c r="F128" s="1093"/>
      <c r="G128" s="1093"/>
      <c r="H128" s="1093"/>
      <c r="I128" s="1093"/>
      <c r="J128" s="1093"/>
      <c r="K128" s="1093"/>
      <c r="L128" s="1093"/>
      <c r="M128" s="1093"/>
      <c r="N128" s="1093"/>
      <c r="O128" s="1093"/>
      <c r="P128" s="1093"/>
      <c r="Q128" s="1093"/>
      <c r="R128" s="1093"/>
      <c r="S128" s="1093"/>
      <c r="T128" s="1093"/>
      <c r="U128" s="1093"/>
      <c r="V128" s="1093"/>
      <c r="W128" s="1094" t="s">
        <v>463</v>
      </c>
      <c r="X128" s="1094"/>
      <c r="Y128" s="1094"/>
      <c r="Z128" s="1095"/>
      <c r="AA128" s="1096">
        <v>10857</v>
      </c>
      <c r="AB128" s="1097"/>
      <c r="AC128" s="1097"/>
      <c r="AD128" s="1097"/>
      <c r="AE128" s="1098"/>
      <c r="AF128" s="1099">
        <v>12844</v>
      </c>
      <c r="AG128" s="1097"/>
      <c r="AH128" s="1097"/>
      <c r="AI128" s="1097"/>
      <c r="AJ128" s="1098"/>
      <c r="AK128" s="1099">
        <v>12430</v>
      </c>
      <c r="AL128" s="1097"/>
      <c r="AM128" s="1097"/>
      <c r="AN128" s="1097"/>
      <c r="AO128" s="1098"/>
      <c r="AP128" s="1100"/>
      <c r="AQ128" s="1101"/>
      <c r="AR128" s="1101"/>
      <c r="AS128" s="1101"/>
      <c r="AT128" s="1102"/>
      <c r="AU128" s="235"/>
      <c r="AV128" s="235"/>
      <c r="AW128" s="235"/>
      <c r="AX128" s="918" t="s">
        <v>464</v>
      </c>
      <c r="AY128" s="919"/>
      <c r="AZ128" s="919"/>
      <c r="BA128" s="919"/>
      <c r="BB128" s="919"/>
      <c r="BC128" s="919"/>
      <c r="BD128" s="919"/>
      <c r="BE128" s="920"/>
      <c r="BF128" s="1082" t="s">
        <v>112</v>
      </c>
      <c r="BG128" s="1083"/>
      <c r="BH128" s="1083"/>
      <c r="BI128" s="1083"/>
      <c r="BJ128" s="1083"/>
      <c r="BK128" s="1083"/>
      <c r="BL128" s="1103"/>
      <c r="BM128" s="1082">
        <v>15</v>
      </c>
      <c r="BN128" s="1083"/>
      <c r="BO128" s="1083"/>
      <c r="BP128" s="1083"/>
      <c r="BQ128" s="1083"/>
      <c r="BR128" s="1083"/>
      <c r="BS128" s="1103"/>
      <c r="BT128" s="1082">
        <v>20</v>
      </c>
      <c r="BU128" s="1083"/>
      <c r="BV128" s="1083"/>
      <c r="BW128" s="1083"/>
      <c r="BX128" s="1083"/>
      <c r="BY128" s="1083"/>
      <c r="BZ128" s="1084"/>
      <c r="CA128" s="236"/>
      <c r="CB128" s="236"/>
      <c r="CC128" s="236"/>
      <c r="CD128" s="236"/>
      <c r="CE128" s="236"/>
      <c r="CF128" s="236"/>
      <c r="CG128" s="233"/>
      <c r="CH128" s="233"/>
      <c r="CI128" s="233"/>
      <c r="CJ128" s="234"/>
      <c r="CK128" s="1050"/>
      <c r="CL128" s="1051"/>
      <c r="CM128" s="1051"/>
      <c r="CN128" s="1051"/>
      <c r="CO128" s="1052"/>
      <c r="CP128" s="1085" t="s">
        <v>465</v>
      </c>
      <c r="CQ128" s="1086"/>
      <c r="CR128" s="1086"/>
      <c r="CS128" s="1086"/>
      <c r="CT128" s="1086"/>
      <c r="CU128" s="1086"/>
      <c r="CV128" s="1086"/>
      <c r="CW128" s="1086"/>
      <c r="CX128" s="1086"/>
      <c r="CY128" s="1086"/>
      <c r="CZ128" s="1086"/>
      <c r="DA128" s="1086"/>
      <c r="DB128" s="1086"/>
      <c r="DC128" s="1086"/>
      <c r="DD128" s="1086"/>
      <c r="DE128" s="1086"/>
      <c r="DF128" s="1087"/>
      <c r="DG128" s="1088" t="s">
        <v>112</v>
      </c>
      <c r="DH128" s="1089"/>
      <c r="DI128" s="1089"/>
      <c r="DJ128" s="1089"/>
      <c r="DK128" s="1089"/>
      <c r="DL128" s="1089" t="s">
        <v>112</v>
      </c>
      <c r="DM128" s="1089"/>
      <c r="DN128" s="1089"/>
      <c r="DO128" s="1089"/>
      <c r="DP128" s="1089"/>
      <c r="DQ128" s="1089" t="s">
        <v>112</v>
      </c>
      <c r="DR128" s="1089"/>
      <c r="DS128" s="1089"/>
      <c r="DT128" s="1089"/>
      <c r="DU128" s="1089"/>
      <c r="DV128" s="1090" t="s">
        <v>112</v>
      </c>
      <c r="DW128" s="1090"/>
      <c r="DX128" s="1090"/>
      <c r="DY128" s="1090"/>
      <c r="DZ128" s="1091"/>
    </row>
    <row r="129" spans="1:131" s="199" customFormat="1" ht="26.25" customHeight="1" x14ac:dyDescent="0.15">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76" t="s">
        <v>466</v>
      </c>
      <c r="X129" s="1077"/>
      <c r="Y129" s="1077"/>
      <c r="Z129" s="1078"/>
      <c r="AA129" s="988">
        <v>3158708</v>
      </c>
      <c r="AB129" s="989"/>
      <c r="AC129" s="989"/>
      <c r="AD129" s="989"/>
      <c r="AE129" s="990"/>
      <c r="AF129" s="991">
        <v>3277428</v>
      </c>
      <c r="AG129" s="989"/>
      <c r="AH129" s="989"/>
      <c r="AI129" s="989"/>
      <c r="AJ129" s="990"/>
      <c r="AK129" s="991">
        <v>3224692</v>
      </c>
      <c r="AL129" s="989"/>
      <c r="AM129" s="989"/>
      <c r="AN129" s="989"/>
      <c r="AO129" s="990"/>
      <c r="AP129" s="1079"/>
      <c r="AQ129" s="1080"/>
      <c r="AR129" s="1080"/>
      <c r="AS129" s="1080"/>
      <c r="AT129" s="1081"/>
      <c r="AU129" s="237"/>
      <c r="AV129" s="237"/>
      <c r="AW129" s="237"/>
      <c r="AX129" s="1128" t="s">
        <v>467</v>
      </c>
      <c r="AY129" s="980"/>
      <c r="AZ129" s="980"/>
      <c r="BA129" s="980"/>
      <c r="BB129" s="980"/>
      <c r="BC129" s="980"/>
      <c r="BD129" s="980"/>
      <c r="BE129" s="981"/>
      <c r="BF129" s="1142" t="s">
        <v>112</v>
      </c>
      <c r="BG129" s="1143"/>
      <c r="BH129" s="1143"/>
      <c r="BI129" s="1143"/>
      <c r="BJ129" s="1143"/>
      <c r="BK129" s="1143"/>
      <c r="BL129" s="1144"/>
      <c r="BM129" s="1142">
        <v>20</v>
      </c>
      <c r="BN129" s="1143"/>
      <c r="BO129" s="1143"/>
      <c r="BP129" s="1143"/>
      <c r="BQ129" s="1143"/>
      <c r="BR129" s="1143"/>
      <c r="BS129" s="1144"/>
      <c r="BT129" s="1142">
        <v>30</v>
      </c>
      <c r="BU129" s="1145"/>
      <c r="BV129" s="1145"/>
      <c r="BW129" s="1145"/>
      <c r="BX129" s="1145"/>
      <c r="BY129" s="1145"/>
      <c r="BZ129" s="114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960" t="s">
        <v>468</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76" t="s">
        <v>469</v>
      </c>
      <c r="X130" s="1077"/>
      <c r="Y130" s="1077"/>
      <c r="Z130" s="1078"/>
      <c r="AA130" s="988">
        <v>537223</v>
      </c>
      <c r="AB130" s="989"/>
      <c r="AC130" s="989"/>
      <c r="AD130" s="989"/>
      <c r="AE130" s="990"/>
      <c r="AF130" s="991">
        <v>497616</v>
      </c>
      <c r="AG130" s="989"/>
      <c r="AH130" s="989"/>
      <c r="AI130" s="989"/>
      <c r="AJ130" s="990"/>
      <c r="AK130" s="991">
        <v>487831</v>
      </c>
      <c r="AL130" s="989"/>
      <c r="AM130" s="989"/>
      <c r="AN130" s="989"/>
      <c r="AO130" s="990"/>
      <c r="AP130" s="1079"/>
      <c r="AQ130" s="1080"/>
      <c r="AR130" s="1080"/>
      <c r="AS130" s="1080"/>
      <c r="AT130" s="1081"/>
      <c r="AU130" s="237"/>
      <c r="AV130" s="237"/>
      <c r="AW130" s="237"/>
      <c r="AX130" s="1128" t="s">
        <v>470</v>
      </c>
      <c r="AY130" s="980"/>
      <c r="AZ130" s="980"/>
      <c r="BA130" s="980"/>
      <c r="BB130" s="980"/>
      <c r="BC130" s="980"/>
      <c r="BD130" s="980"/>
      <c r="BE130" s="981"/>
      <c r="BF130" s="1129">
        <v>11.1</v>
      </c>
      <c r="BG130" s="1130"/>
      <c r="BH130" s="1130"/>
      <c r="BI130" s="1130"/>
      <c r="BJ130" s="1130"/>
      <c r="BK130" s="1130"/>
      <c r="BL130" s="1131"/>
      <c r="BM130" s="1129">
        <v>25</v>
      </c>
      <c r="BN130" s="1130"/>
      <c r="BO130" s="1130"/>
      <c r="BP130" s="1130"/>
      <c r="BQ130" s="1130"/>
      <c r="BR130" s="1130"/>
      <c r="BS130" s="1131"/>
      <c r="BT130" s="1129">
        <v>35</v>
      </c>
      <c r="BU130" s="1132"/>
      <c r="BV130" s="1132"/>
      <c r="BW130" s="1132"/>
      <c r="BX130" s="1132"/>
      <c r="BY130" s="1132"/>
      <c r="BZ130" s="1133"/>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1134"/>
      <c r="B131" s="1135"/>
      <c r="C131" s="1135"/>
      <c r="D131" s="1135"/>
      <c r="E131" s="1135"/>
      <c r="F131" s="1135"/>
      <c r="G131" s="1135"/>
      <c r="H131" s="1135"/>
      <c r="I131" s="1135"/>
      <c r="J131" s="1135"/>
      <c r="K131" s="1135"/>
      <c r="L131" s="1135"/>
      <c r="M131" s="1135"/>
      <c r="N131" s="1135"/>
      <c r="O131" s="1135"/>
      <c r="P131" s="1135"/>
      <c r="Q131" s="1135"/>
      <c r="R131" s="1135"/>
      <c r="S131" s="1135"/>
      <c r="T131" s="1135"/>
      <c r="U131" s="1135"/>
      <c r="V131" s="1135"/>
      <c r="W131" s="1136" t="s">
        <v>471</v>
      </c>
      <c r="X131" s="1137"/>
      <c r="Y131" s="1137"/>
      <c r="Z131" s="1138"/>
      <c r="AA131" s="1035">
        <v>2621485</v>
      </c>
      <c r="AB131" s="1014"/>
      <c r="AC131" s="1014"/>
      <c r="AD131" s="1014"/>
      <c r="AE131" s="1015"/>
      <c r="AF131" s="1013">
        <v>2779812</v>
      </c>
      <c r="AG131" s="1014"/>
      <c r="AH131" s="1014"/>
      <c r="AI131" s="1014"/>
      <c r="AJ131" s="1015"/>
      <c r="AK131" s="1013">
        <v>2736861</v>
      </c>
      <c r="AL131" s="1014"/>
      <c r="AM131" s="1014"/>
      <c r="AN131" s="1014"/>
      <c r="AO131" s="1015"/>
      <c r="AP131" s="1139"/>
      <c r="AQ131" s="1140"/>
      <c r="AR131" s="1140"/>
      <c r="AS131" s="1140"/>
      <c r="AT131" s="1141"/>
      <c r="AU131" s="237"/>
      <c r="AV131" s="237"/>
      <c r="AW131" s="237"/>
      <c r="AX131" s="1110" t="s">
        <v>472</v>
      </c>
      <c r="AY131" s="1086"/>
      <c r="AZ131" s="1086"/>
      <c r="BA131" s="1086"/>
      <c r="BB131" s="1086"/>
      <c r="BC131" s="1086"/>
      <c r="BD131" s="1086"/>
      <c r="BE131" s="1087"/>
      <c r="BF131" s="1111">
        <v>56.3</v>
      </c>
      <c r="BG131" s="1112"/>
      <c r="BH131" s="1112"/>
      <c r="BI131" s="1112"/>
      <c r="BJ131" s="1112"/>
      <c r="BK131" s="1112"/>
      <c r="BL131" s="1113"/>
      <c r="BM131" s="1111">
        <v>350</v>
      </c>
      <c r="BN131" s="1112"/>
      <c r="BO131" s="1112"/>
      <c r="BP131" s="1112"/>
      <c r="BQ131" s="1112"/>
      <c r="BR131" s="1112"/>
      <c r="BS131" s="1113"/>
      <c r="BT131" s="1114"/>
      <c r="BU131" s="1115"/>
      <c r="BV131" s="1115"/>
      <c r="BW131" s="1115"/>
      <c r="BX131" s="1115"/>
      <c r="BY131" s="1115"/>
      <c r="BZ131" s="111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1117" t="s">
        <v>473</v>
      </c>
      <c r="B132" s="1118"/>
      <c r="C132" s="1118"/>
      <c r="D132" s="1118"/>
      <c r="E132" s="1118"/>
      <c r="F132" s="1118"/>
      <c r="G132" s="1118"/>
      <c r="H132" s="1118"/>
      <c r="I132" s="1118"/>
      <c r="J132" s="1118"/>
      <c r="K132" s="1118"/>
      <c r="L132" s="1118"/>
      <c r="M132" s="1118"/>
      <c r="N132" s="1118"/>
      <c r="O132" s="1118"/>
      <c r="P132" s="1118"/>
      <c r="Q132" s="1118"/>
      <c r="R132" s="1118"/>
      <c r="S132" s="1118"/>
      <c r="T132" s="1118"/>
      <c r="U132" s="1118"/>
      <c r="V132" s="1121" t="s">
        <v>474</v>
      </c>
      <c r="W132" s="1121"/>
      <c r="X132" s="1121"/>
      <c r="Y132" s="1121"/>
      <c r="Z132" s="1122"/>
      <c r="AA132" s="1123">
        <v>12.928969650000001</v>
      </c>
      <c r="AB132" s="1124"/>
      <c r="AC132" s="1124"/>
      <c r="AD132" s="1124"/>
      <c r="AE132" s="1125"/>
      <c r="AF132" s="1126">
        <v>9.3534742640000008</v>
      </c>
      <c r="AG132" s="1124"/>
      <c r="AH132" s="1124"/>
      <c r="AI132" s="1124"/>
      <c r="AJ132" s="1125"/>
      <c r="AK132" s="1126">
        <v>11.191763119999999</v>
      </c>
      <c r="AL132" s="1124"/>
      <c r="AM132" s="1124"/>
      <c r="AN132" s="1124"/>
      <c r="AO132" s="1125"/>
      <c r="AP132" s="1029"/>
      <c r="AQ132" s="1030"/>
      <c r="AR132" s="1030"/>
      <c r="AS132" s="1030"/>
      <c r="AT132" s="1127"/>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1119"/>
      <c r="B133" s="1120"/>
      <c r="C133" s="1120"/>
      <c r="D133" s="1120"/>
      <c r="E133" s="1120"/>
      <c r="F133" s="1120"/>
      <c r="G133" s="1120"/>
      <c r="H133" s="1120"/>
      <c r="I133" s="1120"/>
      <c r="J133" s="1120"/>
      <c r="K133" s="1120"/>
      <c r="L133" s="1120"/>
      <c r="M133" s="1120"/>
      <c r="N133" s="1120"/>
      <c r="O133" s="1120"/>
      <c r="P133" s="1120"/>
      <c r="Q133" s="1120"/>
      <c r="R133" s="1120"/>
      <c r="S133" s="1120"/>
      <c r="T133" s="1120"/>
      <c r="U133" s="1120"/>
      <c r="V133" s="1104" t="s">
        <v>475</v>
      </c>
      <c r="W133" s="1104"/>
      <c r="X133" s="1104"/>
      <c r="Y133" s="1104"/>
      <c r="Z133" s="1105"/>
      <c r="AA133" s="1106">
        <v>12.9</v>
      </c>
      <c r="AB133" s="1107"/>
      <c r="AC133" s="1107"/>
      <c r="AD133" s="1107"/>
      <c r="AE133" s="1108"/>
      <c r="AF133" s="1106">
        <v>11.7</v>
      </c>
      <c r="AG133" s="1107"/>
      <c r="AH133" s="1107"/>
      <c r="AI133" s="1107"/>
      <c r="AJ133" s="1108"/>
      <c r="AK133" s="1106">
        <v>11.1</v>
      </c>
      <c r="AL133" s="1107"/>
      <c r="AM133" s="1107"/>
      <c r="AN133" s="1107"/>
      <c r="AO133" s="1108"/>
      <c r="AP133" s="1054"/>
      <c r="AQ133" s="1055"/>
      <c r="AR133" s="1055"/>
      <c r="AS133" s="1055"/>
      <c r="AT133" s="1109"/>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W131:Z131"/>
    <mergeCell ref="AA131:AE131"/>
    <mergeCell ref="AF131:AJ131"/>
    <mergeCell ref="AK131:AO131"/>
    <mergeCell ref="AP131:AT131"/>
    <mergeCell ref="AX129:BE129"/>
    <mergeCell ref="BF129:BL129"/>
    <mergeCell ref="BM129:BS129"/>
    <mergeCell ref="BT129:BZ129"/>
    <mergeCell ref="A130:V130"/>
    <mergeCell ref="DV128:DZ128"/>
    <mergeCell ref="A128:V128"/>
    <mergeCell ref="W128:Z128"/>
    <mergeCell ref="AA128:AE128"/>
    <mergeCell ref="AF128:AJ128"/>
    <mergeCell ref="AK128:AO128"/>
    <mergeCell ref="AP128:AT128"/>
    <mergeCell ref="AX128:BE128"/>
    <mergeCell ref="BF128:BL128"/>
    <mergeCell ref="BM128:BS128"/>
    <mergeCell ref="B73:P73"/>
    <mergeCell ref="B75:P7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DL120:DP120"/>
    <mergeCell ref="DQ120:DU120"/>
    <mergeCell ref="DL119:DP119"/>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AF126:AJ126"/>
    <mergeCell ref="AK126:AO126"/>
    <mergeCell ref="AP126:AT126"/>
    <mergeCell ref="CP126:DF126"/>
    <mergeCell ref="DG126:DK126"/>
    <mergeCell ref="DV127:DZ127"/>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CA122:CE122"/>
    <mergeCell ref="CF122:CJ122"/>
    <mergeCell ref="CP122:DF122"/>
    <mergeCell ref="CP121:DF121"/>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V121:DZ121"/>
    <mergeCell ref="C122:Z122"/>
    <mergeCell ref="AA122:AE122"/>
    <mergeCell ref="AF122:AJ122"/>
    <mergeCell ref="AK122:AO122"/>
    <mergeCell ref="AP122:AT122"/>
    <mergeCell ref="DG121:DK121"/>
    <mergeCell ref="DL121:DP121"/>
    <mergeCell ref="DQ121:DU121"/>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20:DZ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B74:P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B71:P71"/>
    <mergeCell ref="B72:P72"/>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B68:P68"/>
    <mergeCell ref="B70:P70"/>
    <mergeCell ref="B69:P69"/>
    <mergeCell ref="AU72:AY72"/>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AF62:AJ62"/>
    <mergeCell ref="AK62:AO62"/>
    <mergeCell ref="AP62:AT62"/>
    <mergeCell ref="AU62:AY62"/>
    <mergeCell ref="AZ62:BD62"/>
    <mergeCell ref="V61:Z61"/>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3"/>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3"/>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3"/>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476</v>
      </c>
      <c r="B5" s="248"/>
      <c r="C5" s="248"/>
      <c r="D5" s="248"/>
      <c r="E5" s="248"/>
      <c r="F5" s="248"/>
      <c r="G5" s="248"/>
      <c r="H5" s="248"/>
      <c r="I5" s="248"/>
      <c r="J5" s="248"/>
      <c r="K5" s="248"/>
      <c r="L5" s="248"/>
      <c r="M5" s="248"/>
      <c r="N5" s="248"/>
      <c r="O5" s="249"/>
    </row>
    <row r="6" spans="1:16" x14ac:dyDescent="0.15">
      <c r="A6" s="250"/>
      <c r="B6" s="246"/>
      <c r="C6" s="246"/>
      <c r="D6" s="246"/>
      <c r="E6" s="246"/>
      <c r="F6" s="246"/>
      <c r="G6" s="251" t="s">
        <v>477</v>
      </c>
      <c r="H6" s="251"/>
      <c r="I6" s="251"/>
      <c r="J6" s="251"/>
      <c r="K6" s="246"/>
      <c r="L6" s="246"/>
      <c r="M6" s="246"/>
      <c r="N6" s="246"/>
    </row>
    <row r="7" spans="1:16" x14ac:dyDescent="0.15">
      <c r="A7" s="250"/>
      <c r="B7" s="246"/>
      <c r="C7" s="246"/>
      <c r="D7" s="246"/>
      <c r="E7" s="246"/>
      <c r="F7" s="246"/>
      <c r="G7" s="253"/>
      <c r="H7" s="254"/>
      <c r="I7" s="254"/>
      <c r="J7" s="255"/>
      <c r="K7" s="1150" t="s">
        <v>478</v>
      </c>
      <c r="L7" s="256"/>
      <c r="M7" s="257" t="s">
        <v>479</v>
      </c>
      <c r="N7" s="258"/>
    </row>
    <row r="8" spans="1:16" x14ac:dyDescent="0.15">
      <c r="A8" s="250"/>
      <c r="B8" s="246"/>
      <c r="C8" s="246"/>
      <c r="D8" s="246"/>
      <c r="E8" s="246"/>
      <c r="F8" s="246"/>
      <c r="G8" s="259"/>
      <c r="H8" s="260"/>
      <c r="I8" s="260"/>
      <c r="J8" s="261"/>
      <c r="K8" s="1151"/>
      <c r="L8" s="262" t="s">
        <v>480</v>
      </c>
      <c r="M8" s="263" t="s">
        <v>481</v>
      </c>
      <c r="N8" s="264" t="s">
        <v>482</v>
      </c>
    </row>
    <row r="9" spans="1:16" x14ac:dyDescent="0.15">
      <c r="A9" s="250"/>
      <c r="B9" s="246"/>
      <c r="C9" s="246"/>
      <c r="D9" s="246"/>
      <c r="E9" s="246"/>
      <c r="F9" s="246"/>
      <c r="G9" s="1152" t="s">
        <v>483</v>
      </c>
      <c r="H9" s="1153"/>
      <c r="I9" s="1153"/>
      <c r="J9" s="1154"/>
      <c r="K9" s="265">
        <v>1037832</v>
      </c>
      <c r="L9" s="266">
        <v>139870</v>
      </c>
      <c r="M9" s="267">
        <v>115876</v>
      </c>
      <c r="N9" s="268">
        <v>20.7</v>
      </c>
    </row>
    <row r="10" spans="1:16" x14ac:dyDescent="0.15">
      <c r="A10" s="250"/>
      <c r="B10" s="246"/>
      <c r="C10" s="246"/>
      <c r="D10" s="246"/>
      <c r="E10" s="246"/>
      <c r="F10" s="246"/>
      <c r="G10" s="1152" t="s">
        <v>484</v>
      </c>
      <c r="H10" s="1153"/>
      <c r="I10" s="1153"/>
      <c r="J10" s="1154"/>
      <c r="K10" s="269">
        <v>51051</v>
      </c>
      <c r="L10" s="270">
        <v>6880</v>
      </c>
      <c r="M10" s="271">
        <v>10922</v>
      </c>
      <c r="N10" s="272">
        <v>-37</v>
      </c>
    </row>
    <row r="11" spans="1:16" ht="13.5" customHeight="1" x14ac:dyDescent="0.15">
      <c r="A11" s="250"/>
      <c r="B11" s="246"/>
      <c r="C11" s="246"/>
      <c r="D11" s="246"/>
      <c r="E11" s="246"/>
      <c r="F11" s="246"/>
      <c r="G11" s="1152" t="s">
        <v>485</v>
      </c>
      <c r="H11" s="1153"/>
      <c r="I11" s="1153"/>
      <c r="J11" s="1154"/>
      <c r="K11" s="269">
        <v>175639</v>
      </c>
      <c r="L11" s="270">
        <v>23671</v>
      </c>
      <c r="M11" s="271">
        <v>18462</v>
      </c>
      <c r="N11" s="272">
        <v>28.2</v>
      </c>
    </row>
    <row r="12" spans="1:16" ht="13.5" customHeight="1" x14ac:dyDescent="0.15">
      <c r="A12" s="250"/>
      <c r="B12" s="246"/>
      <c r="C12" s="246"/>
      <c r="D12" s="246"/>
      <c r="E12" s="246"/>
      <c r="F12" s="246"/>
      <c r="G12" s="1152" t="s">
        <v>486</v>
      </c>
      <c r="H12" s="1153"/>
      <c r="I12" s="1153"/>
      <c r="J12" s="1154"/>
      <c r="K12" s="269" t="s">
        <v>487</v>
      </c>
      <c r="L12" s="270" t="s">
        <v>487</v>
      </c>
      <c r="M12" s="271">
        <v>746</v>
      </c>
      <c r="N12" s="272" t="s">
        <v>487</v>
      </c>
    </row>
    <row r="13" spans="1:16" ht="13.5" customHeight="1" x14ac:dyDescent="0.15">
      <c r="A13" s="250"/>
      <c r="B13" s="246"/>
      <c r="C13" s="246"/>
      <c r="D13" s="246"/>
      <c r="E13" s="246"/>
      <c r="F13" s="246"/>
      <c r="G13" s="1152" t="s">
        <v>488</v>
      </c>
      <c r="H13" s="1153"/>
      <c r="I13" s="1153"/>
      <c r="J13" s="1154"/>
      <c r="K13" s="269" t="s">
        <v>487</v>
      </c>
      <c r="L13" s="270" t="s">
        <v>487</v>
      </c>
      <c r="M13" s="271" t="s">
        <v>487</v>
      </c>
      <c r="N13" s="272" t="s">
        <v>487</v>
      </c>
    </row>
    <row r="14" spans="1:16" ht="13.5" customHeight="1" x14ac:dyDescent="0.15">
      <c r="A14" s="250"/>
      <c r="B14" s="246"/>
      <c r="C14" s="246"/>
      <c r="D14" s="246"/>
      <c r="E14" s="246"/>
      <c r="F14" s="246"/>
      <c r="G14" s="1152" t="s">
        <v>489</v>
      </c>
      <c r="H14" s="1153"/>
      <c r="I14" s="1153"/>
      <c r="J14" s="1154"/>
      <c r="K14" s="269">
        <v>60257</v>
      </c>
      <c r="L14" s="270">
        <v>8121</v>
      </c>
      <c r="M14" s="271">
        <v>5201</v>
      </c>
      <c r="N14" s="272">
        <v>56.1</v>
      </c>
    </row>
    <row r="15" spans="1:16" ht="13.5" customHeight="1" x14ac:dyDescent="0.15">
      <c r="A15" s="250"/>
      <c r="B15" s="246"/>
      <c r="C15" s="246"/>
      <c r="D15" s="246"/>
      <c r="E15" s="246"/>
      <c r="F15" s="246"/>
      <c r="G15" s="1152" t="s">
        <v>490</v>
      </c>
      <c r="H15" s="1153"/>
      <c r="I15" s="1153"/>
      <c r="J15" s="1154"/>
      <c r="K15" s="269" t="s">
        <v>487</v>
      </c>
      <c r="L15" s="270" t="s">
        <v>487</v>
      </c>
      <c r="M15" s="271">
        <v>2624</v>
      </c>
      <c r="N15" s="272" t="s">
        <v>487</v>
      </c>
    </row>
    <row r="16" spans="1:16" x14ac:dyDescent="0.15">
      <c r="A16" s="250"/>
      <c r="B16" s="246"/>
      <c r="C16" s="246"/>
      <c r="D16" s="246"/>
      <c r="E16" s="246"/>
      <c r="F16" s="246"/>
      <c r="G16" s="1155" t="s">
        <v>491</v>
      </c>
      <c r="H16" s="1156"/>
      <c r="I16" s="1156"/>
      <c r="J16" s="1157"/>
      <c r="K16" s="270">
        <v>-114228</v>
      </c>
      <c r="L16" s="270">
        <v>-15395</v>
      </c>
      <c r="M16" s="271">
        <v>-12273</v>
      </c>
      <c r="N16" s="272">
        <v>25.4</v>
      </c>
    </row>
    <row r="17" spans="1:16" x14ac:dyDescent="0.15">
      <c r="A17" s="250"/>
      <c r="B17" s="246"/>
      <c r="C17" s="246"/>
      <c r="D17" s="246"/>
      <c r="E17" s="246"/>
      <c r="F17" s="246"/>
      <c r="G17" s="1155" t="s">
        <v>171</v>
      </c>
      <c r="H17" s="1156"/>
      <c r="I17" s="1156"/>
      <c r="J17" s="1157"/>
      <c r="K17" s="270">
        <v>1210551</v>
      </c>
      <c r="L17" s="270">
        <v>163147</v>
      </c>
      <c r="M17" s="271">
        <v>141557</v>
      </c>
      <c r="N17" s="272">
        <v>15.3</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492</v>
      </c>
      <c r="H19" s="246"/>
      <c r="I19" s="246"/>
      <c r="J19" s="246"/>
      <c r="K19" s="246"/>
      <c r="L19" s="246"/>
      <c r="M19" s="246"/>
      <c r="N19" s="246"/>
    </row>
    <row r="20" spans="1:16" x14ac:dyDescent="0.15">
      <c r="A20" s="250"/>
      <c r="B20" s="246"/>
      <c r="C20" s="246"/>
      <c r="D20" s="246"/>
      <c r="E20" s="246"/>
      <c r="F20" s="246"/>
      <c r="G20" s="274"/>
      <c r="H20" s="275"/>
      <c r="I20" s="275"/>
      <c r="J20" s="276"/>
      <c r="K20" s="277" t="s">
        <v>493</v>
      </c>
      <c r="L20" s="278" t="s">
        <v>494</v>
      </c>
      <c r="M20" s="279" t="s">
        <v>495</v>
      </c>
      <c r="N20" s="280"/>
    </row>
    <row r="21" spans="1:16" s="286" customFormat="1" x14ac:dyDescent="0.15">
      <c r="A21" s="281"/>
      <c r="B21" s="251"/>
      <c r="C21" s="251"/>
      <c r="D21" s="251"/>
      <c r="E21" s="251"/>
      <c r="F21" s="251"/>
      <c r="G21" s="1147" t="s">
        <v>496</v>
      </c>
      <c r="H21" s="1148"/>
      <c r="I21" s="1148"/>
      <c r="J21" s="1149"/>
      <c r="K21" s="282">
        <v>14.42</v>
      </c>
      <c r="L21" s="283">
        <v>13.44</v>
      </c>
      <c r="M21" s="284">
        <v>0.98</v>
      </c>
      <c r="N21" s="251"/>
      <c r="O21" s="285"/>
      <c r="P21" s="281"/>
    </row>
    <row r="22" spans="1:16" s="286" customFormat="1" x14ac:dyDescent="0.15">
      <c r="A22" s="281"/>
      <c r="B22" s="251"/>
      <c r="C22" s="251"/>
      <c r="D22" s="251"/>
      <c r="E22" s="251"/>
      <c r="F22" s="251"/>
      <c r="G22" s="1147" t="s">
        <v>497</v>
      </c>
      <c r="H22" s="1148"/>
      <c r="I22" s="1148"/>
      <c r="J22" s="1149"/>
      <c r="K22" s="287">
        <v>93.6</v>
      </c>
      <c r="L22" s="288">
        <v>94.9</v>
      </c>
      <c r="M22" s="289">
        <v>-1.3</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498</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499</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500</v>
      </c>
      <c r="H29" s="251"/>
      <c r="I29" s="251"/>
      <c r="J29" s="251"/>
      <c r="K29" s="246"/>
      <c r="L29" s="246"/>
      <c r="M29" s="246"/>
      <c r="N29" s="246"/>
      <c r="O29" s="295"/>
    </row>
    <row r="30" spans="1:16" x14ac:dyDescent="0.15">
      <c r="A30" s="250"/>
      <c r="B30" s="246"/>
      <c r="C30" s="246"/>
      <c r="D30" s="246"/>
      <c r="E30" s="246"/>
      <c r="F30" s="246"/>
      <c r="G30" s="253"/>
      <c r="H30" s="254"/>
      <c r="I30" s="254"/>
      <c r="J30" s="255"/>
      <c r="K30" s="1150" t="s">
        <v>478</v>
      </c>
      <c r="L30" s="256"/>
      <c r="M30" s="257" t="s">
        <v>479</v>
      </c>
      <c r="N30" s="258"/>
    </row>
    <row r="31" spans="1:16" x14ac:dyDescent="0.15">
      <c r="A31" s="250"/>
      <c r="B31" s="246"/>
      <c r="C31" s="246"/>
      <c r="D31" s="246"/>
      <c r="E31" s="246"/>
      <c r="F31" s="246"/>
      <c r="G31" s="259"/>
      <c r="H31" s="260"/>
      <c r="I31" s="260"/>
      <c r="J31" s="261"/>
      <c r="K31" s="1151"/>
      <c r="L31" s="262" t="s">
        <v>480</v>
      </c>
      <c r="M31" s="263" t="s">
        <v>481</v>
      </c>
      <c r="N31" s="264" t="s">
        <v>482</v>
      </c>
    </row>
    <row r="32" spans="1:16" ht="27" customHeight="1" x14ac:dyDescent="0.15">
      <c r="A32" s="250"/>
      <c r="B32" s="246"/>
      <c r="C32" s="246"/>
      <c r="D32" s="246"/>
      <c r="E32" s="246"/>
      <c r="F32" s="246"/>
      <c r="G32" s="1163" t="s">
        <v>501</v>
      </c>
      <c r="H32" s="1164"/>
      <c r="I32" s="1164"/>
      <c r="J32" s="1165"/>
      <c r="K32" s="296">
        <v>492966</v>
      </c>
      <c r="L32" s="296">
        <v>66437</v>
      </c>
      <c r="M32" s="297">
        <v>70006</v>
      </c>
      <c r="N32" s="298">
        <v>-5.0999999999999996</v>
      </c>
    </row>
    <row r="33" spans="1:16" ht="13.5" customHeight="1" x14ac:dyDescent="0.15">
      <c r="A33" s="250"/>
      <c r="B33" s="246"/>
      <c r="C33" s="246"/>
      <c r="D33" s="246"/>
      <c r="E33" s="246"/>
      <c r="F33" s="246"/>
      <c r="G33" s="1163" t="s">
        <v>502</v>
      </c>
      <c r="H33" s="1164"/>
      <c r="I33" s="1164"/>
      <c r="J33" s="1165"/>
      <c r="K33" s="296" t="s">
        <v>487</v>
      </c>
      <c r="L33" s="296" t="s">
        <v>487</v>
      </c>
      <c r="M33" s="297" t="s">
        <v>487</v>
      </c>
      <c r="N33" s="298" t="s">
        <v>487</v>
      </c>
    </row>
    <row r="34" spans="1:16" ht="27" customHeight="1" x14ac:dyDescent="0.15">
      <c r="A34" s="250"/>
      <c r="B34" s="246"/>
      <c r="C34" s="246"/>
      <c r="D34" s="246"/>
      <c r="E34" s="246"/>
      <c r="F34" s="246"/>
      <c r="G34" s="1163" t="s">
        <v>503</v>
      </c>
      <c r="H34" s="1164"/>
      <c r="I34" s="1164"/>
      <c r="J34" s="1165"/>
      <c r="K34" s="296" t="s">
        <v>487</v>
      </c>
      <c r="L34" s="296" t="s">
        <v>487</v>
      </c>
      <c r="M34" s="297">
        <v>1</v>
      </c>
      <c r="N34" s="298" t="s">
        <v>487</v>
      </c>
    </row>
    <row r="35" spans="1:16" ht="27" customHeight="1" x14ac:dyDescent="0.15">
      <c r="A35" s="250"/>
      <c r="B35" s="246"/>
      <c r="C35" s="246"/>
      <c r="D35" s="246"/>
      <c r="E35" s="246"/>
      <c r="F35" s="246"/>
      <c r="G35" s="1163" t="s">
        <v>504</v>
      </c>
      <c r="H35" s="1164"/>
      <c r="I35" s="1164"/>
      <c r="J35" s="1165"/>
      <c r="K35" s="296">
        <v>78952</v>
      </c>
      <c r="L35" s="296">
        <v>10640</v>
      </c>
      <c r="M35" s="297">
        <v>19095</v>
      </c>
      <c r="N35" s="298">
        <v>-44.3</v>
      </c>
    </row>
    <row r="36" spans="1:16" ht="27" customHeight="1" x14ac:dyDescent="0.15">
      <c r="A36" s="250"/>
      <c r="B36" s="246"/>
      <c r="C36" s="246"/>
      <c r="D36" s="246"/>
      <c r="E36" s="246"/>
      <c r="F36" s="246"/>
      <c r="G36" s="1163" t="s">
        <v>505</v>
      </c>
      <c r="H36" s="1164"/>
      <c r="I36" s="1164"/>
      <c r="J36" s="1165"/>
      <c r="K36" s="296">
        <v>79329</v>
      </c>
      <c r="L36" s="296">
        <v>10691</v>
      </c>
      <c r="M36" s="297">
        <v>5066</v>
      </c>
      <c r="N36" s="298">
        <v>111</v>
      </c>
    </row>
    <row r="37" spans="1:16" ht="13.5" customHeight="1" x14ac:dyDescent="0.15">
      <c r="A37" s="250"/>
      <c r="B37" s="246"/>
      <c r="C37" s="246"/>
      <c r="D37" s="246"/>
      <c r="E37" s="246"/>
      <c r="F37" s="246"/>
      <c r="G37" s="1163" t="s">
        <v>506</v>
      </c>
      <c r="H37" s="1164"/>
      <c r="I37" s="1164"/>
      <c r="J37" s="1165"/>
      <c r="K37" s="296">
        <v>155213</v>
      </c>
      <c r="L37" s="296">
        <v>20918</v>
      </c>
      <c r="M37" s="297">
        <v>1361</v>
      </c>
      <c r="N37" s="298">
        <v>1437</v>
      </c>
    </row>
    <row r="38" spans="1:16" ht="27" customHeight="1" x14ac:dyDescent="0.15">
      <c r="A38" s="250"/>
      <c r="B38" s="246"/>
      <c r="C38" s="246"/>
      <c r="D38" s="246"/>
      <c r="E38" s="246"/>
      <c r="F38" s="246"/>
      <c r="G38" s="1166" t="s">
        <v>507</v>
      </c>
      <c r="H38" s="1167"/>
      <c r="I38" s="1167"/>
      <c r="J38" s="1168"/>
      <c r="K38" s="299">
        <v>104</v>
      </c>
      <c r="L38" s="299">
        <v>14</v>
      </c>
      <c r="M38" s="300">
        <v>15</v>
      </c>
      <c r="N38" s="301">
        <v>-6.7</v>
      </c>
      <c r="O38" s="295"/>
    </row>
    <row r="39" spans="1:16" x14ac:dyDescent="0.15">
      <c r="A39" s="250"/>
      <c r="B39" s="246"/>
      <c r="C39" s="246"/>
      <c r="D39" s="246"/>
      <c r="E39" s="246"/>
      <c r="F39" s="246"/>
      <c r="G39" s="1166" t="s">
        <v>508</v>
      </c>
      <c r="H39" s="1167"/>
      <c r="I39" s="1167"/>
      <c r="J39" s="1168"/>
      <c r="K39" s="302">
        <v>-12430</v>
      </c>
      <c r="L39" s="302">
        <v>-1675</v>
      </c>
      <c r="M39" s="303">
        <v>-2978</v>
      </c>
      <c r="N39" s="304">
        <v>-43.8</v>
      </c>
      <c r="O39" s="295"/>
    </row>
    <row r="40" spans="1:16" ht="27" customHeight="1" x14ac:dyDescent="0.15">
      <c r="A40" s="250"/>
      <c r="B40" s="246"/>
      <c r="C40" s="246"/>
      <c r="D40" s="246"/>
      <c r="E40" s="246"/>
      <c r="F40" s="246"/>
      <c r="G40" s="1163" t="s">
        <v>509</v>
      </c>
      <c r="H40" s="1164"/>
      <c r="I40" s="1164"/>
      <c r="J40" s="1165"/>
      <c r="K40" s="302">
        <v>-487831</v>
      </c>
      <c r="L40" s="302">
        <v>-65745</v>
      </c>
      <c r="M40" s="303">
        <v>-63538</v>
      </c>
      <c r="N40" s="304">
        <v>3.5</v>
      </c>
      <c r="O40" s="295"/>
    </row>
    <row r="41" spans="1:16" x14ac:dyDescent="0.15">
      <c r="A41" s="250"/>
      <c r="B41" s="246"/>
      <c r="C41" s="246"/>
      <c r="D41" s="246"/>
      <c r="E41" s="246"/>
      <c r="F41" s="246"/>
      <c r="G41" s="1169" t="s">
        <v>282</v>
      </c>
      <c r="H41" s="1170"/>
      <c r="I41" s="1170"/>
      <c r="J41" s="1171"/>
      <c r="K41" s="296">
        <v>306303</v>
      </c>
      <c r="L41" s="302">
        <v>41281</v>
      </c>
      <c r="M41" s="303">
        <v>29028</v>
      </c>
      <c r="N41" s="304">
        <v>42.2</v>
      </c>
      <c r="O41" s="295"/>
    </row>
    <row r="42" spans="1:16" x14ac:dyDescent="0.15">
      <c r="A42" s="250"/>
      <c r="B42" s="246"/>
      <c r="C42" s="246"/>
      <c r="D42" s="246"/>
      <c r="E42" s="246"/>
      <c r="F42" s="246"/>
      <c r="G42" s="305" t="s">
        <v>510</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511</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512</v>
      </c>
      <c r="H48" s="310"/>
      <c r="I48" s="310"/>
      <c r="J48" s="310"/>
      <c r="K48" s="310"/>
      <c r="L48" s="310"/>
      <c r="M48" s="311"/>
      <c r="N48" s="310"/>
    </row>
    <row r="49" spans="1:14" ht="13.5" customHeight="1" x14ac:dyDescent="0.15">
      <c r="A49" s="250"/>
      <c r="B49" s="246"/>
      <c r="C49" s="246"/>
      <c r="D49" s="246"/>
      <c r="E49" s="246"/>
      <c r="F49" s="246"/>
      <c r="G49" s="312"/>
      <c r="H49" s="313"/>
      <c r="I49" s="1158" t="s">
        <v>478</v>
      </c>
      <c r="J49" s="1160" t="s">
        <v>513</v>
      </c>
      <c r="K49" s="1161"/>
      <c r="L49" s="1161"/>
      <c r="M49" s="1161"/>
      <c r="N49" s="1162"/>
    </row>
    <row r="50" spans="1:14" x14ac:dyDescent="0.15">
      <c r="A50" s="250"/>
      <c r="B50" s="246"/>
      <c r="C50" s="246"/>
      <c r="D50" s="246"/>
      <c r="E50" s="246"/>
      <c r="F50" s="246"/>
      <c r="G50" s="314"/>
      <c r="H50" s="315"/>
      <c r="I50" s="1159"/>
      <c r="J50" s="316" t="s">
        <v>514</v>
      </c>
      <c r="K50" s="317" t="s">
        <v>515</v>
      </c>
      <c r="L50" s="318" t="s">
        <v>516</v>
      </c>
      <c r="M50" s="319" t="s">
        <v>517</v>
      </c>
      <c r="N50" s="320" t="s">
        <v>518</v>
      </c>
    </row>
    <row r="51" spans="1:14" x14ac:dyDescent="0.15">
      <c r="A51" s="250"/>
      <c r="B51" s="246"/>
      <c r="C51" s="246"/>
      <c r="D51" s="246"/>
      <c r="E51" s="246"/>
      <c r="F51" s="246"/>
      <c r="G51" s="312" t="s">
        <v>519</v>
      </c>
      <c r="H51" s="313"/>
      <c r="I51" s="321">
        <v>581742</v>
      </c>
      <c r="J51" s="322">
        <v>72681</v>
      </c>
      <c r="K51" s="323">
        <v>-34.5</v>
      </c>
      <c r="L51" s="324">
        <v>94828</v>
      </c>
      <c r="M51" s="325">
        <v>3.1</v>
      </c>
      <c r="N51" s="326">
        <v>-37.6</v>
      </c>
    </row>
    <row r="52" spans="1:14" x14ac:dyDescent="0.15">
      <c r="A52" s="250"/>
      <c r="B52" s="246"/>
      <c r="C52" s="246"/>
      <c r="D52" s="246"/>
      <c r="E52" s="246"/>
      <c r="F52" s="246"/>
      <c r="G52" s="327"/>
      <c r="H52" s="328" t="s">
        <v>520</v>
      </c>
      <c r="I52" s="329">
        <v>446658</v>
      </c>
      <c r="J52" s="330">
        <v>55804</v>
      </c>
      <c r="K52" s="331">
        <v>-13.1</v>
      </c>
      <c r="L52" s="332">
        <v>55133</v>
      </c>
      <c r="M52" s="333">
        <v>4.9000000000000004</v>
      </c>
      <c r="N52" s="334">
        <v>-18</v>
      </c>
    </row>
    <row r="53" spans="1:14" x14ac:dyDescent="0.15">
      <c r="A53" s="250"/>
      <c r="B53" s="246"/>
      <c r="C53" s="246"/>
      <c r="D53" s="246"/>
      <c r="E53" s="246"/>
      <c r="F53" s="246"/>
      <c r="G53" s="312" t="s">
        <v>521</v>
      </c>
      <c r="H53" s="313"/>
      <c r="I53" s="321">
        <v>753057</v>
      </c>
      <c r="J53" s="322">
        <v>95420</v>
      </c>
      <c r="K53" s="323">
        <v>31.3</v>
      </c>
      <c r="L53" s="324">
        <v>119674</v>
      </c>
      <c r="M53" s="325">
        <v>26.2</v>
      </c>
      <c r="N53" s="326">
        <v>5.0999999999999996</v>
      </c>
    </row>
    <row r="54" spans="1:14" x14ac:dyDescent="0.15">
      <c r="A54" s="250"/>
      <c r="B54" s="246"/>
      <c r="C54" s="246"/>
      <c r="D54" s="246"/>
      <c r="E54" s="246"/>
      <c r="F54" s="246"/>
      <c r="G54" s="327"/>
      <c r="H54" s="328" t="s">
        <v>520</v>
      </c>
      <c r="I54" s="329">
        <v>507792</v>
      </c>
      <c r="J54" s="330">
        <v>64343</v>
      </c>
      <c r="K54" s="331">
        <v>15.3</v>
      </c>
      <c r="L54" s="332">
        <v>57803</v>
      </c>
      <c r="M54" s="333">
        <v>4.8</v>
      </c>
      <c r="N54" s="334">
        <v>10.5</v>
      </c>
    </row>
    <row r="55" spans="1:14" x14ac:dyDescent="0.15">
      <c r="A55" s="250"/>
      <c r="B55" s="246"/>
      <c r="C55" s="246"/>
      <c r="D55" s="246"/>
      <c r="E55" s="246"/>
      <c r="F55" s="246"/>
      <c r="G55" s="312" t="s">
        <v>522</v>
      </c>
      <c r="H55" s="313"/>
      <c r="I55" s="321">
        <v>1375048</v>
      </c>
      <c r="J55" s="322">
        <v>177908</v>
      </c>
      <c r="K55" s="323">
        <v>86.4</v>
      </c>
      <c r="L55" s="324">
        <v>119685</v>
      </c>
      <c r="M55" s="325">
        <v>0</v>
      </c>
      <c r="N55" s="326">
        <v>86.4</v>
      </c>
    </row>
    <row r="56" spans="1:14" x14ac:dyDescent="0.15">
      <c r="A56" s="250"/>
      <c r="B56" s="246"/>
      <c r="C56" s="246"/>
      <c r="D56" s="246"/>
      <c r="E56" s="246"/>
      <c r="F56" s="246"/>
      <c r="G56" s="327"/>
      <c r="H56" s="328" t="s">
        <v>520</v>
      </c>
      <c r="I56" s="329">
        <v>1023165</v>
      </c>
      <c r="J56" s="330">
        <v>132380</v>
      </c>
      <c r="K56" s="331">
        <v>105.7</v>
      </c>
      <c r="L56" s="332">
        <v>68464</v>
      </c>
      <c r="M56" s="333">
        <v>18.399999999999999</v>
      </c>
      <c r="N56" s="334">
        <v>87.3</v>
      </c>
    </row>
    <row r="57" spans="1:14" x14ac:dyDescent="0.15">
      <c r="A57" s="250"/>
      <c r="B57" s="246"/>
      <c r="C57" s="246"/>
      <c r="D57" s="246"/>
      <c r="E57" s="246"/>
      <c r="F57" s="246"/>
      <c r="G57" s="312" t="s">
        <v>523</v>
      </c>
      <c r="H57" s="313"/>
      <c r="I57" s="321">
        <v>1361993</v>
      </c>
      <c r="J57" s="322">
        <v>180636</v>
      </c>
      <c r="K57" s="323">
        <v>1.5</v>
      </c>
      <c r="L57" s="324">
        <v>109920</v>
      </c>
      <c r="M57" s="325">
        <v>-8.1999999999999993</v>
      </c>
      <c r="N57" s="326">
        <v>9.6999999999999993</v>
      </c>
    </row>
    <row r="58" spans="1:14" x14ac:dyDescent="0.15">
      <c r="A58" s="250"/>
      <c r="B58" s="246"/>
      <c r="C58" s="246"/>
      <c r="D58" s="246"/>
      <c r="E58" s="246"/>
      <c r="F58" s="246"/>
      <c r="G58" s="327"/>
      <c r="H58" s="328" t="s">
        <v>520</v>
      </c>
      <c r="I58" s="329">
        <v>562300</v>
      </c>
      <c r="J58" s="330">
        <v>74576</v>
      </c>
      <c r="K58" s="331">
        <v>-43.7</v>
      </c>
      <c r="L58" s="332">
        <v>62739</v>
      </c>
      <c r="M58" s="333">
        <v>-8.4</v>
      </c>
      <c r="N58" s="334">
        <v>-35.299999999999997</v>
      </c>
    </row>
    <row r="59" spans="1:14" x14ac:dyDescent="0.15">
      <c r="A59" s="250"/>
      <c r="B59" s="246"/>
      <c r="C59" s="246"/>
      <c r="D59" s="246"/>
      <c r="E59" s="246"/>
      <c r="F59" s="246"/>
      <c r="G59" s="312" t="s">
        <v>524</v>
      </c>
      <c r="H59" s="313"/>
      <c r="I59" s="321">
        <v>590874</v>
      </c>
      <c r="J59" s="322">
        <v>79633</v>
      </c>
      <c r="K59" s="323">
        <v>-55.9</v>
      </c>
      <c r="L59" s="324">
        <v>119882</v>
      </c>
      <c r="M59" s="325">
        <v>9.1</v>
      </c>
      <c r="N59" s="326">
        <v>-65</v>
      </c>
    </row>
    <row r="60" spans="1:14" x14ac:dyDescent="0.15">
      <c r="A60" s="250"/>
      <c r="B60" s="246"/>
      <c r="C60" s="246"/>
      <c r="D60" s="246"/>
      <c r="E60" s="246"/>
      <c r="F60" s="246"/>
      <c r="G60" s="327"/>
      <c r="H60" s="328" t="s">
        <v>520</v>
      </c>
      <c r="I60" s="335">
        <v>378638</v>
      </c>
      <c r="J60" s="330">
        <v>51029</v>
      </c>
      <c r="K60" s="331">
        <v>-31.6</v>
      </c>
      <c r="L60" s="332">
        <v>66481</v>
      </c>
      <c r="M60" s="333">
        <v>6</v>
      </c>
      <c r="N60" s="334">
        <v>-37.6</v>
      </c>
    </row>
    <row r="61" spans="1:14" x14ac:dyDescent="0.15">
      <c r="A61" s="250"/>
      <c r="B61" s="246"/>
      <c r="C61" s="246"/>
      <c r="D61" s="246"/>
      <c r="E61" s="246"/>
      <c r="F61" s="246"/>
      <c r="G61" s="312" t="s">
        <v>525</v>
      </c>
      <c r="H61" s="336"/>
      <c r="I61" s="337">
        <v>932543</v>
      </c>
      <c r="J61" s="338">
        <v>121256</v>
      </c>
      <c r="K61" s="339">
        <v>5.8</v>
      </c>
      <c r="L61" s="340">
        <v>112798</v>
      </c>
      <c r="M61" s="341">
        <v>6</v>
      </c>
      <c r="N61" s="326">
        <v>-0.2</v>
      </c>
    </row>
    <row r="62" spans="1:14" x14ac:dyDescent="0.15">
      <c r="A62" s="250"/>
      <c r="B62" s="246"/>
      <c r="C62" s="246"/>
      <c r="D62" s="246"/>
      <c r="E62" s="246"/>
      <c r="F62" s="246"/>
      <c r="G62" s="327"/>
      <c r="H62" s="328" t="s">
        <v>520</v>
      </c>
      <c r="I62" s="329">
        <v>583711</v>
      </c>
      <c r="J62" s="330">
        <v>75626</v>
      </c>
      <c r="K62" s="331">
        <v>6.5</v>
      </c>
      <c r="L62" s="332">
        <v>62124</v>
      </c>
      <c r="M62" s="333">
        <v>5.0999999999999996</v>
      </c>
      <c r="N62" s="334">
        <v>1.4</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3"/>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3"/>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3"/>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72" t="s">
        <v>3</v>
      </c>
      <c r="D47" s="1172"/>
      <c r="E47" s="1173"/>
      <c r="F47" s="11">
        <v>24.15</v>
      </c>
      <c r="G47" s="12">
        <v>21.81</v>
      </c>
      <c r="H47" s="12">
        <v>19</v>
      </c>
      <c r="I47" s="12">
        <v>16.809999999999999</v>
      </c>
      <c r="J47" s="13">
        <v>16.07</v>
      </c>
    </row>
    <row r="48" spans="2:10" ht="57.75" customHeight="1" x14ac:dyDescent="0.15">
      <c r="B48" s="14"/>
      <c r="C48" s="1174" t="s">
        <v>4</v>
      </c>
      <c r="D48" s="1174"/>
      <c r="E48" s="1175"/>
      <c r="F48" s="15">
        <v>4.22</v>
      </c>
      <c r="G48" s="16">
        <v>6.28</v>
      </c>
      <c r="H48" s="16">
        <v>4.29</v>
      </c>
      <c r="I48" s="16">
        <v>8.98</v>
      </c>
      <c r="J48" s="17">
        <v>6.89</v>
      </c>
    </row>
    <row r="49" spans="2:10" ht="57.75" customHeight="1" thickBot="1" x14ac:dyDescent="0.2">
      <c r="B49" s="18"/>
      <c r="C49" s="1176" t="s">
        <v>5</v>
      </c>
      <c r="D49" s="1176"/>
      <c r="E49" s="1177"/>
      <c r="F49" s="19" t="s">
        <v>532</v>
      </c>
      <c r="G49" s="20" t="s">
        <v>533</v>
      </c>
      <c r="H49" s="20" t="s">
        <v>534</v>
      </c>
      <c r="I49" s="20">
        <v>3.35</v>
      </c>
      <c r="J49" s="21" t="s">
        <v>535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3"/>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2018-03-14T05:07:03Z</cp:lastPrinted>
  <dcterms:created xsi:type="dcterms:W3CDTF">2018-01-24T06:30:45Z</dcterms:created>
  <dcterms:modified xsi:type="dcterms:W3CDTF">2018-10-18T09:14:36Z</dcterms:modified>
  <cp:category/>
</cp:coreProperties>
</file>