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Y:\06 財政係\00_照会・回答・通知・公営企業\Ｒ６年度\■公営企業関係\28_公営企業に係る経営比較分析表（令和５年度決算）の分析等について\3_回答\下水道\"/>
    </mc:Choice>
  </mc:AlternateContent>
  <xr:revisionPtr revIDLastSave="0" documentId="13_ncr:1_{DBA87A5B-C7C3-4825-B3F6-D1AC2A3796B1}" xr6:coauthVersionLast="47" xr6:coauthVersionMax="47" xr10:uidLastSave="{00000000-0000-0000-0000-000000000000}"/>
  <workbookProtection workbookAlgorithmName="SHA-512" workbookHashValue="/qG15M7+FNBXAfCDHLOVDURIkkKjmoC8oDF/dq73vKwkddgjydc4/SFkMQ2ywaynglEKgC/DA6/m/ImI05lhjw==" workbookSaltValue="8Y30b2p2ApMIJGj0QPiXbw==" workbookSpinCount="100000" lockStructure="1"/>
  <bookViews>
    <workbookView xWindow="-108" yWindow="-108" windowWidth="23256" windowHeight="1389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T10" i="4"/>
  <c r="AL10" i="4"/>
  <c r="I10" i="4"/>
</calcChain>
</file>

<file path=xl/sharedStrings.xml><?xml version="1.0" encoding="utf-8"?>
<sst xmlns="http://schemas.openxmlformats.org/spreadsheetml/2006/main" count="252" uniqueCount="120">
  <si>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</si>
  <si>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</si>
  <si>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</si>
  <si>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</si>
  <si>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</si>
  <si>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</si>
  <si>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</si>
  <si>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</si>
  <si>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</si>
  <si>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</si>
  <si>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</si>
  <si>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</si>
  <si>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</si>
  <si>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</si>
  <si>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</si>
  <si>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</si>
  <si>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</si>
  <si>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</si>
  <si>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</si>
  <si>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</si>
  <si>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</si>
  <si>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</si>
  <si>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</si>
  <si>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</si>
  <si>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</si>
  <si>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</si>
  <si>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</si>
  <si>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</si>
  <si>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</si>
  <si>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</si>
  <si>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</si>
  <si>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</si>
  <si>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</si>
  <si>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</si>
  <si>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</si>
  <si>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</si>
  <si>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</si>
  <si>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</si>
  <si>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</si>
  <si>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</si>
  <si>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</si>
  <si>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</si>
  <si>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</si>
  <si>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</si>
  <si>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</si>
  <si>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</si>
  <si>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</si>
  <si>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</si>
  <si>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</si>
  <si>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</si>
  <si>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</si>
  <si>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</si>
  <si>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</si>
  <si>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</si>
  <si>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</si>
  <si>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</si>
  <si>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</si>
  <si>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</si>
  <si>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</si>
  <si>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</si>
  <si>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</si>
  <si>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</si>
  <si>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</si>
  <si>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</si>
  <si>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</si>
  <si>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</si>
  <si>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</si>
  <si>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</si>
  <si>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</si>
  <si>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</si>
  <si>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</si>
  <si>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</si>
  <si>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</si>
  <si>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</si>
  <si>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</si>
  <si>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</si>
  <si>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</si>
  <si>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</si>
  <si>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</si>
  <si>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</si>
  <si>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</si>
  <si>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</si>
  <si>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</si>
  <si>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</si>
  <si>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</si>
  <si>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</si>
  <si>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</si>
  <si>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</si>
  <si>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</si>
  <si>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</si>
  <si>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</si>
  <si>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</si>
  <si>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</si>
  <si>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</si>
  <si>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</si>
  <si>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</si>
  <si>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</si>
  <si>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</si>
  <si>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苓北町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</si>
  <si>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</si>
  <si>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</si>
  <si>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</si>
  <si>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</si>
  <si>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</si>
  <si>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</si>
  <si>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</si>
  <si>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</si>
  <si>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</si>
  <si>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</si>
  <si>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</si>
  <si>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</si>
  <si>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</si>
  <si>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</si>
  <si>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</si>
  <si>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</si>
  <si>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</si>
  <si>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</si>
  <si>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①・⑤について
　①収益的収支比率が前年から2.41%ほど上昇したが、収支比率は-7.02％の赤字経営となっており、前年に引き続き高齢者減免による使用料の減少や修繕費の増額が影響している。⑤に関してはコロナ対策として行った使用料の減免措置期間を短くしたため、前年度から6.65％の増となった。
④について
　④企業債残高は、毎年計画的に償還しており、類似団体と比較してもかなり低い水準を維持している。しかし、償還に係る費用については一般会計からの繰入金に依存している。
⑥について
　汚水処理原価については、過去５年で比較すると増加傾向にあり、設置した浄化槽やブロワが耐用年数を迎えつつあるのが影響していると考えられる。軽微な修繕により交換時期を遅らせることで費用の効率性アップにつなげなければならない。
　令和５年度については自家水利用の家庭等へメーター器を設置する工事を行っており、その費用分が増加した。
⑧について
　水洗化率が類似団体平均値より下回っているため、単独処理浄化槽世帯の合併処理浄化槽への転換を促進し、環境保全と使用料収入の増加につなげなければならない。</t>
    <rPh sb="29" eb="31">
      <t>ジョウショウ</t>
    </rPh>
    <rPh sb="35" eb="39">
      <t>シュウシヒリツ</t>
    </rPh>
    <rPh sb="58" eb="60">
      <t>ゼンネン</t>
    </rPh>
    <rPh sb="61" eb="62">
      <t>ヒ</t>
    </rPh>
    <rPh sb="63" eb="64">
      <t>ツヅ</t>
    </rPh>
    <rPh sb="119" eb="121">
      <t>キカン</t>
    </rPh>
    <rPh sb="122" eb="123">
      <t>ミジカ</t>
    </rPh>
    <rPh sb="140" eb="141">
      <t>ゾウ</t>
    </rPh>
    <rPh sb="354" eb="356">
      <t>レイワ</t>
    </rPh>
    <rPh sb="357" eb="359">
      <t>ネンド</t>
    </rPh>
    <rPh sb="364" eb="367">
      <t>ジカスイ</t>
    </rPh>
    <rPh sb="367" eb="369">
      <t>リヨウ</t>
    </rPh>
    <rPh sb="370" eb="373">
      <t>カテイトウ</t>
    </rPh>
    <rPh sb="378" eb="379">
      <t>キ</t>
    </rPh>
    <rPh sb="380" eb="382">
      <t>セッチ</t>
    </rPh>
    <rPh sb="384" eb="386">
      <t>コウジ</t>
    </rPh>
    <rPh sb="387" eb="388">
      <t>オコナ</t>
    </rPh>
    <rPh sb="395" eb="397">
      <t>ヒヨウ</t>
    </rPh>
    <rPh sb="397" eb="398">
      <t>ブン</t>
    </rPh>
    <rPh sb="399" eb="401">
      <t>ゾウカ</t>
    </rPh>
    <phoneticPr fontId="4"/>
  </si>
  <si>
    <t>苓北町では、特定地域生活排水処理事業を平成10年度から開始しており、それ以前に個人に設置し、移管された合併処理浄化槽についても清掃及び保守点検並びに法定検査を受検し、適正な維持管理を行っている。耐用年数について、浄化槽躯体が30年、ブロワ等の付属機器が7～15年と言われている。付属機器については経年劣化により故障等が発生した際に交換等をしているが、浄化槽躯体については、使用方法次第では著しく老朽化や劣化が生じているものがある可能性もある。大規模な修繕や浄化槽の取替等で多額の経費が必要となる前に、清掃や保守点検時に異常を早期発見し、修繕を行い長寿命化を図っていく。特に、事業開始以前に設置された浄化槽については、注意して維持管理していく。</t>
    <phoneticPr fontId="4"/>
  </si>
  <si>
    <t>収入については、独立採算が原則であるが、使用料収入のみで賄えておらず、不足分を一般会計からの繰入金に頼っている。さらに、高齢者世帯への減免措置や、人口の流出に伴う休止等により使用料が減少傾向にある。下水道や農業集落排水事業区域外において、汲み取りや単独処理浄化槽の世帯が存在するため、合併処理浄化槽への積極的な転換を促進し、使用料収入及び水洗化率の向上、水環境の保全につなげていかなければならない。
　支出については大規模な修繕が発生しないように、適正な維持管理に努め、不要な支出が発生しないようにする必要がある。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</si>
</sst>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6F-4849-BD35-F4B358646D2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86F-4849-BD35-F4B358646D2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12-4F11-A78E-BC9B09F255A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AD12-4F11-A78E-BC9B09F255A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80.06</c:v>
                </c:pt>
                <c:pt idx="1">
                  <c:v>81.09</c:v>
                </c:pt>
                <c:pt idx="2">
                  <c:v>81.63</c:v>
                </c:pt>
                <c:pt idx="3">
                  <c:v>81.900000000000006</c:v>
                </c:pt>
                <c:pt idx="4">
                  <c:v>81.69</c:v>
                </c:pt>
              </c:numCache>
            </c:numRef>
          </c:val>
          <c:extLst>
            <c:ext xmlns:c16="http://schemas.microsoft.com/office/drawing/2014/chart" uri="{C3380CC4-5D6E-409C-BE32-E72D297353CC}">
              <c16:uniqueId val="{00000000-CC59-49A8-8BAB-2E51416F962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CC59-49A8-8BAB-2E51416F962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101.98</c:v>
                </c:pt>
                <c:pt idx="1">
                  <c:v>96.2</c:v>
                </c:pt>
                <c:pt idx="2">
                  <c:v>99.99</c:v>
                </c:pt>
                <c:pt idx="3">
                  <c:v>90.57</c:v>
                </c:pt>
                <c:pt idx="4">
                  <c:v>92.98</c:v>
                </c:pt>
              </c:numCache>
            </c:numRef>
          </c:val>
          <c:extLst>
            <c:ext xmlns:c16="http://schemas.microsoft.com/office/drawing/2014/chart" uri="{C3380CC4-5D6E-409C-BE32-E72D297353CC}">
              <c16:uniqueId val="{00000000-D09B-4132-9B43-0F3A21FD4D2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9B-4132-9B43-0F3A21FD4D2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40-4705-9D5C-26C3AD6B8B0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40-4705-9D5C-26C3AD6B8B0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29-44CC-8DC8-B000E942D95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29-44CC-8DC8-B000E942D95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60-470A-81EC-7BE9CDF0E91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60-470A-81EC-7BE9CDF0E91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C8-4A91-B501-5E15F2DBD3E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C8-4A91-B501-5E15F2DBD3E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6.06</c:v>
                </c:pt>
                <c:pt idx="1">
                  <c:v>4.8899999999999997</c:v>
                </c:pt>
                <c:pt idx="2">
                  <c:v>5.4</c:v>
                </c:pt>
                <c:pt idx="3" formatCode="#,##0.00;&quot;△&quot;#,##0.00">
                  <c:v>0</c:v>
                </c:pt>
                <c:pt idx="4" formatCode="#,##0.00;&quot;△&quot;#,##0.00">
                  <c:v>0</c:v>
                </c:pt>
              </c:numCache>
            </c:numRef>
          </c:val>
          <c:extLst>
            <c:ext xmlns:c16="http://schemas.microsoft.com/office/drawing/2014/chart" uri="{C3380CC4-5D6E-409C-BE32-E72D297353CC}">
              <c16:uniqueId val="{00000000-EDD9-4D4C-892A-106ADA58536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EDD9-4D4C-892A-106ADA58536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74.09</c:v>
                </c:pt>
                <c:pt idx="1">
                  <c:v>74.010000000000005</c:v>
                </c:pt>
                <c:pt idx="2">
                  <c:v>73.8</c:v>
                </c:pt>
                <c:pt idx="3">
                  <c:v>32.799999999999997</c:v>
                </c:pt>
                <c:pt idx="4">
                  <c:v>39.450000000000003</c:v>
                </c:pt>
              </c:numCache>
            </c:numRef>
          </c:val>
          <c:extLst>
            <c:ext xmlns:c16="http://schemas.microsoft.com/office/drawing/2014/chart" uri="{C3380CC4-5D6E-409C-BE32-E72D297353CC}">
              <c16:uniqueId val="{00000000-A409-4922-86F9-0A24D6F7015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A409-4922-86F9-0A24D6F7015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283.33999999999997</c:v>
                </c:pt>
                <c:pt idx="1">
                  <c:v>277.94</c:v>
                </c:pt>
                <c:pt idx="2">
                  <c:v>287.69</c:v>
                </c:pt>
                <c:pt idx="3">
                  <c:v>325.38</c:v>
                </c:pt>
                <c:pt idx="4">
                  <c:v>355.75</c:v>
                </c:pt>
              </c:numCache>
            </c:numRef>
          </c:val>
          <c:extLst>
            <c:ext xmlns:c16="http://schemas.microsoft.com/office/drawing/2014/chart" uri="{C3380CC4-5D6E-409C-BE32-E72D297353CC}">
              <c16:uniqueId val="{00000000-BFD1-4635-B395-2E35AD7A476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BFD1-4635-B395-2E35AD7A476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49"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熊本県　苓北町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6409</v>
      </c>
      <c r="AM8" s="54"/>
      <c r="AN8" s="54"/>
      <c r="AO8" s="54"/>
      <c r="AP8" s="54"/>
      <c r="AQ8" s="54"/>
      <c r="AR8" s="54"/>
      <c r="AS8" s="54"/>
      <c r="AT8" s="53">
        <f>データ!T6</f>
        <v>67.58</v>
      </c>
      <c r="AU8" s="53"/>
      <c r="AV8" s="53"/>
      <c r="AW8" s="53"/>
      <c r="AX8" s="53"/>
      <c r="AY8" s="53"/>
      <c r="AZ8" s="53"/>
      <c r="BA8" s="53"/>
      <c r="BB8" s="53">
        <f>データ!U6</f>
        <v>94.84</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t="str">
        <f>データ!O6</f>
        <v>該当数値なし</v>
      </c>
      <c r="J10" s="53"/>
      <c r="K10" s="53"/>
      <c r="L10" s="53"/>
      <c r="M10" s="53"/>
      <c r="N10" s="53"/>
      <c r="O10" s="53"/>
      <c r="P10" s="53">
        <f>データ!P6</f>
        <v>18.37</v>
      </c>
      <c r="Q10" s="53"/>
      <c r="R10" s="53"/>
      <c r="S10" s="53"/>
      <c r="T10" s="53"/>
      <c r="U10" s="53"/>
      <c r="V10" s="53"/>
      <c r="W10" s="53">
        <f>データ!Q6</f>
        <v>100</v>
      </c>
      <c r="X10" s="53"/>
      <c r="Y10" s="53"/>
      <c r="Z10" s="53"/>
      <c r="AA10" s="53"/>
      <c r="AB10" s="53"/>
      <c r="AC10" s="53"/>
      <c r="AD10" s="54">
        <f>データ!R6</f>
        <v>3300</v>
      </c>
      <c r="AE10" s="54"/>
      <c r="AF10" s="54"/>
      <c r="AG10" s="54"/>
      <c r="AH10" s="54"/>
      <c r="AI10" s="54"/>
      <c r="AJ10" s="54"/>
      <c r="AK10" s="2"/>
      <c r="AL10" s="54">
        <f>データ!V6</f>
        <v>1163</v>
      </c>
      <c r="AM10" s="54"/>
      <c r="AN10" s="54"/>
      <c r="AO10" s="54"/>
      <c r="AP10" s="54"/>
      <c r="AQ10" s="54"/>
      <c r="AR10" s="54"/>
      <c r="AS10" s="54"/>
      <c r="AT10" s="53">
        <f>データ!W6</f>
        <v>0.1</v>
      </c>
      <c r="AU10" s="53"/>
      <c r="AV10" s="53"/>
      <c r="AW10" s="53"/>
      <c r="AX10" s="53"/>
      <c r="AY10" s="53"/>
      <c r="AZ10" s="53"/>
      <c r="BA10" s="53"/>
      <c r="BB10" s="53">
        <f>データ!X6</f>
        <v>11630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【349.83】</v>
      </c>
      <c r="I86" s="12" t="str">
        <f>データ!CA6</f>
        <v>【53.65】</v>
      </c>
      <c r="J86" s="12" t="str">
        <f>データ!CL6</f>
        <v>【307.86】</v>
      </c>
      <c r="K86" s="12" t="str">
        <f>データ!CW6</f>
        <v>【54.61】</v>
      </c>
      <c r="L86" s="12" t="str">
        <f>データ!DH6</f>
        <v>【85.31】</v>
      </c>
      <c r="M86" s="12" t="s">
        <v>43</v>
      </c>
      <c r="N86" s="12" t="s">
        <v>44</v>
      </c>
      <c r="O86" s="12" t="str">
        <f>データ!EO6</f>
        <v>【-】</v>
      </c>
    </row>
  </sheetData>
  <sheetProtection algorithmName="SHA-512" hashValue="Xpbc/Mo0/OCpgN9OXoi1QfklEDAUJetepLxrP7UdZF0ZH9VkDPUjqW888Zw8/o18gGZJAQBYd9MKbQ6smIkfQQ==" saltValue="4Tp9Vy8fISL2H8BzkKJtR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435317</v>
      </c>
      <c r="D6" s="19">
        <f t="shared" si="3"/>
        <v>47</v>
      </c>
      <c r="E6" s="19">
        <f t="shared" si="3"/>
        <v>18</v>
      </c>
      <c r="F6" s="19">
        <f t="shared" si="3"/>
        <v>0</v>
      </c>
      <c r="G6" s="19">
        <f t="shared" si="3"/>
        <v>0</v>
      </c>
      <c r="H6" s="19" t="str">
        <f t="shared" si="3"/>
        <v>熊本県　苓北町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18.37</v>
      </c>
      <c r="Q6" s="20">
        <f t="shared" si="3"/>
        <v>100</v>
      </c>
      <c r="R6" s="20">
        <f t="shared" si="3"/>
        <v>3300</v>
      </c>
      <c r="S6" s="20">
        <f t="shared" si="3"/>
        <v>6409</v>
      </c>
      <c r="T6" s="20">
        <f t="shared" si="3"/>
        <v>67.58</v>
      </c>
      <c r="U6" s="20">
        <f t="shared" si="3"/>
        <v>94.84</v>
      </c>
      <c r="V6" s="20">
        <f t="shared" si="3"/>
        <v>1163</v>
      </c>
      <c r="W6" s="20">
        <f t="shared" si="3"/>
        <v>0.1</v>
      </c>
      <c r="X6" s="20">
        <f t="shared" si="3"/>
        <v>11630</v>
      </c>
      <c r="Y6" s="21">
        <f>IF(Y7="",NA(),Y7)</f>
        <v>101.98</v>
      </c>
      <c r="Z6" s="21">
        <f t="shared" ref="Z6:AH6" si="4">IF(Z7="",NA(),Z7)</f>
        <v>96.2</v>
      </c>
      <c r="AA6" s="21">
        <f t="shared" si="4"/>
        <v>99.99</v>
      </c>
      <c r="AB6" s="21">
        <f t="shared" si="4"/>
        <v>90.57</v>
      </c>
      <c r="AC6" s="21">
        <f t="shared" si="4"/>
        <v>92.98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6.06</v>
      </c>
      <c r="BG6" s="21">
        <f t="shared" ref="BG6:BO6" si="7">IF(BG7="",NA(),BG7)</f>
        <v>4.8899999999999997</v>
      </c>
      <c r="BH6" s="21">
        <f t="shared" si="7"/>
        <v>5.4</v>
      </c>
      <c r="BI6" s="20">
        <f t="shared" si="7"/>
        <v>0</v>
      </c>
      <c r="BJ6" s="20">
        <f t="shared" si="7"/>
        <v>0</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74.09</v>
      </c>
      <c r="BR6" s="21">
        <f t="shared" ref="BR6:BZ6" si="8">IF(BR7="",NA(),BR7)</f>
        <v>74.010000000000005</v>
      </c>
      <c r="BS6" s="21">
        <f t="shared" si="8"/>
        <v>73.8</v>
      </c>
      <c r="BT6" s="21">
        <f t="shared" si="8"/>
        <v>32.799999999999997</v>
      </c>
      <c r="BU6" s="21">
        <f t="shared" si="8"/>
        <v>39.450000000000003</v>
      </c>
      <c r="BV6" s="21">
        <f t="shared" si="8"/>
        <v>62.5</v>
      </c>
      <c r="BW6" s="21">
        <f t="shared" si="8"/>
        <v>60.59</v>
      </c>
      <c r="BX6" s="21">
        <f t="shared" si="8"/>
        <v>60</v>
      </c>
      <c r="BY6" s="21">
        <f t="shared" si="8"/>
        <v>59.01</v>
      </c>
      <c r="BZ6" s="21">
        <f t="shared" si="8"/>
        <v>56.06</v>
      </c>
      <c r="CA6" s="20" t="str">
        <f>IF(CA7="","",IF(CA7="-","【-】","【"&amp;SUBSTITUTE(TEXT(CA7,"#,##0.00"),"-","△")&amp;"】"))</f>
        <v>【53.65】</v>
      </c>
      <c r="CB6" s="21">
        <f>IF(CB7="",NA(),CB7)</f>
        <v>283.33999999999997</v>
      </c>
      <c r="CC6" s="21">
        <f t="shared" ref="CC6:CK6" si="9">IF(CC7="",NA(),CC7)</f>
        <v>277.94</v>
      </c>
      <c r="CD6" s="21">
        <f t="shared" si="9"/>
        <v>287.69</v>
      </c>
      <c r="CE6" s="21">
        <f t="shared" si="9"/>
        <v>325.38</v>
      </c>
      <c r="CF6" s="21">
        <f t="shared" si="9"/>
        <v>355.75</v>
      </c>
      <c r="CG6" s="21">
        <f t="shared" si="9"/>
        <v>269.33</v>
      </c>
      <c r="CH6" s="21">
        <f t="shared" si="9"/>
        <v>280.23</v>
      </c>
      <c r="CI6" s="21">
        <f t="shared" si="9"/>
        <v>282.70999999999998</v>
      </c>
      <c r="CJ6" s="21">
        <f t="shared" si="9"/>
        <v>291.82</v>
      </c>
      <c r="CK6" s="21">
        <f t="shared" si="9"/>
        <v>304.36</v>
      </c>
      <c r="CL6" s="20" t="str">
        <f>IF(CL7="","",IF(CL7="-","【-】","【"&amp;SUBSTITUTE(TEXT(CL7,"#,##0.00"),"-","△")&amp;"】"))</f>
        <v>【307.86】</v>
      </c>
      <c r="CM6" s="21" t="str">
        <f>IF(CM7="",NA(),CM7)</f>
        <v>-</v>
      </c>
      <c r="CN6" s="21" t="str">
        <f t="shared" ref="CN6:CV6" si="10">IF(CN7="",NA(),CN7)</f>
        <v>-</v>
      </c>
      <c r="CO6" s="21" t="str">
        <f t="shared" si="10"/>
        <v>-</v>
      </c>
      <c r="CP6" s="21" t="str">
        <f t="shared" si="10"/>
        <v>-</v>
      </c>
      <c r="CQ6" s="21" t="str">
        <f t="shared" si="10"/>
        <v>-</v>
      </c>
      <c r="CR6" s="21">
        <f t="shared" si="10"/>
        <v>59.64</v>
      </c>
      <c r="CS6" s="21">
        <f t="shared" si="10"/>
        <v>58.19</v>
      </c>
      <c r="CT6" s="21">
        <f t="shared" si="10"/>
        <v>56.52</v>
      </c>
      <c r="CU6" s="21">
        <f t="shared" si="10"/>
        <v>88.45</v>
      </c>
      <c r="CV6" s="21">
        <f t="shared" si="10"/>
        <v>54.08</v>
      </c>
      <c r="CW6" s="20" t="str">
        <f>IF(CW7="","",IF(CW7="-","【-】","【"&amp;SUBSTITUTE(TEXT(CW7,"#,##0.00"),"-","△")&amp;"】"))</f>
        <v>【54.61】</v>
      </c>
      <c r="CX6" s="21">
        <f>IF(CX7="",NA(),CX7)</f>
        <v>80.06</v>
      </c>
      <c r="CY6" s="21">
        <f t="shared" ref="CY6:DG6" si="11">IF(CY7="",NA(),CY7)</f>
        <v>81.09</v>
      </c>
      <c r="CZ6" s="21">
        <f t="shared" si="11"/>
        <v>81.63</v>
      </c>
      <c r="DA6" s="21">
        <f t="shared" si="11"/>
        <v>81.900000000000006</v>
      </c>
      <c r="DB6" s="21">
        <f t="shared" si="11"/>
        <v>81.69</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435317</v>
      </c>
      <c r="D7" s="23">
        <v>47</v>
      </c>
      <c r="E7" s="23">
        <v>18</v>
      </c>
      <c r="F7" s="23">
        <v>0</v>
      </c>
      <c r="G7" s="23">
        <v>0</v>
      </c>
      <c r="H7" s="23" t="s">
        <v>98</v>
      </c>
      <c r="I7" s="23" t="s">
        <v>99</v>
      </c>
      <c r="J7" s="23" t="s">
        <v>100</v>
      </c>
      <c r="K7" s="23" t="s">
        <v>101</v>
      </c>
      <c r="L7" s="23" t="s">
        <v>102</v>
      </c>
      <c r="M7" s="23" t="s">
        <v>103</v>
      </c>
      <c r="N7" s="24" t="s">
        <v>104</v>
      </c>
      <c r="O7" s="24" t="s">
        <v>105</v>
      </c>
      <c r="P7" s="24">
        <v>18.37</v>
      </c>
      <c r="Q7" s="24">
        <v>100</v>
      </c>
      <c r="R7" s="24">
        <v>3300</v>
      </c>
      <c r="S7" s="24">
        <v>6409</v>
      </c>
      <c r="T7" s="24">
        <v>67.58</v>
      </c>
      <c r="U7" s="24">
        <v>94.84</v>
      </c>
      <c r="V7" s="24">
        <v>1163</v>
      </c>
      <c r="W7" s="24">
        <v>0.1</v>
      </c>
      <c r="X7" s="24">
        <v>11630</v>
      </c>
      <c r="Y7" s="24">
        <v>101.98</v>
      </c>
      <c r="Z7" s="24">
        <v>96.2</v>
      </c>
      <c r="AA7" s="24">
        <v>99.99</v>
      </c>
      <c r="AB7" s="24">
        <v>90.57</v>
      </c>
      <c r="AC7" s="24">
        <v>92.98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6.06</v>
      </c>
      <c r="BG7" s="24">
        <v>4.8899999999999997</v>
      </c>
      <c r="BH7" s="24">
        <v>5.4</v>
      </c>
      <c r="BI7" s="24">
        <v>0</v>
      </c>
      <c r="BJ7" s="24">
        <v>0</v>
      </c>
      <c r="BK7" s="24">
        <v>270.57</v>
      </c>
      <c r="BL7" s="24">
        <v>294.27</v>
      </c>
      <c r="BM7" s="24">
        <v>294.08999999999997</v>
      </c>
      <c r="BN7" s="24">
        <v>294.08999999999997</v>
      </c>
      <c r="BO7" s="24">
        <v>338.47</v>
      </c>
      <c r="BP7" s="24">
        <v>349.83</v>
      </c>
      <c r="BQ7" s="24">
        <v>74.09</v>
      </c>
      <c r="BR7" s="24">
        <v>74.010000000000005</v>
      </c>
      <c r="BS7" s="24">
        <v>73.8</v>
      </c>
      <c r="BT7" s="24">
        <v>32.799999999999997</v>
      </c>
      <c r="BU7" s="24">
        <v>39.450000000000003</v>
      </c>
      <c r="BV7" s="24">
        <v>62.5</v>
      </c>
      <c r="BW7" s="24">
        <v>60.59</v>
      </c>
      <c r="BX7" s="24">
        <v>60</v>
      </c>
      <c r="BY7" s="24">
        <v>59.01</v>
      </c>
      <c r="BZ7" s="24">
        <v>56.06</v>
      </c>
      <c r="CA7" s="24">
        <v>53.65</v>
      </c>
      <c r="CB7" s="24">
        <v>283.33999999999997</v>
      </c>
      <c r="CC7" s="24">
        <v>277.94</v>
      </c>
      <c r="CD7" s="24">
        <v>287.69</v>
      </c>
      <c r="CE7" s="24">
        <v>325.38</v>
      </c>
      <c r="CF7" s="24">
        <v>355.75</v>
      </c>
      <c r="CG7" s="24">
        <v>269.33</v>
      </c>
      <c r="CH7" s="24">
        <v>280.23</v>
      </c>
      <c r="CI7" s="24">
        <v>282.70999999999998</v>
      </c>
      <c r="CJ7" s="24">
        <v>291.82</v>
      </c>
      <c r="CK7" s="24">
        <v>304.36</v>
      </c>
      <c r="CL7" s="24">
        <v>307.86</v>
      </c>
      <c r="CM7" s="24" t="s">
        <v>104</v>
      </c>
      <c r="CN7" s="24" t="s">
        <v>104</v>
      </c>
      <c r="CO7" s="24" t="s">
        <v>104</v>
      </c>
      <c r="CP7" s="24" t="s">
        <v>104</v>
      </c>
      <c r="CQ7" s="24" t="s">
        <v>104</v>
      </c>
      <c r="CR7" s="24">
        <v>59.64</v>
      </c>
      <c r="CS7" s="24">
        <v>58.19</v>
      </c>
      <c r="CT7" s="24">
        <v>56.52</v>
      </c>
      <c r="CU7" s="24">
        <v>88.45</v>
      </c>
      <c r="CV7" s="24">
        <v>54.08</v>
      </c>
      <c r="CW7" s="24">
        <v>54.61</v>
      </c>
      <c r="CX7" s="24">
        <v>80.06</v>
      </c>
      <c r="CY7" s="24">
        <v>81.09</v>
      </c>
      <c r="CZ7" s="24">
        <v>81.63</v>
      </c>
      <c r="DA7" s="24">
        <v>81.900000000000006</v>
      </c>
      <c r="DB7" s="24">
        <v>81.69</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2025-01-24T07:41:30Z</dcterms:created>
  <dcterms:modified xsi:type="dcterms:W3CDTF">2025-02-04T00:44:25Z</dcterms:modified>
  <cp:category/>
</cp:coreProperties>
</file>