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171\Desktop\"/>
    </mc:Choice>
  </mc:AlternateContent>
  <xr:revisionPtr revIDLastSave="0" documentId="13_ncr:1_{4748E097-8DF4-4C04-AB63-E91F3E144CAF}" xr6:coauthVersionLast="47" xr6:coauthVersionMax="47" xr10:uidLastSave="{00000000-0000-0000-0000-000000000000}"/>
  <workbookProtection workbookAlgorithmName="SHA-512" workbookHashValue="z1oRpT4UM0xLOeiXR7C3OYskMZil5UEGj6bIA3EhtUJIdejWW9kiqafYXZrqW/4kGq/2Ledr8ueAqmu3K4ui9w==" workbookSaltValue="yFhh+hyFwyDXXHLCE9R2ig==" workbookSpinCount="100000" lockStructure="1"/>
  <bookViews>
    <workbookView xWindow="-19320" yWindow="-120" windowWidth="19440" windowHeight="1488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AL8" i="4"/>
  <c r="P8" i="4"/>
  <c r="I8" i="4"/>
</calcChain>
</file>

<file path=xl/sharedStrings.xml><?xml version="1.0" encoding="utf-8"?>
<sst xmlns="http://schemas.openxmlformats.org/spreadsheetml/2006/main" count="247" uniqueCount="120">
  <si>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</si>
  <si>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</si>
  <si>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</si>
  <si>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</si>
  <si>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</si>
  <si>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</si>
  <si>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</si>
  <si>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</si>
  <si>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</si>
  <si>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</si>
  <si>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</si>
  <si>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</si>
  <si>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</si>
  <si>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</si>
  <si>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</si>
  <si>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</si>
  <si>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</si>
  <si>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</si>
  <si>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</si>
  <si>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</si>
  <si>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</si>
  <si>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</si>
  <si>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</si>
  <si>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</si>
  <si>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</si>
  <si>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</si>
  <si>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</si>
  <si>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</si>
  <si>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</si>
  <si>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</si>
  <si>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</si>
  <si>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</si>
  <si>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</si>
  <si>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</si>
  <si>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</si>
  <si>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</si>
  <si>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</si>
  <si>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</si>
  <si>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</si>
  <si>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</si>
  <si>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</si>
  <si>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</si>
  <si>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</si>
  <si>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</si>
  <si>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</si>
  <si>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</si>
  <si>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</si>
  <si>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</si>
  <si>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</si>
  <si>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</si>
  <si>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</si>
  <si>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</si>
  <si>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</si>
  <si>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</si>
  <si>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</si>
  <si>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</si>
  <si>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</si>
  <si>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</si>
  <si>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</si>
  <si>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</si>
  <si>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</si>
  <si>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</si>
  <si>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</si>
  <si>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</si>
  <si>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</si>
  <si>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</si>
  <si>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</si>
  <si>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</si>
  <si>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</si>
  <si>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</si>
  <si>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</si>
  <si>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</si>
  <si>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</si>
  <si>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</si>
  <si>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</si>
  <si>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</si>
  <si>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</si>
  <si>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</si>
  <si>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</si>
  <si>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</si>
  <si>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</si>
  <si>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</si>
  <si>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</si>
  <si>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</si>
  <si>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</si>
  <si>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</si>
  <si>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</si>
  <si>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</si>
  <si>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</si>
  <si>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</si>
  <si>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</si>
  <si>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</si>
  <si>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</si>
  <si>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</si>
  <si>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</si>
  <si>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</si>
  <si>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</si>
  <si>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</si>
  <si>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</si>
  <si>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南小国町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</si>
  <si>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</si>
  <si>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</si>
  <si>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</si>
  <si>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</si>
  <si>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</si>
  <si>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</si>
  <si>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</si>
  <si>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</si>
  <si>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</si>
  <si>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</si>
  <si>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</si>
  <si>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</si>
  <si>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</si>
  <si>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</si>
  <si>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</si>
  <si>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</si>
  <si>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</si>
  <si>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収益的収支比率、経費回収率が、管理基数の増加や保守点検・清掃費用の増加により減少しており、不足分を一般会計からの繰入金で補っている状況である。今後は収入増加につながる取り組みを検討する必要がある。
　施設利用率、水洗化率については、今後も同水準で推移していくと推察している。</t>
    <rPh sb="1" eb="8">
      <t>シュウエキテキシュウシヒリツ</t>
    </rPh>
    <rPh sb="9" eb="14">
      <t>ケイヒカイシュウリツ</t>
    </rPh>
    <rPh sb="16" eb="20">
      <t>カンリキスウ</t>
    </rPh>
    <rPh sb="21" eb="23">
      <t>ゾウカ</t>
    </rPh>
    <rPh sb="24" eb="28">
      <t>ホシュテンケン</t>
    </rPh>
    <rPh sb="29" eb="31">
      <t>セイソウ</t>
    </rPh>
    <rPh sb="31" eb="33">
      <t>ヒヨウ</t>
    </rPh>
    <rPh sb="34" eb="36">
      <t>ゾウカ</t>
    </rPh>
    <rPh sb="39" eb="41">
      <t>ゲンショウ</t>
    </rPh>
    <rPh sb="46" eb="49">
      <t>フソクブン</t>
    </rPh>
    <rPh sb="50" eb="54">
      <t>イッパンカイケイ</t>
    </rPh>
    <rPh sb="57" eb="60">
      <t>クリイレキン</t>
    </rPh>
    <rPh sb="61" eb="62">
      <t>オギナ</t>
    </rPh>
    <rPh sb="66" eb="68">
      <t>ジョウキョウ</t>
    </rPh>
    <rPh sb="72" eb="74">
      <t>コンゴ</t>
    </rPh>
    <rPh sb="75" eb="77">
      <t>シュウニュウ</t>
    </rPh>
    <rPh sb="77" eb="79">
      <t>ゾウカ</t>
    </rPh>
    <rPh sb="84" eb="85">
      <t>ト</t>
    </rPh>
    <rPh sb="86" eb="87">
      <t>ク</t>
    </rPh>
    <rPh sb="89" eb="91">
      <t>ケントウ</t>
    </rPh>
    <rPh sb="93" eb="95">
      <t>ヒツヨウ</t>
    </rPh>
    <rPh sb="101" eb="103">
      <t>シセツ</t>
    </rPh>
    <rPh sb="103" eb="105">
      <t>リヨウ</t>
    </rPh>
    <rPh sb="105" eb="106">
      <t>リツ</t>
    </rPh>
    <rPh sb="107" eb="111">
      <t>スイセンカリツ</t>
    </rPh>
    <rPh sb="117" eb="119">
      <t>コンゴ</t>
    </rPh>
    <rPh sb="120" eb="123">
      <t>ドウスイジュン</t>
    </rPh>
    <rPh sb="124" eb="126">
      <t>スイイ</t>
    </rPh>
    <rPh sb="131" eb="133">
      <t>スイサツ</t>
    </rPh>
    <phoneticPr fontId="4"/>
  </si>
  <si>
    <t>　適切な維持管理により早期的な修繕対応を行い、長寿命化を図っていく。</t>
    <rPh sb="1" eb="3">
      <t>テキセツ</t>
    </rPh>
    <rPh sb="4" eb="8">
      <t>イジカンリ</t>
    </rPh>
    <rPh sb="11" eb="13">
      <t>ソウキ</t>
    </rPh>
    <rPh sb="13" eb="14">
      <t>テキ</t>
    </rPh>
    <rPh sb="15" eb="17">
      <t>シュウゼン</t>
    </rPh>
    <rPh sb="17" eb="19">
      <t>タイオウ</t>
    </rPh>
    <rPh sb="20" eb="21">
      <t>オコナ</t>
    </rPh>
    <rPh sb="23" eb="24">
      <t>チョウ</t>
    </rPh>
    <rPh sb="24" eb="26">
      <t>ジュミョウ</t>
    </rPh>
    <rPh sb="26" eb="27">
      <t>カ</t>
    </rPh>
    <rPh sb="28" eb="29">
      <t>ハカ</t>
    </rPh>
    <phoneticPr fontId="4"/>
  </si>
  <si>
    <t>　本町の汚水処理人口普及率は熊本県平均と比較して低く、未だに汲み取りや単独浄化槽の世帯が存在する。急峻な中山間地域の本町において有効な合併処理浄化槽への積極的な転換を促進し、使用料収入及び水洗化率の向上に努めていく。
　経営的には使用料収入のみでは補えず、一般会計からの繰入金に依存した状態であり、将来的な人口減少による収入減も予想されることから、更なる経費削減及び効率化に努め、安定的な経営を継続できるよう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</si>
</sst>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0B-4025-B0A5-6E638F1C0689}"/>
            </c:ext>
          </c:extLst>
        </c:ser>
        <c:dLbls>
          <c:showLegendKey val="0"/>
          <c:showVal val="0"/>
          <c:showCatName val="0"/>
          <c:showSerName val="0"/>
          <c:showPercent val="0"/>
          <c:showBubbleSize val="0"/>
        </c:dLbls>
        <c:gapWidth val="150"/>
        <c:axId val="333085064"/>
        <c:axId val="333082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20B-4025-B0A5-6E638F1C0689}"/>
            </c:ext>
          </c:extLst>
        </c:ser>
        <c:dLbls>
          <c:showLegendKey val="0"/>
          <c:showVal val="0"/>
          <c:showCatName val="0"/>
          <c:showSerName val="0"/>
          <c:showPercent val="0"/>
          <c:showBubbleSize val="0"/>
        </c:dLbls>
        <c:marker val="1"/>
        <c:smooth val="0"/>
        <c:axId val="333085064"/>
        <c:axId val="333082712"/>
      </c:lineChart>
      <c:dateAx>
        <c:axId val="333085064"/>
        <c:scaling>
          <c:orientation val="minMax"/>
        </c:scaling>
        <c:delete val="1"/>
        <c:axPos val="b"/>
        <c:numFmt formatCode="&quot;R&quot;yy" sourceLinked="1"/>
        <c:majorTickMark val="none"/>
        <c:minorTickMark val="none"/>
        <c:tickLblPos val="none"/>
        <c:crossAx val="333082712"/>
        <c:crosses val="autoZero"/>
        <c:auto val="1"/>
        <c:lblOffset val="100"/>
        <c:baseTimeUnit val="years"/>
      </c:dateAx>
      <c:valAx>
        <c:axId val="333082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085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51B-4F69-A33C-FDE869D10EF1}"/>
            </c:ext>
          </c:extLst>
        </c:ser>
        <c:dLbls>
          <c:showLegendKey val="0"/>
          <c:showVal val="0"/>
          <c:showCatName val="0"/>
          <c:showSerName val="0"/>
          <c:showPercent val="0"/>
          <c:showBubbleSize val="0"/>
        </c:dLbls>
        <c:gapWidth val="150"/>
        <c:axId val="429758424"/>
        <c:axId val="429758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E51B-4F69-A33C-FDE869D10EF1}"/>
            </c:ext>
          </c:extLst>
        </c:ser>
        <c:dLbls>
          <c:showLegendKey val="0"/>
          <c:showVal val="0"/>
          <c:showCatName val="0"/>
          <c:showSerName val="0"/>
          <c:showPercent val="0"/>
          <c:showBubbleSize val="0"/>
        </c:dLbls>
        <c:marker val="1"/>
        <c:smooth val="0"/>
        <c:axId val="429758424"/>
        <c:axId val="429758816"/>
      </c:lineChart>
      <c:dateAx>
        <c:axId val="429758424"/>
        <c:scaling>
          <c:orientation val="minMax"/>
        </c:scaling>
        <c:delete val="1"/>
        <c:axPos val="b"/>
        <c:numFmt formatCode="&quot;R&quot;yy" sourceLinked="1"/>
        <c:majorTickMark val="none"/>
        <c:minorTickMark val="none"/>
        <c:tickLblPos val="none"/>
        <c:crossAx val="429758816"/>
        <c:crosses val="autoZero"/>
        <c:auto val="1"/>
        <c:lblOffset val="100"/>
        <c:baseTimeUnit val="years"/>
      </c:dateAx>
      <c:valAx>
        <c:axId val="42975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758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99.79</c:v>
                </c:pt>
                <c:pt idx="1">
                  <c:v>99.79</c:v>
                </c:pt>
                <c:pt idx="2">
                  <c:v>99.78</c:v>
                </c:pt>
                <c:pt idx="3">
                  <c:v>99.77</c:v>
                </c:pt>
                <c:pt idx="4">
                  <c:v>99.78</c:v>
                </c:pt>
              </c:numCache>
            </c:numRef>
          </c:val>
          <c:extLst>
            <c:ext xmlns:c16="http://schemas.microsoft.com/office/drawing/2014/chart" uri="{C3380CC4-5D6E-409C-BE32-E72D297353CC}">
              <c16:uniqueId val="{00000000-6840-4323-8ED3-4321A3E0A81D}"/>
            </c:ext>
          </c:extLst>
        </c:ser>
        <c:dLbls>
          <c:showLegendKey val="0"/>
          <c:showVal val="0"/>
          <c:showCatName val="0"/>
          <c:showSerName val="0"/>
          <c:showPercent val="0"/>
          <c:showBubbleSize val="0"/>
        </c:dLbls>
        <c:gapWidth val="150"/>
        <c:axId val="429760384"/>
        <c:axId val="429757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6840-4323-8ED3-4321A3E0A81D}"/>
            </c:ext>
          </c:extLst>
        </c:ser>
        <c:dLbls>
          <c:showLegendKey val="0"/>
          <c:showVal val="0"/>
          <c:showCatName val="0"/>
          <c:showSerName val="0"/>
          <c:showPercent val="0"/>
          <c:showBubbleSize val="0"/>
        </c:dLbls>
        <c:marker val="1"/>
        <c:smooth val="0"/>
        <c:axId val="429760384"/>
        <c:axId val="429757640"/>
      </c:lineChart>
      <c:dateAx>
        <c:axId val="429760384"/>
        <c:scaling>
          <c:orientation val="minMax"/>
        </c:scaling>
        <c:delete val="1"/>
        <c:axPos val="b"/>
        <c:numFmt formatCode="&quot;R&quot;yy" sourceLinked="1"/>
        <c:majorTickMark val="none"/>
        <c:minorTickMark val="none"/>
        <c:tickLblPos val="none"/>
        <c:crossAx val="429757640"/>
        <c:crosses val="autoZero"/>
        <c:auto val="1"/>
        <c:lblOffset val="100"/>
        <c:baseTimeUnit val="years"/>
      </c:dateAx>
      <c:valAx>
        <c:axId val="429757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76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82</c:v>
                </c:pt>
                <c:pt idx="1">
                  <c:v>85.56</c:v>
                </c:pt>
                <c:pt idx="2">
                  <c:v>86.31</c:v>
                </c:pt>
                <c:pt idx="3">
                  <c:v>87.88</c:v>
                </c:pt>
                <c:pt idx="4">
                  <c:v>80.56</c:v>
                </c:pt>
              </c:numCache>
            </c:numRef>
          </c:val>
          <c:extLst>
            <c:ext xmlns:c16="http://schemas.microsoft.com/office/drawing/2014/chart" uri="{C3380CC4-5D6E-409C-BE32-E72D297353CC}">
              <c16:uniqueId val="{00000000-1F71-4C5A-9D98-C6845447AE8C}"/>
            </c:ext>
          </c:extLst>
        </c:ser>
        <c:dLbls>
          <c:showLegendKey val="0"/>
          <c:showVal val="0"/>
          <c:showCatName val="0"/>
          <c:showSerName val="0"/>
          <c:showPercent val="0"/>
          <c:showBubbleSize val="0"/>
        </c:dLbls>
        <c:gapWidth val="150"/>
        <c:axId val="333083496"/>
        <c:axId val="33308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71-4C5A-9D98-C6845447AE8C}"/>
            </c:ext>
          </c:extLst>
        </c:ser>
        <c:dLbls>
          <c:showLegendKey val="0"/>
          <c:showVal val="0"/>
          <c:showCatName val="0"/>
          <c:showSerName val="0"/>
          <c:showPercent val="0"/>
          <c:showBubbleSize val="0"/>
        </c:dLbls>
        <c:marker val="1"/>
        <c:smooth val="0"/>
        <c:axId val="333083496"/>
        <c:axId val="333083888"/>
      </c:lineChart>
      <c:dateAx>
        <c:axId val="333083496"/>
        <c:scaling>
          <c:orientation val="minMax"/>
        </c:scaling>
        <c:delete val="1"/>
        <c:axPos val="b"/>
        <c:numFmt formatCode="&quot;R&quot;yy" sourceLinked="1"/>
        <c:majorTickMark val="none"/>
        <c:minorTickMark val="none"/>
        <c:tickLblPos val="none"/>
        <c:crossAx val="333083888"/>
        <c:crosses val="autoZero"/>
        <c:auto val="1"/>
        <c:lblOffset val="100"/>
        <c:baseTimeUnit val="years"/>
      </c:dateAx>
      <c:valAx>
        <c:axId val="33308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083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F1-41FE-B398-9FA99B09C066}"/>
            </c:ext>
          </c:extLst>
        </c:ser>
        <c:dLbls>
          <c:showLegendKey val="0"/>
          <c:showVal val="0"/>
          <c:showCatName val="0"/>
          <c:showSerName val="0"/>
          <c:showPercent val="0"/>
          <c:showBubbleSize val="0"/>
        </c:dLbls>
        <c:gapWidth val="150"/>
        <c:axId val="428748712"/>
        <c:axId val="428747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F1-41FE-B398-9FA99B09C066}"/>
            </c:ext>
          </c:extLst>
        </c:ser>
        <c:dLbls>
          <c:showLegendKey val="0"/>
          <c:showVal val="0"/>
          <c:showCatName val="0"/>
          <c:showSerName val="0"/>
          <c:showPercent val="0"/>
          <c:showBubbleSize val="0"/>
        </c:dLbls>
        <c:marker val="1"/>
        <c:smooth val="0"/>
        <c:axId val="428748712"/>
        <c:axId val="428747144"/>
      </c:lineChart>
      <c:dateAx>
        <c:axId val="428748712"/>
        <c:scaling>
          <c:orientation val="minMax"/>
        </c:scaling>
        <c:delete val="1"/>
        <c:axPos val="b"/>
        <c:numFmt formatCode="&quot;R&quot;yy" sourceLinked="1"/>
        <c:majorTickMark val="none"/>
        <c:minorTickMark val="none"/>
        <c:tickLblPos val="none"/>
        <c:crossAx val="428747144"/>
        <c:crosses val="autoZero"/>
        <c:auto val="1"/>
        <c:lblOffset val="100"/>
        <c:baseTimeUnit val="years"/>
      </c:dateAx>
      <c:valAx>
        <c:axId val="428747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748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5B-4ACF-A5EB-420A8C5D2945}"/>
            </c:ext>
          </c:extLst>
        </c:ser>
        <c:dLbls>
          <c:showLegendKey val="0"/>
          <c:showVal val="0"/>
          <c:showCatName val="0"/>
          <c:showSerName val="0"/>
          <c:showPercent val="0"/>
          <c:showBubbleSize val="0"/>
        </c:dLbls>
        <c:gapWidth val="150"/>
        <c:axId val="428748320"/>
        <c:axId val="42874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5B-4ACF-A5EB-420A8C5D2945}"/>
            </c:ext>
          </c:extLst>
        </c:ser>
        <c:dLbls>
          <c:showLegendKey val="0"/>
          <c:showVal val="0"/>
          <c:showCatName val="0"/>
          <c:showSerName val="0"/>
          <c:showPercent val="0"/>
          <c:showBubbleSize val="0"/>
        </c:dLbls>
        <c:marker val="1"/>
        <c:smooth val="0"/>
        <c:axId val="428748320"/>
        <c:axId val="428747536"/>
      </c:lineChart>
      <c:dateAx>
        <c:axId val="428748320"/>
        <c:scaling>
          <c:orientation val="minMax"/>
        </c:scaling>
        <c:delete val="1"/>
        <c:axPos val="b"/>
        <c:numFmt formatCode="&quot;R&quot;yy" sourceLinked="1"/>
        <c:majorTickMark val="none"/>
        <c:minorTickMark val="none"/>
        <c:tickLblPos val="none"/>
        <c:crossAx val="428747536"/>
        <c:crosses val="autoZero"/>
        <c:auto val="1"/>
        <c:lblOffset val="100"/>
        <c:baseTimeUnit val="years"/>
      </c:dateAx>
      <c:valAx>
        <c:axId val="42874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74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EF-4F73-A2B7-3F9876193B63}"/>
            </c:ext>
          </c:extLst>
        </c:ser>
        <c:dLbls>
          <c:showLegendKey val="0"/>
          <c:showVal val="0"/>
          <c:showCatName val="0"/>
          <c:showSerName val="0"/>
          <c:showPercent val="0"/>
          <c:showBubbleSize val="0"/>
        </c:dLbls>
        <c:gapWidth val="150"/>
        <c:axId val="428749104"/>
        <c:axId val="428747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EF-4F73-A2B7-3F9876193B63}"/>
            </c:ext>
          </c:extLst>
        </c:ser>
        <c:dLbls>
          <c:showLegendKey val="0"/>
          <c:showVal val="0"/>
          <c:showCatName val="0"/>
          <c:showSerName val="0"/>
          <c:showPercent val="0"/>
          <c:showBubbleSize val="0"/>
        </c:dLbls>
        <c:marker val="1"/>
        <c:smooth val="0"/>
        <c:axId val="428749104"/>
        <c:axId val="428747928"/>
      </c:lineChart>
      <c:dateAx>
        <c:axId val="428749104"/>
        <c:scaling>
          <c:orientation val="minMax"/>
        </c:scaling>
        <c:delete val="1"/>
        <c:axPos val="b"/>
        <c:numFmt formatCode="&quot;R&quot;yy" sourceLinked="1"/>
        <c:majorTickMark val="none"/>
        <c:minorTickMark val="none"/>
        <c:tickLblPos val="none"/>
        <c:crossAx val="428747928"/>
        <c:crosses val="autoZero"/>
        <c:auto val="1"/>
        <c:lblOffset val="100"/>
        <c:baseTimeUnit val="years"/>
      </c:dateAx>
      <c:valAx>
        <c:axId val="428747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74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34-44B7-9BD3-3EBEB90FC812}"/>
            </c:ext>
          </c:extLst>
        </c:ser>
        <c:dLbls>
          <c:showLegendKey val="0"/>
          <c:showVal val="0"/>
          <c:showCatName val="0"/>
          <c:showSerName val="0"/>
          <c:showPercent val="0"/>
          <c:showBubbleSize val="0"/>
        </c:dLbls>
        <c:gapWidth val="150"/>
        <c:axId val="428749888"/>
        <c:axId val="42875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34-44B7-9BD3-3EBEB90FC812}"/>
            </c:ext>
          </c:extLst>
        </c:ser>
        <c:dLbls>
          <c:showLegendKey val="0"/>
          <c:showVal val="0"/>
          <c:showCatName val="0"/>
          <c:showSerName val="0"/>
          <c:showPercent val="0"/>
          <c:showBubbleSize val="0"/>
        </c:dLbls>
        <c:marker val="1"/>
        <c:smooth val="0"/>
        <c:axId val="428749888"/>
        <c:axId val="428753024"/>
      </c:lineChart>
      <c:dateAx>
        <c:axId val="428749888"/>
        <c:scaling>
          <c:orientation val="minMax"/>
        </c:scaling>
        <c:delete val="1"/>
        <c:axPos val="b"/>
        <c:numFmt formatCode="&quot;R&quot;yy" sourceLinked="1"/>
        <c:majorTickMark val="none"/>
        <c:minorTickMark val="none"/>
        <c:tickLblPos val="none"/>
        <c:crossAx val="428753024"/>
        <c:crosses val="autoZero"/>
        <c:auto val="1"/>
        <c:lblOffset val="100"/>
        <c:baseTimeUnit val="years"/>
      </c:dateAx>
      <c:valAx>
        <c:axId val="42875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74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DE-4694-9F44-382ED90F3627}"/>
            </c:ext>
          </c:extLst>
        </c:ser>
        <c:dLbls>
          <c:showLegendKey val="0"/>
          <c:showVal val="0"/>
          <c:showCatName val="0"/>
          <c:showSerName val="0"/>
          <c:showPercent val="0"/>
          <c:showBubbleSize val="0"/>
        </c:dLbls>
        <c:gapWidth val="150"/>
        <c:axId val="428749496"/>
        <c:axId val="428750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5BDE-4694-9F44-382ED90F3627}"/>
            </c:ext>
          </c:extLst>
        </c:ser>
        <c:dLbls>
          <c:showLegendKey val="0"/>
          <c:showVal val="0"/>
          <c:showCatName val="0"/>
          <c:showSerName val="0"/>
          <c:showPercent val="0"/>
          <c:showBubbleSize val="0"/>
        </c:dLbls>
        <c:marker val="1"/>
        <c:smooth val="0"/>
        <c:axId val="428749496"/>
        <c:axId val="428750280"/>
      </c:lineChart>
      <c:dateAx>
        <c:axId val="428749496"/>
        <c:scaling>
          <c:orientation val="minMax"/>
        </c:scaling>
        <c:delete val="1"/>
        <c:axPos val="b"/>
        <c:numFmt formatCode="&quot;R&quot;yy" sourceLinked="1"/>
        <c:majorTickMark val="none"/>
        <c:minorTickMark val="none"/>
        <c:tickLblPos val="none"/>
        <c:crossAx val="428750280"/>
        <c:crosses val="autoZero"/>
        <c:auto val="1"/>
        <c:lblOffset val="100"/>
        <c:baseTimeUnit val="years"/>
      </c:dateAx>
      <c:valAx>
        <c:axId val="428750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749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71.36</c:v>
                </c:pt>
                <c:pt idx="1">
                  <c:v>73.03</c:v>
                </c:pt>
                <c:pt idx="2">
                  <c:v>70.38</c:v>
                </c:pt>
                <c:pt idx="3">
                  <c:v>70.540000000000006</c:v>
                </c:pt>
                <c:pt idx="4">
                  <c:v>69.209999999999994</c:v>
                </c:pt>
              </c:numCache>
            </c:numRef>
          </c:val>
          <c:extLst>
            <c:ext xmlns:c16="http://schemas.microsoft.com/office/drawing/2014/chart" uri="{C3380CC4-5D6E-409C-BE32-E72D297353CC}">
              <c16:uniqueId val="{00000000-3D94-4CC1-9D32-BE8514D1BE0F}"/>
            </c:ext>
          </c:extLst>
        </c:ser>
        <c:dLbls>
          <c:showLegendKey val="0"/>
          <c:showVal val="0"/>
          <c:showCatName val="0"/>
          <c:showSerName val="0"/>
          <c:showPercent val="0"/>
          <c:showBubbleSize val="0"/>
        </c:dLbls>
        <c:gapWidth val="150"/>
        <c:axId val="429761952"/>
        <c:axId val="429759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3D94-4CC1-9D32-BE8514D1BE0F}"/>
            </c:ext>
          </c:extLst>
        </c:ser>
        <c:dLbls>
          <c:showLegendKey val="0"/>
          <c:showVal val="0"/>
          <c:showCatName val="0"/>
          <c:showSerName val="0"/>
          <c:showPercent val="0"/>
          <c:showBubbleSize val="0"/>
        </c:dLbls>
        <c:marker val="1"/>
        <c:smooth val="0"/>
        <c:axId val="429761952"/>
        <c:axId val="429759600"/>
      </c:lineChart>
      <c:dateAx>
        <c:axId val="429761952"/>
        <c:scaling>
          <c:orientation val="minMax"/>
        </c:scaling>
        <c:delete val="1"/>
        <c:axPos val="b"/>
        <c:numFmt formatCode="&quot;R&quot;yy" sourceLinked="1"/>
        <c:majorTickMark val="none"/>
        <c:minorTickMark val="none"/>
        <c:tickLblPos val="none"/>
        <c:crossAx val="429759600"/>
        <c:crosses val="autoZero"/>
        <c:auto val="1"/>
        <c:lblOffset val="100"/>
        <c:baseTimeUnit val="years"/>
      </c:dateAx>
      <c:valAx>
        <c:axId val="42975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76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149.99</c:v>
                </c:pt>
                <c:pt idx="1">
                  <c:v>144.81</c:v>
                </c:pt>
                <c:pt idx="2">
                  <c:v>150</c:v>
                </c:pt>
                <c:pt idx="3">
                  <c:v>150</c:v>
                </c:pt>
                <c:pt idx="4">
                  <c:v>150</c:v>
                </c:pt>
              </c:numCache>
            </c:numRef>
          </c:val>
          <c:extLst>
            <c:ext xmlns:c16="http://schemas.microsoft.com/office/drawing/2014/chart" uri="{C3380CC4-5D6E-409C-BE32-E72D297353CC}">
              <c16:uniqueId val="{00000000-A403-4D38-95AF-5C6490231D6A}"/>
            </c:ext>
          </c:extLst>
        </c:ser>
        <c:dLbls>
          <c:showLegendKey val="0"/>
          <c:showVal val="0"/>
          <c:showCatName val="0"/>
          <c:showSerName val="0"/>
          <c:showPercent val="0"/>
          <c:showBubbleSize val="0"/>
        </c:dLbls>
        <c:gapWidth val="150"/>
        <c:axId val="429761560"/>
        <c:axId val="429762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A403-4D38-95AF-5C6490231D6A}"/>
            </c:ext>
          </c:extLst>
        </c:ser>
        <c:dLbls>
          <c:showLegendKey val="0"/>
          <c:showVal val="0"/>
          <c:showCatName val="0"/>
          <c:showSerName val="0"/>
          <c:showPercent val="0"/>
          <c:showBubbleSize val="0"/>
        </c:dLbls>
        <c:marker val="1"/>
        <c:smooth val="0"/>
        <c:axId val="429761560"/>
        <c:axId val="429762344"/>
      </c:lineChart>
      <c:dateAx>
        <c:axId val="429761560"/>
        <c:scaling>
          <c:orientation val="minMax"/>
        </c:scaling>
        <c:delete val="1"/>
        <c:axPos val="b"/>
        <c:numFmt formatCode="&quot;R&quot;yy" sourceLinked="1"/>
        <c:majorTickMark val="none"/>
        <c:minorTickMark val="none"/>
        <c:tickLblPos val="none"/>
        <c:crossAx val="429762344"/>
        <c:crosses val="autoZero"/>
        <c:auto val="1"/>
        <c:lblOffset val="100"/>
        <c:baseTimeUnit val="years"/>
      </c:dateAx>
      <c:valAx>
        <c:axId val="429762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761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R1" zoomScale="70" zoomScaleNormal="7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南小国町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3875</v>
      </c>
      <c r="AM8" s="45"/>
      <c r="AN8" s="45"/>
      <c r="AO8" s="45"/>
      <c r="AP8" s="45"/>
      <c r="AQ8" s="45"/>
      <c r="AR8" s="45"/>
      <c r="AS8" s="45"/>
      <c r="AT8" s="44">
        <f>データ!T6</f>
        <v>115.9</v>
      </c>
      <c r="AU8" s="44"/>
      <c r="AV8" s="44"/>
      <c r="AW8" s="44"/>
      <c r="AX8" s="44"/>
      <c r="AY8" s="44"/>
      <c r="AZ8" s="44"/>
      <c r="BA8" s="44"/>
      <c r="BB8" s="44">
        <f>データ!U6</f>
        <v>33.43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11.71</v>
      </c>
      <c r="Q10" s="44"/>
      <c r="R10" s="44"/>
      <c r="S10" s="44"/>
      <c r="T10" s="44"/>
      <c r="U10" s="44"/>
      <c r="V10" s="44"/>
      <c r="W10" s="44">
        <f>データ!Q6</f>
        <v>100</v>
      </c>
      <c r="X10" s="44"/>
      <c r="Y10" s="44"/>
      <c r="Z10" s="44"/>
      <c r="AA10" s="44"/>
      <c r="AB10" s="44"/>
      <c r="AC10" s="44"/>
      <c r="AD10" s="45">
        <f>データ!R6</f>
        <v>4120</v>
      </c>
      <c r="AE10" s="45"/>
      <c r="AF10" s="45"/>
      <c r="AG10" s="45"/>
      <c r="AH10" s="45"/>
      <c r="AI10" s="45"/>
      <c r="AJ10" s="45"/>
      <c r="AK10" s="2"/>
      <c r="AL10" s="45">
        <f>データ!V6</f>
        <v>451</v>
      </c>
      <c r="AM10" s="45"/>
      <c r="AN10" s="45"/>
      <c r="AO10" s="45"/>
      <c r="AP10" s="45"/>
      <c r="AQ10" s="45"/>
      <c r="AR10" s="45"/>
      <c r="AS10" s="45"/>
      <c r="AT10" s="44">
        <f>データ!W6</f>
        <v>114.69</v>
      </c>
      <c r="AU10" s="44"/>
      <c r="AV10" s="44"/>
      <c r="AW10" s="44"/>
      <c r="AX10" s="44"/>
      <c r="AY10" s="44"/>
      <c r="AZ10" s="44"/>
      <c r="BA10" s="44"/>
      <c r="BB10" s="44">
        <f>データ!X6</f>
        <v>3.93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【349.83】</v>
      </c>
      <c r="I86" s="12" t="str">
        <f>データ!CA6</f>
        <v>【53.65】</v>
      </c>
      <c r="J86" s="12" t="str">
        <f>データ!CL6</f>
        <v>【307.86】</v>
      </c>
      <c r="K86" s="12" t="str">
        <f>データ!CW6</f>
        <v>【54.61】</v>
      </c>
      <c r="L86" s="12" t="str">
        <f>データ!DH6</f>
        <v>【85.31】</v>
      </c>
      <c r="M86" s="12" t="s">
        <v>45</v>
      </c>
      <c r="N86" s="12" t="s">
        <v>45</v>
      </c>
      <c r="O86" s="12" t="str">
        <f>データ!EO6</f>
        <v>【-】</v>
      </c>
    </row>
  </sheetData>
  <sheetProtection algorithmName="SHA-512" hashValue="1KVxNuLXXrvzHQKwFoYk4ezJ1pS49I+TIBLZsSEJhT8HG+lDx2zw/HpxHvYhrNbKlmmO2OF4kWUKYBI0AvvMSQ==" saltValue="BEjeJKiYSR8y/lnpnfZ3w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2023</v>
      </c>
      <c r="C6" s="19">
        <f t="shared" ref="C6:X6" si="3">C7</f>
        <v>434230</v>
      </c>
      <c r="D6" s="19">
        <f t="shared" si="3"/>
        <v>47</v>
      </c>
      <c r="E6" s="19">
        <f t="shared" si="3"/>
        <v>18</v>
      </c>
      <c r="F6" s="19">
        <f t="shared" si="3"/>
        <v>0</v>
      </c>
      <c r="G6" s="19">
        <f t="shared" si="3"/>
        <v>0</v>
      </c>
      <c r="H6" s="19" t="str">
        <f t="shared" si="3"/>
        <v>熊本県　南小国町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11.71</v>
      </c>
      <c r="Q6" s="20">
        <f t="shared" si="3"/>
        <v>100</v>
      </c>
      <c r="R6" s="20">
        <f t="shared" si="3"/>
        <v>4120</v>
      </c>
      <c r="S6" s="20">
        <f t="shared" si="3"/>
        <v>3875</v>
      </c>
      <c r="T6" s="20">
        <f t="shared" si="3"/>
        <v>115.9</v>
      </c>
      <c r="U6" s="20">
        <f t="shared" si="3"/>
        <v>33.43</v>
      </c>
      <c r="V6" s="20">
        <f t="shared" si="3"/>
        <v>451</v>
      </c>
      <c r="W6" s="20">
        <f t="shared" si="3"/>
        <v>114.69</v>
      </c>
      <c r="X6" s="20">
        <f t="shared" si="3"/>
        <v>3.93</v>
      </c>
      <c r="Y6" s="21">
        <f>IF(Y7="",NA(),Y7)</f>
        <v>82</v>
      </c>
      <c r="Z6" s="21">
        <f t="shared" ref="Z6:AH6" si="4">IF(Z7="",NA(),Z7)</f>
        <v>85.56</v>
      </c>
      <c r="AA6" s="21">
        <f t="shared" si="4"/>
        <v>86.31</v>
      </c>
      <c r="AB6" s="21">
        <f t="shared" si="4"/>
        <v>87.88</v>
      </c>
      <c r="AC6" s="21">
        <f t="shared" si="4"/>
        <v>80.56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71.36</v>
      </c>
      <c r="BR6" s="21">
        <f t="shared" ref="BR6:BZ6" si="8">IF(BR7="",NA(),BR7)</f>
        <v>73.03</v>
      </c>
      <c r="BS6" s="21">
        <f t="shared" si="8"/>
        <v>70.38</v>
      </c>
      <c r="BT6" s="21">
        <f t="shared" si="8"/>
        <v>70.540000000000006</v>
      </c>
      <c r="BU6" s="21">
        <f t="shared" si="8"/>
        <v>69.209999999999994</v>
      </c>
      <c r="BV6" s="21">
        <f t="shared" si="8"/>
        <v>62.5</v>
      </c>
      <c r="BW6" s="21">
        <f t="shared" si="8"/>
        <v>60.59</v>
      </c>
      <c r="BX6" s="21">
        <f t="shared" si="8"/>
        <v>60</v>
      </c>
      <c r="BY6" s="21">
        <f t="shared" si="8"/>
        <v>59.01</v>
      </c>
      <c r="BZ6" s="21">
        <f t="shared" si="8"/>
        <v>56.06</v>
      </c>
      <c r="CA6" s="20" t="str">
        <f>IF(CA7="","",IF(CA7="-","【-】","【"&amp;SUBSTITUTE(TEXT(CA7,"#,##0.00"),"-","△")&amp;"】"))</f>
        <v>【53.65】</v>
      </c>
      <c r="CB6" s="21">
        <f>IF(CB7="",NA(),CB7)</f>
        <v>149.99</v>
      </c>
      <c r="CC6" s="21">
        <f t="shared" ref="CC6:CK6" si="9">IF(CC7="",NA(),CC7)</f>
        <v>144.81</v>
      </c>
      <c r="CD6" s="21">
        <f t="shared" si="9"/>
        <v>150</v>
      </c>
      <c r="CE6" s="21">
        <f t="shared" si="9"/>
        <v>150</v>
      </c>
      <c r="CF6" s="21">
        <f t="shared" si="9"/>
        <v>150</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100</v>
      </c>
      <c r="CN6" s="21">
        <f t="shared" ref="CN6:CV6" si="10">IF(CN7="",NA(),CN7)</f>
        <v>100</v>
      </c>
      <c r="CO6" s="21">
        <f t="shared" si="10"/>
        <v>100</v>
      </c>
      <c r="CP6" s="21">
        <f t="shared" si="10"/>
        <v>100</v>
      </c>
      <c r="CQ6" s="21">
        <f t="shared" si="10"/>
        <v>100</v>
      </c>
      <c r="CR6" s="21">
        <f t="shared" si="10"/>
        <v>59.64</v>
      </c>
      <c r="CS6" s="21">
        <f t="shared" si="10"/>
        <v>58.19</v>
      </c>
      <c r="CT6" s="21">
        <f t="shared" si="10"/>
        <v>56.52</v>
      </c>
      <c r="CU6" s="21">
        <f t="shared" si="10"/>
        <v>88.45</v>
      </c>
      <c r="CV6" s="21">
        <f t="shared" si="10"/>
        <v>54.08</v>
      </c>
      <c r="CW6" s="20" t="str">
        <f>IF(CW7="","",IF(CW7="-","【-】","【"&amp;SUBSTITUTE(TEXT(CW7,"#,##0.00"),"-","△")&amp;"】"))</f>
        <v>【54.61】</v>
      </c>
      <c r="CX6" s="21">
        <f>IF(CX7="",NA(),CX7)</f>
        <v>99.79</v>
      </c>
      <c r="CY6" s="21">
        <f t="shared" ref="CY6:DG6" si="11">IF(CY7="",NA(),CY7)</f>
        <v>99.79</v>
      </c>
      <c r="CZ6" s="21">
        <f t="shared" si="11"/>
        <v>99.78</v>
      </c>
      <c r="DA6" s="21">
        <f t="shared" si="11"/>
        <v>99.77</v>
      </c>
      <c r="DB6" s="21">
        <f t="shared" si="11"/>
        <v>99.78</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434230</v>
      </c>
      <c r="D7" s="23">
        <v>47</v>
      </c>
      <c r="E7" s="23">
        <v>18</v>
      </c>
      <c r="F7" s="23">
        <v>0</v>
      </c>
      <c r="G7" s="23">
        <v>0</v>
      </c>
      <c r="H7" s="23" t="s">
        <v>99</v>
      </c>
      <c r="I7" s="23" t="s">
        <v>100</v>
      </c>
      <c r="J7" s="23" t="s">
        <v>101</v>
      </c>
      <c r="K7" s="23" t="s">
        <v>102</v>
      </c>
      <c r="L7" s="23" t="s">
        <v>103</v>
      </c>
      <c r="M7" s="23" t="s">
        <v>104</v>
      </c>
      <c r="N7" s="24" t="s">
        <v>105</v>
      </c>
      <c r="O7" s="24" t="s">
        <v>106</v>
      </c>
      <c r="P7" s="24">
        <v>11.71</v>
      </c>
      <c r="Q7" s="24">
        <v>100</v>
      </c>
      <c r="R7" s="24">
        <v>4120</v>
      </c>
      <c r="S7" s="24">
        <v>3875</v>
      </c>
      <c r="T7" s="24">
        <v>115.9</v>
      </c>
      <c r="U7" s="24">
        <v>33.43</v>
      </c>
      <c r="V7" s="24">
        <v>451</v>
      </c>
      <c r="W7" s="24">
        <v>114.69</v>
      </c>
      <c r="X7" s="24">
        <v>3.93</v>
      </c>
      <c r="Y7" s="24">
        <v>82</v>
      </c>
      <c r="Z7" s="24">
        <v>85.56</v>
      </c>
      <c r="AA7" s="24">
        <v>86.31</v>
      </c>
      <c r="AB7" s="24">
        <v>87.88</v>
      </c>
      <c r="AC7" s="24">
        <v>80.56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270.57</v>
      </c>
      <c r="BL7" s="24">
        <v>294.27</v>
      </c>
      <c r="BM7" s="24">
        <v>294.08999999999997</v>
      </c>
      <c r="BN7" s="24">
        <v>294.08999999999997</v>
      </c>
      <c r="BO7" s="24">
        <v>338.47</v>
      </c>
      <c r="BP7" s="24">
        <v>349.83</v>
      </c>
      <c r="BQ7" s="24">
        <v>71.36</v>
      </c>
      <c r="BR7" s="24">
        <v>73.03</v>
      </c>
      <c r="BS7" s="24">
        <v>70.38</v>
      </c>
      <c r="BT7" s="24">
        <v>70.540000000000006</v>
      </c>
      <c r="BU7" s="24">
        <v>69.209999999999994</v>
      </c>
      <c r="BV7" s="24">
        <v>62.5</v>
      </c>
      <c r="BW7" s="24">
        <v>60.59</v>
      </c>
      <c r="BX7" s="24">
        <v>60</v>
      </c>
      <c r="BY7" s="24">
        <v>59.01</v>
      </c>
      <c r="BZ7" s="24">
        <v>56.06</v>
      </c>
      <c r="CA7" s="24">
        <v>53.65</v>
      </c>
      <c r="CB7" s="24">
        <v>149.99</v>
      </c>
      <c r="CC7" s="24">
        <v>144.81</v>
      </c>
      <c r="CD7" s="24">
        <v>150</v>
      </c>
      <c r="CE7" s="24">
        <v>150</v>
      </c>
      <c r="CF7" s="24">
        <v>150</v>
      </c>
      <c r="CG7" s="24">
        <v>269.33</v>
      </c>
      <c r="CH7" s="24">
        <v>280.23</v>
      </c>
      <c r="CI7" s="24">
        <v>282.70999999999998</v>
      </c>
      <c r="CJ7" s="24">
        <v>291.82</v>
      </c>
      <c r="CK7" s="24">
        <v>304.36</v>
      </c>
      <c r="CL7" s="24">
        <v>307.86</v>
      </c>
      <c r="CM7" s="24">
        <v>100</v>
      </c>
      <c r="CN7" s="24">
        <v>100</v>
      </c>
      <c r="CO7" s="24">
        <v>100</v>
      </c>
      <c r="CP7" s="24">
        <v>100</v>
      </c>
      <c r="CQ7" s="24">
        <v>100</v>
      </c>
      <c r="CR7" s="24">
        <v>59.64</v>
      </c>
      <c r="CS7" s="24">
        <v>58.19</v>
      </c>
      <c r="CT7" s="24">
        <v>56.52</v>
      </c>
      <c r="CU7" s="24">
        <v>88.45</v>
      </c>
      <c r="CV7" s="24">
        <v>54.08</v>
      </c>
      <c r="CW7" s="24">
        <v>54.61</v>
      </c>
      <c r="CX7" s="24">
        <v>99.79</v>
      </c>
      <c r="CY7" s="24">
        <v>99.79</v>
      </c>
      <c r="CZ7" s="24">
        <v>99.78</v>
      </c>
      <c r="DA7" s="24">
        <v>99.77</v>
      </c>
      <c r="DB7" s="24">
        <v>99.78</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105</v>
      </c>
      <c r="EF7" s="24" t="s">
        <v>105</v>
      </c>
      <c r="EG7" s="24" t="s">
        <v>105</v>
      </c>
      <c r="EH7" s="24" t="s">
        <v>105</v>
      </c>
      <c r="EI7" s="24" t="s">
        <v>105</v>
      </c>
      <c r="EJ7" s="24" t="s">
        <v>105</v>
      </c>
      <c r="EK7" s="24" t="s">
        <v>105</v>
      </c>
      <c r="EL7" s="24" t="s">
        <v>105</v>
      </c>
      <c r="EM7" s="24" t="s">
        <v>105</v>
      </c>
      <c r="EN7" s="24" t="s">
        <v>105</v>
      </c>
      <c r="EO7" s="24" t="s">
        <v>105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田北 雅昭</cp:lastModifiedBy>
  <dcterms:created xsi:type="dcterms:W3CDTF">2025-01-24T07:41:27Z</dcterms:created>
  <dcterms:modified xsi:type="dcterms:W3CDTF">2025-02-05T00:10:41Z</dcterms:modified>
  <cp:category/>
</cp:coreProperties>
</file>