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3\sections\下水道総務\gesomu(従前の古い分)\001 経営係\経営（通知・調査・回答関係）\R6\5070122_【県市町村課：25（水）〆】公営企業に係る経営比較分析表（令和５年度決算）の分析等について（依頼）\02_HP掲載用\"/>
    </mc:Choice>
  </mc:AlternateContent>
  <xr:revisionPtr revIDLastSave="0" documentId="13_ncr:1_{C7B35057-600D-44CF-B614-E045D6077F72}" xr6:coauthVersionLast="47" xr6:coauthVersionMax="47" xr10:uidLastSave="{00000000-0000-0000-0000-000000000000}"/>
  <workbookProtection workbookAlgorithmName="SHA-512" workbookHashValue="O+7ZZj4RoP61ze3IHi1B5MHIdb3Z/hzlsLST++/HWvlzZxTHNVUQ5xdc7WhwAQn70KCi7vtq1ACp0Y1rdF8ODw==" workbookSaltValue="71ZBWCrFRUQxi1jC9Srxt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<sst xmlns="http://schemas.openxmlformats.org/spreadsheetml/2006/main" count="247" uniqueCount="120">
  <si>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</si>
  <si>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</si>
  <si>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</si>
  <si>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</si>
  <si>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</si>
  <si>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</si>
  <si>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</si>
  <si>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</si>
  <si>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</si>
  <si>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</si>
  <si>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</si>
  <si>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</si>
  <si>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</si>
  <si>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</si>
  <si>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</si>
  <si>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</si>
  <si>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</si>
  <si>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</si>
  <si>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</si>
  <si>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</si>
  <si>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</si>
  <si>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</si>
  <si>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</si>
  <si>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</si>
  <si>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</si>
  <si>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</si>
  <si>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</si>
  <si>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</si>
  <si>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</si>
  <si>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</si>
  <si>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</si>
  <si>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</si>
  <si>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</si>
  <si>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</si>
  <si>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</si>
  <si>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</si>
  <si>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</si>
  <si>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</si>
  <si>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</si>
  <si>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</si>
  <si>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</si>
  <si>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</si>
  <si>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</si>
  <si>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</si>
  <si>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</si>
  <si>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</si>
  <si>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</si>
  <si>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</si>
  <si>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</si>
  <si>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</si>
  <si>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</si>
  <si>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</si>
  <si>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</si>
  <si>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</si>
  <si>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</si>
  <si>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</si>
  <si>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</si>
  <si>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</si>
  <si>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</si>
  <si>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</si>
  <si>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</si>
  <si>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</si>
  <si>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</si>
  <si>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</si>
  <si>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</si>
  <si>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</si>
  <si>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</si>
  <si>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</si>
  <si>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</si>
  <si>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</si>
  <si>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</si>
  <si>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</si>
  <si>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</si>
  <si>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</si>
  <si>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</si>
  <si>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</si>
  <si>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</si>
  <si>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</si>
  <si>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</si>
  <si>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</si>
  <si>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</si>
  <si>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</si>
  <si>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</si>
  <si>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</si>
  <si>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</si>
  <si>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</si>
  <si>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</si>
  <si>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</si>
  <si>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</si>
  <si>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</si>
  <si>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</si>
  <si>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</si>
  <si>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</si>
  <si>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</si>
  <si>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</si>
  <si>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</si>
  <si>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</si>
  <si>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</si>
  <si>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</si>
  <si>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</si>
  <si>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</si>
  <si>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</si>
  <si>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</si>
  <si>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</si>
  <si>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</si>
  <si>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</si>
  <si>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</si>
  <si>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</si>
  <si>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</si>
  <si>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</si>
  <si>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</si>
  <si>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</si>
  <si>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</si>
  <si>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</si>
  <si>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</si>
  <si>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</si>
  <si>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</si>
  <si>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①収益的収支比率・⑤経費回収率
　事業の運営に必要な費用を収益で賄えていない状況にあることから、今後も歳出の削減と収入の確保に努め、経営改善を図っていきます。
④企業債残高対事業規模比率
　平均値より低い水準にあります。今後も計画的に企業債の減額に努めます。
⑥汚水処理原価
　平均値より高い水準にあります。事業地域が山間部であり、維持管理費が高額であることが高い数値の要因です。
⑦施設利用率
　平均値より低い水準にあります。今後、人口減少に伴い空き家も増えると予想され、改善は難しい状況です。
</t>
    <rPh sb="81" eb="83">
      <t>キギョウ</t>
    </rPh>
    <rPh sb="83" eb="84">
      <t>サイ</t>
    </rPh>
    <rPh sb="84" eb="86">
      <t>ザンダカ</t>
    </rPh>
    <rPh sb="86" eb="87">
      <t>タイ</t>
    </rPh>
    <rPh sb="87" eb="89">
      <t>ジギョウ</t>
    </rPh>
    <rPh sb="89" eb="91">
      <t>キボ</t>
    </rPh>
    <rPh sb="91" eb="93">
      <t>ヒリツ</t>
    </rPh>
    <rPh sb="95" eb="98">
      <t>ヘイキンチ</t>
    </rPh>
    <rPh sb="100" eb="101">
      <t>ヒク</t>
    </rPh>
    <rPh sb="102" eb="104">
      <t>スイジュン</t>
    </rPh>
    <rPh sb="110" eb="112">
      <t>コンゴ</t>
    </rPh>
    <rPh sb="113" eb="116">
      <t>ケイカクテキ</t>
    </rPh>
    <rPh sb="117" eb="119">
      <t>キギョウ</t>
    </rPh>
    <rPh sb="119" eb="120">
      <t>サイ</t>
    </rPh>
    <rPh sb="121" eb="123">
      <t>ゲンガク</t>
    </rPh>
    <rPh sb="124" eb="125">
      <t>ツト</t>
    </rPh>
    <phoneticPr fontId="4"/>
  </si>
  <si>
    <t>　本事業は、市が区域内のご家庭に合併処理浄化槽を設置し、維持管理するものであり、管渠自体が存在しませんので、「該当数値なし」となっています。
　本市における合併処理浄化槽の設置は、平成13年度から開始しておりますので、環境省のマニュアルにおける耐用年数（※30年以上）と比較しても、老朽化の度合いは低いと考えられます。
　しかしながら、設置年度が集中しているため、今後は計画的な更新が必要となります。</t>
    <phoneticPr fontId="4"/>
  </si>
  <si>
    <t>　全体的に類似団体より悪い数値となっています。
　事業地域が山間部の農村地域であり、維持管理費が多額になることが主な要因と思われます。
　また、将来にわたる持続的な事業経営を見据え、令和3年度から令和12年度を計画期間とした経営戦略を策定しました。さらに経営健全化のため、令和5年5月請求分より6.8％の料金改定を行いました。なお、令和6年度に企業会計へ移行し、経営戦略の改定を行います。
　今後も人口減少に伴い収入減となることが予想されることから、更なる歳出削減に努めるとともに、安定的な事業運営を目指して事業の見直しを行っていきます。</t>
    <rPh sb="169" eb="17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</si>
</sst>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B8-4139-A54B-C74563A014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B8-4139-A54B-C74563A014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36.25</c:v>
                </c:pt>
                <c:pt idx="1">
                  <c:v>34.549999999999997</c:v>
                </c:pt>
                <c:pt idx="2">
                  <c:v>33.83</c:v>
                </c:pt>
                <c:pt idx="3">
                  <c:v>32.89</c:v>
                </c:pt>
                <c:pt idx="4">
                  <c:v>31.64</c:v>
                </c:pt>
              </c:numCache>
            </c:numRef>
          </c:val>
          <c:extLst>
            <c:ext xmlns:c16="http://schemas.microsoft.com/office/drawing/2014/chart" uri="{C3380CC4-5D6E-409C-BE32-E72D297353CC}">
              <c16:uniqueId val="{00000000-FF5F-4DD5-BB96-6B89F5DF5B7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FF5F-4DD5-BB96-6B89F5DF5B7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5BB-45A2-BC21-82A52A1848B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C5BB-45A2-BC21-82A52A1848B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96.94</c:v>
                </c:pt>
                <c:pt idx="1">
                  <c:v>97.97</c:v>
                </c:pt>
                <c:pt idx="2">
                  <c:v>99.63</c:v>
                </c:pt>
                <c:pt idx="3">
                  <c:v>99.7</c:v>
                </c:pt>
                <c:pt idx="4">
                  <c:v>106.49</c:v>
                </c:pt>
              </c:numCache>
            </c:numRef>
          </c:val>
          <c:extLst>
            <c:ext xmlns:c16="http://schemas.microsoft.com/office/drawing/2014/chart" uri="{C3380CC4-5D6E-409C-BE32-E72D297353CC}">
              <c16:uniqueId val="{00000000-9614-4984-A826-8EB5C095B6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14-4984-A826-8EB5C095B6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07-498D-8087-52CB59EE45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07-498D-8087-52CB59EE45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DF-410D-B499-E9E82E41C5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DF-410D-B499-E9E82E41C5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BC-46E6-8EF7-861DD2A263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BC-46E6-8EF7-861DD2A263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DD-468C-94B4-F230FDED386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DD-468C-94B4-F230FDED386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70.06</c:v>
                </c:pt>
                <c:pt idx="1">
                  <c:v>47.19</c:v>
                </c:pt>
                <c:pt idx="2">
                  <c:v>6.66</c:v>
                </c:pt>
                <c:pt idx="3">
                  <c:v>5.0199999999999996</c:v>
                </c:pt>
                <c:pt idx="4">
                  <c:v>23.06</c:v>
                </c:pt>
              </c:numCache>
            </c:numRef>
          </c:val>
          <c:extLst>
            <c:ext xmlns:c16="http://schemas.microsoft.com/office/drawing/2014/chart" uri="{C3380CC4-5D6E-409C-BE32-E72D297353CC}">
              <c16:uniqueId val="{00000000-A78A-4148-852E-035336D493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A78A-4148-852E-035336D493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71.83</c:v>
                </c:pt>
                <c:pt idx="1">
                  <c:v>68.989999999999995</c:v>
                </c:pt>
                <c:pt idx="2">
                  <c:v>70.7</c:v>
                </c:pt>
                <c:pt idx="3">
                  <c:v>72.010000000000005</c:v>
                </c:pt>
                <c:pt idx="4">
                  <c:v>72.66</c:v>
                </c:pt>
              </c:numCache>
            </c:numRef>
          </c:val>
          <c:extLst>
            <c:ext xmlns:c16="http://schemas.microsoft.com/office/drawing/2014/chart" uri="{C3380CC4-5D6E-409C-BE32-E72D297353CC}">
              <c16:uniqueId val="{00000000-9372-44D6-83CB-6BBCB96463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9372-44D6-83CB-6BBCB96463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525.65</c:v>
                </c:pt>
                <c:pt idx="1">
                  <c:v>568.46</c:v>
                </c:pt>
                <c:pt idx="2">
                  <c:v>573.27</c:v>
                </c:pt>
                <c:pt idx="3">
                  <c:v>574.61</c:v>
                </c:pt>
                <c:pt idx="4">
                  <c:v>562.58000000000004</c:v>
                </c:pt>
              </c:numCache>
            </c:numRef>
          </c:val>
          <c:extLst>
            <c:ext xmlns:c16="http://schemas.microsoft.com/office/drawing/2014/chart" uri="{C3380CC4-5D6E-409C-BE32-E72D297353CC}">
              <c16:uniqueId val="{00000000-33F9-439C-BFCC-2B42A3E5CD7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33F9-439C-BFCC-2B42A3E5CD7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熊本県　八代市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121657</v>
      </c>
      <c r="AM8" s="54"/>
      <c r="AN8" s="54"/>
      <c r="AO8" s="54"/>
      <c r="AP8" s="54"/>
      <c r="AQ8" s="54"/>
      <c r="AR8" s="54"/>
      <c r="AS8" s="54"/>
      <c r="AT8" s="53">
        <f>データ!T6</f>
        <v>681.29</v>
      </c>
      <c r="AU8" s="53"/>
      <c r="AV8" s="53"/>
      <c r="AW8" s="53"/>
      <c r="AX8" s="53"/>
      <c r="AY8" s="53"/>
      <c r="AZ8" s="53"/>
      <c r="BA8" s="53"/>
      <c r="BB8" s="53">
        <f>データ!U6</f>
        <v>178.57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0.69</v>
      </c>
      <c r="Q10" s="53"/>
      <c r="R10" s="53"/>
      <c r="S10" s="53"/>
      <c r="T10" s="53"/>
      <c r="U10" s="53"/>
      <c r="V10" s="53"/>
      <c r="W10" s="53">
        <f>データ!Q6</f>
        <v>100</v>
      </c>
      <c r="X10" s="53"/>
      <c r="Y10" s="53"/>
      <c r="Z10" s="53"/>
      <c r="AA10" s="53"/>
      <c r="AB10" s="53"/>
      <c r="AC10" s="53"/>
      <c r="AD10" s="54">
        <f>データ!R6</f>
        <v>5940</v>
      </c>
      <c r="AE10" s="54"/>
      <c r="AF10" s="54"/>
      <c r="AG10" s="54"/>
      <c r="AH10" s="54"/>
      <c r="AI10" s="54"/>
      <c r="AJ10" s="54"/>
      <c r="AK10" s="2"/>
      <c r="AL10" s="54">
        <f>データ!V6</f>
        <v>843</v>
      </c>
      <c r="AM10" s="54"/>
      <c r="AN10" s="54"/>
      <c r="AO10" s="54"/>
      <c r="AP10" s="54"/>
      <c r="AQ10" s="54"/>
      <c r="AR10" s="54"/>
      <c r="AS10" s="54"/>
      <c r="AT10" s="53">
        <f>データ!W6</f>
        <v>324.55</v>
      </c>
      <c r="AU10" s="53"/>
      <c r="AV10" s="53"/>
      <c r="AW10" s="53"/>
      <c r="AX10" s="53"/>
      <c r="AY10" s="53"/>
      <c r="AZ10" s="53"/>
      <c r="BA10" s="53"/>
      <c r="BB10" s="53">
        <f>データ!X6</f>
        <v>2.6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wXPsSX7A0Lv1f6vfgt05ORpb4aV8PK1rjC5XaAf9mb4LsFqscsMt+beAas18j6eavy68nNiOv+SVA+9FHYvm/Q==" saltValue="PadXVY/MPcDyopsnM+MX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432024</v>
      </c>
      <c r="D6" s="19">
        <f t="shared" si="3"/>
        <v>47</v>
      </c>
      <c r="E6" s="19">
        <f t="shared" si="3"/>
        <v>18</v>
      </c>
      <c r="F6" s="19">
        <f t="shared" si="3"/>
        <v>0</v>
      </c>
      <c r="G6" s="19">
        <f t="shared" si="3"/>
        <v>0</v>
      </c>
      <c r="H6" s="19" t="str">
        <f t="shared" si="3"/>
        <v>熊本県　八代市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0.69</v>
      </c>
      <c r="Q6" s="20">
        <f t="shared" si="3"/>
        <v>100</v>
      </c>
      <c r="R6" s="20">
        <f t="shared" si="3"/>
        <v>5940</v>
      </c>
      <c r="S6" s="20">
        <f t="shared" si="3"/>
        <v>121657</v>
      </c>
      <c r="T6" s="20">
        <f t="shared" si="3"/>
        <v>681.29</v>
      </c>
      <c r="U6" s="20">
        <f t="shared" si="3"/>
        <v>178.57</v>
      </c>
      <c r="V6" s="20">
        <f t="shared" si="3"/>
        <v>843</v>
      </c>
      <c r="W6" s="20">
        <f t="shared" si="3"/>
        <v>324.55</v>
      </c>
      <c r="X6" s="20">
        <f t="shared" si="3"/>
        <v>2.6</v>
      </c>
      <c r="Y6" s="21">
        <f>IF(Y7="",NA(),Y7)</f>
        <v>96.94</v>
      </c>
      <c r="Z6" s="21">
        <f t="shared" ref="Z6:AH6" si="4">IF(Z7="",NA(),Z7)</f>
        <v>97.97</v>
      </c>
      <c r="AA6" s="21">
        <f t="shared" si="4"/>
        <v>99.63</v>
      </c>
      <c r="AB6" s="21">
        <f t="shared" si="4"/>
        <v>99.7</v>
      </c>
      <c r="AC6" s="21">
        <f t="shared" si="4"/>
        <v>106.49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70.06</v>
      </c>
      <c r="BG6" s="21">
        <f t="shared" ref="BG6:BO6" si="7">IF(BG7="",NA(),BG7)</f>
        <v>47.19</v>
      </c>
      <c r="BH6" s="21">
        <f t="shared" si="7"/>
        <v>6.66</v>
      </c>
      <c r="BI6" s="21">
        <f t="shared" si="7"/>
        <v>5.0199999999999996</v>
      </c>
      <c r="BJ6" s="21">
        <f t="shared" si="7"/>
        <v>23.06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71.83</v>
      </c>
      <c r="BR6" s="21">
        <f t="shared" ref="BR6:BZ6" si="8">IF(BR7="",NA(),BR7)</f>
        <v>68.989999999999995</v>
      </c>
      <c r="BS6" s="21">
        <f t="shared" si="8"/>
        <v>70.7</v>
      </c>
      <c r="BT6" s="21">
        <f t="shared" si="8"/>
        <v>72.010000000000005</v>
      </c>
      <c r="BU6" s="21">
        <f t="shared" si="8"/>
        <v>72.66</v>
      </c>
      <c r="BV6" s="21">
        <f t="shared" si="8"/>
        <v>62.5</v>
      </c>
      <c r="BW6" s="21">
        <f t="shared" si="8"/>
        <v>60.59</v>
      </c>
      <c r="BX6" s="21">
        <f t="shared" si="8"/>
        <v>60</v>
      </c>
      <c r="BY6" s="21">
        <f t="shared" si="8"/>
        <v>59.01</v>
      </c>
      <c r="BZ6" s="21">
        <f t="shared" si="8"/>
        <v>56.06</v>
      </c>
      <c r="CA6" s="20" t="str">
        <f>IF(CA7="","",IF(CA7="-","【-】","【"&amp;SUBSTITUTE(TEXT(CA7,"#,##0.00"),"-","△")&amp;"】"))</f>
        <v>【53.65】</v>
      </c>
      <c r="CB6" s="21">
        <f>IF(CB7="",NA(),CB7)</f>
        <v>525.65</v>
      </c>
      <c r="CC6" s="21">
        <f t="shared" ref="CC6:CK6" si="9">IF(CC7="",NA(),CC7)</f>
        <v>568.46</v>
      </c>
      <c r="CD6" s="21">
        <f t="shared" si="9"/>
        <v>573.27</v>
      </c>
      <c r="CE6" s="21">
        <f t="shared" si="9"/>
        <v>574.61</v>
      </c>
      <c r="CF6" s="21">
        <f t="shared" si="9"/>
        <v>562.58000000000004</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36.25</v>
      </c>
      <c r="CN6" s="21">
        <f t="shared" ref="CN6:CV6" si="10">IF(CN7="",NA(),CN7)</f>
        <v>34.549999999999997</v>
      </c>
      <c r="CO6" s="21">
        <f t="shared" si="10"/>
        <v>33.83</v>
      </c>
      <c r="CP6" s="21">
        <f t="shared" si="10"/>
        <v>32.89</v>
      </c>
      <c r="CQ6" s="21">
        <f t="shared" si="10"/>
        <v>31.64</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432024</v>
      </c>
      <c r="D7" s="23">
        <v>47</v>
      </c>
      <c r="E7" s="23">
        <v>18</v>
      </c>
      <c r="F7" s="23">
        <v>0</v>
      </c>
      <c r="G7" s="23">
        <v>0</v>
      </c>
      <c r="H7" s="23" t="s">
        <v>98</v>
      </c>
      <c r="I7" s="23" t="s">
        <v>99</v>
      </c>
      <c r="J7" s="23" t="s">
        <v>100</v>
      </c>
      <c r="K7" s="23" t="s">
        <v>101</v>
      </c>
      <c r="L7" s="23" t="s">
        <v>102</v>
      </c>
      <c r="M7" s="23" t="s">
        <v>103</v>
      </c>
      <c r="N7" s="24" t="s">
        <v>104</v>
      </c>
      <c r="O7" s="24" t="s">
        <v>105</v>
      </c>
      <c r="P7" s="24">
        <v>0.69</v>
      </c>
      <c r="Q7" s="24">
        <v>100</v>
      </c>
      <c r="R7" s="24">
        <v>5940</v>
      </c>
      <c r="S7" s="24">
        <v>121657</v>
      </c>
      <c r="T7" s="24">
        <v>681.29</v>
      </c>
      <c r="U7" s="24">
        <v>178.57</v>
      </c>
      <c r="V7" s="24">
        <v>843</v>
      </c>
      <c r="W7" s="24">
        <v>324.55</v>
      </c>
      <c r="X7" s="24">
        <v>2.6</v>
      </c>
      <c r="Y7" s="24">
        <v>96.94</v>
      </c>
      <c r="Z7" s="24">
        <v>97.97</v>
      </c>
      <c r="AA7" s="24">
        <v>99.63</v>
      </c>
      <c r="AB7" s="24">
        <v>99.7</v>
      </c>
      <c r="AC7" s="24">
        <v>106.49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70.06</v>
      </c>
      <c r="BG7" s="24">
        <v>47.19</v>
      </c>
      <c r="BH7" s="24">
        <v>6.66</v>
      </c>
      <c r="BI7" s="24">
        <v>5.0199999999999996</v>
      </c>
      <c r="BJ7" s="24">
        <v>23.06</v>
      </c>
      <c r="BK7" s="24">
        <v>270.57</v>
      </c>
      <c r="BL7" s="24">
        <v>294.27</v>
      </c>
      <c r="BM7" s="24">
        <v>294.08999999999997</v>
      </c>
      <c r="BN7" s="24">
        <v>294.08999999999997</v>
      </c>
      <c r="BO7" s="24">
        <v>338.47</v>
      </c>
      <c r="BP7" s="24">
        <v>349.83</v>
      </c>
      <c r="BQ7" s="24">
        <v>71.83</v>
      </c>
      <c r="BR7" s="24">
        <v>68.989999999999995</v>
      </c>
      <c r="BS7" s="24">
        <v>70.7</v>
      </c>
      <c r="BT7" s="24">
        <v>72.010000000000005</v>
      </c>
      <c r="BU7" s="24">
        <v>72.66</v>
      </c>
      <c r="BV7" s="24">
        <v>62.5</v>
      </c>
      <c r="BW7" s="24">
        <v>60.59</v>
      </c>
      <c r="BX7" s="24">
        <v>60</v>
      </c>
      <c r="BY7" s="24">
        <v>59.01</v>
      </c>
      <c r="BZ7" s="24">
        <v>56.06</v>
      </c>
      <c r="CA7" s="24">
        <v>53.65</v>
      </c>
      <c r="CB7" s="24">
        <v>525.65</v>
      </c>
      <c r="CC7" s="24">
        <v>568.46</v>
      </c>
      <c r="CD7" s="24">
        <v>573.27</v>
      </c>
      <c r="CE7" s="24">
        <v>574.61</v>
      </c>
      <c r="CF7" s="24">
        <v>562.58000000000004</v>
      </c>
      <c r="CG7" s="24">
        <v>269.33</v>
      </c>
      <c r="CH7" s="24">
        <v>280.23</v>
      </c>
      <c r="CI7" s="24">
        <v>282.70999999999998</v>
      </c>
      <c r="CJ7" s="24">
        <v>291.82</v>
      </c>
      <c r="CK7" s="24">
        <v>304.36</v>
      </c>
      <c r="CL7" s="24">
        <v>307.86</v>
      </c>
      <c r="CM7" s="24">
        <v>36.25</v>
      </c>
      <c r="CN7" s="24">
        <v>34.549999999999997</v>
      </c>
      <c r="CO7" s="24">
        <v>33.83</v>
      </c>
      <c r="CP7" s="24">
        <v>32.89</v>
      </c>
      <c r="CQ7" s="24">
        <v>31.64</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下﨑　もも</cp:lastModifiedBy>
  <cp:lastPrinted>2025-01-28T23:52:49Z</cp:lastPrinted>
  <dcterms:created xsi:type="dcterms:W3CDTF">2025-01-24T07:41:22Z</dcterms:created>
  <dcterms:modified xsi:type="dcterms:W3CDTF">2025-01-28T23:52:52Z</dcterms:modified>
  <cp:category/>
</cp:coreProperties>
</file>