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建設部 上下水道課共通\01 上下水道課共通\103 調査依頼\203 熊本県（下半期）\経営比較分析表\R6\2.5　回答\09 宇土市　※県よりデータ修正後様式の送付あり\下水道（法非適）\"/>
    </mc:Choice>
  </mc:AlternateContent>
  <workbookProtection workbookAlgorithmName="SHA-512" workbookHashValue="VHjFvGbhjFpVqGzPJF8Y1VU5pI+0yMofmAGs46jhhd76VWXlj28qSoasR3nuLsLC7IDmgEMRD+OHPHm+wr/fzQ==" workbookSaltValue="O7+i1fvZVBPJYhIhb1bCTA=="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B10" i="4"/>
  <c r="AT8" i="4"/>
  <c r="AD8" i="4"/>
  <c r="W8" i="4"/>
  <c r="P8" i="4"/>
  <c r="B8" i="4"/>
  <c r="B6"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<sst xmlns="http://schemas.openxmlformats.org/spreadsheetml/2006/main" count="236" uniqueCount="120">
  <si>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</si>
  <si>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</si>
  <si>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</si>
  <si>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</si>
  <si>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</si>
  <si>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</si>
  <si>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</si>
  <si>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</si>
  <si>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</si>
  <si>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</si>
  <si>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</si>
  <si>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</si>
  <si>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</si>
  <si>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</si>
  <si>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</si>
  <si>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</si>
  <si>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</si>
  <si>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</si>
  <si>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</si>
  <si>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</si>
  <si>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</si>
  <si>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</si>
  <si>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</si>
  <si>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</si>
  <si>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</si>
  <si>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</si>
  <si>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</si>
  <si>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</si>
  <si>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</si>
  <si>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</si>
  <si>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</si>
  <si>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</si>
  <si>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</si>
  <si>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</si>
  <si>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</si>
  <si>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</si>
  <si>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</si>
  <si>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</si>
  <si>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</si>
  <si>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</si>
  <si>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</si>
  <si>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</si>
  <si>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</si>
  <si>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</si>
  <si>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</si>
  <si>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</si>
  <si>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</si>
  <si>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</si>
  <si>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</si>
  <si>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</si>
  <si>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</si>
  <si>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</si>
  <si>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</si>
  <si>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</si>
  <si>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</si>
  <si>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</si>
  <si>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</si>
  <si>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</si>
  <si>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</si>
  <si>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</si>
  <si>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</si>
  <si>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</si>
  <si>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</si>
  <si>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</si>
  <si>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</si>
  <si>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</si>
  <si>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</si>
  <si>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</si>
  <si>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</si>
  <si>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</si>
  <si>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</si>
  <si>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</si>
  <si>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</si>
  <si>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</si>
  <si>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</si>
  <si>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</si>
  <si>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</si>
  <si>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</si>
  <si>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</si>
  <si>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</si>
  <si>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</si>
  <si>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</si>
  <si>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</si>
  <si>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</si>
  <si>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</si>
  <si>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</si>
  <si>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</si>
  <si>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</si>
  <si>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</si>
  <si>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</si>
  <si>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</si>
  <si>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</si>
  <si>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</si>
  <si>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</si>
  <si>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</si>
  <si>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</si>
  <si>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</si>
  <si>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</si>
  <si>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</si>
  <si>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</si>
  <si>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</si>
  <si>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</si>
  <si>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</si>
  <si>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</si>
  <si>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</si>
  <si>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</si>
  <si>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</si>
  <si>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</si>
  <si>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</si>
  <si>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</si>
  <si>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</si>
  <si>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</si>
  <si>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</si>
  <si>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</si>
  <si>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</si>
  <si>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</si>
  <si>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</si>
  <si>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は112.34％と上昇に転じているが、その収益は一般会計からの繰入金に頼っている状況である。物価上昇等により経費が増大していることを踏まえると、今後は、適正な使用料収入の確保や経費削減に努めていかなければならない。
④企業債残高対事業規模比率は企業債残高の全部を一般会計において負担するため、0％となっている。
⑤経費回収率は年々減少傾向にあり、類似団体と比べて低い水準にある。また、⑥汚水処理原価は高い水準となっているが、令和3～5年度については、減債基金の取り崩して企業債の償還に充てているため、一般会計からの繰入金が大幅に減少し、公費負担分を除く汚水処理費が大幅な増額となっていることが要因となっている。
⑦施設利用率、⑧水洗化率ともに類似団体と比べて低い水準となっている。漁業集落排水の利用地域は人口減少が著しい状況であるため、ダウンサイジング等、施設の利用規模に応じた対応を検討していかなければならない。</t>
    <phoneticPr fontId="4"/>
  </si>
  <si>
    <t>③管渠改善率は0％である。今後も計画的な更新事業に取り組んでいく。</t>
    <phoneticPr fontId="4"/>
  </si>
  <si>
    <t>漁業集落排水施設事業については全国的に同じ状況にあると思うが、本市においても収益が少なく、費用を賄えていないため、一般会計からの繰入金に頼らざるを得ない状況である。また、将来的な人口減少も見込まれるため、処理能力や処理方式を見直すことにより、更新工事費や維持管理費の削減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</si>
</sst>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E3-4DAD-9ED1-242397E14B9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0.04</c:v>
                </c:pt>
                <c:pt idx="1">
                  <c:v>0</c:v>
                </c:pt>
                <c:pt idx="2">
                  <c:v>0</c:v>
                </c:pt>
                <c:pt idx="3">
                  <c:v>0</c:v>
                </c:pt>
                <c:pt idx="4">
                  <c:v>0</c:v>
                </c:pt>
              </c:numCache>
            </c:numRef>
          </c:val>
          <c:smooth val="0"/>
          <c:extLst>
            <c:ext xmlns:c16="http://schemas.microsoft.com/office/drawing/2014/chart" uri="{C3380CC4-5D6E-409C-BE32-E72D297353CC}">
              <c16:uniqueId val="{00000001-EDE3-4DAD-9ED1-242397E14B9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10.039999999999999</c:v>
                </c:pt>
                <c:pt idx="1">
                  <c:v>9.6300000000000008</c:v>
                </c:pt>
                <c:pt idx="2">
                  <c:v>7.98</c:v>
                </c:pt>
                <c:pt idx="3">
                  <c:v>7.43</c:v>
                </c:pt>
                <c:pt idx="4">
                  <c:v>8.5299999999999994</c:v>
                </c:pt>
              </c:numCache>
            </c:numRef>
          </c:val>
          <c:extLst>
            <c:ext xmlns:c16="http://schemas.microsoft.com/office/drawing/2014/chart" uri="{C3380CC4-5D6E-409C-BE32-E72D297353CC}">
              <c16:uniqueId val="{00000000-AD83-4D08-B4C5-E3F58BD483E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26.7</c:v>
                </c:pt>
                <c:pt idx="1">
                  <c:v>29.12</c:v>
                </c:pt>
                <c:pt idx="2">
                  <c:v>29.1</c:v>
                </c:pt>
                <c:pt idx="3">
                  <c:v>32.119999999999997</c:v>
                </c:pt>
                <c:pt idx="4">
                  <c:v>32.729999999999997</c:v>
                </c:pt>
              </c:numCache>
            </c:numRef>
          </c:val>
          <c:smooth val="0"/>
          <c:extLst>
            <c:ext xmlns:c16="http://schemas.microsoft.com/office/drawing/2014/chart" uri="{C3380CC4-5D6E-409C-BE32-E72D297353CC}">
              <c16:uniqueId val="{00000001-AD83-4D08-B4C5-E3F58BD483E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59.83</c:v>
                </c:pt>
                <c:pt idx="1">
                  <c:v>62.42</c:v>
                </c:pt>
                <c:pt idx="2">
                  <c:v>63.49</c:v>
                </c:pt>
                <c:pt idx="3">
                  <c:v>62.59</c:v>
                </c:pt>
                <c:pt idx="4">
                  <c:v>61.06</c:v>
                </c:pt>
              </c:numCache>
            </c:numRef>
          </c:val>
          <c:extLst>
            <c:ext xmlns:c16="http://schemas.microsoft.com/office/drawing/2014/chart" uri="{C3380CC4-5D6E-409C-BE32-E72D297353CC}">
              <c16:uniqueId val="{00000000-813B-4936-A5B8-20534E93BAB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66.459999999999994</c:v>
                </c:pt>
                <c:pt idx="1">
                  <c:v>64.42</c:v>
                </c:pt>
                <c:pt idx="2">
                  <c:v>63.84</c:v>
                </c:pt>
                <c:pt idx="3">
                  <c:v>61.64</c:v>
                </c:pt>
                <c:pt idx="4">
                  <c:v>66.47</c:v>
                </c:pt>
              </c:numCache>
            </c:numRef>
          </c:val>
          <c:smooth val="0"/>
          <c:extLst>
            <c:ext xmlns:c16="http://schemas.microsoft.com/office/drawing/2014/chart" uri="{C3380CC4-5D6E-409C-BE32-E72D297353CC}">
              <c16:uniqueId val="{00000001-813B-4936-A5B8-20534E93BAB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100.85</c:v>
                </c:pt>
                <c:pt idx="1">
                  <c:v>93.05</c:v>
                </c:pt>
                <c:pt idx="2">
                  <c:v>100.36</c:v>
                </c:pt>
                <c:pt idx="3">
                  <c:v>69.569999999999993</c:v>
                </c:pt>
                <c:pt idx="4">
                  <c:v>112.34</c:v>
                </c:pt>
              </c:numCache>
            </c:numRef>
          </c:val>
          <c:extLst>
            <c:ext xmlns:c16="http://schemas.microsoft.com/office/drawing/2014/chart" uri="{C3380CC4-5D6E-409C-BE32-E72D297353CC}">
              <c16:uniqueId val="{00000000-D45A-45FD-9D88-96D6E857276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5A-45FD-9D88-96D6E857276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EC-4559-B51E-DEA22638DD5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EC-4559-B51E-DEA22638DD5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D2-450E-844E-6E88BE3F5B1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D2-450E-844E-6E88BE3F5B1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50-4D3B-BFC8-73EEBD042AA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50-4D3B-BFC8-73EEBD042AA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66-4DD2-8E96-007874E5FFB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66-4DD2-8E96-007874E5FFB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12-4553-914C-A66BB2102C2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1864.29</c:v>
                </c:pt>
                <c:pt idx="1">
                  <c:v>1867.86</c:v>
                </c:pt>
                <c:pt idx="2">
                  <c:v>1786.64</c:v>
                </c:pt>
                <c:pt idx="3">
                  <c:v>2780.59</c:v>
                </c:pt>
                <c:pt idx="4">
                  <c:v>2315.54</c:v>
                </c:pt>
              </c:numCache>
            </c:numRef>
          </c:val>
          <c:smooth val="0"/>
          <c:extLst>
            <c:ext xmlns:c16="http://schemas.microsoft.com/office/drawing/2014/chart" uri="{C3380CC4-5D6E-409C-BE32-E72D297353CC}">
              <c16:uniqueId val="{00000001-6312-4553-914C-A66BB2102C2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28.29</c:v>
                </c:pt>
                <c:pt idx="1">
                  <c:v>26.71</c:v>
                </c:pt>
                <c:pt idx="2">
                  <c:v>16.03</c:v>
                </c:pt>
                <c:pt idx="3">
                  <c:v>15.69</c:v>
                </c:pt>
                <c:pt idx="4">
                  <c:v>13.93</c:v>
                </c:pt>
              </c:numCache>
            </c:numRef>
          </c:val>
          <c:extLst>
            <c:ext xmlns:c16="http://schemas.microsoft.com/office/drawing/2014/chart" uri="{C3380CC4-5D6E-409C-BE32-E72D297353CC}">
              <c16:uniqueId val="{00000000-0B5F-49EC-B310-D9F33052E9E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51.32</c:v>
                </c:pt>
                <c:pt idx="1">
                  <c:v>46.93</c:v>
                </c:pt>
                <c:pt idx="2">
                  <c:v>46.93</c:v>
                </c:pt>
                <c:pt idx="3">
                  <c:v>42.27</c:v>
                </c:pt>
                <c:pt idx="4">
                  <c:v>52.14</c:v>
                </c:pt>
              </c:numCache>
            </c:numRef>
          </c:val>
          <c:smooth val="0"/>
          <c:extLst>
            <c:ext xmlns:c16="http://schemas.microsoft.com/office/drawing/2014/chart" uri="{C3380CC4-5D6E-409C-BE32-E72D297353CC}">
              <c16:uniqueId val="{00000001-0B5F-49EC-B310-D9F33052E9E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558.36</c:v>
                </c:pt>
                <c:pt idx="1">
                  <c:v>605.33000000000004</c:v>
                </c:pt>
                <c:pt idx="2">
                  <c:v>1013.05</c:v>
                </c:pt>
                <c:pt idx="3">
                  <c:v>1040.95</c:v>
                </c:pt>
                <c:pt idx="4">
                  <c:v>989.45</c:v>
                </c:pt>
              </c:numCache>
            </c:numRef>
          </c:val>
          <c:extLst>
            <c:ext xmlns:c16="http://schemas.microsoft.com/office/drawing/2014/chart" uri="{C3380CC4-5D6E-409C-BE32-E72D297353CC}">
              <c16:uniqueId val="{00000000-96EF-4099-AE4C-3769127ED74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329.91</c:v>
                </c:pt>
                <c:pt idx="1">
                  <c:v>346.96</c:v>
                </c:pt>
                <c:pt idx="2">
                  <c:v>345.6</c:v>
                </c:pt>
                <c:pt idx="3">
                  <c:v>332.54</c:v>
                </c:pt>
                <c:pt idx="4">
                  <c:v>262</c:v>
                </c:pt>
              </c:numCache>
            </c:numRef>
          </c:val>
          <c:smooth val="0"/>
          <c:extLst>
            <c:ext xmlns:c16="http://schemas.microsoft.com/office/drawing/2014/chart" uri="{C3380CC4-5D6E-409C-BE32-E72D297353CC}">
              <c16:uniqueId val="{00000001-96EF-4099-AE4C-3769127ED74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1" zoomScale="75" zoomScaleNormal="75"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宇土市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H3</v>
      </c>
      <c r="X8" s="65"/>
      <c r="Y8" s="65"/>
      <c r="Z8" s="65"/>
      <c r="AA8" s="65"/>
      <c r="AB8" s="65"/>
      <c r="AC8" s="65"/>
      <c r="AD8" s="66" t="str">
        <f>データ!$M$6</f>
        <v>非設置</v>
      </c>
      <c r="AE8" s="66"/>
      <c r="AF8" s="66"/>
      <c r="AG8" s="66"/>
      <c r="AH8" s="66"/>
      <c r="AI8" s="66"/>
      <c r="AJ8" s="66"/>
      <c r="AK8" s="3"/>
      <c r="AL8" s="54">
        <f>データ!S6</f>
        <v>36371</v>
      </c>
      <c r="AM8" s="54"/>
      <c r="AN8" s="54"/>
      <c r="AO8" s="54"/>
      <c r="AP8" s="54"/>
      <c r="AQ8" s="54"/>
      <c r="AR8" s="54"/>
      <c r="AS8" s="54"/>
      <c r="AT8" s="53">
        <f>データ!T6</f>
        <v>74.3</v>
      </c>
      <c r="AU8" s="53"/>
      <c r="AV8" s="53"/>
      <c r="AW8" s="53"/>
      <c r="AX8" s="53"/>
      <c r="AY8" s="53"/>
      <c r="AZ8" s="53"/>
      <c r="BA8" s="53"/>
      <c r="BB8" s="53">
        <f>データ!U6</f>
        <v>489.52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1.1000000000000001</v>
      </c>
      <c r="Q10" s="53"/>
      <c r="R10" s="53"/>
      <c r="S10" s="53"/>
      <c r="T10" s="53"/>
      <c r="U10" s="53"/>
      <c r="V10" s="53"/>
      <c r="W10" s="53">
        <f>データ!Q6</f>
        <v>93.24</v>
      </c>
      <c r="X10" s="53"/>
      <c r="Y10" s="53"/>
      <c r="Z10" s="53"/>
      <c r="AA10" s="53"/>
      <c r="AB10" s="53"/>
      <c r="AC10" s="53"/>
      <c r="AD10" s="54">
        <f>データ!R6</f>
        <v>3058</v>
      </c>
      <c r="AE10" s="54"/>
      <c r="AF10" s="54"/>
      <c r="AG10" s="54"/>
      <c r="AH10" s="54"/>
      <c r="AI10" s="54"/>
      <c r="AJ10" s="54"/>
      <c r="AK10" s="2"/>
      <c r="AL10" s="54">
        <f>データ!V6</f>
        <v>398</v>
      </c>
      <c r="AM10" s="54"/>
      <c r="AN10" s="54"/>
      <c r="AO10" s="54"/>
      <c r="AP10" s="54"/>
      <c r="AQ10" s="54"/>
      <c r="AR10" s="54"/>
      <c r="AS10" s="54"/>
      <c r="AT10" s="53">
        <f>データ!W6</f>
        <v>0.14000000000000001</v>
      </c>
      <c r="AU10" s="53"/>
      <c r="AV10" s="53"/>
      <c r="AW10" s="53"/>
      <c r="AX10" s="53"/>
      <c r="AY10" s="53"/>
      <c r="AZ10" s="53"/>
      <c r="BA10" s="53"/>
      <c r="BB10" s="53">
        <f>データ!X6</f>
        <v>2842.86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【1,069.89】</v>
      </c>
      <c r="I86" s="12" t="str">
        <f>データ!CA6</f>
        <v>【39.89】</v>
      </c>
      <c r="J86" s="12" t="str">
        <f>データ!CL6</f>
        <v>【426.52】</v>
      </c>
      <c r="K86" s="12" t="str">
        <f>データ!CW6</f>
        <v>【28.16】</v>
      </c>
      <c r="L86" s="12" t="str">
        <f>データ!DH6</f>
        <v>【80.73】</v>
      </c>
      <c r="M86" s="12" t="s">
        <v>43</v>
      </c>
      <c r="N86" s="12" t="s">
        <v>43</v>
      </c>
      <c r="O86" s="12" t="str">
        <f>データ!EO6</f>
        <v>【0.00】</v>
      </c>
    </row>
  </sheetData>
  <sheetProtection algorithmName="SHA-512" hashValue="lkxSqgroCNp4A5iO3IkUQYsZ+Zkk/4x57P7Fj2unaDEjOjpDTHqUubq1edOJXIp6bRqGaKzARKAVRgXJUVOFfg==" saltValue="vMdRDuSLcs1srI9//QYO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432113</v>
      </c>
      <c r="D6" s="19">
        <f t="shared" si="3"/>
        <v>47</v>
      </c>
      <c r="E6" s="19">
        <f t="shared" si="3"/>
        <v>17</v>
      </c>
      <c r="F6" s="19">
        <f t="shared" si="3"/>
        <v>6</v>
      </c>
      <c r="G6" s="19">
        <f t="shared" si="3"/>
        <v>0</v>
      </c>
      <c r="H6" s="19" t="str">
        <f t="shared" si="3"/>
        <v>熊本県　宇土市</v>
      </c>
      <c r="I6" s="19" t="str">
        <f t="shared" si="3"/>
        <v>法非適用</v>
      </c>
      <c r="J6" s="19" t="str">
        <f t="shared" si="3"/>
        <v>下水道事業</v>
      </c>
      <c r="K6" s="19" t="str">
        <f t="shared" si="3"/>
        <v>漁業集落排水</v>
      </c>
      <c r="L6" s="19" t="str">
        <f t="shared" si="3"/>
        <v>H3</v>
      </c>
      <c r="M6" s="19" t="str">
        <f t="shared" si="3"/>
        <v>非設置</v>
      </c>
      <c r="N6" s="20" t="str">
        <f t="shared" si="3"/>
        <v>-</v>
      </c>
      <c r="O6" s="20" t="str">
        <f t="shared" si="3"/>
        <v>該当数値なし</v>
      </c>
      <c r="P6" s="20">
        <f t="shared" si="3"/>
        <v>1.1000000000000001</v>
      </c>
      <c r="Q6" s="20">
        <f t="shared" si="3"/>
        <v>93.24</v>
      </c>
      <c r="R6" s="20">
        <f t="shared" si="3"/>
        <v>3058</v>
      </c>
      <c r="S6" s="20">
        <f t="shared" si="3"/>
        <v>36371</v>
      </c>
      <c r="T6" s="20">
        <f t="shared" si="3"/>
        <v>74.3</v>
      </c>
      <c r="U6" s="20">
        <f t="shared" si="3"/>
        <v>489.52</v>
      </c>
      <c r="V6" s="20">
        <f t="shared" si="3"/>
        <v>398</v>
      </c>
      <c r="W6" s="20">
        <f t="shared" si="3"/>
        <v>0.14000000000000001</v>
      </c>
      <c r="X6" s="20">
        <f t="shared" si="3"/>
        <v>2842.86</v>
      </c>
      <c r="Y6" s="21">
        <f>IF(Y7="",NA(),Y7)</f>
        <v>100.85</v>
      </c>
      <c r="Z6" s="21">
        <f t="shared" ref="Z6:AH6" si="4">IF(Z7="",NA(),Z7)</f>
        <v>93.05</v>
      </c>
      <c r="AA6" s="21">
        <f t="shared" si="4"/>
        <v>100.36</v>
      </c>
      <c r="AB6" s="21">
        <f t="shared" si="4"/>
        <v>69.569999999999993</v>
      </c>
      <c r="AC6" s="21">
        <f t="shared" si="4"/>
        <v>112.34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1864.29</v>
      </c>
      <c r="BL6" s="21">
        <f t="shared" si="7"/>
        <v>1867.86</v>
      </c>
      <c r="BM6" s="21">
        <f t="shared" si="7"/>
        <v>1786.64</v>
      </c>
      <c r="BN6" s="21">
        <f t="shared" si="7"/>
        <v>2780.59</v>
      </c>
      <c r="BO6" s="21">
        <f t="shared" si="7"/>
        <v>2315.54</v>
      </c>
      <c r="BP6" s="20" t="str">
        <f>IF(BP7="","",IF(BP7="-","【-】","【"&amp;SUBSTITUTE(TEXT(BP7,"#,##0.00"),"-","△")&amp;"】"))</f>
        <v>【1,069.89】</v>
      </c>
      <c r="BQ6" s="21">
        <f>IF(BQ7="",NA(),BQ7)</f>
        <v>28.29</v>
      </c>
      <c r="BR6" s="21">
        <f t="shared" ref="BR6:BZ6" si="8">IF(BR7="",NA(),BR7)</f>
        <v>26.71</v>
      </c>
      <c r="BS6" s="21">
        <f t="shared" si="8"/>
        <v>16.03</v>
      </c>
      <c r="BT6" s="21">
        <f t="shared" si="8"/>
        <v>15.69</v>
      </c>
      <c r="BU6" s="21">
        <f t="shared" si="8"/>
        <v>13.93</v>
      </c>
      <c r="BV6" s="21">
        <f t="shared" si="8"/>
        <v>51.32</v>
      </c>
      <c r="BW6" s="21">
        <f t="shared" si="8"/>
        <v>46.93</v>
      </c>
      <c r="BX6" s="21">
        <f t="shared" si="8"/>
        <v>46.93</v>
      </c>
      <c r="BY6" s="21">
        <f t="shared" si="8"/>
        <v>42.27</v>
      </c>
      <c r="BZ6" s="21">
        <f t="shared" si="8"/>
        <v>52.14</v>
      </c>
      <c r="CA6" s="20" t="str">
        <f>IF(CA7="","",IF(CA7="-","【-】","【"&amp;SUBSTITUTE(TEXT(CA7,"#,##0.00"),"-","△")&amp;"】"))</f>
        <v>【39.89】</v>
      </c>
      <c r="CB6" s="21">
        <f>IF(CB7="",NA(),CB7)</f>
        <v>558.36</v>
      </c>
      <c r="CC6" s="21">
        <f t="shared" ref="CC6:CK6" si="9">IF(CC7="",NA(),CC7)</f>
        <v>605.33000000000004</v>
      </c>
      <c r="CD6" s="21">
        <f t="shared" si="9"/>
        <v>1013.05</v>
      </c>
      <c r="CE6" s="21">
        <f t="shared" si="9"/>
        <v>1040.95</v>
      </c>
      <c r="CF6" s="21">
        <f t="shared" si="9"/>
        <v>989.45</v>
      </c>
      <c r="CG6" s="21">
        <f t="shared" si="9"/>
        <v>329.91</v>
      </c>
      <c r="CH6" s="21">
        <f t="shared" si="9"/>
        <v>346.96</v>
      </c>
      <c r="CI6" s="21">
        <f t="shared" si="9"/>
        <v>345.6</v>
      </c>
      <c r="CJ6" s="21">
        <f t="shared" si="9"/>
        <v>332.54</v>
      </c>
      <c r="CK6" s="21">
        <f t="shared" si="9"/>
        <v>262</v>
      </c>
      <c r="CL6" s="20" t="str">
        <f>IF(CL7="","",IF(CL7="-","【-】","【"&amp;SUBSTITUTE(TEXT(CL7,"#,##0.00"),"-","△")&amp;"】"))</f>
        <v>【426.52】</v>
      </c>
      <c r="CM6" s="21">
        <f>IF(CM7="",NA(),CM7)</f>
        <v>10.039999999999999</v>
      </c>
      <c r="CN6" s="21">
        <f t="shared" ref="CN6:CV6" si="10">IF(CN7="",NA(),CN7)</f>
        <v>9.6300000000000008</v>
      </c>
      <c r="CO6" s="21">
        <f t="shared" si="10"/>
        <v>7.98</v>
      </c>
      <c r="CP6" s="21">
        <f t="shared" si="10"/>
        <v>7.43</v>
      </c>
      <c r="CQ6" s="21">
        <f t="shared" si="10"/>
        <v>8.5299999999999994</v>
      </c>
      <c r="CR6" s="21">
        <f t="shared" si="10"/>
        <v>26.7</v>
      </c>
      <c r="CS6" s="21">
        <f t="shared" si="10"/>
        <v>29.12</v>
      </c>
      <c r="CT6" s="21">
        <f t="shared" si="10"/>
        <v>29.1</v>
      </c>
      <c r="CU6" s="21">
        <f t="shared" si="10"/>
        <v>32.119999999999997</v>
      </c>
      <c r="CV6" s="21">
        <f t="shared" si="10"/>
        <v>32.729999999999997</v>
      </c>
      <c r="CW6" s="20" t="str">
        <f>IF(CW7="","",IF(CW7="-","【-】","【"&amp;SUBSTITUTE(TEXT(CW7,"#,##0.00"),"-","△")&amp;"】"))</f>
        <v>【28.16】</v>
      </c>
      <c r="CX6" s="21">
        <f>IF(CX7="",NA(),CX7)</f>
        <v>59.83</v>
      </c>
      <c r="CY6" s="21">
        <f t="shared" ref="CY6:DG6" si="11">IF(CY7="",NA(),CY7)</f>
        <v>62.42</v>
      </c>
      <c r="CZ6" s="21">
        <f t="shared" si="11"/>
        <v>63.49</v>
      </c>
      <c r="DA6" s="21">
        <f t="shared" si="11"/>
        <v>62.59</v>
      </c>
      <c r="DB6" s="21">
        <f t="shared" si="11"/>
        <v>61.06</v>
      </c>
      <c r="DC6" s="21">
        <f t="shared" si="11"/>
        <v>66.459999999999994</v>
      </c>
      <c r="DD6" s="21">
        <f t="shared" si="11"/>
        <v>64.42</v>
      </c>
      <c r="DE6" s="21">
        <f t="shared" si="11"/>
        <v>63.84</v>
      </c>
      <c r="DF6" s="21">
        <f t="shared" si="11"/>
        <v>61.64</v>
      </c>
      <c r="DG6" s="21">
        <f t="shared" si="11"/>
        <v>66.47</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0">
        <f t="shared" si="14"/>
        <v>0</v>
      </c>
      <c r="EL6" s="20">
        <f t="shared" si="14"/>
        <v>0</v>
      </c>
      <c r="EM6" s="20">
        <f t="shared" si="14"/>
        <v>0</v>
      </c>
      <c r="EN6" s="20">
        <f t="shared" si="14"/>
        <v>0</v>
      </c>
      <c r="EO6" s="20" t="str">
        <f>IF(EO7="","",IF(EO7="-","【-】","【"&amp;SUBSTITUTE(TEXT(EO7,"#,##0.00"),"-","△")&amp;"】"))</f>
        <v>【0.00】</v>
      </c>
    </row>
    <row r="7" spans="1:145" s="22" customFormat="1" x14ac:dyDescent="0.15">
      <c r="A7" s="14"/>
      <c r="B7" s="23">
        <v>2023</v>
      </c>
      <c r="C7" s="23">
        <v>432113</v>
      </c>
      <c r="D7" s="23">
        <v>47</v>
      </c>
      <c r="E7" s="23">
        <v>17</v>
      </c>
      <c r="F7" s="23">
        <v>6</v>
      </c>
      <c r="G7" s="23">
        <v>0</v>
      </c>
      <c r="H7" s="23" t="s">
        <v>98</v>
      </c>
      <c r="I7" s="23" t="s">
        <v>99</v>
      </c>
      <c r="J7" s="23" t="s">
        <v>100</v>
      </c>
      <c r="K7" s="23" t="s">
        <v>101</v>
      </c>
      <c r="L7" s="23" t="s">
        <v>102</v>
      </c>
      <c r="M7" s="23" t="s">
        <v>103</v>
      </c>
      <c r="N7" s="24" t="s">
        <v>104</v>
      </c>
      <c r="O7" s="24" t="s">
        <v>105</v>
      </c>
      <c r="P7" s="24">
        <v>1.1000000000000001</v>
      </c>
      <c r="Q7" s="24">
        <v>93.24</v>
      </c>
      <c r="R7" s="24">
        <v>3058</v>
      </c>
      <c r="S7" s="24">
        <v>36371</v>
      </c>
      <c r="T7" s="24">
        <v>74.3</v>
      </c>
      <c r="U7" s="24">
        <v>489.52</v>
      </c>
      <c r="V7" s="24">
        <v>398</v>
      </c>
      <c r="W7" s="24">
        <v>0.14000000000000001</v>
      </c>
      <c r="X7" s="24">
        <v>2842.86</v>
      </c>
      <c r="Y7" s="24">
        <v>100.85</v>
      </c>
      <c r="Z7" s="24">
        <v>93.05</v>
      </c>
      <c r="AA7" s="24">
        <v>100.36</v>
      </c>
      <c r="AB7" s="24">
        <v>69.569999999999993</v>
      </c>
      <c r="AC7" s="24">
        <v>112.34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1864.29</v>
      </c>
      <c r="BL7" s="24">
        <v>1867.86</v>
      </c>
      <c r="BM7" s="24">
        <v>1786.64</v>
      </c>
      <c r="BN7" s="24">
        <v>2780.59</v>
      </c>
      <c r="BO7" s="24">
        <v>2315.54</v>
      </c>
      <c r="BP7" s="24">
        <v>1069.8900000000001</v>
      </c>
      <c r="BQ7" s="24">
        <v>28.29</v>
      </c>
      <c r="BR7" s="24">
        <v>26.71</v>
      </c>
      <c r="BS7" s="24">
        <v>16.03</v>
      </c>
      <c r="BT7" s="24">
        <v>15.69</v>
      </c>
      <c r="BU7" s="24">
        <v>13.93</v>
      </c>
      <c r="BV7" s="24">
        <v>51.32</v>
      </c>
      <c r="BW7" s="24">
        <v>46.93</v>
      </c>
      <c r="BX7" s="24">
        <v>46.93</v>
      </c>
      <c r="BY7" s="24">
        <v>42.27</v>
      </c>
      <c r="BZ7" s="24">
        <v>52.14</v>
      </c>
      <c r="CA7" s="24">
        <v>39.89</v>
      </c>
      <c r="CB7" s="24">
        <v>558.36</v>
      </c>
      <c r="CC7" s="24">
        <v>605.33000000000004</v>
      </c>
      <c r="CD7" s="24">
        <v>1013.05</v>
      </c>
      <c r="CE7" s="24">
        <v>1040.95</v>
      </c>
      <c r="CF7" s="24">
        <v>989.45</v>
      </c>
      <c r="CG7" s="24">
        <v>329.91</v>
      </c>
      <c r="CH7" s="24">
        <v>346.96</v>
      </c>
      <c r="CI7" s="24">
        <v>345.6</v>
      </c>
      <c r="CJ7" s="24">
        <v>332.54</v>
      </c>
      <c r="CK7" s="24">
        <v>262</v>
      </c>
      <c r="CL7" s="24">
        <v>426.52</v>
      </c>
      <c r="CM7" s="24">
        <v>10.039999999999999</v>
      </c>
      <c r="CN7" s="24">
        <v>9.6300000000000008</v>
      </c>
      <c r="CO7" s="24">
        <v>7.98</v>
      </c>
      <c r="CP7" s="24">
        <v>7.43</v>
      </c>
      <c r="CQ7" s="24">
        <v>8.5299999999999994</v>
      </c>
      <c r="CR7" s="24">
        <v>26.7</v>
      </c>
      <c r="CS7" s="24">
        <v>29.12</v>
      </c>
      <c r="CT7" s="24">
        <v>29.1</v>
      </c>
      <c r="CU7" s="24">
        <v>32.119999999999997</v>
      </c>
      <c r="CV7" s="24">
        <v>32.729999999999997</v>
      </c>
      <c r="CW7" s="24">
        <v>28.16</v>
      </c>
      <c r="CX7" s="24">
        <v>59.83</v>
      </c>
      <c r="CY7" s="24">
        <v>62.42</v>
      </c>
      <c r="CZ7" s="24">
        <v>63.49</v>
      </c>
      <c r="DA7" s="24">
        <v>62.59</v>
      </c>
      <c r="DB7" s="24">
        <v>61.06</v>
      </c>
      <c r="DC7" s="24">
        <v>66.459999999999994</v>
      </c>
      <c r="DD7" s="24">
        <v>64.42</v>
      </c>
      <c r="DE7" s="24">
        <v>63.84</v>
      </c>
      <c r="DF7" s="24">
        <v>61.64</v>
      </c>
      <c r="DG7" s="24">
        <v>66.47</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尾﨑 さよ</cp:lastModifiedBy>
  <cp:lastPrinted>2025-01-29T00:35:41Z</cp:lastPrinted>
  <dcterms:created xsi:type="dcterms:W3CDTF">2025-01-24T07:38:34Z</dcterms:created>
  <dcterms:modified xsi:type="dcterms:W3CDTF">2025-01-29T00:35:42Z</dcterms:modified>
  <cp:category/>
</cp:coreProperties>
</file>