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sv-fl1\doc\上下水道課\03 下水道係\00集排・生排共通\09橋口＆橋口\経営分析比較表\34 芦北町\"/>
    </mc:Choice>
  </mc:AlternateContent>
  <xr:revisionPtr revIDLastSave="0" documentId="13_ncr:1_{B5570312-7B6B-41F1-8F82-0374FF55AA9A}" xr6:coauthVersionLast="36" xr6:coauthVersionMax="36" xr10:uidLastSave="{00000000-0000-0000-0000-000000000000}"/>
  <workbookProtection workbookAlgorithmName="SHA-512" workbookHashValue="zvElwlAcJLOD4SgUp8EDa6l0pEbLebSVKOKJL5MoLq9YtPEgq8BbK25wlsIlxgkMb4nlQYRtwDXlYzGrjA9Yzw==" workbookSaltValue="OILkZD87FFmy9DKh/DO+4Q=="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<sst xmlns="http://schemas.openxmlformats.org/spreadsheetml/2006/main" count="236" uniqueCount="118">
  <si>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</si>
  <si>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</si>
  <si>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</si>
  <si>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</si>
  <si>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</si>
  <si>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</si>
  <si>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</si>
  <si>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</si>
  <si>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</si>
  <si>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</si>
  <si>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</si>
  <si>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</si>
  <si>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</si>
  <si>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</si>
  <si>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</si>
  <si>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</si>
  <si>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</si>
  <si>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</si>
  <si>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</si>
  <si>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</si>
  <si>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</si>
  <si>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</si>
  <si>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</si>
  <si>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</si>
  <si>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</si>
  <si>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</si>
  <si>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</si>
  <si>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</si>
  <si>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</si>
  <si>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</si>
  <si>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</si>
  <si>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</si>
  <si>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</si>
  <si>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</si>
  <si>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</si>
  <si>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</si>
  <si>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</si>
  <si>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</si>
  <si>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</si>
  <si>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</si>
  <si>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</si>
  <si>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</si>
  <si>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</si>
  <si>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</si>
  <si>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</si>
  <si>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</si>
  <si>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</si>
  <si>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</si>
  <si>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</si>
  <si>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</si>
  <si>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</si>
  <si>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</si>
  <si>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</si>
  <si>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</si>
  <si>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</si>
  <si>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</si>
  <si>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</si>
  <si>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</si>
  <si>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</si>
  <si>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</si>
  <si>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</si>
  <si>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</si>
  <si>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</si>
  <si>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</si>
  <si>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</si>
  <si>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</si>
  <si>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</si>
  <si>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</si>
  <si>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</si>
  <si>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</si>
  <si>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</si>
  <si>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</si>
  <si>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</si>
  <si>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</si>
  <si>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</si>
  <si>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</si>
  <si>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</si>
  <si>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</si>
  <si>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</si>
  <si>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</si>
  <si>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</si>
  <si>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</si>
  <si>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</si>
  <si>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</si>
  <si>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</si>
  <si>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</si>
  <si>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</si>
  <si>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</si>
  <si>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</si>
  <si>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</si>
  <si>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</si>
  <si>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</si>
  <si>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</si>
  <si>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</si>
  <si>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</si>
  <si>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</si>
  <si>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</si>
  <si>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</si>
  <si>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</si>
  <si>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</si>
  <si>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</si>
  <si>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</si>
  <si>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</si>
  <si>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</si>
  <si>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</si>
  <si>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</si>
  <si>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</si>
  <si>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</si>
  <si>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</si>
  <si>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</si>
  <si>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</si>
  <si>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</si>
  <si>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</si>
  <si>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</si>
  <si>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</si>
  <si>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使用料収入のみでは経営が困難であるため、一般会計繰入金を補てんしている状況である。しかし、処理施設の老朽化に伴う建設改良費の増加や、物価上昇に伴う維持管理費の増加が課題となっている。
　そのため、交付金を活用した施設更新や、施設統合、使用料の見直し等を今後も引き続き進めていく必要がある。</t>
    <rPh sb="1" eb="4">
      <t>シヨウリョウ</t>
    </rPh>
    <rPh sb="4" eb="6">
      <t>シュウニュウ</t>
    </rPh>
    <rPh sb="10" eb="12">
      <t>ケイエイ</t>
    </rPh>
    <rPh sb="13" eb="15">
      <t>コンナン</t>
    </rPh>
    <rPh sb="21" eb="23">
      <t>イッパン</t>
    </rPh>
    <rPh sb="23" eb="25">
      <t>カイケイ</t>
    </rPh>
    <rPh sb="25" eb="27">
      <t>クリイレ</t>
    </rPh>
    <rPh sb="27" eb="28">
      <t>キン</t>
    </rPh>
    <rPh sb="29" eb="30">
      <t>ホ</t>
    </rPh>
    <rPh sb="36" eb="38">
      <t>ジョウキョウ</t>
    </rPh>
    <rPh sb="46" eb="48">
      <t>ショリ</t>
    </rPh>
    <rPh sb="48" eb="50">
      <t>シセツ</t>
    </rPh>
    <rPh sb="51" eb="54">
      <t>ロウキュウカ</t>
    </rPh>
    <rPh sb="55" eb="56">
      <t>トモナ</t>
    </rPh>
    <rPh sb="57" eb="59">
      <t>ケンセツ</t>
    </rPh>
    <rPh sb="59" eb="61">
      <t>カイリョウ</t>
    </rPh>
    <rPh sb="61" eb="62">
      <t>ヒ</t>
    </rPh>
    <rPh sb="63" eb="65">
      <t>ゾウカ</t>
    </rPh>
    <rPh sb="67" eb="69">
      <t>ブッカ</t>
    </rPh>
    <rPh sb="69" eb="71">
      <t>ジョウショウ</t>
    </rPh>
    <rPh sb="72" eb="73">
      <t>トモナ</t>
    </rPh>
    <rPh sb="74" eb="76">
      <t>イジ</t>
    </rPh>
    <rPh sb="76" eb="79">
      <t>カンリヒ</t>
    </rPh>
    <rPh sb="80" eb="82">
      <t>ゾウカ</t>
    </rPh>
    <rPh sb="83" eb="85">
      <t>カダイ</t>
    </rPh>
    <rPh sb="99" eb="102">
      <t>コウフキン</t>
    </rPh>
    <rPh sb="103" eb="105">
      <t>カツヨウ</t>
    </rPh>
    <rPh sb="107" eb="109">
      <t>シセツ</t>
    </rPh>
    <rPh sb="109" eb="111">
      <t>コウシン</t>
    </rPh>
    <rPh sb="113" eb="115">
      <t>シセツ</t>
    </rPh>
    <rPh sb="115" eb="117">
      <t>トウゴウ</t>
    </rPh>
    <rPh sb="118" eb="121">
      <t>シヨウリョウ</t>
    </rPh>
    <rPh sb="122" eb="124">
      <t>ミナオ</t>
    </rPh>
    <rPh sb="125" eb="126">
      <t>トウ</t>
    </rPh>
    <rPh sb="127" eb="129">
      <t>コンゴ</t>
    </rPh>
    <rPh sb="130" eb="131">
      <t>ヒ</t>
    </rPh>
    <rPh sb="132" eb="133">
      <t>ツヅ</t>
    </rPh>
    <rPh sb="134" eb="135">
      <t>スス</t>
    </rPh>
    <rPh sb="139" eb="141">
      <t>ヒツヨウ</t>
    </rPh>
    <phoneticPr fontId="4"/>
  </si>
  <si>
    <t>　伏木氏処理区を除く５処理区（芦北・米田・花岡東・女島西・内野）については、供用開始後２０年以上を経過し、施設・管路の老朽化が進行している。
　そのため、芦北地区においては令和３年度から、米田地区においては令和７年度から更新事業に着手し、令和１１年度に完了する見込みである。なお、その他の地区においては、令和１１年度以降に事業計画を策定する見込みである。</t>
    <rPh sb="1" eb="4">
      <t>フシキ</t>
    </rPh>
    <rPh sb="4" eb="6">
      <t>ショリ</t>
    </rPh>
    <rPh sb="6" eb="7">
      <t>ク</t>
    </rPh>
    <rPh sb="8" eb="9">
      <t>ノゾ</t>
    </rPh>
    <rPh sb="11" eb="13">
      <t>ショリ</t>
    </rPh>
    <rPh sb="13" eb="14">
      <t>ク</t>
    </rPh>
    <rPh sb="15" eb="17">
      <t>アシキタ</t>
    </rPh>
    <rPh sb="18" eb="20">
      <t>ヨネダ</t>
    </rPh>
    <rPh sb="21" eb="23">
      <t>ハナオカ</t>
    </rPh>
    <rPh sb="23" eb="24">
      <t>ヒガシ</t>
    </rPh>
    <rPh sb="25" eb="27">
      <t>メシマ</t>
    </rPh>
    <rPh sb="27" eb="28">
      <t>ニシ</t>
    </rPh>
    <rPh sb="29" eb="31">
      <t>ウチノ</t>
    </rPh>
    <rPh sb="38" eb="40">
      <t>キョウヨウ</t>
    </rPh>
    <rPh sb="40" eb="42">
      <t>カイシ</t>
    </rPh>
    <rPh sb="42" eb="43">
      <t>ゴ</t>
    </rPh>
    <rPh sb="45" eb="46">
      <t>ネン</t>
    </rPh>
    <rPh sb="46" eb="48">
      <t>イジョウ</t>
    </rPh>
    <rPh sb="49" eb="51">
      <t>ケイカ</t>
    </rPh>
    <rPh sb="53" eb="55">
      <t>シセツ</t>
    </rPh>
    <rPh sb="56" eb="58">
      <t>カンロ</t>
    </rPh>
    <rPh sb="59" eb="62">
      <t>ロウキュウカ</t>
    </rPh>
    <rPh sb="63" eb="65">
      <t>シンコウ</t>
    </rPh>
    <rPh sb="77" eb="79">
      <t>アシキタ</t>
    </rPh>
    <rPh sb="79" eb="81">
      <t>チク</t>
    </rPh>
    <rPh sb="86" eb="88">
      <t>レイワ</t>
    </rPh>
    <rPh sb="89" eb="90">
      <t>ネン</t>
    </rPh>
    <rPh sb="90" eb="91">
      <t>ド</t>
    </rPh>
    <rPh sb="94" eb="96">
      <t>ヨネダ</t>
    </rPh>
    <rPh sb="96" eb="98">
      <t>チク</t>
    </rPh>
    <rPh sb="103" eb="105">
      <t>レイワ</t>
    </rPh>
    <rPh sb="106" eb="107">
      <t>ネン</t>
    </rPh>
    <rPh sb="107" eb="108">
      <t>ド</t>
    </rPh>
    <rPh sb="110" eb="112">
      <t>コウシン</t>
    </rPh>
    <rPh sb="112" eb="114">
      <t>ジギョウ</t>
    </rPh>
    <rPh sb="115" eb="117">
      <t>チャクシュ</t>
    </rPh>
    <rPh sb="119" eb="121">
      <t>レイワ</t>
    </rPh>
    <rPh sb="123" eb="124">
      <t>ネン</t>
    </rPh>
    <rPh sb="124" eb="125">
      <t>ド</t>
    </rPh>
    <rPh sb="126" eb="128">
      <t>カンリョウ</t>
    </rPh>
    <rPh sb="130" eb="132">
      <t>ミコ</t>
    </rPh>
    <rPh sb="142" eb="143">
      <t>タ</t>
    </rPh>
    <rPh sb="144" eb="146">
      <t>チク</t>
    </rPh>
    <rPh sb="152" eb="154">
      <t>レイワ</t>
    </rPh>
    <rPh sb="156" eb="157">
      <t>ネン</t>
    </rPh>
    <rPh sb="157" eb="158">
      <t>ド</t>
    </rPh>
    <rPh sb="158" eb="160">
      <t>イコウ</t>
    </rPh>
    <rPh sb="161" eb="163">
      <t>ジギョウ</t>
    </rPh>
    <rPh sb="163" eb="165">
      <t>ケイカク</t>
    </rPh>
    <rPh sb="166" eb="168">
      <t>サクテイ</t>
    </rPh>
    <rPh sb="170" eb="172">
      <t>ミコ</t>
    </rPh>
    <phoneticPr fontId="4"/>
  </si>
  <si>
    <t>　供用開始２０年を超過し、老朽化した施設の維持管理経費等の増加や、人口減少による使用料収入の減少も今後避けられない状況である。また、令和３年度から着手した施設の更新事業に係る費用の増加が見込まれる。
　令和６年度から地方公営企業法を適用したことにより、これまで以上に正確な経営分析が可能になるので、分析結果を反映した適正な使用料改定を今後行っていく予定である。</t>
    <rPh sb="1" eb="3">
      <t>キョウヨウ</t>
    </rPh>
    <rPh sb="3" eb="5">
      <t>カイシ</t>
    </rPh>
    <rPh sb="7" eb="8">
      <t>ネン</t>
    </rPh>
    <rPh sb="9" eb="11">
      <t>チョウカ</t>
    </rPh>
    <rPh sb="13" eb="16">
      <t>ロウキュウカ</t>
    </rPh>
    <rPh sb="18" eb="20">
      <t>シセツ</t>
    </rPh>
    <rPh sb="21" eb="23">
      <t>イジ</t>
    </rPh>
    <rPh sb="23" eb="25">
      <t>カンリ</t>
    </rPh>
    <rPh sb="25" eb="27">
      <t>ケイヒ</t>
    </rPh>
    <rPh sb="27" eb="28">
      <t>トウ</t>
    </rPh>
    <rPh sb="29" eb="31">
      <t>ゾウカ</t>
    </rPh>
    <rPh sb="33" eb="35">
      <t>ジンコウ</t>
    </rPh>
    <rPh sb="35" eb="37">
      <t>ゲンショウ</t>
    </rPh>
    <rPh sb="40" eb="43">
      <t>シヨウリョウ</t>
    </rPh>
    <rPh sb="43" eb="45">
      <t>シュウニュウ</t>
    </rPh>
    <rPh sb="46" eb="47">
      <t>ゲン</t>
    </rPh>
    <rPh sb="47" eb="48">
      <t>ショウ</t>
    </rPh>
    <rPh sb="49" eb="51">
      <t>コンゴ</t>
    </rPh>
    <rPh sb="51" eb="52">
      <t>サ</t>
    </rPh>
    <rPh sb="57" eb="59">
      <t>ジョウキョウ</t>
    </rPh>
    <rPh sb="66" eb="68">
      <t>レイワ</t>
    </rPh>
    <rPh sb="69" eb="70">
      <t>ネン</t>
    </rPh>
    <rPh sb="70" eb="71">
      <t>ド</t>
    </rPh>
    <rPh sb="73" eb="75">
      <t>チャクシュ</t>
    </rPh>
    <rPh sb="77" eb="79">
      <t>シセツ</t>
    </rPh>
    <rPh sb="80" eb="82">
      <t>コウシン</t>
    </rPh>
    <rPh sb="82" eb="84">
      <t>ジギョウ</t>
    </rPh>
    <rPh sb="85" eb="86">
      <t>カカ</t>
    </rPh>
    <rPh sb="87" eb="89">
      <t>ヒヨウ</t>
    </rPh>
    <rPh sb="90" eb="92">
      <t>ゾウカ</t>
    </rPh>
    <rPh sb="93" eb="95">
      <t>ミコ</t>
    </rPh>
    <rPh sb="101" eb="103">
      <t>レイワ</t>
    </rPh>
    <rPh sb="104" eb="105">
      <t>ネン</t>
    </rPh>
    <rPh sb="105" eb="106">
      <t>ド</t>
    </rPh>
    <rPh sb="108" eb="110">
      <t>チホウ</t>
    </rPh>
    <rPh sb="110" eb="112">
      <t>コウエイ</t>
    </rPh>
    <rPh sb="112" eb="114">
      <t>キギョウ</t>
    </rPh>
    <rPh sb="114" eb="115">
      <t>ホウ</t>
    </rPh>
    <rPh sb="116" eb="118">
      <t>テキヨウ</t>
    </rPh>
    <rPh sb="130" eb="132">
      <t>イジョウ</t>
    </rPh>
    <rPh sb="133" eb="135">
      <t>セイカク</t>
    </rPh>
    <rPh sb="136" eb="138">
      <t>ケイエイ</t>
    </rPh>
    <rPh sb="138" eb="140">
      <t>ブンセキ</t>
    </rPh>
    <rPh sb="141" eb="143">
      <t>カノウ</t>
    </rPh>
    <rPh sb="149" eb="151">
      <t>ブンセキ</t>
    </rPh>
    <rPh sb="151" eb="153">
      <t>ケッカ</t>
    </rPh>
    <rPh sb="154" eb="156">
      <t>ハンエイ</t>
    </rPh>
    <rPh sb="158" eb="160">
      <t>テキセイ</t>
    </rPh>
    <rPh sb="161" eb="164">
      <t>シヨウリョウ</t>
    </rPh>
    <rPh sb="164" eb="166">
      <t>カイテイ</t>
    </rPh>
    <rPh sb="167" eb="169">
      <t>コンゴ</t>
    </rPh>
    <rPh sb="169" eb="170">
      <t>オコナ</t>
    </rPh>
    <rPh sb="174" eb="17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</si>
</sst>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7-4616-ABC8-6C2D823EF5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F5E7-4616-ABC8-6C2D823EF5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75.39</c:v>
                </c:pt>
                <c:pt idx="1">
                  <c:v>67.349999999999994</c:v>
                </c:pt>
                <c:pt idx="2">
                  <c:v>67.05</c:v>
                </c:pt>
                <c:pt idx="3">
                  <c:v>68.02</c:v>
                </c:pt>
                <c:pt idx="4">
                  <c:v>72.67</c:v>
                </c:pt>
              </c:numCache>
            </c:numRef>
          </c:val>
          <c:extLst>
            <c:ext xmlns:c16="http://schemas.microsoft.com/office/drawing/2014/chart" uri="{C3380CC4-5D6E-409C-BE32-E72D297353CC}">
              <c16:uniqueId val="{00000000-A6C7-4715-A87B-90601F9004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A6C7-4715-A87B-90601F9004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83.23</c:v>
                </c:pt>
                <c:pt idx="1">
                  <c:v>85.79</c:v>
                </c:pt>
                <c:pt idx="2">
                  <c:v>83.79</c:v>
                </c:pt>
                <c:pt idx="3">
                  <c:v>85.87</c:v>
                </c:pt>
                <c:pt idx="4">
                  <c:v>84.04</c:v>
                </c:pt>
              </c:numCache>
            </c:numRef>
          </c:val>
          <c:extLst>
            <c:ext xmlns:c16="http://schemas.microsoft.com/office/drawing/2014/chart" uri="{C3380CC4-5D6E-409C-BE32-E72D297353CC}">
              <c16:uniqueId val="{00000000-F12F-4F1F-8C32-826EAD804E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F12F-4F1F-8C32-826EAD804E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87.4</c:v>
                </c:pt>
                <c:pt idx="1">
                  <c:v>79.33</c:v>
                </c:pt>
                <c:pt idx="2">
                  <c:v>85.84</c:v>
                </c:pt>
                <c:pt idx="3">
                  <c:v>85.55</c:v>
                </c:pt>
                <c:pt idx="4">
                  <c:v>87.77</c:v>
                </c:pt>
              </c:numCache>
            </c:numRef>
          </c:val>
          <c:extLst>
            <c:ext xmlns:c16="http://schemas.microsoft.com/office/drawing/2014/chart" uri="{C3380CC4-5D6E-409C-BE32-E72D297353CC}">
              <c16:uniqueId val="{00000000-890E-4193-8B08-A77CA7EE34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E-4193-8B08-A77CA7EE34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DE-4F76-8262-AE339D52E71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DE-4F76-8262-AE339D52E71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A5-4B55-A22B-FF7185B1BD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A5-4B55-A22B-FF7185B1BD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57-43F6-ACD1-8EA1ADDA43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57-43F6-ACD1-8EA1ADDA43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9-459A-A382-EECD9C26207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9-459A-A382-EECD9C26207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125.34</c:v>
                </c:pt>
                <c:pt idx="1">
                  <c:v>0</c:v>
                </c:pt>
                <c:pt idx="2">
                  <c:v>0</c:v>
                </c:pt>
                <c:pt idx="3">
                  <c:v>0</c:v>
                </c:pt>
                <c:pt idx="4">
                  <c:v>0</c:v>
                </c:pt>
              </c:numCache>
            </c:numRef>
          </c:val>
          <c:extLst>
            <c:ext xmlns:c16="http://schemas.microsoft.com/office/drawing/2014/chart" uri="{C3380CC4-5D6E-409C-BE32-E72D297353CC}">
              <c16:uniqueId val="{00000000-2DEC-4EC4-974A-3F7415CABE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2DEC-4EC4-974A-3F7415CABE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76</c:v>
                </c:pt>
                <c:pt idx="1">
                  <c:v>52.77</c:v>
                </c:pt>
                <c:pt idx="2">
                  <c:v>69.010000000000005</c:v>
                </c:pt>
                <c:pt idx="3">
                  <c:v>59.87</c:v>
                </c:pt>
                <c:pt idx="4">
                  <c:v>59.55</c:v>
                </c:pt>
              </c:numCache>
            </c:numRef>
          </c:val>
          <c:extLst>
            <c:ext xmlns:c16="http://schemas.microsoft.com/office/drawing/2014/chart" uri="{C3380CC4-5D6E-409C-BE32-E72D297353CC}">
              <c16:uniqueId val="{00000000-AB4E-4739-AD15-E687A779D9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AB4E-4739-AD15-E687A779D9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198.68</c:v>
                </c:pt>
                <c:pt idx="1">
                  <c:v>291.06</c:v>
                </c:pt>
                <c:pt idx="2">
                  <c:v>225.87</c:v>
                </c:pt>
                <c:pt idx="3">
                  <c:v>261.39</c:v>
                </c:pt>
                <c:pt idx="4">
                  <c:v>260.87</c:v>
                </c:pt>
              </c:numCache>
            </c:numRef>
          </c:val>
          <c:extLst>
            <c:ext xmlns:c16="http://schemas.microsoft.com/office/drawing/2014/chart" uri="{C3380CC4-5D6E-409C-BE32-E72D297353CC}">
              <c16:uniqueId val="{00000000-195D-47F2-B1C0-07E9888514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195D-47F2-B1C0-07E9888514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芦北町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15284</v>
      </c>
      <c r="AM8" s="54"/>
      <c r="AN8" s="54"/>
      <c r="AO8" s="54"/>
      <c r="AP8" s="54"/>
      <c r="AQ8" s="54"/>
      <c r="AR8" s="54"/>
      <c r="AS8" s="54"/>
      <c r="AT8" s="53">
        <f>データ!T6</f>
        <v>234.01</v>
      </c>
      <c r="AU8" s="53"/>
      <c r="AV8" s="53"/>
      <c r="AW8" s="53"/>
      <c r="AX8" s="53"/>
      <c r="AY8" s="53"/>
      <c r="AZ8" s="53"/>
      <c r="BA8" s="53"/>
      <c r="BB8" s="53">
        <f>データ!U6</f>
        <v>65.31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23.1</v>
      </c>
      <c r="Q10" s="53"/>
      <c r="R10" s="53"/>
      <c r="S10" s="53"/>
      <c r="T10" s="53"/>
      <c r="U10" s="53"/>
      <c r="V10" s="53"/>
      <c r="W10" s="53">
        <f>データ!Q6</f>
        <v>89.11</v>
      </c>
      <c r="X10" s="53"/>
      <c r="Y10" s="53"/>
      <c r="Z10" s="53"/>
      <c r="AA10" s="53"/>
      <c r="AB10" s="53"/>
      <c r="AC10" s="53"/>
      <c r="AD10" s="54">
        <f>データ!R6</f>
        <v>3300</v>
      </c>
      <c r="AE10" s="54"/>
      <c r="AF10" s="54"/>
      <c r="AG10" s="54"/>
      <c r="AH10" s="54"/>
      <c r="AI10" s="54"/>
      <c r="AJ10" s="54"/>
      <c r="AK10" s="2"/>
      <c r="AL10" s="54">
        <f>データ!V6</f>
        <v>3497</v>
      </c>
      <c r="AM10" s="54"/>
      <c r="AN10" s="54"/>
      <c r="AO10" s="54"/>
      <c r="AP10" s="54"/>
      <c r="AQ10" s="54"/>
      <c r="AR10" s="54"/>
      <c r="AS10" s="54"/>
      <c r="AT10" s="53">
        <f>データ!W6</f>
        <v>1.89</v>
      </c>
      <c r="AU10" s="53"/>
      <c r="AV10" s="53"/>
      <c r="AW10" s="53"/>
      <c r="AX10" s="53"/>
      <c r="AY10" s="53"/>
      <c r="AZ10" s="53"/>
      <c r="BA10" s="53"/>
      <c r="BB10" s="53">
        <f>データ!X6</f>
        <v>1850.26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1g/9YkROLRYCV8vA5xXArcIiTMW3rt8rMWkh+5N8Gx0oUJar9YkCAcYlR5NdEmJ3L1Nsyju9J1VzbuW3XEJeog==" saltValue="gjuBlHjOHRxSiqT6FRq+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L16:BZ44"/>
    <mergeCell ref="BN10:BY10"/>
    <mergeCell ref="BL11:BZ13"/>
    <mergeCell ref="B14:BJ15"/>
    <mergeCell ref="BL14:BZ15"/>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434825</v>
      </c>
      <c r="D6" s="19">
        <f t="shared" si="3"/>
        <v>47</v>
      </c>
      <c r="E6" s="19">
        <f t="shared" si="3"/>
        <v>17</v>
      </c>
      <c r="F6" s="19">
        <f t="shared" si="3"/>
        <v>5</v>
      </c>
      <c r="G6" s="19">
        <f t="shared" si="3"/>
        <v>0</v>
      </c>
      <c r="H6" s="19" t="str">
        <f t="shared" si="3"/>
        <v>熊本県　芦北町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23.1</v>
      </c>
      <c r="Q6" s="20">
        <f t="shared" si="3"/>
        <v>89.11</v>
      </c>
      <c r="R6" s="20">
        <f t="shared" si="3"/>
        <v>3300</v>
      </c>
      <c r="S6" s="20">
        <f t="shared" si="3"/>
        <v>15284</v>
      </c>
      <c r="T6" s="20">
        <f t="shared" si="3"/>
        <v>234.01</v>
      </c>
      <c r="U6" s="20">
        <f t="shared" si="3"/>
        <v>65.31</v>
      </c>
      <c r="V6" s="20">
        <f t="shared" si="3"/>
        <v>3497</v>
      </c>
      <c r="W6" s="20">
        <f t="shared" si="3"/>
        <v>1.89</v>
      </c>
      <c r="X6" s="20">
        <f t="shared" si="3"/>
        <v>1850.26</v>
      </c>
      <c r="Y6" s="21">
        <f>IF(Y7="",NA(),Y7)</f>
        <v>87.4</v>
      </c>
      <c r="Z6" s="21">
        <f t="shared" ref="Z6:AH6" si="4">IF(Z7="",NA(),Z7)</f>
        <v>79.33</v>
      </c>
      <c r="AA6" s="21">
        <f t="shared" si="4"/>
        <v>85.84</v>
      </c>
      <c r="AB6" s="21">
        <f t="shared" si="4"/>
        <v>85.55</v>
      </c>
      <c r="AC6" s="21">
        <f t="shared" si="4"/>
        <v>87.77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125.34</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743.31</v>
      </c>
      <c r="BP6" s="20" t="str">
        <f>IF(BP7="","",IF(BP7="-","【-】","【"&amp;SUBSTITUTE(TEXT(BP7,"#,##0.00"),"-","△")&amp;"】"))</f>
        <v>【785.10】</v>
      </c>
      <c r="BQ6" s="21">
        <f>IF(BQ7="",NA(),BQ7)</f>
        <v>76</v>
      </c>
      <c r="BR6" s="21">
        <f t="shared" ref="BR6:BZ6" si="8">IF(BR7="",NA(),BR7)</f>
        <v>52.77</v>
      </c>
      <c r="BS6" s="21">
        <f t="shared" si="8"/>
        <v>69.010000000000005</v>
      </c>
      <c r="BT6" s="21">
        <f t="shared" si="8"/>
        <v>59.87</v>
      </c>
      <c r="BU6" s="21">
        <f t="shared" si="8"/>
        <v>59.55</v>
      </c>
      <c r="BV6" s="21">
        <f t="shared" si="8"/>
        <v>57.31</v>
      </c>
      <c r="BW6" s="21">
        <f t="shared" si="8"/>
        <v>57.08</v>
      </c>
      <c r="BX6" s="21">
        <f t="shared" si="8"/>
        <v>56.26</v>
      </c>
      <c r="BY6" s="21">
        <f t="shared" si="8"/>
        <v>52.94</v>
      </c>
      <c r="BZ6" s="21">
        <f t="shared" si="8"/>
        <v>61.15</v>
      </c>
      <c r="CA6" s="20" t="str">
        <f>IF(CA7="","",IF(CA7="-","【-】","【"&amp;SUBSTITUTE(TEXT(CA7,"#,##0.00"),"-","△")&amp;"】"))</f>
        <v>【56.93】</v>
      </c>
      <c r="CB6" s="21">
        <f>IF(CB7="",NA(),CB7)</f>
        <v>198.68</v>
      </c>
      <c r="CC6" s="21">
        <f t="shared" ref="CC6:CK6" si="9">IF(CC7="",NA(),CC7)</f>
        <v>291.06</v>
      </c>
      <c r="CD6" s="21">
        <f t="shared" si="9"/>
        <v>225.87</v>
      </c>
      <c r="CE6" s="21">
        <f t="shared" si="9"/>
        <v>261.39</v>
      </c>
      <c r="CF6" s="21">
        <f t="shared" si="9"/>
        <v>260.87</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75.39</v>
      </c>
      <c r="CN6" s="21">
        <f t="shared" ref="CN6:CV6" si="10">IF(CN7="",NA(),CN7)</f>
        <v>67.349999999999994</v>
      </c>
      <c r="CO6" s="21">
        <f t="shared" si="10"/>
        <v>67.05</v>
      </c>
      <c r="CP6" s="21">
        <f t="shared" si="10"/>
        <v>68.02</v>
      </c>
      <c r="CQ6" s="21">
        <f t="shared" si="10"/>
        <v>72.67</v>
      </c>
      <c r="CR6" s="21">
        <f t="shared" si="10"/>
        <v>50.14</v>
      </c>
      <c r="CS6" s="21">
        <f t="shared" si="10"/>
        <v>54.83</v>
      </c>
      <c r="CT6" s="21">
        <f t="shared" si="10"/>
        <v>66.53</v>
      </c>
      <c r="CU6" s="21">
        <f t="shared" si="10"/>
        <v>52.35</v>
      </c>
      <c r="CV6" s="21">
        <f t="shared" si="10"/>
        <v>52.63</v>
      </c>
      <c r="CW6" s="20" t="str">
        <f>IF(CW7="","",IF(CW7="-","【-】","【"&amp;SUBSTITUTE(TEXT(CW7,"#,##0.00"),"-","△")&amp;"】"))</f>
        <v>【49.87】</v>
      </c>
      <c r="CX6" s="21">
        <f>IF(CX7="",NA(),CX7)</f>
        <v>83.23</v>
      </c>
      <c r="CY6" s="21">
        <f t="shared" ref="CY6:DG6" si="11">IF(CY7="",NA(),CY7)</f>
        <v>85.79</v>
      </c>
      <c r="CZ6" s="21">
        <f t="shared" si="11"/>
        <v>83.79</v>
      </c>
      <c r="DA6" s="21">
        <f t="shared" si="11"/>
        <v>85.87</v>
      </c>
      <c r="DB6" s="21">
        <f t="shared" si="11"/>
        <v>84.04</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434825</v>
      </c>
      <c r="D7" s="23">
        <v>47</v>
      </c>
      <c r="E7" s="23">
        <v>17</v>
      </c>
      <c r="F7" s="23">
        <v>5</v>
      </c>
      <c r="G7" s="23">
        <v>0</v>
      </c>
      <c r="H7" s="23" t="s">
        <v>96</v>
      </c>
      <c r="I7" s="23" t="s">
        <v>97</v>
      </c>
      <c r="J7" s="23" t="s">
        <v>98</v>
      </c>
      <c r="K7" s="23" t="s">
        <v>99</v>
      </c>
      <c r="L7" s="23" t="s">
        <v>100</v>
      </c>
      <c r="M7" s="23" t="s">
        <v>101</v>
      </c>
      <c r="N7" s="24" t="s">
        <v>102</v>
      </c>
      <c r="O7" s="24" t="s">
        <v>103</v>
      </c>
      <c r="P7" s="24">
        <v>23.1</v>
      </c>
      <c r="Q7" s="24">
        <v>89.11</v>
      </c>
      <c r="R7" s="24">
        <v>3300</v>
      </c>
      <c r="S7" s="24">
        <v>15284</v>
      </c>
      <c r="T7" s="24">
        <v>234.01</v>
      </c>
      <c r="U7" s="24">
        <v>65.31</v>
      </c>
      <c r="V7" s="24">
        <v>3497</v>
      </c>
      <c r="W7" s="24">
        <v>1.89</v>
      </c>
      <c r="X7" s="24">
        <v>1850.26</v>
      </c>
      <c r="Y7" s="24">
        <v>87.4</v>
      </c>
      <c r="Z7" s="24">
        <v>79.33</v>
      </c>
      <c r="AA7" s="24">
        <v>85.84</v>
      </c>
      <c r="AB7" s="24">
        <v>85.55</v>
      </c>
      <c r="AC7" s="24">
        <v>87.77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125.34</v>
      </c>
      <c r="BG7" s="24">
        <v>0</v>
      </c>
      <c r="BH7" s="24">
        <v>0</v>
      </c>
      <c r="BI7" s="24">
        <v>0</v>
      </c>
      <c r="BJ7" s="24">
        <v>0</v>
      </c>
      <c r="BK7" s="24">
        <v>826.83</v>
      </c>
      <c r="BL7" s="24">
        <v>867.83</v>
      </c>
      <c r="BM7" s="24">
        <v>791.76</v>
      </c>
      <c r="BN7" s="24">
        <v>900.82</v>
      </c>
      <c r="BO7" s="24">
        <v>743.31</v>
      </c>
      <c r="BP7" s="24">
        <v>785.1</v>
      </c>
      <c r="BQ7" s="24">
        <v>76</v>
      </c>
      <c r="BR7" s="24">
        <v>52.77</v>
      </c>
      <c r="BS7" s="24">
        <v>69.010000000000005</v>
      </c>
      <c r="BT7" s="24">
        <v>59.87</v>
      </c>
      <c r="BU7" s="24">
        <v>59.55</v>
      </c>
      <c r="BV7" s="24">
        <v>57.31</v>
      </c>
      <c r="BW7" s="24">
        <v>57.08</v>
      </c>
      <c r="BX7" s="24">
        <v>56.26</v>
      </c>
      <c r="BY7" s="24">
        <v>52.94</v>
      </c>
      <c r="BZ7" s="24">
        <v>61.15</v>
      </c>
      <c r="CA7" s="24">
        <v>56.93</v>
      </c>
      <c r="CB7" s="24">
        <v>198.68</v>
      </c>
      <c r="CC7" s="24">
        <v>291.06</v>
      </c>
      <c r="CD7" s="24">
        <v>225.87</v>
      </c>
      <c r="CE7" s="24">
        <v>261.39</v>
      </c>
      <c r="CF7" s="24">
        <v>260.87</v>
      </c>
      <c r="CG7" s="24">
        <v>273.52</v>
      </c>
      <c r="CH7" s="24">
        <v>274.99</v>
      </c>
      <c r="CI7" s="24">
        <v>282.08999999999997</v>
      </c>
      <c r="CJ7" s="24">
        <v>303.27999999999997</v>
      </c>
      <c r="CK7" s="24">
        <v>250.43</v>
      </c>
      <c r="CL7" s="24">
        <v>271.14999999999998</v>
      </c>
      <c r="CM7" s="24">
        <v>75.39</v>
      </c>
      <c r="CN7" s="24">
        <v>67.349999999999994</v>
      </c>
      <c r="CO7" s="24">
        <v>67.05</v>
      </c>
      <c r="CP7" s="24">
        <v>68.02</v>
      </c>
      <c r="CQ7" s="24">
        <v>72.67</v>
      </c>
      <c r="CR7" s="24">
        <v>50.14</v>
      </c>
      <c r="CS7" s="24">
        <v>54.83</v>
      </c>
      <c r="CT7" s="24">
        <v>66.53</v>
      </c>
      <c r="CU7" s="24">
        <v>52.35</v>
      </c>
      <c r="CV7" s="24">
        <v>52.63</v>
      </c>
      <c r="CW7" s="24">
        <v>49.87</v>
      </c>
      <c r="CX7" s="24">
        <v>83.23</v>
      </c>
      <c r="CY7" s="24">
        <v>85.79</v>
      </c>
      <c r="CZ7" s="24">
        <v>83.79</v>
      </c>
      <c r="DA7" s="24">
        <v>85.87</v>
      </c>
      <c r="DB7" s="24">
        <v>84.04</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113</v>
      </c>
      <c r="E13" t="s">
        <v>112</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2025-01-24T07:36:48Z</dcterms:created>
  <dcterms:modified xsi:type="dcterms:W3CDTF">2025-01-29T05:04:21Z</dcterms:modified>
  <cp:category/>
</cp:coreProperties>
</file>