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6.126.187\share\令和６年度\07 公営企業総括\20 経営比較分析表（R5年度決算）★\03 市町村等→県\45 苓北町\下水道\"/>
    </mc:Choice>
  </mc:AlternateContent>
  <workbookProtection workbookAlgorithmName="SHA-512" workbookHashValue="lKSkSG6NANKZgWQf7k6G8s0X0+LP5FtGWXPkueGvLeHGpfV4n4s3t9CNtOxbaiNlPwtqQ97/sqJWc7n60AjCyw==" workbookSaltValue="WpOrsO/TI+3J+6Qw7GQtiw==" workbookSpinCount="100000" lockStructure="1"/>
  <bookViews>
    <workbookView xWindow="-110" yWindow="-110" windowWidth="23260" windowHeight="139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I10" i="4" s="1"/>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E86" i="4"/>
  <c r="AT10" i="4"/>
  <c r="AL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<sst xmlns="http://schemas.openxmlformats.org/spreadsheetml/2006/main" count="236" uniqueCount="119">
  <si>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</si>
  <si>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</si>
  <si>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</si>
  <si>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</si>
  <si>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</si>
  <si>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</si>
  <si>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</si>
  <si>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</si>
  <si>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</si>
  <si>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</si>
  <si>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</si>
  <si>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</si>
  <si>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</si>
  <si>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</si>
  <si>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</si>
  <si>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</si>
  <si>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</si>
  <si>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</si>
  <si>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</si>
  <si>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</si>
  <si>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</si>
  <si>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</si>
  <si>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</si>
  <si>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</si>
  <si>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</si>
  <si>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</si>
  <si>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</si>
  <si>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</si>
  <si>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</si>
  <si>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</si>
  <si>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</si>
  <si>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</si>
  <si>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</si>
  <si>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</si>
  <si>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</si>
  <si>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</si>
  <si>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</si>
  <si>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</si>
  <si>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</si>
  <si>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</si>
  <si>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</si>
  <si>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</si>
  <si>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</si>
  <si>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</si>
  <si>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</si>
  <si>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</si>
  <si>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</si>
  <si>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</si>
  <si>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</si>
  <si>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</si>
  <si>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</si>
  <si>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</si>
  <si>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</si>
  <si>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</si>
  <si>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</si>
  <si>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</si>
  <si>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</si>
  <si>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</si>
  <si>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</si>
  <si>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</si>
  <si>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</si>
  <si>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</si>
  <si>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</si>
  <si>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</si>
  <si>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</si>
  <si>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</si>
  <si>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</si>
  <si>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</si>
  <si>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</si>
  <si>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</si>
  <si>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</si>
  <si>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</si>
  <si>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</si>
  <si>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</si>
  <si>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</si>
  <si>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</si>
  <si>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</si>
  <si>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</si>
  <si>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</si>
  <si>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</si>
  <si>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</si>
  <si>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</si>
  <si>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</si>
  <si>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</si>
  <si>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</si>
  <si>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</si>
  <si>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</si>
  <si>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</si>
  <si>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</si>
  <si>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</si>
  <si>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</si>
  <si>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</si>
  <si>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</si>
  <si>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</si>
  <si>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</si>
  <si>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</si>
  <si>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</si>
  <si>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</si>
  <si>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苓北町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</si>
  <si>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</si>
  <si>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</si>
  <si>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</si>
  <si>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</si>
  <si>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</si>
  <si>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</si>
  <si>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</si>
  <si>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</si>
  <si>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</si>
  <si>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</si>
  <si>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</si>
  <si>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</si>
  <si>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</si>
  <si>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</si>
  <si>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</si>
  <si>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</si>
  <si>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</si>
  <si>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③について
本町の下水道事業は平成６年度に事業着手しており、管渠の標準耐用年数である５０年を経過する管渠がないため更新は行っていないが、令和６年度から令和７年度にかけて管渠のカメラ調査を行い現状の把握を行う。</t>
    <phoneticPr fontId="4"/>
  </si>
  <si>
    <t>①について
下水道使用料が増額したことと、職員数が１名減となったことで支出する職員給与費が削減となったことで経営が改善した。
④について
企業債残高対事業規模比率は０％であるが、起債の償還金は一般会計からの繰入で補っているのが現状である。
⑤について
経費回収率は、類似団体より高い水準を維持しているが、光熱水費の高騰、物価の高騰により厳しい経営状態になりつつある。今年度は下水道使用料が増額となったものの、今後は使用料の見直しも視野に入れながら経営改善を行って行く。
⑥について
汚水処理原価は、類似団体より低い傾向にあるが、今年度は光熱水費が下がったことにより低下した。
⑦について
今までのような誘致企業の撤退による使用量の大幅な減少は落ち着いたと思われる。
⑧について
水洗化率は、類似団体より高い水準を維持していますが、近年は横ばい状態で引き続き加入促進を図っていく。</t>
    <rPh sb="6" eb="7">
      <t>ガク</t>
    </rPh>
    <rPh sb="27" eb="29">
      <t>シシュツ</t>
    </rPh>
    <rPh sb="31" eb="33">
      <t>ショクイン</t>
    </rPh>
    <rPh sb="33" eb="36">
      <t>キュウヨヒ</t>
    </rPh>
    <rPh sb="37" eb="39">
      <t>サクゲン</t>
    </rPh>
    <rPh sb="175" eb="178">
      <t>コンネンド</t>
    </rPh>
    <rPh sb="179" eb="182">
      <t>ゲスイドウ</t>
    </rPh>
    <rPh sb="182" eb="185">
      <t>シヨウリョウ</t>
    </rPh>
    <rPh sb="186" eb="188">
      <t>ゾウガク</t>
    </rPh>
    <rPh sb="217" eb="219">
      <t>カイゼン</t>
    </rPh>
    <rPh sb="256" eb="259">
      <t>コンネンド</t>
    </rPh>
    <rPh sb="265" eb="266">
      <t>サ</t>
    </rPh>
    <rPh sb="274" eb="276">
      <t>テイカ</t>
    </rPh>
    <rPh sb="286" eb="287">
      <t>イマ</t>
    </rPh>
    <rPh sb="310" eb="312">
      <t>ゲンショウ</t>
    </rPh>
    <rPh sb="313" eb="314">
      <t>オ</t>
    </rPh>
    <rPh sb="315" eb="316">
      <t>ツ</t>
    </rPh>
    <rPh sb="319" eb="320">
      <t>オモ</t>
    </rPh>
    <phoneticPr fontId="4"/>
  </si>
  <si>
    <t>人口減少による使用水量の減と誘致企業の撤退に伴う使用水量の大幅な減少により料金収入が減少してきていたが、今年度は短い期間で偶発的に使用水量が大幅に増加した。また、令和５年度は物価高騰による光熱水費、資材の高騰が経営に影響を与えている。今後は、施設のダウンサイジングやストックマネジメント計画に沿った適切な設備更新を行い、更新費用を賄うためにも今後は使用料改定についても検討を行う。</t>
    <rPh sb="67" eb="68">
      <t>スイ</t>
    </rPh>
    <rPh sb="70" eb="72">
      <t>オオハバ</t>
    </rPh>
    <rPh sb="81" eb="83">
      <t>レイワ</t>
    </rPh>
    <rPh sb="84" eb="86">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</si>
</sst>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7D1-457E-9FC1-28F083B5C9B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0.36</c:v>
                </c:pt>
                <c:pt idx="1">
                  <c:v>0.39</c:v>
                </c:pt>
                <c:pt idx="2">
                  <c:v>0.1</c:v>
                </c:pt>
                <c:pt idx="3">
                  <c:v>0.08</c:v>
                </c:pt>
                <c:pt idx="4">
                  <c:v>0.06</c:v>
                </c:pt>
              </c:numCache>
            </c:numRef>
          </c:val>
          <c:smooth val="0"/>
          <c:extLst>
            <c:ext xmlns:c16="http://schemas.microsoft.com/office/drawing/2014/chart" uri="{C3380CC4-5D6E-409C-BE32-E72D297353CC}">
              <c16:uniqueId val="{00000001-D7D1-457E-9FC1-28F083B5C9B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47.56</c:v>
                </c:pt>
                <c:pt idx="1">
                  <c:v>44.67</c:v>
                </c:pt>
                <c:pt idx="2">
                  <c:v>41.94</c:v>
                </c:pt>
                <c:pt idx="3">
                  <c:v>40.28</c:v>
                </c:pt>
                <c:pt idx="4">
                  <c:v>39.67</c:v>
                </c:pt>
              </c:numCache>
            </c:numRef>
          </c:val>
          <c:extLst>
            <c:ext xmlns:c16="http://schemas.microsoft.com/office/drawing/2014/chart" uri="{C3380CC4-5D6E-409C-BE32-E72D297353CC}">
              <c16:uniqueId val="{00000000-710B-410A-B9F4-EA297CF54478}"/>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42.47</c:v>
                </c:pt>
                <c:pt idx="1">
                  <c:v>42.4</c:v>
                </c:pt>
                <c:pt idx="2">
                  <c:v>42.28</c:v>
                </c:pt>
                <c:pt idx="3">
                  <c:v>41.06</c:v>
                </c:pt>
                <c:pt idx="4">
                  <c:v>42.09</c:v>
                </c:pt>
              </c:numCache>
            </c:numRef>
          </c:val>
          <c:smooth val="0"/>
          <c:extLst>
            <c:ext xmlns:c16="http://schemas.microsoft.com/office/drawing/2014/chart" uri="{C3380CC4-5D6E-409C-BE32-E72D297353CC}">
              <c16:uniqueId val="{00000001-710B-410A-B9F4-EA297CF54478}"/>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90.64</c:v>
                </c:pt>
                <c:pt idx="1">
                  <c:v>91.23</c:v>
                </c:pt>
                <c:pt idx="2">
                  <c:v>91.36</c:v>
                </c:pt>
                <c:pt idx="3">
                  <c:v>91.27</c:v>
                </c:pt>
                <c:pt idx="4">
                  <c:v>91.4</c:v>
                </c:pt>
              </c:numCache>
            </c:numRef>
          </c:val>
          <c:extLst>
            <c:ext xmlns:c16="http://schemas.microsoft.com/office/drawing/2014/chart" uri="{C3380CC4-5D6E-409C-BE32-E72D297353CC}">
              <c16:uniqueId val="{00000000-A646-41FB-AC7A-CE17E1D48C3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83.75</c:v>
                </c:pt>
                <c:pt idx="1">
                  <c:v>84.19</c:v>
                </c:pt>
                <c:pt idx="2">
                  <c:v>84.34</c:v>
                </c:pt>
                <c:pt idx="3">
                  <c:v>84.34</c:v>
                </c:pt>
                <c:pt idx="4">
                  <c:v>84.73</c:v>
                </c:pt>
              </c:numCache>
            </c:numRef>
          </c:val>
          <c:smooth val="0"/>
          <c:extLst>
            <c:ext xmlns:c16="http://schemas.microsoft.com/office/drawing/2014/chart" uri="{C3380CC4-5D6E-409C-BE32-E72D297353CC}">
              <c16:uniqueId val="{00000001-A646-41FB-AC7A-CE17E1D48C3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92.79</c:v>
                </c:pt>
                <c:pt idx="1">
                  <c:v>92.02</c:v>
                </c:pt>
                <c:pt idx="2">
                  <c:v>92.57</c:v>
                </c:pt>
                <c:pt idx="3">
                  <c:v>86.71</c:v>
                </c:pt>
                <c:pt idx="4">
                  <c:v>88.8</c:v>
                </c:pt>
              </c:numCache>
            </c:numRef>
          </c:val>
          <c:extLst>
            <c:ext xmlns:c16="http://schemas.microsoft.com/office/drawing/2014/chart" uri="{C3380CC4-5D6E-409C-BE32-E72D297353CC}">
              <c16:uniqueId val="{00000000-F435-4CC4-B0AB-6E3B7E062F0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435-4CC4-B0AB-6E3B7E062F0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30-494A-B352-051304F2A34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30-494A-B352-051304F2A34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A9A-4EE8-90BA-FEE67BCC574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A9A-4EE8-90BA-FEE67BCC574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3D-464A-BF00-417457476E2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3D-464A-BF00-417457476E2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C4-4DC6-8596-FBDC39D7A7F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C4-4DC6-8596-FBDC39D7A7F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A69-4A6D-9409-19EF16CA5C8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1206.79</c:v>
                </c:pt>
                <c:pt idx="1">
                  <c:v>1258.43</c:v>
                </c:pt>
                <c:pt idx="2">
                  <c:v>1163.75</c:v>
                </c:pt>
                <c:pt idx="3">
                  <c:v>1195.47</c:v>
                </c:pt>
                <c:pt idx="4">
                  <c:v>1168.69</c:v>
                </c:pt>
              </c:numCache>
            </c:numRef>
          </c:val>
          <c:smooth val="0"/>
          <c:extLst>
            <c:ext xmlns:c16="http://schemas.microsoft.com/office/drawing/2014/chart" uri="{C3380CC4-5D6E-409C-BE32-E72D297353CC}">
              <c16:uniqueId val="{00000001-9A69-4A6D-9409-19EF16CA5C8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99.35</c:v>
                </c:pt>
                <c:pt idx="1">
                  <c:v>97.48</c:v>
                </c:pt>
                <c:pt idx="2">
                  <c:v>100</c:v>
                </c:pt>
                <c:pt idx="3">
                  <c:v>79.27</c:v>
                </c:pt>
                <c:pt idx="4">
                  <c:v>89.12</c:v>
                </c:pt>
              </c:numCache>
            </c:numRef>
          </c:val>
          <c:extLst>
            <c:ext xmlns:c16="http://schemas.microsoft.com/office/drawing/2014/chart" uri="{C3380CC4-5D6E-409C-BE32-E72D297353CC}">
              <c16:uniqueId val="{00000000-1BC6-4140-B55C-7E58934DDF9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71.84</c:v>
                </c:pt>
                <c:pt idx="1">
                  <c:v>73.36</c:v>
                </c:pt>
                <c:pt idx="2">
                  <c:v>72.599999999999994</c:v>
                </c:pt>
                <c:pt idx="3">
                  <c:v>69.430000000000007</c:v>
                </c:pt>
                <c:pt idx="4">
                  <c:v>70.709999999999994</c:v>
                </c:pt>
              </c:numCache>
            </c:numRef>
          </c:val>
          <c:smooth val="0"/>
          <c:extLst>
            <c:ext xmlns:c16="http://schemas.microsoft.com/office/drawing/2014/chart" uri="{C3380CC4-5D6E-409C-BE32-E72D297353CC}">
              <c16:uniqueId val="{00000001-1BC6-4140-B55C-7E58934DDF9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186.4</c:v>
                </c:pt>
                <c:pt idx="1">
                  <c:v>193.61</c:v>
                </c:pt>
                <c:pt idx="2">
                  <c:v>189.03</c:v>
                </c:pt>
                <c:pt idx="3">
                  <c:v>217.61</c:v>
                </c:pt>
                <c:pt idx="4">
                  <c:v>196.64</c:v>
                </c:pt>
              </c:numCache>
            </c:numRef>
          </c:val>
          <c:extLst>
            <c:ext xmlns:c16="http://schemas.microsoft.com/office/drawing/2014/chart" uri="{C3380CC4-5D6E-409C-BE32-E72D297353CC}">
              <c16:uniqueId val="{00000000-B096-40E5-8865-ABEEA7EACC6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228.47</c:v>
                </c:pt>
                <c:pt idx="1">
                  <c:v>224.88</c:v>
                </c:pt>
                <c:pt idx="2">
                  <c:v>228.64</c:v>
                </c:pt>
                <c:pt idx="3">
                  <c:v>239.46</c:v>
                </c:pt>
                <c:pt idx="4">
                  <c:v>233.15</c:v>
                </c:pt>
              </c:numCache>
            </c:numRef>
          </c:val>
          <c:smooth val="0"/>
          <c:extLst>
            <c:ext xmlns:c16="http://schemas.microsoft.com/office/drawing/2014/chart" uri="{C3380CC4-5D6E-409C-BE32-E72D297353CC}">
              <c16:uniqueId val="{00000001-B096-40E5-8865-ABEEA7EACC6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【1,156.82】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【215.73】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5" zoomScaleNormal="55" workbookViewId="0">
      <selection activeCell="BL47" sqref="BL47:BZ63"/>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熊本県　苓北町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特定環境保全公共下水道</v>
      </c>
      <c r="Q8" s="64"/>
      <c r="R8" s="64"/>
      <c r="S8" s="64"/>
      <c r="T8" s="64"/>
      <c r="U8" s="64"/>
      <c r="V8" s="64"/>
      <c r="W8" s="64" t="str">
        <f>データ!L6</f>
        <v>D2</v>
      </c>
      <c r="X8" s="64"/>
      <c r="Y8" s="64"/>
      <c r="Z8" s="64"/>
      <c r="AA8" s="64"/>
      <c r="AB8" s="64"/>
      <c r="AC8" s="64"/>
      <c r="AD8" s="65" t="str">
        <f>データ!$M$6</f>
        <v>非設置</v>
      </c>
      <c r="AE8" s="65"/>
      <c r="AF8" s="65"/>
      <c r="AG8" s="65"/>
      <c r="AH8" s="65"/>
      <c r="AI8" s="65"/>
      <c r="AJ8" s="65"/>
      <c r="AK8" s="3"/>
      <c r="AL8" s="44">
        <f>データ!S6</f>
        <v>6409</v>
      </c>
      <c r="AM8" s="44"/>
      <c r="AN8" s="44"/>
      <c r="AO8" s="44"/>
      <c r="AP8" s="44"/>
      <c r="AQ8" s="44"/>
      <c r="AR8" s="44"/>
      <c r="AS8" s="44"/>
      <c r="AT8" s="45">
        <f>データ!T6</f>
        <v>638.22</v>
      </c>
      <c r="AU8" s="45"/>
      <c r="AV8" s="45"/>
      <c r="AW8" s="45"/>
      <c r="AX8" s="45"/>
      <c r="AY8" s="45"/>
      <c r="AZ8" s="45"/>
      <c r="BA8" s="45"/>
      <c r="BB8" s="45">
        <f>データ!U6</f>
        <v>10.039999999999999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81.599999999999994</v>
      </c>
      <c r="Q10" s="45"/>
      <c r="R10" s="45"/>
      <c r="S10" s="45"/>
      <c r="T10" s="45"/>
      <c r="U10" s="45"/>
      <c r="V10" s="45"/>
      <c r="W10" s="45">
        <f>データ!Q6</f>
        <v>104.98</v>
      </c>
      <c r="X10" s="45"/>
      <c r="Y10" s="45"/>
      <c r="Z10" s="45"/>
      <c r="AA10" s="45"/>
      <c r="AB10" s="45"/>
      <c r="AC10" s="45"/>
      <c r="AD10" s="44">
        <f>データ!R6</f>
        <v>3790</v>
      </c>
      <c r="AE10" s="44"/>
      <c r="AF10" s="44"/>
      <c r="AG10" s="44"/>
      <c r="AH10" s="44"/>
      <c r="AI10" s="44"/>
      <c r="AJ10" s="44"/>
      <c r="AK10" s="2"/>
      <c r="AL10" s="44">
        <f>データ!V6</f>
        <v>4998</v>
      </c>
      <c r="AM10" s="44"/>
      <c r="AN10" s="44"/>
      <c r="AO10" s="44"/>
      <c r="AP10" s="44"/>
      <c r="AQ10" s="44"/>
      <c r="AR10" s="44"/>
      <c r="AS10" s="44"/>
      <c r="AT10" s="45">
        <f>データ!W6</f>
        <v>2.5499999999999998</v>
      </c>
      <c r="AU10" s="45"/>
      <c r="AV10" s="45"/>
      <c r="AW10" s="45"/>
      <c r="AX10" s="45"/>
      <c r="AY10" s="45"/>
      <c r="AZ10" s="45"/>
      <c r="BA10" s="45"/>
      <c r="BB10" s="45">
        <f>データ!X6</f>
        <v>1960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116</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118</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t="13.25"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t="13.25" hidden="1" x14ac:dyDescent="0.2">
      <c r="B86" s="12"/>
      <c r="C86" s="12"/>
      <c r="D86" s="12"/>
      <c r="E86" s="12" t="str">
        <f>データ!AI6</f>
        <v/>
      </c>
      <c r="F86" s="12" t="s">
        <v>43</v>
      </c>
      <c r="G86" s="12" t="s">
        <v>43</v>
      </c>
      <c r="H86" s="12" t="str">
        <f>データ!BP6</f>
        <v>【1,156.82】</v>
      </c>
      <c r="I86" s="12" t="str">
        <f>データ!CA6</f>
        <v>【75.33】</v>
      </c>
      <c r="J86" s="12" t="str">
        <f>データ!CL6</f>
        <v>【215.73】</v>
      </c>
      <c r="K86" s="12" t="str">
        <f>データ!CW6</f>
        <v>【43.28】</v>
      </c>
      <c r="L86" s="12" t="str">
        <f>データ!DH6</f>
        <v>【86.21】</v>
      </c>
      <c r="M86" s="12" t="s">
        <v>44</v>
      </c>
      <c r="N86" s="12" t="s">
        <v>44</v>
      </c>
      <c r="O86" s="12" t="str">
        <f>データ!EO6</f>
        <v>【0.11】</v>
      </c>
    </row>
  </sheetData>
  <sheetProtection algorithmName="SHA-512" hashValue="65b2WJdKL/g0L38sUnuCQainUcphPSqCumrT+CB1ruN3qBIl7FusbMl41K5P36W5tu9h3mOSqLc3PGPpOv8TLA==" saltValue="isU+i1Bn+t+eBo8jAYKL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435317</v>
      </c>
      <c r="D6" s="19">
        <f t="shared" si="3"/>
        <v>47</v>
      </c>
      <c r="E6" s="19">
        <f t="shared" si="3"/>
        <v>17</v>
      </c>
      <c r="F6" s="19">
        <f t="shared" si="3"/>
        <v>4</v>
      </c>
      <c r="G6" s="19">
        <f t="shared" si="3"/>
        <v>0</v>
      </c>
      <c r="H6" s="19" t="str">
        <f t="shared" si="3"/>
        <v>熊本県　苓北町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81.599999999999994</v>
      </c>
      <c r="Q6" s="20">
        <f t="shared" si="3"/>
        <v>104.98</v>
      </c>
      <c r="R6" s="20">
        <f t="shared" si="3"/>
        <v>3790</v>
      </c>
      <c r="S6" s="20">
        <f t="shared" si="3"/>
        <v>6409</v>
      </c>
      <c r="T6" s="20">
        <f t="shared" si="3"/>
        <v>638.22</v>
      </c>
      <c r="U6" s="20">
        <f t="shared" si="3"/>
        <v>10.039999999999999</v>
      </c>
      <c r="V6" s="20">
        <f t="shared" si="3"/>
        <v>4998</v>
      </c>
      <c r="W6" s="20">
        <f t="shared" si="3"/>
        <v>2.5499999999999998</v>
      </c>
      <c r="X6" s="20">
        <f t="shared" si="3"/>
        <v>1960</v>
      </c>
      <c r="Y6" s="21">
        <f>IF(Y7="",NA(),Y7)</f>
        <v>92.79</v>
      </c>
      <c r="Z6" s="21">
        <f t="shared" ref="Z6:AH6" si="4">IF(Z7="",NA(),Z7)</f>
        <v>92.02</v>
      </c>
      <c r="AA6" s="21">
        <f t="shared" si="4"/>
        <v>92.57</v>
      </c>
      <c r="AB6" s="21">
        <f t="shared" si="4"/>
        <v>86.71</v>
      </c>
      <c r="AC6" s="21">
        <f t="shared" si="4"/>
        <v>88.8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1206.79</v>
      </c>
      <c r="BL6" s="21">
        <f t="shared" si="7"/>
        <v>1258.43</v>
      </c>
      <c r="BM6" s="21">
        <f t="shared" si="7"/>
        <v>1163.75</v>
      </c>
      <c r="BN6" s="21">
        <f t="shared" si="7"/>
        <v>1195.47</v>
      </c>
      <c r="BO6" s="21">
        <f t="shared" si="7"/>
        <v>1168.69</v>
      </c>
      <c r="BP6" s="20" t="str">
        <f>IF(BP7="","",IF(BP7="-","【-】","【"&amp;SUBSTITUTE(TEXT(BP7,"#,##0.00"),"-","△")&amp;"】"))</f>
        <v>【1,156.82】</v>
      </c>
      <c r="BQ6" s="21">
        <f>IF(BQ7="",NA(),BQ7)</f>
        <v>99.35</v>
      </c>
      <c r="BR6" s="21">
        <f t="shared" ref="BR6:BZ6" si="8">IF(BR7="",NA(),BR7)</f>
        <v>97.48</v>
      </c>
      <c r="BS6" s="21">
        <f t="shared" si="8"/>
        <v>100</v>
      </c>
      <c r="BT6" s="21">
        <f t="shared" si="8"/>
        <v>79.27</v>
      </c>
      <c r="BU6" s="21">
        <f t="shared" si="8"/>
        <v>89.12</v>
      </c>
      <c r="BV6" s="21">
        <f t="shared" si="8"/>
        <v>71.84</v>
      </c>
      <c r="BW6" s="21">
        <f t="shared" si="8"/>
        <v>73.36</v>
      </c>
      <c r="BX6" s="21">
        <f t="shared" si="8"/>
        <v>72.599999999999994</v>
      </c>
      <c r="BY6" s="21">
        <f t="shared" si="8"/>
        <v>69.430000000000007</v>
      </c>
      <c r="BZ6" s="21">
        <f t="shared" si="8"/>
        <v>70.709999999999994</v>
      </c>
      <c r="CA6" s="20" t="str">
        <f>IF(CA7="","",IF(CA7="-","【-】","【"&amp;SUBSTITUTE(TEXT(CA7,"#,##0.00"),"-","△")&amp;"】"))</f>
        <v>【75.33】</v>
      </c>
      <c r="CB6" s="21">
        <f>IF(CB7="",NA(),CB7)</f>
        <v>186.4</v>
      </c>
      <c r="CC6" s="21">
        <f t="shared" ref="CC6:CK6" si="9">IF(CC7="",NA(),CC7)</f>
        <v>193.61</v>
      </c>
      <c r="CD6" s="21">
        <f t="shared" si="9"/>
        <v>189.03</v>
      </c>
      <c r="CE6" s="21">
        <f t="shared" si="9"/>
        <v>217.61</v>
      </c>
      <c r="CF6" s="21">
        <f t="shared" si="9"/>
        <v>196.64</v>
      </c>
      <c r="CG6" s="21">
        <f t="shared" si="9"/>
        <v>228.47</v>
      </c>
      <c r="CH6" s="21">
        <f t="shared" si="9"/>
        <v>224.88</v>
      </c>
      <c r="CI6" s="21">
        <f t="shared" si="9"/>
        <v>228.64</v>
      </c>
      <c r="CJ6" s="21">
        <f t="shared" si="9"/>
        <v>239.46</v>
      </c>
      <c r="CK6" s="21">
        <f t="shared" si="9"/>
        <v>233.15</v>
      </c>
      <c r="CL6" s="20" t="str">
        <f>IF(CL7="","",IF(CL7="-","【-】","【"&amp;SUBSTITUTE(TEXT(CL7,"#,##0.00"),"-","△")&amp;"】"))</f>
        <v>【215.73】</v>
      </c>
      <c r="CM6" s="21">
        <f>IF(CM7="",NA(),CM7)</f>
        <v>47.56</v>
      </c>
      <c r="CN6" s="21">
        <f t="shared" ref="CN6:CV6" si="10">IF(CN7="",NA(),CN7)</f>
        <v>44.67</v>
      </c>
      <c r="CO6" s="21">
        <f t="shared" si="10"/>
        <v>41.94</v>
      </c>
      <c r="CP6" s="21">
        <f t="shared" si="10"/>
        <v>40.28</v>
      </c>
      <c r="CQ6" s="21">
        <f t="shared" si="10"/>
        <v>39.67</v>
      </c>
      <c r="CR6" s="21">
        <f t="shared" si="10"/>
        <v>42.47</v>
      </c>
      <c r="CS6" s="21">
        <f t="shared" si="10"/>
        <v>42.4</v>
      </c>
      <c r="CT6" s="21">
        <f t="shared" si="10"/>
        <v>42.28</v>
      </c>
      <c r="CU6" s="21">
        <f t="shared" si="10"/>
        <v>41.06</v>
      </c>
      <c r="CV6" s="21">
        <f t="shared" si="10"/>
        <v>42.09</v>
      </c>
      <c r="CW6" s="20" t="str">
        <f>IF(CW7="","",IF(CW7="-","【-】","【"&amp;SUBSTITUTE(TEXT(CW7,"#,##0.00"),"-","△")&amp;"】"))</f>
        <v>【43.28】</v>
      </c>
      <c r="CX6" s="21">
        <f>IF(CX7="",NA(),CX7)</f>
        <v>90.64</v>
      </c>
      <c r="CY6" s="21">
        <f t="shared" ref="CY6:DG6" si="11">IF(CY7="",NA(),CY7)</f>
        <v>91.23</v>
      </c>
      <c r="CZ6" s="21">
        <f t="shared" si="11"/>
        <v>91.36</v>
      </c>
      <c r="DA6" s="21">
        <f t="shared" si="11"/>
        <v>91.27</v>
      </c>
      <c r="DB6" s="21">
        <f t="shared" si="11"/>
        <v>91.4</v>
      </c>
      <c r="DC6" s="21">
        <f t="shared" si="11"/>
        <v>83.75</v>
      </c>
      <c r="DD6" s="21">
        <f t="shared" si="11"/>
        <v>84.19</v>
      </c>
      <c r="DE6" s="21">
        <f t="shared" si="11"/>
        <v>84.34</v>
      </c>
      <c r="DF6" s="21">
        <f t="shared" si="11"/>
        <v>84.34</v>
      </c>
      <c r="DG6" s="21">
        <f t="shared" si="11"/>
        <v>84.73</v>
      </c>
      <c r="DH6" s="20" t="str">
        <f>IF(DH7="","",IF(DH7="-","【-】","【"&amp;SUBSTITUTE(TEXT(DH7,"#,##0.00"),"-","△")&amp;"】"))</f>
        <v>【86.21】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0.36</v>
      </c>
      <c r="EK6" s="21">
        <f t="shared" si="14"/>
        <v>0.39</v>
      </c>
      <c r="EL6" s="21">
        <f t="shared" si="14"/>
        <v>0.1</v>
      </c>
      <c r="EM6" s="21">
        <f t="shared" si="14"/>
        <v>0.08</v>
      </c>
      <c r="EN6" s="21">
        <f t="shared" si="14"/>
        <v>0.06</v>
      </c>
      <c r="EO6" s="20" t="str">
        <f>IF(EO7="","",IF(EO7="-","【-】","【"&amp;SUBSTITUTE(TEXT(EO7,"#,##0.00"),"-","△")&amp;"】"))</f>
        <v>【0.11】</v>
      </c>
    </row>
    <row r="7" spans="1:145" s="22" customFormat="1" x14ac:dyDescent="0.2">
      <c r="A7" s="14"/>
      <c r="B7" s="23">
        <v>2023</v>
      </c>
      <c r="C7" s="23">
        <v>435317</v>
      </c>
      <c r="D7" s="23">
        <v>47</v>
      </c>
      <c r="E7" s="23">
        <v>17</v>
      </c>
      <c r="F7" s="23">
        <v>4</v>
      </c>
      <c r="G7" s="23">
        <v>0</v>
      </c>
      <c r="H7" s="23" t="s">
        <v>98</v>
      </c>
      <c r="I7" s="23" t="s">
        <v>99</v>
      </c>
      <c r="J7" s="23" t="s">
        <v>100</v>
      </c>
      <c r="K7" s="23" t="s">
        <v>101</v>
      </c>
      <c r="L7" s="23" t="s">
        <v>102</v>
      </c>
      <c r="M7" s="23" t="s">
        <v>103</v>
      </c>
      <c r="N7" s="24" t="s">
        <v>104</v>
      </c>
      <c r="O7" s="24" t="s">
        <v>105</v>
      </c>
      <c r="P7" s="24">
        <v>81.599999999999994</v>
      </c>
      <c r="Q7" s="24">
        <v>104.98</v>
      </c>
      <c r="R7" s="24">
        <v>3790</v>
      </c>
      <c r="S7" s="24">
        <v>6409</v>
      </c>
      <c r="T7" s="24">
        <v>638.22</v>
      </c>
      <c r="U7" s="24">
        <v>10.039999999999999</v>
      </c>
      <c r="V7" s="24">
        <v>4998</v>
      </c>
      <c r="W7" s="24">
        <v>2.5499999999999998</v>
      </c>
      <c r="X7" s="24">
        <v>1960</v>
      </c>
      <c r="Y7" s="24">
        <v>92.79</v>
      </c>
      <c r="Z7" s="24">
        <v>92.02</v>
      </c>
      <c r="AA7" s="24">
        <v>92.57</v>
      </c>
      <c r="AB7" s="24">
        <v>86.71</v>
      </c>
      <c r="AC7" s="24">
        <v>88.8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1206.79</v>
      </c>
      <c r="BL7" s="24">
        <v>1258.43</v>
      </c>
      <c r="BM7" s="24">
        <v>1163.75</v>
      </c>
      <c r="BN7" s="24">
        <v>1195.47</v>
      </c>
      <c r="BO7" s="24">
        <v>1168.69</v>
      </c>
      <c r="BP7" s="24">
        <v>1156.82</v>
      </c>
      <c r="BQ7" s="24">
        <v>99.35</v>
      </c>
      <c r="BR7" s="24">
        <v>97.48</v>
      </c>
      <c r="BS7" s="24">
        <v>100</v>
      </c>
      <c r="BT7" s="24">
        <v>79.27</v>
      </c>
      <c r="BU7" s="24">
        <v>89.12</v>
      </c>
      <c r="BV7" s="24">
        <v>71.84</v>
      </c>
      <c r="BW7" s="24">
        <v>73.36</v>
      </c>
      <c r="BX7" s="24">
        <v>72.599999999999994</v>
      </c>
      <c r="BY7" s="24">
        <v>69.430000000000007</v>
      </c>
      <c r="BZ7" s="24">
        <v>70.709999999999994</v>
      </c>
      <c r="CA7" s="24">
        <v>75.33</v>
      </c>
      <c r="CB7" s="24">
        <v>186.4</v>
      </c>
      <c r="CC7" s="24">
        <v>193.61</v>
      </c>
      <c r="CD7" s="24">
        <v>189.03</v>
      </c>
      <c r="CE7" s="24">
        <v>217.61</v>
      </c>
      <c r="CF7" s="24">
        <v>196.64</v>
      </c>
      <c r="CG7" s="24">
        <v>228.47</v>
      </c>
      <c r="CH7" s="24">
        <v>224.88</v>
      </c>
      <c r="CI7" s="24">
        <v>228.64</v>
      </c>
      <c r="CJ7" s="24">
        <v>239.46</v>
      </c>
      <c r="CK7" s="24">
        <v>233.15</v>
      </c>
      <c r="CL7" s="24">
        <v>215.73</v>
      </c>
      <c r="CM7" s="24">
        <v>47.56</v>
      </c>
      <c r="CN7" s="24">
        <v>44.67</v>
      </c>
      <c r="CO7" s="24">
        <v>41.94</v>
      </c>
      <c r="CP7" s="24">
        <v>40.28</v>
      </c>
      <c r="CQ7" s="24">
        <v>39.67</v>
      </c>
      <c r="CR7" s="24">
        <v>42.47</v>
      </c>
      <c r="CS7" s="24">
        <v>42.4</v>
      </c>
      <c r="CT7" s="24">
        <v>42.28</v>
      </c>
      <c r="CU7" s="24">
        <v>41.06</v>
      </c>
      <c r="CV7" s="24">
        <v>42.09</v>
      </c>
      <c r="CW7" s="24">
        <v>43.28</v>
      </c>
      <c r="CX7" s="24">
        <v>90.64</v>
      </c>
      <c r="CY7" s="24">
        <v>91.23</v>
      </c>
      <c r="CZ7" s="24">
        <v>91.36</v>
      </c>
      <c r="DA7" s="24">
        <v>91.27</v>
      </c>
      <c r="DB7" s="24">
        <v>91.4</v>
      </c>
      <c r="DC7" s="24">
        <v>83.75</v>
      </c>
      <c r="DD7" s="24">
        <v>84.19</v>
      </c>
      <c r="DE7" s="24">
        <v>84.34</v>
      </c>
      <c r="DF7" s="24">
        <v>84.34</v>
      </c>
      <c r="DG7" s="24">
        <v>84.73</v>
      </c>
      <c r="DH7" s="24">
        <v>86.21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0.36</v>
      </c>
      <c r="EK7" s="24">
        <v>0.39</v>
      </c>
      <c r="EL7" s="24">
        <v>0.1</v>
      </c>
      <c r="EM7" s="24">
        <v>0.08</v>
      </c>
      <c r="EN7" s="24">
        <v>0.06</v>
      </c>
      <c r="EO7" s="24">
        <v>0.11</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2024-12-19T01:41:28Z</dcterms:created>
  <dcterms:modified xsi:type="dcterms:W3CDTF">2025-02-18T06:26:19Z</dcterms:modified>
  <cp:category/>
</cp:coreProperties>
</file>