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ile-sv\L-data\４建設課\02：上下水道係\02：下水道\2024年度（R06）\01：庶務\02：国・県関係\01：国・県文書\20250121_公営企業に係る経営比較分析表（令和５年度決算）の分析等について\提出\"/>
    </mc:Choice>
  </mc:AlternateContent>
  <xr:revisionPtr revIDLastSave="0" documentId="13_ncr:1_{3FB22F09-EBF3-40C4-B6DD-389998709E1A}" xr6:coauthVersionLast="47" xr6:coauthVersionMax="47" xr10:uidLastSave="{00000000-0000-0000-0000-000000000000}"/>
  <workbookProtection workbookAlgorithmName="SHA-512" workbookHashValue="+JZQejeWDqDvohTlD1/QonJs2CoOUv/3GYe5rfE/lUoqwC3ID7zUxm2kRmDf7zQtLhNPn9MOC8OsoTAF4uDqSA==" workbookSaltValue="e00PoTCIagUIM5mEUnKJ9Q==" workbookSpinCount="100000" lockStructure="1"/>
  <bookViews>
    <workbookView xWindow="-1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H86" i="4"/>
  <c r="E86" i="4"/>
  <c r="AT10" i="4"/>
  <c r="AL10" i="4"/>
  <c r="I8" i="4"/>
</calcChain>
</file>

<file path=xl/sharedStrings.xml><?xml version="1.0" encoding="utf-8"?>
<sst xmlns="http://schemas.openxmlformats.org/spreadsheetml/2006/main" count="241" uniqueCount="119">
  <si>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</si>
  <si>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</si>
  <si>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</si>
  <si>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</si>
  <si>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</si>
  <si>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</si>
  <si>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</si>
  <si>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</si>
  <si>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</si>
  <si>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</si>
  <si>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</si>
  <si>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</si>
  <si>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</si>
  <si>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</si>
  <si>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</si>
  <si>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</si>
  <si>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</si>
  <si>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</si>
  <si>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</si>
  <si>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</si>
  <si>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</si>
  <si>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</si>
  <si>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</si>
  <si>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</si>
  <si>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</si>
  <si>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</si>
  <si>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</si>
  <si>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</si>
  <si>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</si>
  <si>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</si>
  <si>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</si>
  <si>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</si>
  <si>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</si>
  <si>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</si>
  <si>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</si>
  <si>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</si>
  <si>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</si>
  <si>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</si>
  <si>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</si>
  <si>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</si>
  <si>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</si>
  <si>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</si>
  <si>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</si>
  <si>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</si>
  <si>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</si>
  <si>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</si>
  <si>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</si>
  <si>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</si>
  <si>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</si>
  <si>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</si>
  <si>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</si>
  <si>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</si>
  <si>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</si>
  <si>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</si>
  <si>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</si>
  <si>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</si>
  <si>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</si>
  <si>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</si>
  <si>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</si>
  <si>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</si>
  <si>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</si>
  <si>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</si>
  <si>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</si>
  <si>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</si>
  <si>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</si>
  <si>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</si>
  <si>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</si>
  <si>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</si>
  <si>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</si>
  <si>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</si>
  <si>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</si>
  <si>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</si>
  <si>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</si>
  <si>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</si>
  <si>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</si>
  <si>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</si>
  <si>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</si>
  <si>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</si>
  <si>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</si>
  <si>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</si>
  <si>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</si>
  <si>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</si>
  <si>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</si>
  <si>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</si>
  <si>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</si>
  <si>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</si>
  <si>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</si>
  <si>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</si>
  <si>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</si>
  <si>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</si>
  <si>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</si>
  <si>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</si>
  <si>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</si>
  <si>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</si>
  <si>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</si>
  <si>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</si>
  <si>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</si>
  <si>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多良木町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</si>
  <si>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</si>
  <si>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</si>
  <si>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</si>
  <si>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</si>
  <si>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</si>
  <si>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</si>
  <si>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</si>
  <si>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</si>
  <si>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</si>
  <si>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</si>
  <si>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</si>
  <si>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</si>
  <si>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</si>
  <si>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</si>
  <si>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</si>
  <si>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</si>
  <si>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</si>
  <si>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</si>
  <si>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法定耐用年数に達するまでには、まだ期間があり、大規模な改修計画等はなく、ストックマネジメント計画に基づき定期点検等を実施し維持管理に努める。
　</t>
    <rPh sb="1" eb="7">
      <t>ホウテイタイヨウネンスウ</t>
    </rPh>
    <rPh sb="8" eb="9">
      <t>タッ</t>
    </rPh>
    <rPh sb="18" eb="20">
      <t>キカン</t>
    </rPh>
    <rPh sb="24" eb="27">
      <t>ダイキボ</t>
    </rPh>
    <rPh sb="28" eb="33">
      <t>カイシュウケイカクトウ</t>
    </rPh>
    <rPh sb="47" eb="49">
      <t>ケイカク</t>
    </rPh>
    <rPh sb="50" eb="51">
      <t>モト</t>
    </rPh>
    <rPh sb="53" eb="58">
      <t>テイキテンケントウ</t>
    </rPh>
    <rPh sb="59" eb="61">
      <t>ジッシ</t>
    </rPh>
    <rPh sb="62" eb="66">
      <t>イジカンリ</t>
    </rPh>
    <rPh sb="67" eb="68">
      <t>ツト</t>
    </rPh>
    <phoneticPr fontId="4"/>
  </si>
  <si>
    <t>①収益的収支比率
　前年度と同程度の比率となっているが、減少傾向である。今後は、分担金納付者の減少による減収や、管路老朽化に伴う修繕等及び維持管理費が増加することも推察されるため、使用料改定も見据えた使用料収入の確保、支出の抑制に努める必要がある。
④企業債残高対事業規模比率
　ほぼ全額公費負担しており、整備も完了していることから償還が進み減少していく予定である。
⑤経費回収率
　類似団体を上回っているが、近年は使用料収入で汚水処理費を賄えていない状況が続いており、使用料の滞納対策や、使用料改定を検討する必要がある。
⑥汚水処理原価
　近年は、接続率の向上により、有収水量が増加したことで横ばい状況であるが、今後は処理区域内人口の減少により有収水量の減少が見込まれることから、維持管理費の削減等に努める必要がある。
⑧水洗化率
　接続促進施策により増加しているが、高齢世帯における接続が進まない現状であることが課題となっている。</t>
    <rPh sb="1" eb="4">
      <t>シュウエキテキ</t>
    </rPh>
    <rPh sb="4" eb="8">
      <t>シュウシヒリツ</t>
    </rPh>
    <rPh sb="10" eb="13">
      <t>ゼンネンド</t>
    </rPh>
    <rPh sb="14" eb="17">
      <t>ドウテイド</t>
    </rPh>
    <rPh sb="18" eb="20">
      <t>ヒリツ</t>
    </rPh>
    <rPh sb="28" eb="32">
      <t>ゲンショウケイコウ</t>
    </rPh>
    <rPh sb="36" eb="38">
      <t>コンゴ</t>
    </rPh>
    <rPh sb="40" eb="43">
      <t>ブンタンキン</t>
    </rPh>
    <rPh sb="43" eb="46">
      <t>ノウフシャ</t>
    </rPh>
    <rPh sb="47" eb="49">
      <t>ゲンショウ</t>
    </rPh>
    <rPh sb="52" eb="54">
      <t>ゲンシュウ</t>
    </rPh>
    <rPh sb="56" eb="58">
      <t>カンロ</t>
    </rPh>
    <rPh sb="58" eb="61">
      <t>ロウキュウカ</t>
    </rPh>
    <rPh sb="62" eb="63">
      <t>トモナ</t>
    </rPh>
    <rPh sb="64" eb="67">
      <t>シュウゼントウ</t>
    </rPh>
    <rPh sb="67" eb="68">
      <t>オヨ</t>
    </rPh>
    <rPh sb="69" eb="74">
      <t>イジカンリヒ</t>
    </rPh>
    <rPh sb="75" eb="77">
      <t>ゾウカ</t>
    </rPh>
    <rPh sb="82" eb="84">
      <t>スイサツ</t>
    </rPh>
    <rPh sb="90" eb="93">
      <t>シヨウリョウ</t>
    </rPh>
    <rPh sb="93" eb="95">
      <t>カイテイ</t>
    </rPh>
    <rPh sb="96" eb="98">
      <t>ミス</t>
    </rPh>
    <rPh sb="100" eb="103">
      <t>シヨウリョウ</t>
    </rPh>
    <rPh sb="103" eb="105">
      <t>シュウニュウ</t>
    </rPh>
    <rPh sb="106" eb="108">
      <t>カクホ</t>
    </rPh>
    <rPh sb="109" eb="111">
      <t>シシュツ</t>
    </rPh>
    <rPh sb="112" eb="114">
      <t>ヨクセイ</t>
    </rPh>
    <rPh sb="115" eb="116">
      <t>ツト</t>
    </rPh>
    <rPh sb="118" eb="120">
      <t>ヒツヨウ</t>
    </rPh>
    <rPh sb="126" eb="131">
      <t>キギョウサイザンダカ</t>
    </rPh>
    <rPh sb="131" eb="132">
      <t>タイ</t>
    </rPh>
    <rPh sb="132" eb="134">
      <t>ジギョウ</t>
    </rPh>
    <rPh sb="134" eb="136">
      <t>キボ</t>
    </rPh>
    <rPh sb="136" eb="138">
      <t>ヒリツ</t>
    </rPh>
    <rPh sb="142" eb="144">
      <t>ゼンガク</t>
    </rPh>
    <rPh sb="144" eb="146">
      <t>コウヒ</t>
    </rPh>
    <rPh sb="146" eb="148">
      <t>フタン</t>
    </rPh>
    <rPh sb="153" eb="155">
      <t>セイビ</t>
    </rPh>
    <rPh sb="156" eb="158">
      <t>カンリョウ</t>
    </rPh>
    <rPh sb="166" eb="168">
      <t>ショウカン</t>
    </rPh>
    <rPh sb="169" eb="170">
      <t>スス</t>
    </rPh>
    <rPh sb="171" eb="173">
      <t>ゲンショウ</t>
    </rPh>
    <rPh sb="177" eb="179">
      <t>ヨテイ</t>
    </rPh>
    <rPh sb="185" eb="187">
      <t>ケイヒ</t>
    </rPh>
    <rPh sb="187" eb="190">
      <t>カイシュウリツ</t>
    </rPh>
    <rPh sb="192" eb="194">
      <t>ルイジ</t>
    </rPh>
    <rPh sb="194" eb="196">
      <t>ダンタイ</t>
    </rPh>
    <rPh sb="197" eb="199">
      <t>ウワマワ</t>
    </rPh>
    <rPh sb="205" eb="207">
      <t>キンネン</t>
    </rPh>
    <rPh sb="208" eb="213">
      <t>シヨウリョウシュウニュウ</t>
    </rPh>
    <rPh sb="214" eb="219">
      <t>オスイショリヒ</t>
    </rPh>
    <rPh sb="220" eb="221">
      <t>マカナ</t>
    </rPh>
    <rPh sb="226" eb="228">
      <t>ジョウキョウ</t>
    </rPh>
    <rPh sb="229" eb="230">
      <t>ツヅ</t>
    </rPh>
    <rPh sb="235" eb="238">
      <t>シヨウリョウ</t>
    </rPh>
    <rPh sb="239" eb="241">
      <t>タイノウ</t>
    </rPh>
    <rPh sb="241" eb="243">
      <t>タイサク</t>
    </rPh>
    <rPh sb="245" eb="248">
      <t>シヨウリョウ</t>
    </rPh>
    <rPh sb="248" eb="250">
      <t>カイテイ</t>
    </rPh>
    <rPh sb="251" eb="253">
      <t>ケントウ</t>
    </rPh>
    <rPh sb="255" eb="257">
      <t>ヒツヨウ</t>
    </rPh>
    <rPh sb="263" eb="267">
      <t>オスイショリ</t>
    </rPh>
    <rPh sb="267" eb="269">
      <t>ゲンカ</t>
    </rPh>
    <rPh sb="271" eb="273">
      <t>キンネン</t>
    </rPh>
    <rPh sb="275" eb="278">
      <t>セツゾクリツ</t>
    </rPh>
    <rPh sb="279" eb="281">
      <t>コウジョウ</t>
    </rPh>
    <rPh sb="285" eb="289">
      <t>ユウシュウスイリョウ</t>
    </rPh>
    <rPh sb="290" eb="292">
      <t>ゾウカ</t>
    </rPh>
    <rPh sb="297" eb="298">
      <t>ヨコ</t>
    </rPh>
    <rPh sb="300" eb="302">
      <t>ジョウキョウ</t>
    </rPh>
    <rPh sb="307" eb="309">
      <t>コンゴ</t>
    </rPh>
    <phoneticPr fontId="4"/>
  </si>
  <si>
    <t>　本町においては、直近での改修・改築の計画はなく、起債残高も計画的な償還により減少傾向にあるが、一般会計繰入金の依存が続くため、下水道への接続促進を図り、使用料改定を見据えた使用料収入の増加に努める。</t>
    <rPh sb="1" eb="3">
      <t>ホンチョウ</t>
    </rPh>
    <rPh sb="9" eb="11">
      <t>チョッキン</t>
    </rPh>
    <rPh sb="13" eb="15">
      <t>カイシュウ</t>
    </rPh>
    <rPh sb="16" eb="18">
      <t>カイチク</t>
    </rPh>
    <rPh sb="19" eb="21">
      <t>ケイカク</t>
    </rPh>
    <rPh sb="25" eb="29">
      <t>キサイザンダカ</t>
    </rPh>
    <rPh sb="30" eb="33">
      <t>ケイカクテキ</t>
    </rPh>
    <rPh sb="34" eb="36">
      <t>ショウカン</t>
    </rPh>
    <rPh sb="39" eb="43">
      <t>ゲンショウケイコウ</t>
    </rPh>
    <rPh sb="48" eb="50">
      <t>イッパン</t>
    </rPh>
    <rPh sb="50" eb="52">
      <t>カイケイ</t>
    </rPh>
    <rPh sb="52" eb="55">
      <t>クリイレキン</t>
    </rPh>
    <rPh sb="56" eb="58">
      <t>イゾン</t>
    </rPh>
    <rPh sb="59" eb="60">
      <t>ツヅ</t>
    </rPh>
    <rPh sb="64" eb="67">
      <t>ゲスイドウ</t>
    </rPh>
    <rPh sb="69" eb="73">
      <t>セツゾクソクシン</t>
    </rPh>
    <rPh sb="74" eb="75">
      <t>ハカ</t>
    </rPh>
    <rPh sb="77" eb="80">
      <t>シヨウリョウ</t>
    </rPh>
    <rPh sb="80" eb="82">
      <t>カイテイ</t>
    </rPh>
    <rPh sb="83" eb="85">
      <t>ミス</t>
    </rPh>
    <rPh sb="87" eb="90">
      <t>シヨウリョウ</t>
    </rPh>
    <rPh sb="90" eb="92">
      <t>シュウニュウ</t>
    </rPh>
    <rPh sb="93" eb="95">
      <t>ゾウカ</t>
    </rPh>
    <rPh sb="96" eb="9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</si>
</sst>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80-4519-B732-4FF231E2CA2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5580-4519-B732-4FF231E2CA2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A0-47BF-B6C1-D269FA2D31F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F3A0-47BF-B6C1-D269FA2D31F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76.48</c:v>
                </c:pt>
                <c:pt idx="1">
                  <c:v>78.97</c:v>
                </c:pt>
                <c:pt idx="2">
                  <c:v>81.400000000000006</c:v>
                </c:pt>
                <c:pt idx="3">
                  <c:v>83.21</c:v>
                </c:pt>
                <c:pt idx="4">
                  <c:v>85.72</c:v>
                </c:pt>
              </c:numCache>
            </c:numRef>
          </c:val>
          <c:extLst>
            <c:ext xmlns:c16="http://schemas.microsoft.com/office/drawing/2014/chart" uri="{C3380CC4-5D6E-409C-BE32-E72D297353CC}">
              <c16:uniqueId val="{00000000-99EE-4564-AA48-E874773ED26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99EE-4564-AA48-E874773ED26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70.819999999999993</c:v>
                </c:pt>
                <c:pt idx="1">
                  <c:v>70.97</c:v>
                </c:pt>
                <c:pt idx="2">
                  <c:v>65.8</c:v>
                </c:pt>
                <c:pt idx="3">
                  <c:v>61.99</c:v>
                </c:pt>
                <c:pt idx="4">
                  <c:v>60.93</c:v>
                </c:pt>
              </c:numCache>
            </c:numRef>
          </c:val>
          <c:extLst>
            <c:ext xmlns:c16="http://schemas.microsoft.com/office/drawing/2014/chart" uri="{C3380CC4-5D6E-409C-BE32-E72D297353CC}">
              <c16:uniqueId val="{00000000-98CC-466C-B4FE-5149BE648EB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CC-466C-B4FE-5149BE648EB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56-42F8-A625-16CB0DAC5EA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56-42F8-A625-16CB0DAC5EA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5F-463B-9F93-E5D0A8D1898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5F-463B-9F93-E5D0A8D1898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0A-4769-BB5A-BF3F0D4E08A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0A-4769-BB5A-BF3F0D4E08A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08-4619-B187-679C562626A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08-4619-B187-679C562626A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1369.05</c:v>
                </c:pt>
                <c:pt idx="1">
                  <c:v>1227.1199999999999</c:v>
                </c:pt>
                <c:pt idx="2">
                  <c:v>1082.3599999999999</c:v>
                </c:pt>
                <c:pt idx="3">
                  <c:v>998.92</c:v>
                </c:pt>
                <c:pt idx="4">
                  <c:v>906.51</c:v>
                </c:pt>
              </c:numCache>
            </c:numRef>
          </c:val>
          <c:extLst>
            <c:ext xmlns:c16="http://schemas.microsoft.com/office/drawing/2014/chart" uri="{C3380CC4-5D6E-409C-BE32-E72D297353CC}">
              <c16:uniqueId val="{00000000-B929-4DE5-B41D-3F7F941EAF4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B929-4DE5-B41D-3F7F941EAF4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94.63</c:v>
                </c:pt>
                <c:pt idx="1">
                  <c:v>92.54</c:v>
                </c:pt>
                <c:pt idx="2">
                  <c:v>99.45</c:v>
                </c:pt>
                <c:pt idx="3">
                  <c:v>91.4</c:v>
                </c:pt>
                <c:pt idx="4">
                  <c:v>94.9</c:v>
                </c:pt>
              </c:numCache>
            </c:numRef>
          </c:val>
          <c:extLst>
            <c:ext xmlns:c16="http://schemas.microsoft.com/office/drawing/2014/chart" uri="{C3380CC4-5D6E-409C-BE32-E72D297353CC}">
              <c16:uniqueId val="{00000000-8BFD-439A-B058-1BC92B897E2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8BFD-439A-B058-1BC92B897E2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191.11</c:v>
                </c:pt>
                <c:pt idx="1">
                  <c:v>190.49</c:v>
                </c:pt>
                <c:pt idx="2">
                  <c:v>176.64</c:v>
                </c:pt>
                <c:pt idx="3">
                  <c:v>188.17</c:v>
                </c:pt>
                <c:pt idx="4">
                  <c:v>172.08</c:v>
                </c:pt>
              </c:numCache>
            </c:numRef>
          </c:val>
          <c:extLst>
            <c:ext xmlns:c16="http://schemas.microsoft.com/office/drawing/2014/chart" uri="{C3380CC4-5D6E-409C-BE32-E72D297353CC}">
              <c16:uniqueId val="{00000000-83BF-447F-B299-27FEF511507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83BF-447F-B299-27FEF511507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4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多良木町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8554</v>
      </c>
      <c r="AM8" s="45"/>
      <c r="AN8" s="45"/>
      <c r="AO8" s="45"/>
      <c r="AP8" s="45"/>
      <c r="AQ8" s="45"/>
      <c r="AR8" s="45"/>
      <c r="AS8" s="45"/>
      <c r="AT8" s="44">
        <f>データ!T6</f>
        <v>165.86</v>
      </c>
      <c r="AU8" s="44"/>
      <c r="AV8" s="44"/>
      <c r="AW8" s="44"/>
      <c r="AX8" s="44"/>
      <c r="AY8" s="44"/>
      <c r="AZ8" s="44"/>
      <c r="BA8" s="44"/>
      <c r="BB8" s="44">
        <f>データ!U6</f>
        <v>51.57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65.67</v>
      </c>
      <c r="Q10" s="44"/>
      <c r="R10" s="44"/>
      <c r="S10" s="44"/>
      <c r="T10" s="44"/>
      <c r="U10" s="44"/>
      <c r="V10" s="44"/>
      <c r="W10" s="44">
        <f>データ!Q6</f>
        <v>100</v>
      </c>
      <c r="X10" s="44"/>
      <c r="Y10" s="44"/>
      <c r="Z10" s="44"/>
      <c r="AA10" s="44"/>
      <c r="AB10" s="44"/>
      <c r="AC10" s="44"/>
      <c r="AD10" s="45">
        <f>データ!R6</f>
        <v>4290</v>
      </c>
      <c r="AE10" s="45"/>
      <c r="AF10" s="45"/>
      <c r="AG10" s="45"/>
      <c r="AH10" s="45"/>
      <c r="AI10" s="45"/>
      <c r="AJ10" s="45"/>
      <c r="AK10" s="2"/>
      <c r="AL10" s="45">
        <f>データ!V6</f>
        <v>5539</v>
      </c>
      <c r="AM10" s="45"/>
      <c r="AN10" s="45"/>
      <c r="AO10" s="45"/>
      <c r="AP10" s="45"/>
      <c r="AQ10" s="45"/>
      <c r="AR10" s="45"/>
      <c r="AS10" s="45"/>
      <c r="AT10" s="44">
        <f>データ!W6</f>
        <v>3.32</v>
      </c>
      <c r="AU10" s="44"/>
      <c r="AV10" s="44"/>
      <c r="AW10" s="44"/>
      <c r="AX10" s="44"/>
      <c r="AY10" s="44"/>
      <c r="AZ10" s="44"/>
      <c r="BA10" s="44"/>
      <c r="BB10" s="44">
        <f>データ!X6</f>
        <v>1668.37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43</v>
      </c>
      <c r="N86" s="12" t="s">
        <v>43</v>
      </c>
      <c r="O86" s="12" t="str">
        <f>データ!EO6</f>
        <v>【0.11】</v>
      </c>
    </row>
  </sheetData>
  <sheetProtection algorithmName="SHA-512" hashValue="ctyJI5z8k45HlT5983vEqhHhMOu34IG/5oF9O8kAcYvoiI+X3MfiK1Yx+6LsmcMNF1Xi0rnLxluqB6Yc42pghA==" saltValue="Xqbgo5x+Pv1Th1j8QYRz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435058</v>
      </c>
      <c r="D6" s="19">
        <f t="shared" si="3"/>
        <v>47</v>
      </c>
      <c r="E6" s="19">
        <f t="shared" si="3"/>
        <v>17</v>
      </c>
      <c r="F6" s="19">
        <f t="shared" si="3"/>
        <v>4</v>
      </c>
      <c r="G6" s="19">
        <f t="shared" si="3"/>
        <v>0</v>
      </c>
      <c r="H6" s="19" t="str">
        <f t="shared" si="3"/>
        <v>熊本県　多良木町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65.67</v>
      </c>
      <c r="Q6" s="20">
        <f t="shared" si="3"/>
        <v>100</v>
      </c>
      <c r="R6" s="20">
        <f t="shared" si="3"/>
        <v>4290</v>
      </c>
      <c r="S6" s="20">
        <f t="shared" si="3"/>
        <v>8554</v>
      </c>
      <c r="T6" s="20">
        <f t="shared" si="3"/>
        <v>165.86</v>
      </c>
      <c r="U6" s="20">
        <f t="shared" si="3"/>
        <v>51.57</v>
      </c>
      <c r="V6" s="20">
        <f t="shared" si="3"/>
        <v>5539</v>
      </c>
      <c r="W6" s="20">
        <f t="shared" si="3"/>
        <v>3.32</v>
      </c>
      <c r="X6" s="20">
        <f t="shared" si="3"/>
        <v>1668.37</v>
      </c>
      <c r="Y6" s="21">
        <f>IF(Y7="",NA(),Y7)</f>
        <v>70.819999999999993</v>
      </c>
      <c r="Z6" s="21">
        <f t="shared" ref="Z6:AH6" si="4">IF(Z7="",NA(),Z7)</f>
        <v>70.97</v>
      </c>
      <c r="AA6" s="21">
        <f t="shared" si="4"/>
        <v>65.8</v>
      </c>
      <c r="AB6" s="21">
        <f t="shared" si="4"/>
        <v>61.99</v>
      </c>
      <c r="AC6" s="21">
        <f t="shared" si="4"/>
        <v>60.93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1369.05</v>
      </c>
      <c r="BG6" s="21">
        <f t="shared" ref="BG6:BO6" si="7">IF(BG7="",NA(),BG7)</f>
        <v>1227.1199999999999</v>
      </c>
      <c r="BH6" s="21">
        <f t="shared" si="7"/>
        <v>1082.3599999999999</v>
      </c>
      <c r="BI6" s="21">
        <f t="shared" si="7"/>
        <v>998.92</v>
      </c>
      <c r="BJ6" s="21">
        <f t="shared" si="7"/>
        <v>906.51</v>
      </c>
      <c r="BK6" s="21">
        <f t="shared" si="7"/>
        <v>1206.79</v>
      </c>
      <c r="BL6" s="21">
        <f t="shared" si="7"/>
        <v>1258.43</v>
      </c>
      <c r="BM6" s="21">
        <f t="shared" si="7"/>
        <v>1163.75</v>
      </c>
      <c r="BN6" s="21">
        <f t="shared" si="7"/>
        <v>1195.47</v>
      </c>
      <c r="BO6" s="21">
        <f t="shared" si="7"/>
        <v>1168.69</v>
      </c>
      <c r="BP6" s="20" t="str">
        <f>IF(BP7="","",IF(BP7="-","【-】","【"&amp;SUBSTITUTE(TEXT(BP7,"#,##0.00"),"-","△")&amp;"】"))</f>
        <v>【1,156.82】</v>
      </c>
      <c r="BQ6" s="21">
        <f>IF(BQ7="",NA(),BQ7)</f>
        <v>94.63</v>
      </c>
      <c r="BR6" s="21">
        <f t="shared" ref="BR6:BZ6" si="8">IF(BR7="",NA(),BR7)</f>
        <v>92.54</v>
      </c>
      <c r="BS6" s="21">
        <f t="shared" si="8"/>
        <v>99.45</v>
      </c>
      <c r="BT6" s="21">
        <f t="shared" si="8"/>
        <v>91.4</v>
      </c>
      <c r="BU6" s="21">
        <f t="shared" si="8"/>
        <v>94.9</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191.11</v>
      </c>
      <c r="CC6" s="21">
        <f t="shared" ref="CC6:CK6" si="9">IF(CC7="",NA(),CC7)</f>
        <v>190.49</v>
      </c>
      <c r="CD6" s="21">
        <f t="shared" si="9"/>
        <v>176.64</v>
      </c>
      <c r="CE6" s="21">
        <f t="shared" si="9"/>
        <v>188.17</v>
      </c>
      <c r="CF6" s="21">
        <f t="shared" si="9"/>
        <v>172.08</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76.48</v>
      </c>
      <c r="CY6" s="21">
        <f t="shared" ref="CY6:DG6" si="11">IF(CY7="",NA(),CY7)</f>
        <v>78.97</v>
      </c>
      <c r="CZ6" s="21">
        <f t="shared" si="11"/>
        <v>81.400000000000006</v>
      </c>
      <c r="DA6" s="21">
        <f t="shared" si="11"/>
        <v>83.21</v>
      </c>
      <c r="DB6" s="21">
        <f t="shared" si="11"/>
        <v>85.72</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15">
      <c r="A7" s="14"/>
      <c r="B7" s="23">
        <v>2023</v>
      </c>
      <c r="C7" s="23">
        <v>435058</v>
      </c>
      <c r="D7" s="23">
        <v>47</v>
      </c>
      <c r="E7" s="23">
        <v>17</v>
      </c>
      <c r="F7" s="23">
        <v>4</v>
      </c>
      <c r="G7" s="23">
        <v>0</v>
      </c>
      <c r="H7" s="23" t="s">
        <v>97</v>
      </c>
      <c r="I7" s="23" t="s">
        <v>98</v>
      </c>
      <c r="J7" s="23" t="s">
        <v>99</v>
      </c>
      <c r="K7" s="23" t="s">
        <v>100</v>
      </c>
      <c r="L7" s="23" t="s">
        <v>101</v>
      </c>
      <c r="M7" s="23" t="s">
        <v>102</v>
      </c>
      <c r="N7" s="24" t="s">
        <v>103</v>
      </c>
      <c r="O7" s="24" t="s">
        <v>104</v>
      </c>
      <c r="P7" s="24">
        <v>65.67</v>
      </c>
      <c r="Q7" s="24">
        <v>100</v>
      </c>
      <c r="R7" s="24">
        <v>4290</v>
      </c>
      <c r="S7" s="24">
        <v>8554</v>
      </c>
      <c r="T7" s="24">
        <v>165.86</v>
      </c>
      <c r="U7" s="24">
        <v>51.57</v>
      </c>
      <c r="V7" s="24">
        <v>5539</v>
      </c>
      <c r="W7" s="24">
        <v>3.32</v>
      </c>
      <c r="X7" s="24">
        <v>1668.37</v>
      </c>
      <c r="Y7" s="24">
        <v>70.819999999999993</v>
      </c>
      <c r="Z7" s="24">
        <v>70.97</v>
      </c>
      <c r="AA7" s="24">
        <v>65.8</v>
      </c>
      <c r="AB7" s="24">
        <v>61.99</v>
      </c>
      <c r="AC7" s="24">
        <v>60.93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1369.05</v>
      </c>
      <c r="BG7" s="24">
        <v>1227.1199999999999</v>
      </c>
      <c r="BH7" s="24">
        <v>1082.3599999999999</v>
      </c>
      <c r="BI7" s="24">
        <v>998.92</v>
      </c>
      <c r="BJ7" s="24">
        <v>906.51</v>
      </c>
      <c r="BK7" s="24">
        <v>1206.79</v>
      </c>
      <c r="BL7" s="24">
        <v>1258.43</v>
      </c>
      <c r="BM7" s="24">
        <v>1163.75</v>
      </c>
      <c r="BN7" s="24">
        <v>1195.47</v>
      </c>
      <c r="BO7" s="24">
        <v>1168.69</v>
      </c>
      <c r="BP7" s="24">
        <v>1156.82</v>
      </c>
      <c r="BQ7" s="24">
        <v>94.63</v>
      </c>
      <c r="BR7" s="24">
        <v>92.54</v>
      </c>
      <c r="BS7" s="24">
        <v>99.45</v>
      </c>
      <c r="BT7" s="24">
        <v>91.4</v>
      </c>
      <c r="BU7" s="24">
        <v>94.9</v>
      </c>
      <c r="BV7" s="24">
        <v>71.84</v>
      </c>
      <c r="BW7" s="24">
        <v>73.36</v>
      </c>
      <c r="BX7" s="24">
        <v>72.599999999999994</v>
      </c>
      <c r="BY7" s="24">
        <v>69.430000000000007</v>
      </c>
      <c r="BZ7" s="24">
        <v>70.709999999999994</v>
      </c>
      <c r="CA7" s="24">
        <v>75.33</v>
      </c>
      <c r="CB7" s="24">
        <v>191.11</v>
      </c>
      <c r="CC7" s="24">
        <v>190.49</v>
      </c>
      <c r="CD7" s="24">
        <v>176.64</v>
      </c>
      <c r="CE7" s="24">
        <v>188.17</v>
      </c>
      <c r="CF7" s="24">
        <v>172.08</v>
      </c>
      <c r="CG7" s="24">
        <v>228.47</v>
      </c>
      <c r="CH7" s="24">
        <v>224.88</v>
      </c>
      <c r="CI7" s="24">
        <v>228.64</v>
      </c>
      <c r="CJ7" s="24">
        <v>239.46</v>
      </c>
      <c r="CK7" s="24">
        <v>233.15</v>
      </c>
      <c r="CL7" s="24">
        <v>215.73</v>
      </c>
      <c r="CM7" s="24" t="s">
        <v>103</v>
      </c>
      <c r="CN7" s="24" t="s">
        <v>103</v>
      </c>
      <c r="CO7" s="24" t="s">
        <v>103</v>
      </c>
      <c r="CP7" s="24" t="s">
        <v>103</v>
      </c>
      <c r="CQ7" s="24" t="s">
        <v>103</v>
      </c>
      <c r="CR7" s="24">
        <v>42.47</v>
      </c>
      <c r="CS7" s="24">
        <v>42.4</v>
      </c>
      <c r="CT7" s="24">
        <v>42.28</v>
      </c>
      <c r="CU7" s="24">
        <v>41.06</v>
      </c>
      <c r="CV7" s="24">
        <v>42.09</v>
      </c>
      <c r="CW7" s="24">
        <v>43.28</v>
      </c>
      <c r="CX7" s="24">
        <v>76.48</v>
      </c>
      <c r="CY7" s="24">
        <v>78.97</v>
      </c>
      <c r="CZ7" s="24">
        <v>81.400000000000006</v>
      </c>
      <c r="DA7" s="24">
        <v>83.21</v>
      </c>
      <c r="DB7" s="24">
        <v>85.72</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愛子</cp:lastModifiedBy>
  <dcterms:created xsi:type="dcterms:W3CDTF">2025-01-24T07:32:03Z</dcterms:created>
  <dcterms:modified xsi:type="dcterms:W3CDTF">2025-02-05T04:48:56Z</dcterms:modified>
  <cp:category/>
</cp:coreProperties>
</file>