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rofile\redirect\h-ogata\Desktop\20250205〆_公営企業に係る経営比較分析表の分析について\36 錦町\下水道\"/>
    </mc:Choice>
  </mc:AlternateContent>
  <xr:revisionPtr revIDLastSave="0" documentId="13_ncr:1_{3CC5F33D-23CD-4DE9-9F41-93BEA712A0BB}" xr6:coauthVersionLast="47" xr6:coauthVersionMax="47" xr10:uidLastSave="{00000000-0000-0000-0000-000000000000}"/>
  <workbookProtection workbookAlgorithmName="SHA-512" workbookHashValue="huz8trPy3Y5ildUUhb3Fvng3iFlMketU1JKNgeRrJy59JRql/5S+Su4+gWVigyrzG7JgrNa6EOQDH/F7+iU4dw==" workbookSaltValue="tLo+TmQzZm7MNwhJO4M/4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alcChain>
</file>

<file path=xl/sharedStrings.xml><?xml version="1.0" encoding="utf-8"?>
<sst xmlns="http://schemas.openxmlformats.org/spreadsheetml/2006/main" count="241" uniqueCount="120">
  <si>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</si>
  <si>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</si>
  <si>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</si>
  <si>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</si>
  <si>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</si>
  <si>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</si>
  <si>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</si>
  <si>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</si>
  <si>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</si>
  <si>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</si>
  <si>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</si>
  <si>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</si>
  <si>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</si>
  <si>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</si>
  <si>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</si>
  <si>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</si>
  <si>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</si>
  <si>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</si>
  <si>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</si>
  <si>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</si>
  <si>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</si>
  <si>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</si>
  <si>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</si>
  <si>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</si>
  <si>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</si>
  <si>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</si>
  <si>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</si>
  <si>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</si>
  <si>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</si>
  <si>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</si>
  <si>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</si>
  <si>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</si>
  <si>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</si>
  <si>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</si>
  <si>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</si>
  <si>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</si>
  <si>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</si>
  <si>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</si>
  <si>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</si>
  <si>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</si>
  <si>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</si>
  <si>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</si>
  <si>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</si>
  <si>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</si>
  <si>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</si>
  <si>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</si>
  <si>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</si>
  <si>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</si>
  <si>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</si>
  <si>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</si>
  <si>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</si>
  <si>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</si>
  <si>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</si>
  <si>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</si>
  <si>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</si>
  <si>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</si>
  <si>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</si>
  <si>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</si>
  <si>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</si>
  <si>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</si>
  <si>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</si>
  <si>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</si>
  <si>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</si>
  <si>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</si>
  <si>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</si>
  <si>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</si>
  <si>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</si>
  <si>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</si>
  <si>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</si>
  <si>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</si>
  <si>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</si>
  <si>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</si>
  <si>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</si>
  <si>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</si>
  <si>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</si>
  <si>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</si>
  <si>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</si>
  <si>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</si>
  <si>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</si>
  <si>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</si>
  <si>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</si>
  <si>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</si>
  <si>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</si>
  <si>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</si>
  <si>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</si>
  <si>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</si>
  <si>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</si>
  <si>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</si>
  <si>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</si>
  <si>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</si>
  <si>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</si>
  <si>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</si>
  <si>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</si>
  <si>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</si>
  <si>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</si>
  <si>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</si>
  <si>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</si>
  <si>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</si>
  <si>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</si>
  <si>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</si>
  <si>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</si>
  <si>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</si>
  <si>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</si>
  <si>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</si>
  <si>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</si>
  <si>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</si>
  <si>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</si>
  <si>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</si>
  <si>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</si>
  <si>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</si>
  <si>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</si>
  <si>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</si>
  <si>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</si>
  <si>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</si>
  <si>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</si>
  <si>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</si>
  <si>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</si>
  <si>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平成5年度から下水道事業に着手しており、管路等の施設は比較的新しいのですが、平成30年度に実施したストックマネジメント計画策定の結果、毎年1,000万円以上の更新工事を実施することが、管路・施設の健全性及び財政面を総合考慮して最適であると示されました。
令和3年度に実施した料金改定の増収見込みの財源を活用し、今後の改築更新工事を計画していきます。</t>
    <rPh sb="76" eb="78">
      <t>イジョウ</t>
    </rPh>
    <rPh sb="130" eb="132">
      <t>ネンド</t>
    </rPh>
    <phoneticPr fontId="4"/>
  </si>
  <si>
    <t>①収益的収支比率（経常収益に対する経常費用の割合）については、水洗化率の向上に伴う料金収入の増加等により総収益が向上しているものの、地方債償還金や工事費がそれ以上に掛かってしまった為、赤字になっています。今後も下水道接続率の向上による料金収入の確保と共に、費用の削減を行い改善していきます。
④企業債残高対事業規模比率（営業収益に対する企業債現在高の割合）については、類似団体より低い状況です。要因として、地方債の償還については大部分を一般会計からの繰入金により負担しているためです。
⑤経費回収率（使用料収入で回収すべき経費をどの程度使用料で賄えているか）については、類似団体より高く当値も100％となっています。令和2年度までは減少傾向でしたが、令和3年度の料金改定により上昇傾向にあり、今後も改善していく見込みです。
⑥汚水処理原価（有収水量1㎥あたりの汚水処理費）については、類似団体より低い状況です。今後も下水道の接続率向上による有収水量を増加させ、経営の改善を図っていきます。
⑧水洗化率（汚水処理区域内人口のうち実際に水洗便所を設置して汚水処理している人口の割合）については類似団体より低い状況ですが、町単独の補助制度等を推進し改善していきます。</t>
    <rPh sb="46" eb="48">
      <t>ゾウカ</t>
    </rPh>
    <rPh sb="48" eb="49">
      <t>トウ</t>
    </rPh>
    <rPh sb="92" eb="94">
      <t>アカジ</t>
    </rPh>
    <rPh sb="105" eb="108">
      <t>ゲスイドウ</t>
    </rPh>
    <rPh sb="108" eb="110">
      <t>セツゾク</t>
    </rPh>
    <rPh sb="110" eb="111">
      <t>リツ</t>
    </rPh>
    <rPh sb="112" eb="114">
      <t>コウジョウ</t>
    </rPh>
    <rPh sb="117" eb="119">
      <t>リョウキン</t>
    </rPh>
    <rPh sb="119" eb="121">
      <t>シュウニュウ</t>
    </rPh>
    <rPh sb="122" eb="124">
      <t>カクホ</t>
    </rPh>
    <rPh sb="125" eb="126">
      <t>トモ</t>
    </rPh>
    <rPh sb="128" eb="130">
      <t>ヒヨウ</t>
    </rPh>
    <rPh sb="131" eb="133">
      <t>サクゲン</t>
    </rPh>
    <rPh sb="134" eb="135">
      <t>オコナ</t>
    </rPh>
    <rPh sb="214" eb="217">
      <t>ダイブブン</t>
    </rPh>
    <rPh sb="294" eb="295">
      <t>チ</t>
    </rPh>
    <rPh sb="328" eb="330">
      <t>ネンド</t>
    </rPh>
    <rPh sb="338" eb="340">
      <t>ジョウショウ</t>
    </rPh>
    <rPh sb="340" eb="342">
      <t>ケイコウ</t>
    </rPh>
    <rPh sb="346" eb="348">
      <t>コンゴ</t>
    </rPh>
    <rPh sb="405" eb="407">
      <t>コンゴ</t>
    </rPh>
    <rPh sb="408" eb="410">
      <t>ゲスイ</t>
    </rPh>
    <rPh sb="410" eb="411">
      <t>ドウ</t>
    </rPh>
    <rPh sb="412" eb="414">
      <t>セツゾク</t>
    </rPh>
    <rPh sb="414" eb="415">
      <t>リツ</t>
    </rPh>
    <rPh sb="415" eb="417">
      <t>コウジョウ</t>
    </rPh>
    <rPh sb="420" eb="422">
      <t>ユウシュウ</t>
    </rPh>
    <rPh sb="422" eb="424">
      <t>スイリョウ</t>
    </rPh>
    <rPh sb="425" eb="427">
      <t>ゾウカ</t>
    </rPh>
    <rPh sb="430" eb="432">
      <t>ケイエイ</t>
    </rPh>
    <rPh sb="433" eb="435">
      <t>カイゼン</t>
    </rPh>
    <rPh sb="436" eb="437">
      <t>ハカ</t>
    </rPh>
    <rPh sb="521" eb="523">
      <t>カイゼン</t>
    </rPh>
    <phoneticPr fontId="4"/>
  </si>
  <si>
    <t>　下水道事業（特環）については一般会計からの繰入に依存している状況です（令和5年度は約44.1％）。水洗化率は微増傾向にあるため、接続促進をどのような方法で上昇させるかが課題となっています。人口減少社会の中、今後の有収水量は減少に転じていく見込ですので、計画的な料金改定により収入を確保します。
　また、施設の適正な維持管理のため更新事業も計画的に実施します。
　令和6年度から公営企業会計に移行し、事業の『見える化』をはかり、安定した事業経営を目指します。</t>
    <rPh sb="55" eb="57">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</si>
</sst>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06-45FC-A269-CE09033C3F8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B406-45FC-A269-CE09033C3F8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11-4D6F-A630-FD98865E10A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F311-4D6F-A630-FD98865E10A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69.930000000000007</c:v>
                </c:pt>
                <c:pt idx="1">
                  <c:v>69.45</c:v>
                </c:pt>
                <c:pt idx="2">
                  <c:v>71.41</c:v>
                </c:pt>
                <c:pt idx="3">
                  <c:v>67.17</c:v>
                </c:pt>
                <c:pt idx="4">
                  <c:v>68.36</c:v>
                </c:pt>
              </c:numCache>
            </c:numRef>
          </c:val>
          <c:extLst>
            <c:ext xmlns:c16="http://schemas.microsoft.com/office/drawing/2014/chart" uri="{C3380CC4-5D6E-409C-BE32-E72D297353CC}">
              <c16:uniqueId val="{00000000-E7D4-40A8-8FD0-3380049952C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E7D4-40A8-8FD0-3380049952C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86.02</c:v>
                </c:pt>
                <c:pt idx="1">
                  <c:v>82.43</c:v>
                </c:pt>
                <c:pt idx="2">
                  <c:v>78.97</c:v>
                </c:pt>
                <c:pt idx="3">
                  <c:v>79.8</c:v>
                </c:pt>
                <c:pt idx="4">
                  <c:v>78.75</c:v>
                </c:pt>
              </c:numCache>
            </c:numRef>
          </c:val>
          <c:extLst>
            <c:ext xmlns:c16="http://schemas.microsoft.com/office/drawing/2014/chart" uri="{C3380CC4-5D6E-409C-BE32-E72D297353CC}">
              <c16:uniqueId val="{00000000-C202-465E-8237-2EA9A2140E4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02-465E-8237-2EA9A2140E4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A3-43F1-924A-25F382E43D3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3-43F1-924A-25F382E43D3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9D-42AB-8F0C-F02662011B5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9D-42AB-8F0C-F02662011B5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CE-4DDB-B876-99FB761E725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CE-4DDB-B876-99FB761E725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C5-46BC-BBFE-054EA0A3CC1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C5-46BC-BBFE-054EA0A3CC1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716.98</c:v>
                </c:pt>
                <c:pt idx="1">
                  <c:v>779.5</c:v>
                </c:pt>
                <c:pt idx="2" formatCode="#,##0.00;&quot;△&quot;#,##0.00">
                  <c:v>0</c:v>
                </c:pt>
                <c:pt idx="3">
                  <c:v>6.38</c:v>
                </c:pt>
                <c:pt idx="4">
                  <c:v>58.47</c:v>
                </c:pt>
              </c:numCache>
            </c:numRef>
          </c:val>
          <c:extLst>
            <c:ext xmlns:c16="http://schemas.microsoft.com/office/drawing/2014/chart" uri="{C3380CC4-5D6E-409C-BE32-E72D297353CC}">
              <c16:uniqueId val="{00000000-7D30-463F-9A62-33DCFDE9912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7D30-463F-9A62-33DCFDE9912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74.010000000000005</c:v>
                </c:pt>
                <c:pt idx="1">
                  <c:v>68.13</c:v>
                </c:pt>
                <c:pt idx="2">
                  <c:v>91.64</c:v>
                </c:pt>
                <c:pt idx="3">
                  <c:v>100</c:v>
                </c:pt>
                <c:pt idx="4">
                  <c:v>100</c:v>
                </c:pt>
              </c:numCache>
            </c:numRef>
          </c:val>
          <c:extLst>
            <c:ext xmlns:c16="http://schemas.microsoft.com/office/drawing/2014/chart" uri="{C3380CC4-5D6E-409C-BE32-E72D297353CC}">
              <c16:uniqueId val="{00000000-B084-49C2-BEFA-6EBDB20385F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B084-49C2-BEFA-6EBDB20385F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249.94</c:v>
                </c:pt>
                <c:pt idx="1">
                  <c:v>267.49</c:v>
                </c:pt>
                <c:pt idx="2">
                  <c:v>208.43</c:v>
                </c:pt>
                <c:pt idx="3">
                  <c:v>198.96</c:v>
                </c:pt>
                <c:pt idx="4">
                  <c:v>196.65</c:v>
                </c:pt>
              </c:numCache>
            </c:numRef>
          </c:val>
          <c:extLst>
            <c:ext xmlns:c16="http://schemas.microsoft.com/office/drawing/2014/chart" uri="{C3380CC4-5D6E-409C-BE32-E72D297353CC}">
              <c16:uniqueId val="{00000000-DAE8-40AF-B20B-7FDA9FC04FB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DAE8-40AF-B20B-7FDA9FC04FB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J76" sqref="BJ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錦町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10223</v>
      </c>
      <c r="AM8" s="36"/>
      <c r="AN8" s="36"/>
      <c r="AO8" s="36"/>
      <c r="AP8" s="36"/>
      <c r="AQ8" s="36"/>
      <c r="AR8" s="36"/>
      <c r="AS8" s="36"/>
      <c r="AT8" s="37">
        <f>データ!T6</f>
        <v>85.04</v>
      </c>
      <c r="AU8" s="37"/>
      <c r="AV8" s="37"/>
      <c r="AW8" s="37"/>
      <c r="AX8" s="37"/>
      <c r="AY8" s="37"/>
      <c r="AZ8" s="37"/>
      <c r="BA8" s="37"/>
      <c r="BB8" s="37">
        <f>データ!U6</f>
        <v>120.21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46.48</v>
      </c>
      <c r="Q10" s="37"/>
      <c r="R10" s="37"/>
      <c r="S10" s="37"/>
      <c r="T10" s="37"/>
      <c r="U10" s="37"/>
      <c r="V10" s="37"/>
      <c r="W10" s="37">
        <f>データ!Q6</f>
        <v>100</v>
      </c>
      <c r="X10" s="37"/>
      <c r="Y10" s="37"/>
      <c r="Z10" s="37"/>
      <c r="AA10" s="37"/>
      <c r="AB10" s="37"/>
      <c r="AC10" s="37"/>
      <c r="AD10" s="36">
        <f>データ!R6</f>
        <v>4290</v>
      </c>
      <c r="AE10" s="36"/>
      <c r="AF10" s="36"/>
      <c r="AG10" s="36"/>
      <c r="AH10" s="36"/>
      <c r="AI10" s="36"/>
      <c r="AJ10" s="36"/>
      <c r="AK10" s="2"/>
      <c r="AL10" s="36">
        <f>データ!V6</f>
        <v>4700</v>
      </c>
      <c r="AM10" s="36"/>
      <c r="AN10" s="36"/>
      <c r="AO10" s="36"/>
      <c r="AP10" s="36"/>
      <c r="AQ10" s="36"/>
      <c r="AR10" s="36"/>
      <c r="AS10" s="36"/>
      <c r="AT10" s="37">
        <f>データ!W6</f>
        <v>2.2000000000000002</v>
      </c>
      <c r="AU10" s="37"/>
      <c r="AV10" s="37"/>
      <c r="AW10" s="37"/>
      <c r="AX10" s="37"/>
      <c r="AY10" s="37"/>
      <c r="AZ10" s="37"/>
      <c r="BA10" s="37"/>
      <c r="BB10" s="37">
        <f>データ!X6</f>
        <v>2136.36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Qp1YGLQDRi7RP03QqKQo1KKM/Jdx+10TcxqMKOozPU2D/MwxpAdG6ydRwpycS7kpkABNl/LOlIBHQNf4aEjzBQ==" saltValue="/b0GaFrQn4lp4ufFAYrty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435015</v>
      </c>
      <c r="D6" s="19">
        <f t="shared" si="3"/>
        <v>47</v>
      </c>
      <c r="E6" s="19">
        <f t="shared" si="3"/>
        <v>17</v>
      </c>
      <c r="F6" s="19">
        <f t="shared" si="3"/>
        <v>4</v>
      </c>
      <c r="G6" s="19">
        <f t="shared" si="3"/>
        <v>0</v>
      </c>
      <c r="H6" s="19" t="str">
        <f t="shared" si="3"/>
        <v>熊本県　錦町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46.48</v>
      </c>
      <c r="Q6" s="20">
        <f t="shared" si="3"/>
        <v>100</v>
      </c>
      <c r="R6" s="20">
        <f t="shared" si="3"/>
        <v>4290</v>
      </c>
      <c r="S6" s="20">
        <f t="shared" si="3"/>
        <v>10223</v>
      </c>
      <c r="T6" s="20">
        <f t="shared" si="3"/>
        <v>85.04</v>
      </c>
      <c r="U6" s="20">
        <f t="shared" si="3"/>
        <v>120.21</v>
      </c>
      <c r="V6" s="20">
        <f t="shared" si="3"/>
        <v>4700</v>
      </c>
      <c r="W6" s="20">
        <f t="shared" si="3"/>
        <v>2.2000000000000002</v>
      </c>
      <c r="X6" s="20">
        <f t="shared" si="3"/>
        <v>2136.36</v>
      </c>
      <c r="Y6" s="21">
        <f>IF(Y7="",NA(),Y7)</f>
        <v>86.02</v>
      </c>
      <c r="Z6" s="21">
        <f t="shared" ref="Z6:AH6" si="4">IF(Z7="",NA(),Z7)</f>
        <v>82.43</v>
      </c>
      <c r="AA6" s="21">
        <f t="shared" si="4"/>
        <v>78.97</v>
      </c>
      <c r="AB6" s="21">
        <f t="shared" si="4"/>
        <v>79.8</v>
      </c>
      <c r="AC6" s="21">
        <f t="shared" si="4"/>
        <v>78.75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716.98</v>
      </c>
      <c r="BG6" s="21">
        <f t="shared" ref="BG6:BO6" si="7">IF(BG7="",NA(),BG7)</f>
        <v>779.5</v>
      </c>
      <c r="BH6" s="20">
        <f t="shared" si="7"/>
        <v>0</v>
      </c>
      <c r="BI6" s="21">
        <f t="shared" si="7"/>
        <v>6.38</v>
      </c>
      <c r="BJ6" s="21">
        <f t="shared" si="7"/>
        <v>58.47</v>
      </c>
      <c r="BK6" s="21">
        <f t="shared" si="7"/>
        <v>1206.79</v>
      </c>
      <c r="BL6" s="21">
        <f t="shared" si="7"/>
        <v>1258.43</v>
      </c>
      <c r="BM6" s="21">
        <f t="shared" si="7"/>
        <v>1163.75</v>
      </c>
      <c r="BN6" s="21">
        <f t="shared" si="7"/>
        <v>1195.47</v>
      </c>
      <c r="BO6" s="21">
        <f t="shared" si="7"/>
        <v>1168.69</v>
      </c>
      <c r="BP6" s="20" t="str">
        <f>IF(BP7="","",IF(BP7="-","【-】","【"&amp;SUBSTITUTE(TEXT(BP7,"#,##0.00"),"-","△")&amp;"】"))</f>
        <v>【1,156.82】</v>
      </c>
      <c r="BQ6" s="21">
        <f>IF(BQ7="",NA(),BQ7)</f>
        <v>74.010000000000005</v>
      </c>
      <c r="BR6" s="21">
        <f t="shared" ref="BR6:BZ6" si="8">IF(BR7="",NA(),BR7)</f>
        <v>68.13</v>
      </c>
      <c r="BS6" s="21">
        <f t="shared" si="8"/>
        <v>91.64</v>
      </c>
      <c r="BT6" s="21">
        <f t="shared" si="8"/>
        <v>100</v>
      </c>
      <c r="BU6" s="21">
        <f t="shared" si="8"/>
        <v>100</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249.94</v>
      </c>
      <c r="CC6" s="21">
        <f t="shared" ref="CC6:CK6" si="9">IF(CC7="",NA(),CC7)</f>
        <v>267.49</v>
      </c>
      <c r="CD6" s="21">
        <f t="shared" si="9"/>
        <v>208.43</v>
      </c>
      <c r="CE6" s="21">
        <f t="shared" si="9"/>
        <v>198.96</v>
      </c>
      <c r="CF6" s="21">
        <f t="shared" si="9"/>
        <v>196.65</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69.930000000000007</v>
      </c>
      <c r="CY6" s="21">
        <f t="shared" ref="CY6:DG6" si="11">IF(CY7="",NA(),CY7)</f>
        <v>69.45</v>
      </c>
      <c r="CZ6" s="21">
        <f t="shared" si="11"/>
        <v>71.41</v>
      </c>
      <c r="DA6" s="21">
        <f t="shared" si="11"/>
        <v>67.17</v>
      </c>
      <c r="DB6" s="21">
        <f t="shared" si="11"/>
        <v>68.36</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435015</v>
      </c>
      <c r="D7" s="23">
        <v>47</v>
      </c>
      <c r="E7" s="23">
        <v>17</v>
      </c>
      <c r="F7" s="23">
        <v>4</v>
      </c>
      <c r="G7" s="23">
        <v>0</v>
      </c>
      <c r="H7" s="23" t="s">
        <v>98</v>
      </c>
      <c r="I7" s="23" t="s">
        <v>99</v>
      </c>
      <c r="J7" s="23" t="s">
        <v>100</v>
      </c>
      <c r="K7" s="23" t="s">
        <v>101</v>
      </c>
      <c r="L7" s="23" t="s">
        <v>102</v>
      </c>
      <c r="M7" s="23" t="s">
        <v>103</v>
      </c>
      <c r="N7" s="24" t="s">
        <v>104</v>
      </c>
      <c r="O7" s="24" t="s">
        <v>105</v>
      </c>
      <c r="P7" s="24">
        <v>46.48</v>
      </c>
      <c r="Q7" s="24">
        <v>100</v>
      </c>
      <c r="R7" s="24">
        <v>4290</v>
      </c>
      <c r="S7" s="24">
        <v>10223</v>
      </c>
      <c r="T7" s="24">
        <v>85.04</v>
      </c>
      <c r="U7" s="24">
        <v>120.21</v>
      </c>
      <c r="V7" s="24">
        <v>4700</v>
      </c>
      <c r="W7" s="24">
        <v>2.2000000000000002</v>
      </c>
      <c r="X7" s="24">
        <v>2136.36</v>
      </c>
      <c r="Y7" s="24">
        <v>86.02</v>
      </c>
      <c r="Z7" s="24">
        <v>82.43</v>
      </c>
      <c r="AA7" s="24">
        <v>78.97</v>
      </c>
      <c r="AB7" s="24">
        <v>79.8</v>
      </c>
      <c r="AC7" s="24">
        <v>78.75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716.98</v>
      </c>
      <c r="BG7" s="24">
        <v>779.5</v>
      </c>
      <c r="BH7" s="24">
        <v>0</v>
      </c>
      <c r="BI7" s="24">
        <v>6.38</v>
      </c>
      <c r="BJ7" s="24">
        <v>58.47</v>
      </c>
      <c r="BK7" s="24">
        <v>1206.79</v>
      </c>
      <c r="BL7" s="24">
        <v>1258.43</v>
      </c>
      <c r="BM7" s="24">
        <v>1163.75</v>
      </c>
      <c r="BN7" s="24">
        <v>1195.47</v>
      </c>
      <c r="BO7" s="24">
        <v>1168.69</v>
      </c>
      <c r="BP7" s="24">
        <v>1156.82</v>
      </c>
      <c r="BQ7" s="24">
        <v>74.010000000000005</v>
      </c>
      <c r="BR7" s="24">
        <v>68.13</v>
      </c>
      <c r="BS7" s="24">
        <v>91.64</v>
      </c>
      <c r="BT7" s="24">
        <v>100</v>
      </c>
      <c r="BU7" s="24">
        <v>100</v>
      </c>
      <c r="BV7" s="24">
        <v>71.84</v>
      </c>
      <c r="BW7" s="24">
        <v>73.36</v>
      </c>
      <c r="BX7" s="24">
        <v>72.599999999999994</v>
      </c>
      <c r="BY7" s="24">
        <v>69.430000000000007</v>
      </c>
      <c r="BZ7" s="24">
        <v>70.709999999999994</v>
      </c>
      <c r="CA7" s="24">
        <v>75.33</v>
      </c>
      <c r="CB7" s="24">
        <v>249.94</v>
      </c>
      <c r="CC7" s="24">
        <v>267.49</v>
      </c>
      <c r="CD7" s="24">
        <v>208.43</v>
      </c>
      <c r="CE7" s="24">
        <v>198.96</v>
      </c>
      <c r="CF7" s="24">
        <v>196.65</v>
      </c>
      <c r="CG7" s="24">
        <v>228.47</v>
      </c>
      <c r="CH7" s="24">
        <v>224.88</v>
      </c>
      <c r="CI7" s="24">
        <v>228.64</v>
      </c>
      <c r="CJ7" s="24">
        <v>239.46</v>
      </c>
      <c r="CK7" s="24">
        <v>233.15</v>
      </c>
      <c r="CL7" s="24">
        <v>215.73</v>
      </c>
      <c r="CM7" s="24" t="s">
        <v>104</v>
      </c>
      <c r="CN7" s="24" t="s">
        <v>104</v>
      </c>
      <c r="CO7" s="24" t="s">
        <v>104</v>
      </c>
      <c r="CP7" s="24" t="s">
        <v>104</v>
      </c>
      <c r="CQ7" s="24" t="s">
        <v>104</v>
      </c>
      <c r="CR7" s="24">
        <v>42.47</v>
      </c>
      <c r="CS7" s="24">
        <v>42.4</v>
      </c>
      <c r="CT7" s="24">
        <v>42.28</v>
      </c>
      <c r="CU7" s="24">
        <v>41.06</v>
      </c>
      <c r="CV7" s="24">
        <v>42.09</v>
      </c>
      <c r="CW7" s="24">
        <v>43.28</v>
      </c>
      <c r="CX7" s="24">
        <v>69.930000000000007</v>
      </c>
      <c r="CY7" s="24">
        <v>69.45</v>
      </c>
      <c r="CZ7" s="24">
        <v>71.41</v>
      </c>
      <c r="DA7" s="24">
        <v>67.17</v>
      </c>
      <c r="DB7" s="24">
        <v>68.36</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尾方博典</cp:lastModifiedBy>
  <dcterms:created xsi:type="dcterms:W3CDTF">2025-01-24T07:32:02Z</dcterms:created>
  <dcterms:modified xsi:type="dcterms:W3CDTF">2025-02-03T09:44:45Z</dcterms:modified>
  <cp:category/>
</cp:coreProperties>
</file>