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Y:\06 財政係\00_照会・回答・通知・公営企業\Ｒ６年度\■公営企業関係\28_公営企業に係る経営比較分析表（令和５年度決算）の分析等について\3_回答\簡水\"/>
    </mc:Choice>
  </mc:AlternateContent>
  <xr:revisionPtr revIDLastSave="0" documentId="13_ncr:1_{7A5930B4-97B9-47CD-9160-F84023281E09}" xr6:coauthVersionLast="47" xr6:coauthVersionMax="47" xr10:uidLastSave="{00000000-0000-0000-0000-000000000000}"/>
  <workbookProtection workbookAlgorithmName="SHA-512" workbookHashValue="UmnIcFDuEm6LC18xGRGiw240k7/b03/LTjrmeSsPVEaH0q394qzyKHtTB9avK+3doU8uKyyCbGhG1KEnoTTmuQ==" workbookSaltValue="DBIb55DvfMzhBgD5WJ6WwQ==" workbookSpinCount="100000" lockStructure="1"/>
  <bookViews>
    <workbookView xWindow="-108" yWindow="-108" windowWidth="23256" windowHeight="1389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AL8" i="4" s="1"/>
  <c r="Q6" i="5"/>
  <c r="W10" i="4" s="1"/>
  <c r="P6" i="5"/>
  <c r="P10" i="4" s="1"/>
  <c r="O6" i="5"/>
  <c r="N6" i="5"/>
  <c r="B10" i="4" s="1"/>
  <c r="M6" i="5"/>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H85" i="4"/>
  <c r="E85" i="4"/>
  <c r="AL10" i="4"/>
  <c r="I10" i="4"/>
  <c r="BB8" i="4"/>
  <c r="AT8" i="4"/>
  <c r="AD8" i="4"/>
  <c r="P8" i="4"/>
  <c r="I8" i="4"/>
  <c r="B6" i="4"/>
</calcChain>
</file>

<file path=xl/sharedStrings.xml><?xml version="1.0" encoding="utf-8"?>
<sst xmlns="http://schemas.openxmlformats.org/spreadsheetml/2006/main" count="233" uniqueCount="115">
  <si>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</si>
  <si>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</si>
  <si>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</si>
  <si>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</si>
  <si>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</si>
  <si>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</si>
  <si>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</si>
  <si>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</si>
  <si>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</si>
  <si>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</si>
  <si>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</si>
  <si>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</si>
  <si>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</si>
  <si>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</si>
  <si>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</si>
  <si>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</si>
  <si>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</si>
  <si>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</si>
  <si>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</si>
  <si>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</si>
  <si>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</si>
  <si>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</si>
  <si>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</si>
  <si>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</si>
  <si>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</si>
  <si>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</si>
  <si>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</si>
  <si>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</si>
  <si>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</si>
  <si>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</si>
  <si>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</si>
  <si>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</si>
  <si>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</si>
  <si>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</si>
  <si>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</si>
  <si>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</si>
  <si>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</si>
  <si>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</si>
  <si>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</si>
  <si>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</si>
  <si>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</si>
  <si>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</si>
  <si>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</si>
  <si>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</si>
  <si>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</si>
  <si>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</si>
  <si>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</si>
  <si>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</si>
  <si>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</si>
  <si>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</si>
  <si>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</si>
  <si>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</si>
  <si>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</si>
  <si>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</si>
  <si>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</si>
  <si>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</si>
  <si>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</si>
  <si>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</si>
  <si>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</si>
  <si>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</si>
  <si>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</si>
  <si>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</si>
  <si>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</si>
  <si>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</si>
  <si>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</si>
  <si>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</si>
  <si>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</si>
  <si>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</si>
  <si>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</si>
  <si>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</si>
  <si>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</si>
  <si>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</si>
  <si>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</si>
  <si>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</si>
  <si>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</si>
  <si>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</si>
  <si>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</si>
  <si>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</si>
  <si>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</si>
  <si>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</si>
  <si>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</si>
  <si>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</si>
  <si>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</si>
  <si>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</si>
  <si>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</si>
  <si>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</si>
  <si>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</si>
  <si>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</si>
  <si>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</si>
  <si>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</si>
  <si>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</si>
  <si>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</si>
  <si>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</si>
  <si>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</si>
  <si>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</si>
  <si>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苓北町</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</si>
  <si>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</si>
  <si>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</si>
  <si>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</si>
  <si>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</si>
  <si>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</si>
  <si>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</si>
  <si>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</si>
  <si>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</si>
  <si>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</si>
  <si>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</si>
  <si>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</si>
  <si>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</si>
  <si>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</si>
  <si>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</si>
  <si>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</si>
  <si>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</si>
  <si>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①収益的収支比率について
　給水人口の減少により料金収入が減少傾向にある。数値は費用減で前年度と比較し少し改善されたが、赤字収支となっているため経営改善に向けた取組みが必要である。
④企業債残高対給水収益比率について
　令和５年度は前年度の基本料金減免が縮小されたことによる料金収入増で給水収益が増となったため前年度数値を下回った。
⑤料金回収率について
　令和５年度は前年度と比較して有収水量と費用の減少に伴う、供給単価の増及び給水原価の減により前年度数値を上回った。
⑥給水原価について
　数値は費用減で前年度と比較して少し下回っているが、引き続き老朽管更新や維持管理費用のコスト縮減など、経営改善の検討が必要である。
⑦施設利用率について
　年間総配水量の減少により前年度数値を下回った。当該指標は類似団体との比較で高いが、将来の給水人口の減少等を踏まえ適切な施設規模を把握する必要がある。
⑧有収率について
　近年数値は増加傾向にある。今後も漏水調査及び管路の修繕を継続して実施すると共に計画的な老朽管更新により漏水発生を減少させ、有収率の向上に努める。</t>
    <rPh sb="19" eb="21">
      <t>ゲンショウ</t>
    </rPh>
    <rPh sb="24" eb="26">
      <t>リョウキン</t>
    </rPh>
    <rPh sb="37" eb="39">
      <t>スウチ</t>
    </rPh>
    <rPh sb="40" eb="43">
      <t>ゼンネンド</t>
    </rPh>
    <rPh sb="44" eb="46">
      <t>ヒカク</t>
    </rPh>
    <rPh sb="47" eb="48">
      <t>スコ</t>
    </rPh>
    <rPh sb="49" eb="51">
      <t>カイゼン</t>
    </rPh>
    <rPh sb="56" eb="58">
      <t>アカジ</t>
    </rPh>
    <rPh sb="58" eb="60">
      <t>シュウシ</t>
    </rPh>
    <rPh sb="68" eb="70">
      <t>ケイエイ</t>
    </rPh>
    <rPh sb="70" eb="72">
      <t>カイゼン</t>
    </rPh>
    <rPh sb="73" eb="74">
      <t>ム</t>
    </rPh>
    <rPh sb="76" eb="78">
      <t>トリク</t>
    </rPh>
    <rPh sb="80" eb="82">
      <t>ヒツヨウ</t>
    </rPh>
    <rPh sb="112" eb="115">
      <t>ゼンネンド</t>
    </rPh>
    <rPh sb="116" eb="120">
      <t>キホンリョウキン</t>
    </rPh>
    <rPh sb="120" eb="122">
      <t>ゲンメン</t>
    </rPh>
    <rPh sb="123" eb="125">
      <t>シュクショウ</t>
    </rPh>
    <rPh sb="133" eb="135">
      <t>リョウキン</t>
    </rPh>
    <rPh sb="135" eb="137">
      <t>シュウニュウ</t>
    </rPh>
    <rPh sb="137" eb="138">
      <t>ゾウ</t>
    </rPh>
    <rPh sb="139" eb="141">
      <t>キュウスイ</t>
    </rPh>
    <rPh sb="141" eb="143">
      <t>シュウエキ</t>
    </rPh>
    <rPh sb="144" eb="145">
      <t>ゾウ</t>
    </rPh>
    <rPh sb="151" eb="154">
      <t>ゼンネンド</t>
    </rPh>
    <rPh sb="154" eb="156">
      <t>スウチ</t>
    </rPh>
    <rPh sb="157" eb="159">
      <t>シタマワ</t>
    </rPh>
    <rPh sb="162" eb="164">
      <t>ゼンネン</t>
    </rPh>
    <rPh sb="164" eb="165">
      <t>ド</t>
    </rPh>
    <rPh sb="165" eb="167">
      <t>スウチ</t>
    </rPh>
    <rPh sb="175" eb="177">
      <t>レイワ</t>
    </rPh>
    <rPh sb="178" eb="180">
      <t>ネンド</t>
    </rPh>
    <rPh sb="185" eb="187">
      <t>ヒカク</t>
    </rPh>
    <rPh sb="189" eb="191">
      <t>ユウシュウ</t>
    </rPh>
    <rPh sb="191" eb="193">
      <t>スイリョウ</t>
    </rPh>
    <rPh sb="194" eb="196">
      <t>ゲンショウ</t>
    </rPh>
    <rPh sb="201" eb="203">
      <t>ゲンショウ</t>
    </rPh>
    <rPh sb="204" eb="205">
      <t>トモナ</t>
    </rPh>
    <rPh sb="208" eb="209">
      <t>ゾウ</t>
    </rPh>
    <rPh sb="209" eb="210">
      <t>オヨ</t>
    </rPh>
    <rPh sb="211" eb="213">
      <t>キュウスイ</t>
    </rPh>
    <rPh sb="213" eb="215">
      <t>ゲンカ</t>
    </rPh>
    <rPh sb="216" eb="217">
      <t>ゲン</t>
    </rPh>
    <rPh sb="226" eb="228">
      <t>ウワマワ</t>
    </rPh>
    <rPh sb="246" eb="249">
      <t>サクネンド</t>
    </rPh>
    <rPh sb="250" eb="252">
      <t>ヒヨウ</t>
    </rPh>
    <rPh sb="252" eb="253">
      <t>ゲン</t>
    </rPh>
    <rPh sb="254" eb="257">
      <t>ゼンネンド</t>
    </rPh>
    <rPh sb="258" eb="260">
      <t>ヒカク</t>
    </rPh>
    <rPh sb="262" eb="263">
      <t>スコ</t>
    </rPh>
    <rPh sb="264" eb="266">
      <t>シタマワ</t>
    </rPh>
    <rPh sb="272" eb="273">
      <t>ヒ</t>
    </rPh>
    <rPh sb="274" eb="275">
      <t>ツヅ</t>
    </rPh>
    <rPh sb="276" eb="278">
      <t>ロウキュウ</t>
    </rPh>
    <rPh sb="278" eb="279">
      <t>カン</t>
    </rPh>
    <rPh sb="279" eb="280">
      <t>テキ</t>
    </rPh>
    <rPh sb="281" eb="283">
      <t>コウシン</t>
    </rPh>
    <rPh sb="294" eb="296">
      <t>シュクゲン</t>
    </rPh>
    <rPh sb="299" eb="301">
      <t>ケイエイ</t>
    </rPh>
    <rPh sb="302" eb="304">
      <t>ケントウ</t>
    </rPh>
    <rPh sb="305" eb="307">
      <t>ヒツヨウ</t>
    </rPh>
    <rPh sb="349" eb="351">
      <t>トウガイ</t>
    </rPh>
    <rPh sb="351" eb="353">
      <t>シヒョウ</t>
    </rPh>
    <rPh sb="354" eb="356">
      <t>ルイジ</t>
    </rPh>
    <rPh sb="356" eb="358">
      <t>ダンタイ</t>
    </rPh>
    <rPh sb="360" eb="362">
      <t>ヒカク</t>
    </rPh>
    <rPh sb="363" eb="364">
      <t>タカ</t>
    </rPh>
    <rPh sb="367" eb="369">
      <t>ショウライ</t>
    </rPh>
    <rPh sb="390" eb="392">
      <t>ハアク</t>
    </rPh>
    <rPh sb="411" eb="413">
      <t>キンネン</t>
    </rPh>
    <rPh sb="413" eb="415">
      <t>スウチ</t>
    </rPh>
    <rPh sb="424" eb="426">
      <t>コンゴ</t>
    </rPh>
    <rPh sb="431" eb="432">
      <t>オヨ</t>
    </rPh>
    <rPh sb="433" eb="435">
      <t>カンロ</t>
    </rPh>
    <rPh sb="436" eb="438">
      <t>シュウゼン</t>
    </rPh>
    <rPh sb="448" eb="449">
      <t>トモ</t>
    </rPh>
    <rPh sb="450" eb="452">
      <t>ケイカク</t>
    </rPh>
    <rPh sb="452" eb="453">
      <t>テキ</t>
    </rPh>
    <rPh sb="454" eb="456">
      <t>ロウキュウ</t>
    </rPh>
    <rPh sb="456" eb="457">
      <t>カン</t>
    </rPh>
    <rPh sb="457" eb="459">
      <t>コウシン</t>
    </rPh>
    <rPh sb="462" eb="464">
      <t>ロウスイ</t>
    </rPh>
    <rPh sb="464" eb="466">
      <t>ハッセイ</t>
    </rPh>
    <rPh sb="467" eb="469">
      <t>ゲンショウ</t>
    </rPh>
    <rPh sb="472" eb="475">
      <t>ユウシュウリツ</t>
    </rPh>
    <rPh sb="476" eb="478">
      <t>コウジョウ</t>
    </rPh>
    <rPh sb="479" eb="480">
      <t>ツト</t>
    </rPh>
    <phoneticPr fontId="4"/>
  </si>
  <si>
    <t xml:space="preserve"> 水道管や浄水場・配水施設等の老朽化が進んでおり、漏水及び電気系統や機械設備のトラブルも増えてきている。水道管の更新については道路改良工事に併せて布設替えを行う等、コスト削減と効率的な施工に努めている。老朽施設・設備更新については、多額な費用が必要となることからやアセットマネジメントを策定し、計画的な更新を図っていく必要がある。また、地震や洪水などの自然災害に対応するための耐震化の推進や災害時の応急体制の更なる整備に努めたい。</t>
    <rPh sb="1" eb="3">
      <t>スイドウ</t>
    </rPh>
    <rPh sb="3" eb="4">
      <t>カン</t>
    </rPh>
    <rPh sb="5" eb="7">
      <t>ジョウスイ</t>
    </rPh>
    <rPh sb="7" eb="8">
      <t>ジョウ</t>
    </rPh>
    <rPh sb="9" eb="11">
      <t>ハイスイ</t>
    </rPh>
    <rPh sb="25" eb="27">
      <t>ロウスイ</t>
    </rPh>
    <rPh sb="27" eb="28">
      <t>オヨ</t>
    </rPh>
    <rPh sb="29" eb="31">
      <t>デンキ</t>
    </rPh>
    <rPh sb="31" eb="33">
      <t>ケイトウ</t>
    </rPh>
    <rPh sb="34" eb="36">
      <t>キカイ</t>
    </rPh>
    <rPh sb="36" eb="38">
      <t>セツビ</t>
    </rPh>
    <rPh sb="44" eb="45">
      <t>フ</t>
    </rPh>
    <rPh sb="52" eb="54">
      <t>スイドウ</t>
    </rPh>
    <rPh sb="54" eb="55">
      <t>カン</t>
    </rPh>
    <rPh sb="80" eb="81">
      <t>ナド</t>
    </rPh>
    <rPh sb="101" eb="103">
      <t>ロウキュウ</t>
    </rPh>
    <rPh sb="103" eb="105">
      <t>シセツ</t>
    </rPh>
    <rPh sb="106" eb="108">
      <t>セツビ</t>
    </rPh>
    <rPh sb="143" eb="145">
      <t>サクテイ</t>
    </rPh>
    <rPh sb="168" eb="170">
      <t>ジシン</t>
    </rPh>
    <rPh sb="171" eb="173">
      <t>コウズイ</t>
    </rPh>
    <rPh sb="176" eb="178">
      <t>シゼン</t>
    </rPh>
    <rPh sb="178" eb="180">
      <t>サイガイ</t>
    </rPh>
    <rPh sb="181" eb="183">
      <t>タイオウ</t>
    </rPh>
    <rPh sb="188" eb="191">
      <t>タイシンカ</t>
    </rPh>
    <rPh sb="192" eb="194">
      <t>スイシン</t>
    </rPh>
    <rPh sb="195" eb="198">
      <t>サイガイジ</t>
    </rPh>
    <rPh sb="199" eb="201">
      <t>オウキュウ</t>
    </rPh>
    <rPh sb="201" eb="203">
      <t>タイセイ</t>
    </rPh>
    <rPh sb="204" eb="205">
      <t>サラ</t>
    </rPh>
    <rPh sb="207" eb="209">
      <t>セイビ</t>
    </rPh>
    <rPh sb="210" eb="211">
      <t>ツト</t>
    </rPh>
    <phoneticPr fontId="4"/>
  </si>
  <si>
    <t xml:space="preserve"> 人口減少等に伴う使用料収入の減少、施設等の老朽化に伴う更新需要の増大と経営環境は厳しくなることが考えられる。
　今後の施設等の更新を含めた水道事業においては、水道ビジョン・経営戦略の改定やアセットマネジメント等による長期的な計画を策定し事業経営の改善を図る。また、令和６年度から企業会計へ移行しており財務書類から経営状況を把握することで、将来にわたる安定的な経営の継続を目指す。</t>
    <rPh sb="67" eb="68">
      <t>フク</t>
    </rPh>
    <rPh sb="70" eb="72">
      <t>スイドウ</t>
    </rPh>
    <rPh sb="72" eb="74">
      <t>ジギョウ</t>
    </rPh>
    <rPh sb="80" eb="82">
      <t>スイドウ</t>
    </rPh>
    <rPh sb="87" eb="89">
      <t>ケイエイ</t>
    </rPh>
    <rPh sb="89" eb="91">
      <t>センリャク</t>
    </rPh>
    <rPh sb="92" eb="94">
      <t>カイテイ</t>
    </rPh>
    <rPh sb="119" eb="121">
      <t>ジギョウ</t>
    </rPh>
    <rPh sb="121" eb="123">
      <t>ケイエイ</t>
    </rPh>
    <rPh sb="124" eb="126">
      <t>カイゼン</t>
    </rPh>
    <rPh sb="127" eb="128">
      <t>ハカ</t>
    </rPh>
    <rPh sb="151" eb="155">
      <t>ザイムショルイ</t>
    </rPh>
    <rPh sb="157" eb="159">
      <t>ケイエイ</t>
    </rPh>
    <rPh sb="159" eb="161">
      <t>ジョウキョウ</t>
    </rPh>
    <rPh sb="162" eb="164">
      <t>ハアク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</si>
</sst>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c:v>
                </c:pt>
                <c:pt idx="1">
                  <c:v>0.44</c:v>
                </c:pt>
                <c:pt idx="2">
                  <c:v>0.22</c:v>
                </c:pt>
                <c:pt idx="3">
                  <c:v>0.05</c:v>
                </c:pt>
                <c:pt idx="4">
                  <c:v>0.05</c:v>
                </c:pt>
              </c:numCache>
            </c:numRef>
          </c:val>
          <c:extLst>
            <c:ext xmlns:c16="http://schemas.microsoft.com/office/drawing/2014/chart" uri="{C3380CC4-5D6E-409C-BE32-E72D297353CC}">
              <c16:uniqueId val="{00000000-0056-477A-AEEF-F2223799C3F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1.48</c:v>
                </c:pt>
                <c:pt idx="2">
                  <c:v>0.45</c:v>
                </c:pt>
                <c:pt idx="3">
                  <c:v>0.35</c:v>
                </c:pt>
                <c:pt idx="4">
                  <c:v>0.18</c:v>
                </c:pt>
              </c:numCache>
            </c:numRef>
          </c:val>
          <c:smooth val="0"/>
          <c:extLst>
            <c:ext xmlns:c16="http://schemas.microsoft.com/office/drawing/2014/chart" uri="{C3380CC4-5D6E-409C-BE32-E72D297353CC}">
              <c16:uniqueId val="{00000001-0056-477A-AEEF-F2223799C3F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65.040000000000006</c:v>
                </c:pt>
                <c:pt idx="1">
                  <c:v>62.24</c:v>
                </c:pt>
                <c:pt idx="2">
                  <c:v>60.77</c:v>
                </c:pt>
                <c:pt idx="3">
                  <c:v>58.9</c:v>
                </c:pt>
                <c:pt idx="4">
                  <c:v>57.33</c:v>
                </c:pt>
              </c:numCache>
            </c:numRef>
          </c:val>
          <c:extLst>
            <c:ext xmlns:c16="http://schemas.microsoft.com/office/drawing/2014/chart" uri="{C3380CC4-5D6E-409C-BE32-E72D297353CC}">
              <c16:uniqueId val="{00000000-FD0C-4D25-B09A-6D760BD7228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c:v>
                </c:pt>
                <c:pt idx="1">
                  <c:v>55.7</c:v>
                </c:pt>
                <c:pt idx="2">
                  <c:v>54.87</c:v>
                </c:pt>
                <c:pt idx="3">
                  <c:v>54.82</c:v>
                </c:pt>
                <c:pt idx="4">
                  <c:v>55</c:v>
                </c:pt>
              </c:numCache>
            </c:numRef>
          </c:val>
          <c:smooth val="0"/>
          <c:extLst>
            <c:ext xmlns:c16="http://schemas.microsoft.com/office/drawing/2014/chart" uri="{C3380CC4-5D6E-409C-BE32-E72D297353CC}">
              <c16:uniqueId val="{00000001-FD0C-4D25-B09A-6D760BD7228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70.260000000000005</c:v>
                </c:pt>
                <c:pt idx="1">
                  <c:v>72.209999999999994</c:v>
                </c:pt>
                <c:pt idx="2">
                  <c:v>72.989999999999995</c:v>
                </c:pt>
                <c:pt idx="3">
                  <c:v>73.319999999999993</c:v>
                </c:pt>
                <c:pt idx="4">
                  <c:v>75.03</c:v>
                </c:pt>
              </c:numCache>
            </c:numRef>
          </c:val>
          <c:extLst>
            <c:ext xmlns:c16="http://schemas.microsoft.com/office/drawing/2014/chart" uri="{C3380CC4-5D6E-409C-BE32-E72D297353CC}">
              <c16:uniqueId val="{00000000-107F-4AF3-AC5D-729E217F202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74.27</c:v>
                </c:pt>
                <c:pt idx="1">
                  <c:v>71.81</c:v>
                </c:pt>
                <c:pt idx="2">
                  <c:v>71.819999999999993</c:v>
                </c:pt>
                <c:pt idx="3">
                  <c:v>71.010000000000005</c:v>
                </c:pt>
                <c:pt idx="4">
                  <c:v>69.680000000000007</c:v>
                </c:pt>
              </c:numCache>
            </c:numRef>
          </c:val>
          <c:smooth val="0"/>
          <c:extLst>
            <c:ext xmlns:c16="http://schemas.microsoft.com/office/drawing/2014/chart" uri="{C3380CC4-5D6E-409C-BE32-E72D297353CC}">
              <c16:uniqueId val="{00000001-107F-4AF3-AC5D-729E217F202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93.6</c:v>
                </c:pt>
                <c:pt idx="1">
                  <c:v>110.68</c:v>
                </c:pt>
                <c:pt idx="2">
                  <c:v>105.47</c:v>
                </c:pt>
                <c:pt idx="3">
                  <c:v>98.25</c:v>
                </c:pt>
                <c:pt idx="4">
                  <c:v>98.67</c:v>
                </c:pt>
              </c:numCache>
            </c:numRef>
          </c:val>
          <c:extLst>
            <c:ext xmlns:c16="http://schemas.microsoft.com/office/drawing/2014/chart" uri="{C3380CC4-5D6E-409C-BE32-E72D297353CC}">
              <c16:uniqueId val="{00000000-065C-41A7-92CA-CDBCE7CCD06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72.760000000000005</c:v>
                </c:pt>
                <c:pt idx="1">
                  <c:v>82.57</c:v>
                </c:pt>
                <c:pt idx="2">
                  <c:v>81.17</c:v>
                </c:pt>
                <c:pt idx="3">
                  <c:v>76.28</c:v>
                </c:pt>
                <c:pt idx="4">
                  <c:v>78.239999999999995</c:v>
                </c:pt>
              </c:numCache>
            </c:numRef>
          </c:val>
          <c:smooth val="0"/>
          <c:extLst>
            <c:ext xmlns:c16="http://schemas.microsoft.com/office/drawing/2014/chart" uri="{C3380CC4-5D6E-409C-BE32-E72D297353CC}">
              <c16:uniqueId val="{00000001-065C-41A7-92CA-CDBCE7CCD06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E6-41A2-82A2-5C850CB9616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E6-41A2-82A2-5C850CB9616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36-4528-BC3F-388EC4361BF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36-4528-BC3F-388EC4361BF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13-47E7-A15B-D383DA7A43A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13-47E7-A15B-D383DA7A43A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C0-4E5D-8578-CA3FFA1889D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C0-4E5D-8578-CA3FFA1889D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256.14</c:v>
                </c:pt>
                <c:pt idx="1">
                  <c:v>236.69</c:v>
                </c:pt>
                <c:pt idx="2">
                  <c:v>217.3</c:v>
                </c:pt>
                <c:pt idx="3">
                  <c:v>234.06</c:v>
                </c:pt>
                <c:pt idx="4">
                  <c:v>230.89</c:v>
                </c:pt>
              </c:numCache>
            </c:numRef>
          </c:val>
          <c:extLst>
            <c:ext xmlns:c16="http://schemas.microsoft.com/office/drawing/2014/chart" uri="{C3380CC4-5D6E-409C-BE32-E72D297353CC}">
              <c16:uniqueId val="{00000000-145E-4C43-B88C-F44AFAD3216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1245.46</c:v>
                </c:pt>
                <c:pt idx="1">
                  <c:v>834.1</c:v>
                </c:pt>
                <c:pt idx="2">
                  <c:v>853.42</c:v>
                </c:pt>
                <c:pt idx="3">
                  <c:v>906.61</c:v>
                </c:pt>
                <c:pt idx="4">
                  <c:v>1008.49</c:v>
                </c:pt>
              </c:numCache>
            </c:numRef>
          </c:val>
          <c:smooth val="0"/>
          <c:extLst>
            <c:ext xmlns:c16="http://schemas.microsoft.com/office/drawing/2014/chart" uri="{C3380CC4-5D6E-409C-BE32-E72D297353CC}">
              <c16:uniqueId val="{00000001-145E-4C43-B88C-F44AFAD3216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88.83</c:v>
                </c:pt>
                <c:pt idx="1">
                  <c:v>108.28</c:v>
                </c:pt>
                <c:pt idx="2">
                  <c:v>101.15</c:v>
                </c:pt>
                <c:pt idx="3">
                  <c:v>84.2</c:v>
                </c:pt>
                <c:pt idx="4">
                  <c:v>88.33</c:v>
                </c:pt>
              </c:numCache>
            </c:numRef>
          </c:val>
          <c:extLst>
            <c:ext xmlns:c16="http://schemas.microsoft.com/office/drawing/2014/chart" uri="{C3380CC4-5D6E-409C-BE32-E72D297353CC}">
              <c16:uniqueId val="{00000000-360D-4CFB-899F-695074C4B3B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51.08</c:v>
                </c:pt>
                <c:pt idx="1">
                  <c:v>64.44</c:v>
                </c:pt>
                <c:pt idx="2">
                  <c:v>60.53</c:v>
                </c:pt>
                <c:pt idx="3">
                  <c:v>56.38</c:v>
                </c:pt>
                <c:pt idx="4">
                  <c:v>53.79</c:v>
                </c:pt>
              </c:numCache>
            </c:numRef>
          </c:val>
          <c:smooth val="0"/>
          <c:extLst>
            <c:ext xmlns:c16="http://schemas.microsoft.com/office/drawing/2014/chart" uri="{C3380CC4-5D6E-409C-BE32-E72D297353CC}">
              <c16:uniqueId val="{00000001-360D-4CFB-899F-695074C4B3B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248.85</c:v>
                </c:pt>
                <c:pt idx="1">
                  <c:v>206.42</c:v>
                </c:pt>
                <c:pt idx="2">
                  <c:v>221.1</c:v>
                </c:pt>
                <c:pt idx="3">
                  <c:v>237.6</c:v>
                </c:pt>
                <c:pt idx="4">
                  <c:v>234.61</c:v>
                </c:pt>
              </c:numCache>
            </c:numRef>
          </c:val>
          <c:extLst>
            <c:ext xmlns:c16="http://schemas.microsoft.com/office/drawing/2014/chart" uri="{C3380CC4-5D6E-409C-BE32-E72D297353CC}">
              <c16:uniqueId val="{00000000-73F1-40EA-A9B5-4DBDBF841FD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262.13</c:v>
                </c:pt>
                <c:pt idx="1">
                  <c:v>197.14</c:v>
                </c:pt>
                <c:pt idx="2">
                  <c:v>210.72</c:v>
                </c:pt>
                <c:pt idx="3">
                  <c:v>227.71</c:v>
                </c:pt>
                <c:pt idx="4">
                  <c:v>216.64</c:v>
                </c:pt>
              </c:numCache>
            </c:numRef>
          </c:val>
          <c:smooth val="0"/>
          <c:extLst>
            <c:ext xmlns:c16="http://schemas.microsoft.com/office/drawing/2014/chart" uri="{C3380CC4-5D6E-409C-BE32-E72D297353CC}">
              <c16:uniqueId val="{00000001-73F1-40EA-A9B5-4DBDBF841FD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2">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2">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9" t="str">
        <f>データ!H6</f>
        <v>熊本県　苓北町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D2</v>
      </c>
      <c r="X8" s="65"/>
      <c r="Y8" s="65"/>
      <c r="Z8" s="65"/>
      <c r="AA8" s="65"/>
      <c r="AB8" s="65"/>
      <c r="AC8" s="65"/>
      <c r="AD8" s="65" t="str">
        <f>データ!$M$6</f>
        <v>非設置</v>
      </c>
      <c r="AE8" s="65"/>
      <c r="AF8" s="65"/>
      <c r="AG8" s="65"/>
      <c r="AH8" s="65"/>
      <c r="AI8" s="65"/>
      <c r="AJ8" s="65"/>
      <c r="AK8" s="2"/>
      <c r="AL8" s="54">
        <f>データ!$R$6</f>
        <v>6409</v>
      </c>
      <c r="AM8" s="54"/>
      <c r="AN8" s="54"/>
      <c r="AO8" s="54"/>
      <c r="AP8" s="54"/>
      <c r="AQ8" s="54"/>
      <c r="AR8" s="54"/>
      <c r="AS8" s="54"/>
      <c r="AT8" s="44">
        <f>データ!$S$6</f>
        <v>67.58</v>
      </c>
      <c r="AU8" s="44"/>
      <c r="AV8" s="44"/>
      <c r="AW8" s="44"/>
      <c r="AX8" s="44"/>
      <c r="AY8" s="44"/>
      <c r="AZ8" s="44"/>
      <c r="BA8" s="44"/>
      <c r="BB8" s="44">
        <f>データ!$T$6</f>
        <v>94.84</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2">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96.9</v>
      </c>
      <c r="Q10" s="44"/>
      <c r="R10" s="44"/>
      <c r="S10" s="44"/>
      <c r="T10" s="44"/>
      <c r="U10" s="44"/>
      <c r="V10" s="44"/>
      <c r="W10" s="54">
        <f>データ!$Q$6</f>
        <v>4250</v>
      </c>
      <c r="X10" s="54"/>
      <c r="Y10" s="54"/>
      <c r="Z10" s="54"/>
      <c r="AA10" s="54"/>
      <c r="AB10" s="54"/>
      <c r="AC10" s="54"/>
      <c r="AD10" s="2"/>
      <c r="AE10" s="2"/>
      <c r="AF10" s="2"/>
      <c r="AG10" s="2"/>
      <c r="AH10" s="2"/>
      <c r="AI10" s="2"/>
      <c r="AJ10" s="2"/>
      <c r="AK10" s="2"/>
      <c r="AL10" s="54">
        <f>データ!$U$6</f>
        <v>6135</v>
      </c>
      <c r="AM10" s="54"/>
      <c r="AN10" s="54"/>
      <c r="AO10" s="54"/>
      <c r="AP10" s="54"/>
      <c r="AQ10" s="54"/>
      <c r="AR10" s="54"/>
      <c r="AS10" s="54"/>
      <c r="AT10" s="44">
        <f>データ!$V$6</f>
        <v>34.229999999999997</v>
      </c>
      <c r="AU10" s="44"/>
      <c r="AV10" s="44"/>
      <c r="AW10" s="44"/>
      <c r="AX10" s="44"/>
      <c r="AY10" s="44"/>
      <c r="AZ10" s="44"/>
      <c r="BA10" s="44"/>
      <c r="BB10" s="44">
        <f>データ!$W$6</f>
        <v>179.23</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112</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41</v>
      </c>
      <c r="N85" s="13" t="s">
        <v>41</v>
      </c>
      <c r="O85" s="13" t="str">
        <f>データ!EN6</f>
        <v>【0.40】</v>
      </c>
    </row>
  </sheetData>
  <sheetProtection algorithmName="SHA-512" hashValue="VW3kUuI7JfljAMqQED05+D7oP7p6ZBHUwp+mAkdqui610qApISDzM1e79Zhfl5VQ19LllzYArvcrZGpwc2nbTw==" saltValue="bOGPs/4206Z9LYtGQGaf5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44</v>
      </c>
      <c r="B3" s="16" t="s">
        <v>45</v>
      </c>
      <c r="C3" s="16" t="s">
        <v>46</v>
      </c>
      <c r="D3" s="16" t="s">
        <v>47</v>
      </c>
      <c r="E3" s="16" t="s">
        <v>48</v>
      </c>
      <c r="F3" s="16" t="s">
        <v>49</v>
      </c>
      <c r="G3" s="16" t="s">
        <v>50</v>
      </c>
      <c r="H3" s="71" t="s">
        <v>51</v>
      </c>
      <c r="I3" s="72"/>
      <c r="J3" s="72"/>
      <c r="K3" s="72"/>
      <c r="L3" s="72"/>
      <c r="M3" s="72"/>
      <c r="N3" s="72"/>
      <c r="O3" s="72"/>
      <c r="P3" s="72"/>
      <c r="Q3" s="72"/>
      <c r="R3" s="72"/>
      <c r="S3" s="72"/>
      <c r="T3" s="72"/>
      <c r="U3" s="72"/>
      <c r="V3" s="72"/>
      <c r="W3" s="73"/>
      <c r="X3" s="77" t="s">
        <v>52</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53</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54</v>
      </c>
      <c r="B4" s="17"/>
      <c r="C4" s="17"/>
      <c r="D4" s="17"/>
      <c r="E4" s="17"/>
      <c r="F4" s="17"/>
      <c r="G4" s="17"/>
      <c r="H4" s="74"/>
      <c r="I4" s="75"/>
      <c r="J4" s="75"/>
      <c r="K4" s="75"/>
      <c r="L4" s="75"/>
      <c r="M4" s="75"/>
      <c r="N4" s="75"/>
      <c r="O4" s="75"/>
      <c r="P4" s="75"/>
      <c r="Q4" s="75"/>
      <c r="R4" s="75"/>
      <c r="S4" s="75"/>
      <c r="T4" s="75"/>
      <c r="U4" s="75"/>
      <c r="V4" s="75"/>
      <c r="W4" s="76"/>
      <c r="X4" s="70" t="s">
        <v>55</v>
      </c>
      <c r="Y4" s="70"/>
      <c r="Z4" s="70"/>
      <c r="AA4" s="70"/>
      <c r="AB4" s="70"/>
      <c r="AC4" s="70"/>
      <c r="AD4" s="70"/>
      <c r="AE4" s="70"/>
      <c r="AF4" s="70"/>
      <c r="AG4" s="70"/>
      <c r="AH4" s="70"/>
      <c r="AI4" s="70" t="s">
        <v>56</v>
      </c>
      <c r="AJ4" s="70"/>
      <c r="AK4" s="70"/>
      <c r="AL4" s="70"/>
      <c r="AM4" s="70"/>
      <c r="AN4" s="70"/>
      <c r="AO4" s="70"/>
      <c r="AP4" s="70"/>
      <c r="AQ4" s="70"/>
      <c r="AR4" s="70"/>
      <c r="AS4" s="70"/>
      <c r="AT4" s="70" t="s">
        <v>57</v>
      </c>
      <c r="AU4" s="70"/>
      <c r="AV4" s="70"/>
      <c r="AW4" s="70"/>
      <c r="AX4" s="70"/>
      <c r="AY4" s="70"/>
      <c r="AZ4" s="70"/>
      <c r="BA4" s="70"/>
      <c r="BB4" s="70"/>
      <c r="BC4" s="70"/>
      <c r="BD4" s="70"/>
      <c r="BE4" s="70" t="s">
        <v>58</v>
      </c>
      <c r="BF4" s="70"/>
      <c r="BG4" s="70"/>
      <c r="BH4" s="70"/>
      <c r="BI4" s="70"/>
      <c r="BJ4" s="70"/>
      <c r="BK4" s="70"/>
      <c r="BL4" s="70"/>
      <c r="BM4" s="70"/>
      <c r="BN4" s="70"/>
      <c r="BO4" s="70"/>
      <c r="BP4" s="70" t="s">
        <v>59</v>
      </c>
      <c r="BQ4" s="70"/>
      <c r="BR4" s="70"/>
      <c r="BS4" s="70"/>
      <c r="BT4" s="70"/>
      <c r="BU4" s="70"/>
      <c r="BV4" s="70"/>
      <c r="BW4" s="70"/>
      <c r="BX4" s="70"/>
      <c r="BY4" s="70"/>
      <c r="BZ4" s="70"/>
      <c r="CA4" s="70" t="s">
        <v>60</v>
      </c>
      <c r="CB4" s="70"/>
      <c r="CC4" s="70"/>
      <c r="CD4" s="70"/>
      <c r="CE4" s="70"/>
      <c r="CF4" s="70"/>
      <c r="CG4" s="70"/>
      <c r="CH4" s="70"/>
      <c r="CI4" s="70"/>
      <c r="CJ4" s="70"/>
      <c r="CK4" s="70"/>
      <c r="CL4" s="70" t="s">
        <v>61</v>
      </c>
      <c r="CM4" s="70"/>
      <c r="CN4" s="70"/>
      <c r="CO4" s="70"/>
      <c r="CP4" s="70"/>
      <c r="CQ4" s="70"/>
      <c r="CR4" s="70"/>
      <c r="CS4" s="70"/>
      <c r="CT4" s="70"/>
      <c r="CU4" s="70"/>
      <c r="CV4" s="70"/>
      <c r="CW4" s="70" t="s">
        <v>62</v>
      </c>
      <c r="CX4" s="70"/>
      <c r="CY4" s="70"/>
      <c r="CZ4" s="70"/>
      <c r="DA4" s="70"/>
      <c r="DB4" s="70"/>
      <c r="DC4" s="70"/>
      <c r="DD4" s="70"/>
      <c r="DE4" s="70"/>
      <c r="DF4" s="70"/>
      <c r="DG4" s="70"/>
      <c r="DH4" s="70" t="s">
        <v>63</v>
      </c>
      <c r="DI4" s="70"/>
      <c r="DJ4" s="70"/>
      <c r="DK4" s="70"/>
      <c r="DL4" s="70"/>
      <c r="DM4" s="70"/>
      <c r="DN4" s="70"/>
      <c r="DO4" s="70"/>
      <c r="DP4" s="70"/>
      <c r="DQ4" s="70"/>
      <c r="DR4" s="70"/>
      <c r="DS4" s="70" t="s">
        <v>64</v>
      </c>
      <c r="DT4" s="70"/>
      <c r="DU4" s="70"/>
      <c r="DV4" s="70"/>
      <c r="DW4" s="70"/>
      <c r="DX4" s="70"/>
      <c r="DY4" s="70"/>
      <c r="DZ4" s="70"/>
      <c r="EA4" s="70"/>
      <c r="EB4" s="70"/>
      <c r="EC4" s="70"/>
      <c r="ED4" s="70" t="s">
        <v>65</v>
      </c>
      <c r="EE4" s="70"/>
      <c r="EF4" s="70"/>
      <c r="EG4" s="70"/>
      <c r="EH4" s="70"/>
      <c r="EI4" s="70"/>
      <c r="EJ4" s="70"/>
      <c r="EK4" s="70"/>
      <c r="EL4" s="70"/>
      <c r="EM4" s="70"/>
      <c r="EN4" s="70"/>
    </row>
    <row r="5" spans="1:144" x14ac:dyDescent="0.2">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2">
      <c r="A6" s="15" t="s">
        <v>94</v>
      </c>
      <c r="B6" s="20">
        <f>B7</f>
        <v>2023</v>
      </c>
      <c r="C6" s="20">
        <f t="shared" ref="C6:W6" si="3">C7</f>
        <v>435317</v>
      </c>
      <c r="D6" s="20">
        <f t="shared" si="3"/>
        <v>47</v>
      </c>
      <c r="E6" s="20">
        <f t="shared" si="3"/>
        <v>1</v>
      </c>
      <c r="F6" s="20">
        <f t="shared" si="3"/>
        <v>0</v>
      </c>
      <c r="G6" s="20">
        <f t="shared" si="3"/>
        <v>0</v>
      </c>
      <c r="H6" s="20" t="str">
        <f t="shared" si="3"/>
        <v>熊本県　苓北町</v>
      </c>
      <c r="I6" s="20" t="str">
        <f t="shared" si="3"/>
        <v>法非適用</v>
      </c>
      <c r="J6" s="20" t="str">
        <f t="shared" si="3"/>
        <v>水道事業</v>
      </c>
      <c r="K6" s="20" t="str">
        <f t="shared" si="3"/>
        <v>簡易水道事業</v>
      </c>
      <c r="L6" s="20" t="str">
        <f t="shared" si="3"/>
        <v>D2</v>
      </c>
      <c r="M6" s="20" t="str">
        <f t="shared" si="3"/>
        <v>非設置</v>
      </c>
      <c r="N6" s="21" t="str">
        <f t="shared" si="3"/>
        <v>-</v>
      </c>
      <c r="O6" s="21" t="str">
        <f t="shared" si="3"/>
        <v>該当数値なし</v>
      </c>
      <c r="P6" s="21">
        <f t="shared" si="3"/>
        <v>96.9</v>
      </c>
      <c r="Q6" s="21">
        <f t="shared" si="3"/>
        <v>4250</v>
      </c>
      <c r="R6" s="21">
        <f t="shared" si="3"/>
        <v>6409</v>
      </c>
      <c r="S6" s="21">
        <f t="shared" si="3"/>
        <v>67.58</v>
      </c>
      <c r="T6" s="21">
        <f t="shared" si="3"/>
        <v>94.84</v>
      </c>
      <c r="U6" s="21">
        <f t="shared" si="3"/>
        <v>6135</v>
      </c>
      <c r="V6" s="21">
        <f t="shared" si="3"/>
        <v>34.229999999999997</v>
      </c>
      <c r="W6" s="21">
        <f t="shared" si="3"/>
        <v>179.23</v>
      </c>
      <c r="X6" s="22">
        <f>IF(X7="",NA(),X7)</f>
        <v>93.6</v>
      </c>
      <c r="Y6" s="22">
        <f t="shared" ref="Y6:AG6" si="4">IF(Y7="",NA(),Y7)</f>
        <v>110.68</v>
      </c>
      <c r="Z6" s="22">
        <f t="shared" si="4"/>
        <v>105.47</v>
      </c>
      <c r="AA6" s="22">
        <f t="shared" si="4"/>
        <v>98.25</v>
      </c>
      <c r="AB6" s="22">
        <f t="shared" si="4"/>
        <v>98.67</v>
      </c>
      <c r="AC6" s="22">
        <f t="shared" si="4"/>
        <v>72.760000000000005</v>
      </c>
      <c r="AD6" s="22">
        <f t="shared" si="4"/>
        <v>82.57</v>
      </c>
      <c r="AE6" s="22">
        <f t="shared" si="4"/>
        <v>81.17</v>
      </c>
      <c r="AF6" s="22">
        <f t="shared" si="4"/>
        <v>76.28</v>
      </c>
      <c r="AG6" s="22">
        <f t="shared" si="4"/>
        <v>78.239999999999995</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256.14</v>
      </c>
      <c r="BF6" s="22">
        <f t="shared" ref="BF6:BN6" si="7">IF(BF7="",NA(),BF7)</f>
        <v>236.69</v>
      </c>
      <c r="BG6" s="22">
        <f t="shared" si="7"/>
        <v>217.3</v>
      </c>
      <c r="BH6" s="22">
        <f t="shared" si="7"/>
        <v>234.06</v>
      </c>
      <c r="BI6" s="22">
        <f t="shared" si="7"/>
        <v>230.89</v>
      </c>
      <c r="BJ6" s="22">
        <f t="shared" si="7"/>
        <v>1245.46</v>
      </c>
      <c r="BK6" s="22">
        <f t="shared" si="7"/>
        <v>834.1</v>
      </c>
      <c r="BL6" s="22">
        <f t="shared" si="7"/>
        <v>853.42</v>
      </c>
      <c r="BM6" s="22">
        <f t="shared" si="7"/>
        <v>906.61</v>
      </c>
      <c r="BN6" s="22">
        <f t="shared" si="7"/>
        <v>1008.49</v>
      </c>
      <c r="BO6" s="21" t="str">
        <f>IF(BO7="","",IF(BO7="-","【-】","【"&amp;SUBSTITUTE(TEXT(BO7,"#,##0.00"),"-","△")&amp;"】"))</f>
        <v>【1,045.20】</v>
      </c>
      <c r="BP6" s="22">
        <f>IF(BP7="",NA(),BP7)</f>
        <v>88.83</v>
      </c>
      <c r="BQ6" s="22">
        <f t="shared" ref="BQ6:BY6" si="8">IF(BQ7="",NA(),BQ7)</f>
        <v>108.28</v>
      </c>
      <c r="BR6" s="22">
        <f t="shared" si="8"/>
        <v>101.15</v>
      </c>
      <c r="BS6" s="22">
        <f t="shared" si="8"/>
        <v>84.2</v>
      </c>
      <c r="BT6" s="22">
        <f t="shared" si="8"/>
        <v>88.33</v>
      </c>
      <c r="BU6" s="22">
        <f t="shared" si="8"/>
        <v>51.08</v>
      </c>
      <c r="BV6" s="22">
        <f t="shared" si="8"/>
        <v>64.44</v>
      </c>
      <c r="BW6" s="22">
        <f t="shared" si="8"/>
        <v>60.53</v>
      </c>
      <c r="BX6" s="22">
        <f t="shared" si="8"/>
        <v>56.38</v>
      </c>
      <c r="BY6" s="22">
        <f t="shared" si="8"/>
        <v>53.79</v>
      </c>
      <c r="BZ6" s="21" t="str">
        <f>IF(BZ7="","",IF(BZ7="-","【-】","【"&amp;SUBSTITUTE(TEXT(BZ7,"#,##0.00"),"-","△")&amp;"】"))</f>
        <v>【49.51】</v>
      </c>
      <c r="CA6" s="22">
        <f>IF(CA7="",NA(),CA7)</f>
        <v>248.85</v>
      </c>
      <c r="CB6" s="22">
        <f t="shared" ref="CB6:CJ6" si="9">IF(CB7="",NA(),CB7)</f>
        <v>206.42</v>
      </c>
      <c r="CC6" s="22">
        <f t="shared" si="9"/>
        <v>221.1</v>
      </c>
      <c r="CD6" s="22">
        <f t="shared" si="9"/>
        <v>237.6</v>
      </c>
      <c r="CE6" s="22">
        <f t="shared" si="9"/>
        <v>234.61</v>
      </c>
      <c r="CF6" s="22">
        <f t="shared" si="9"/>
        <v>262.13</v>
      </c>
      <c r="CG6" s="22">
        <f t="shared" si="9"/>
        <v>197.14</v>
      </c>
      <c r="CH6" s="22">
        <f t="shared" si="9"/>
        <v>210.72</v>
      </c>
      <c r="CI6" s="22">
        <f t="shared" si="9"/>
        <v>227.71</v>
      </c>
      <c r="CJ6" s="22">
        <f t="shared" si="9"/>
        <v>216.64</v>
      </c>
      <c r="CK6" s="21" t="str">
        <f>IF(CK7="","",IF(CK7="-","【-】","【"&amp;SUBSTITUTE(TEXT(CK7,"#,##0.00"),"-","△")&amp;"】"))</f>
        <v>【317.14】</v>
      </c>
      <c r="CL6" s="22">
        <f>IF(CL7="",NA(),CL7)</f>
        <v>65.040000000000006</v>
      </c>
      <c r="CM6" s="22">
        <f t="shared" ref="CM6:CU6" si="10">IF(CM7="",NA(),CM7)</f>
        <v>62.24</v>
      </c>
      <c r="CN6" s="22">
        <f t="shared" si="10"/>
        <v>60.77</v>
      </c>
      <c r="CO6" s="22">
        <f t="shared" si="10"/>
        <v>58.9</v>
      </c>
      <c r="CP6" s="22">
        <f t="shared" si="10"/>
        <v>57.33</v>
      </c>
      <c r="CQ6" s="22">
        <f t="shared" si="10"/>
        <v>54.9</v>
      </c>
      <c r="CR6" s="22">
        <f t="shared" si="10"/>
        <v>55.7</v>
      </c>
      <c r="CS6" s="22">
        <f t="shared" si="10"/>
        <v>54.87</v>
      </c>
      <c r="CT6" s="22">
        <f t="shared" si="10"/>
        <v>54.82</v>
      </c>
      <c r="CU6" s="22">
        <f t="shared" si="10"/>
        <v>55</v>
      </c>
      <c r="CV6" s="21" t="str">
        <f>IF(CV7="","",IF(CV7="-","【-】","【"&amp;SUBSTITUTE(TEXT(CV7,"#,##0.00"),"-","△")&amp;"】"))</f>
        <v>【55.00】</v>
      </c>
      <c r="CW6" s="22">
        <f>IF(CW7="",NA(),CW7)</f>
        <v>70.260000000000005</v>
      </c>
      <c r="CX6" s="22">
        <f t="shared" ref="CX6:DF6" si="11">IF(CX7="",NA(),CX7)</f>
        <v>72.209999999999994</v>
      </c>
      <c r="CY6" s="22">
        <f t="shared" si="11"/>
        <v>72.989999999999995</v>
      </c>
      <c r="CZ6" s="22">
        <f t="shared" si="11"/>
        <v>73.319999999999993</v>
      </c>
      <c r="DA6" s="22">
        <f t="shared" si="11"/>
        <v>75.03</v>
      </c>
      <c r="DB6" s="22">
        <f t="shared" si="11"/>
        <v>74.27</v>
      </c>
      <c r="DC6" s="22">
        <f t="shared" si="11"/>
        <v>71.81</v>
      </c>
      <c r="DD6" s="22">
        <f t="shared" si="11"/>
        <v>71.819999999999993</v>
      </c>
      <c r="DE6" s="22">
        <f t="shared" si="11"/>
        <v>71.010000000000005</v>
      </c>
      <c r="DF6" s="22">
        <f t="shared" si="11"/>
        <v>69.680000000000007</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0.2</v>
      </c>
      <c r="EE6" s="22">
        <f t="shared" ref="EE6:EM6" si="14">IF(EE7="",NA(),EE7)</f>
        <v>0.44</v>
      </c>
      <c r="EF6" s="22">
        <f t="shared" si="14"/>
        <v>0.22</v>
      </c>
      <c r="EG6" s="22">
        <f t="shared" si="14"/>
        <v>0.05</v>
      </c>
      <c r="EH6" s="22">
        <f t="shared" si="14"/>
        <v>0.05</v>
      </c>
      <c r="EI6" s="22">
        <f t="shared" si="14"/>
        <v>0.52</v>
      </c>
      <c r="EJ6" s="22">
        <f t="shared" si="14"/>
        <v>1.48</v>
      </c>
      <c r="EK6" s="22">
        <f t="shared" si="14"/>
        <v>0.45</v>
      </c>
      <c r="EL6" s="22">
        <f t="shared" si="14"/>
        <v>0.35</v>
      </c>
      <c r="EM6" s="22">
        <f t="shared" si="14"/>
        <v>0.18</v>
      </c>
      <c r="EN6" s="21" t="str">
        <f>IF(EN7="","",IF(EN7="-","【-】","【"&amp;SUBSTITUTE(TEXT(EN7,"#,##0.00"),"-","△")&amp;"】"))</f>
        <v>【0.40】</v>
      </c>
    </row>
    <row r="7" spans="1:144" s="23" customFormat="1" x14ac:dyDescent="0.2">
      <c r="A7" s="15"/>
      <c r="B7" s="24">
        <v>2023</v>
      </c>
      <c r="C7" s="24">
        <v>435317</v>
      </c>
      <c r="D7" s="24">
        <v>47</v>
      </c>
      <c r="E7" s="24">
        <v>1</v>
      </c>
      <c r="F7" s="24">
        <v>0</v>
      </c>
      <c r="G7" s="24">
        <v>0</v>
      </c>
      <c r="H7" s="24" t="s">
        <v>95</v>
      </c>
      <c r="I7" s="24" t="s">
        <v>96</v>
      </c>
      <c r="J7" s="24" t="s">
        <v>97</v>
      </c>
      <c r="K7" s="24" t="s">
        <v>98</v>
      </c>
      <c r="L7" s="24" t="s">
        <v>99</v>
      </c>
      <c r="M7" s="24" t="s">
        <v>100</v>
      </c>
      <c r="N7" s="25" t="s">
        <v>101</v>
      </c>
      <c r="O7" s="25" t="s">
        <v>102</v>
      </c>
      <c r="P7" s="25">
        <v>96.9</v>
      </c>
      <c r="Q7" s="25">
        <v>4250</v>
      </c>
      <c r="R7" s="25">
        <v>6409</v>
      </c>
      <c r="S7" s="25">
        <v>67.58</v>
      </c>
      <c r="T7" s="25">
        <v>94.84</v>
      </c>
      <c r="U7" s="25">
        <v>6135</v>
      </c>
      <c r="V7" s="25">
        <v>34.229999999999997</v>
      </c>
      <c r="W7" s="25">
        <v>179.23</v>
      </c>
      <c r="X7" s="25">
        <v>93.6</v>
      </c>
      <c r="Y7" s="25">
        <v>110.68</v>
      </c>
      <c r="Z7" s="25">
        <v>105.47</v>
      </c>
      <c r="AA7" s="25">
        <v>98.25</v>
      </c>
      <c r="AB7" s="25">
        <v>98.67</v>
      </c>
      <c r="AC7" s="25">
        <v>72.760000000000005</v>
      </c>
      <c r="AD7" s="25">
        <v>82.57</v>
      </c>
      <c r="AE7" s="25">
        <v>81.17</v>
      </c>
      <c r="AF7" s="25">
        <v>76.28</v>
      </c>
      <c r="AG7" s="25">
        <v>78.239999999999995</v>
      </c>
      <c r="AH7" s="25">
        <v>76.13</v>
      </c>
      <c r="AI7" s="25"/>
      <c r="AJ7" s="25"/>
      <c r="AK7" s="25"/>
      <c r="AL7" s="25"/>
      <c r="AM7" s="25"/>
      <c r="AN7" s="25"/>
      <c r="AO7" s="25"/>
      <c r="AP7" s="25"/>
      <c r="AQ7" s="25"/>
      <c r="AR7" s="25"/>
      <c r="AS7" s="25"/>
      <c r="AT7" s="25"/>
      <c r="AU7" s="25"/>
      <c r="AV7" s="25"/>
      <c r="AW7" s="25"/>
      <c r="AX7" s="25"/>
      <c r="AY7" s="25"/>
      <c r="AZ7" s="25"/>
      <c r="BA7" s="25"/>
      <c r="BB7" s="25"/>
      <c r="BC7" s="25"/>
      <c r="BD7" s="25"/>
      <c r="BE7" s="25">
        <v>256.14</v>
      </c>
      <c r="BF7" s="25">
        <v>236.69</v>
      </c>
      <c r="BG7" s="25">
        <v>217.3</v>
      </c>
      <c r="BH7" s="25">
        <v>234.06</v>
      </c>
      <c r="BI7" s="25">
        <v>230.89</v>
      </c>
      <c r="BJ7" s="25">
        <v>1245.46</v>
      </c>
      <c r="BK7" s="25">
        <v>834.1</v>
      </c>
      <c r="BL7" s="25">
        <v>853.42</v>
      </c>
      <c r="BM7" s="25">
        <v>906.61</v>
      </c>
      <c r="BN7" s="25">
        <v>1008.49</v>
      </c>
      <c r="BO7" s="25">
        <v>1045.2</v>
      </c>
      <c r="BP7" s="25">
        <v>88.83</v>
      </c>
      <c r="BQ7" s="25">
        <v>108.28</v>
      </c>
      <c r="BR7" s="25">
        <v>101.15</v>
      </c>
      <c r="BS7" s="25">
        <v>84.2</v>
      </c>
      <c r="BT7" s="25">
        <v>88.33</v>
      </c>
      <c r="BU7" s="25">
        <v>51.08</v>
      </c>
      <c r="BV7" s="25">
        <v>64.44</v>
      </c>
      <c r="BW7" s="25">
        <v>60.53</v>
      </c>
      <c r="BX7" s="25">
        <v>56.38</v>
      </c>
      <c r="BY7" s="25">
        <v>53.79</v>
      </c>
      <c r="BZ7" s="25">
        <v>49.51</v>
      </c>
      <c r="CA7" s="25">
        <v>248.85</v>
      </c>
      <c r="CB7" s="25">
        <v>206.42</v>
      </c>
      <c r="CC7" s="25">
        <v>221.1</v>
      </c>
      <c r="CD7" s="25">
        <v>237.6</v>
      </c>
      <c r="CE7" s="25">
        <v>234.61</v>
      </c>
      <c r="CF7" s="25">
        <v>262.13</v>
      </c>
      <c r="CG7" s="25">
        <v>197.14</v>
      </c>
      <c r="CH7" s="25">
        <v>210.72</v>
      </c>
      <c r="CI7" s="25">
        <v>227.71</v>
      </c>
      <c r="CJ7" s="25">
        <v>216.64</v>
      </c>
      <c r="CK7" s="25">
        <v>317.14</v>
      </c>
      <c r="CL7" s="25">
        <v>65.040000000000006</v>
      </c>
      <c r="CM7" s="25">
        <v>62.24</v>
      </c>
      <c r="CN7" s="25">
        <v>60.77</v>
      </c>
      <c r="CO7" s="25">
        <v>58.9</v>
      </c>
      <c r="CP7" s="25">
        <v>57.33</v>
      </c>
      <c r="CQ7" s="25">
        <v>54.9</v>
      </c>
      <c r="CR7" s="25">
        <v>55.7</v>
      </c>
      <c r="CS7" s="25">
        <v>54.87</v>
      </c>
      <c r="CT7" s="25">
        <v>54.82</v>
      </c>
      <c r="CU7" s="25">
        <v>55</v>
      </c>
      <c r="CV7" s="25">
        <v>55</v>
      </c>
      <c r="CW7" s="25">
        <v>70.260000000000005</v>
      </c>
      <c r="CX7" s="25">
        <v>72.209999999999994</v>
      </c>
      <c r="CY7" s="25">
        <v>72.989999999999995</v>
      </c>
      <c r="CZ7" s="25">
        <v>73.319999999999993</v>
      </c>
      <c r="DA7" s="25">
        <v>75.03</v>
      </c>
      <c r="DB7" s="25">
        <v>74.27</v>
      </c>
      <c r="DC7" s="25">
        <v>71.81</v>
      </c>
      <c r="DD7" s="25">
        <v>71.819999999999993</v>
      </c>
      <c r="DE7" s="25">
        <v>71.010000000000005</v>
      </c>
      <c r="DF7" s="25">
        <v>69.680000000000007</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0.2</v>
      </c>
      <c r="EE7" s="25">
        <v>0.44</v>
      </c>
      <c r="EF7" s="25">
        <v>0.22</v>
      </c>
      <c r="EG7" s="25">
        <v>0.05</v>
      </c>
      <c r="EH7" s="25">
        <v>0.05</v>
      </c>
      <c r="EI7" s="25">
        <v>0.52</v>
      </c>
      <c r="EJ7" s="25">
        <v>1.48</v>
      </c>
      <c r="EK7" s="25">
        <v>0.45</v>
      </c>
      <c r="EL7" s="25">
        <v>0.35</v>
      </c>
      <c r="EM7" s="25">
        <v>0.18</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45</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108</v>
      </c>
    </row>
    <row r="12" spans="1:144" x14ac:dyDescent="0.2">
      <c r="B12">
        <v>1</v>
      </c>
      <c r="C12">
        <v>1</v>
      </c>
      <c r="D12">
        <v>1</v>
      </c>
      <c r="E12">
        <v>1</v>
      </c>
      <c r="F12">
        <v>1</v>
      </c>
      <c r="G12" t="s">
        <v>109</v>
      </c>
    </row>
    <row r="13" spans="1:144" x14ac:dyDescent="0.2">
      <c r="B13" t="s">
        <v>110</v>
      </c>
      <c r="C13" t="s">
        <v>110</v>
      </c>
      <c r="D13" t="s">
        <v>110</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2025-01-24T06:41:13Z</dcterms:created>
  <dcterms:modified xsi:type="dcterms:W3CDTF">2025-02-04T00:36:34Z</dcterms:modified>
  <cp:category/>
</cp:coreProperties>
</file>