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35 津奈木町\簡水\"/>
    </mc:Choice>
  </mc:AlternateContent>
  <workbookProtection workbookAlgorithmName="SHA-512" workbookHashValue="agK6/GXKh/CR1o1WICDeXoq+YHXgwPy5jotm8VHGnjyLPrzbyQJKIwd+5rYGnVTuAr9hzQLn8uSIIOZGtotM/g==" workbookSaltValue="TmaH7rrTf/grPP6Sy6v7xQ==" workbookSpinCount="100000" lockStructure="1"/>
  <bookViews>
    <workbookView xWindow="0" yWindow="0" windowWidth="28800" windowHeight="1247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<sst xmlns="http://schemas.openxmlformats.org/spreadsheetml/2006/main" count="233" uniqueCount="118">
  <si>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</si>
  <si>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</si>
  <si>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</si>
  <si>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</si>
  <si>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</si>
  <si>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</si>
  <si>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</si>
  <si>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</si>
  <si>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</si>
  <si>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</si>
  <si>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</si>
  <si>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</si>
  <si>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</si>
  <si>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</si>
  <si>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</si>
  <si>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</si>
  <si>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</si>
  <si>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</si>
  <si>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</si>
  <si>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</si>
  <si>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</si>
  <si>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</si>
  <si>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</si>
  <si>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</si>
  <si>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</si>
  <si>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</si>
  <si>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</si>
  <si>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</si>
  <si>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</si>
  <si>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</si>
  <si>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</si>
  <si>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</si>
  <si>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</si>
  <si>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</si>
  <si>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</si>
  <si>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</si>
  <si>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</si>
  <si>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</si>
  <si>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</si>
  <si>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</si>
  <si>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</si>
  <si>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</si>
  <si>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</si>
  <si>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</si>
  <si>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</si>
  <si>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</si>
  <si>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</si>
  <si>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</si>
  <si>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</si>
  <si>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</si>
  <si>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</si>
  <si>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</si>
  <si>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</si>
  <si>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</si>
  <si>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</si>
  <si>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</si>
  <si>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</si>
  <si>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</si>
  <si>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</si>
  <si>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</si>
  <si>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</si>
  <si>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</si>
  <si>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</si>
  <si>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</si>
  <si>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</si>
  <si>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</si>
  <si>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</si>
  <si>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</si>
  <si>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</si>
  <si>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</si>
  <si>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</si>
  <si>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</si>
  <si>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</si>
  <si>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</si>
  <si>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</si>
  <si>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</si>
  <si>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</si>
  <si>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</si>
  <si>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</si>
  <si>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</si>
  <si>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</si>
  <si>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</si>
  <si>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</si>
  <si>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</si>
  <si>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</si>
  <si>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</si>
  <si>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</si>
  <si>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</si>
  <si>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</si>
  <si>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</si>
  <si>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</si>
  <si>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</si>
  <si>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</si>
  <si>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</si>
  <si>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</si>
  <si>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</si>
  <si>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津奈木町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</si>
  <si>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</si>
  <si>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</si>
  <si>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</si>
  <si>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</si>
  <si>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</si>
  <si>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</si>
  <si>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</si>
  <si>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</si>
  <si>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</si>
  <si>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</si>
  <si>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</si>
  <si>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</si>
  <si>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</si>
  <si>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</si>
  <si>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</si>
  <si>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</si>
  <si>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</si>
  <si>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</si>
  <si>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管路更新計画に基づき一定の工事額で、道路改良工事と併せた老朽管更新工事を行っていましたが、道路改良区域外での老朽管から緊急漏水が発生することも多くありました。今後は計画において、道路工事に併せた工事のコスト削減だけでなく、緊急性の面での評価を見直し、積極的に管路の更新工事を行わなければなりません。</t>
    <rPh sb="1" eb="5">
      <t>カンロコウシン</t>
    </rPh>
    <rPh sb="5" eb="7">
      <t>ケイカク</t>
    </rPh>
    <rPh sb="8" eb="9">
      <t>モト</t>
    </rPh>
    <rPh sb="11" eb="13">
      <t>イッテイ</t>
    </rPh>
    <rPh sb="14" eb="17">
      <t>コウジガク</t>
    </rPh>
    <rPh sb="37" eb="38">
      <t>オコナ</t>
    </rPh>
    <rPh sb="46" eb="52">
      <t>ドウロカイリョウクイキ</t>
    </rPh>
    <rPh sb="52" eb="53">
      <t>ガイ</t>
    </rPh>
    <rPh sb="55" eb="58">
      <t>ロウキュウカン</t>
    </rPh>
    <rPh sb="60" eb="62">
      <t>キンキュウ</t>
    </rPh>
    <rPh sb="62" eb="64">
      <t>ロウスイ</t>
    </rPh>
    <rPh sb="65" eb="67">
      <t>ハッセイ</t>
    </rPh>
    <rPh sb="72" eb="73">
      <t>オオ</t>
    </rPh>
    <rPh sb="90" eb="94">
      <t>ドウロコウジ</t>
    </rPh>
    <rPh sb="95" eb="96">
      <t>アワ</t>
    </rPh>
    <rPh sb="98" eb="100">
      <t>コウジ</t>
    </rPh>
    <rPh sb="104" eb="106">
      <t>サクゲン</t>
    </rPh>
    <rPh sb="112" eb="115">
      <t>キンキュウセイ</t>
    </rPh>
    <rPh sb="116" eb="117">
      <t>メン</t>
    </rPh>
    <rPh sb="119" eb="121">
      <t>ヒョウカ</t>
    </rPh>
    <rPh sb="122" eb="124">
      <t>ミナオ</t>
    </rPh>
    <rPh sb="126" eb="129">
      <t>セッキョクテキ</t>
    </rPh>
    <rPh sb="135" eb="137">
      <t>コウジ</t>
    </rPh>
    <rPh sb="138" eb="139">
      <t>オコナ</t>
    </rPh>
    <phoneticPr fontId="4"/>
  </si>
  <si>
    <t>　本町では簡易水道統合工事（H24～R1)が完了し、主要の配水・浄水施設を更新しております。以降は残存する老朽管の更新工事を、道路工事と併せて施工するなど、事業規模を縮小し設備投資を抑制しながら工事に取り組んでいます。
　また、R5.4から水道料金改定を行い、前年度に比べ料金収入は増加したものの、上記統合工事等の起債償還金が多額にあること、近年の物価等上昇による経常費用の増加等により、未だ厳しい財源状況にあり、料金収入のほか不足分については一般会計からの繰入金で補填しているのが現状です。</t>
    <rPh sb="121" eb="125">
      <t>スイドウリョウキン</t>
    </rPh>
    <rPh sb="125" eb="127">
      <t>カイテイ</t>
    </rPh>
    <rPh sb="128" eb="129">
      <t>オコナ</t>
    </rPh>
    <rPh sb="131" eb="134">
      <t>ゼンネンド</t>
    </rPh>
    <rPh sb="135" eb="136">
      <t>クラ</t>
    </rPh>
    <rPh sb="137" eb="141">
      <t>リョウキンシュウニュウ</t>
    </rPh>
    <rPh sb="142" eb="144">
      <t>ゾウカ</t>
    </rPh>
    <rPh sb="150" eb="152">
      <t>ジョウキ</t>
    </rPh>
    <rPh sb="152" eb="154">
      <t>トウゴウ</t>
    </rPh>
    <rPh sb="154" eb="156">
      <t>コウジ</t>
    </rPh>
    <rPh sb="156" eb="157">
      <t>トウ</t>
    </rPh>
    <rPh sb="158" eb="162">
      <t>キサイショウカン</t>
    </rPh>
    <rPh sb="162" eb="163">
      <t>キン</t>
    </rPh>
    <rPh sb="164" eb="166">
      <t>タガク</t>
    </rPh>
    <rPh sb="172" eb="174">
      <t>キンネン</t>
    </rPh>
    <rPh sb="195" eb="196">
      <t>イマ</t>
    </rPh>
    <rPh sb="197" eb="198">
      <t>キビ</t>
    </rPh>
    <rPh sb="200" eb="204">
      <t>ザイゲンジョウキョウ</t>
    </rPh>
    <rPh sb="208" eb="212">
      <t>リョウキンシュウニュウ</t>
    </rPh>
    <rPh sb="229" eb="232">
      <t>クリイレキン</t>
    </rPh>
    <rPh sb="242" eb="244">
      <t>ゲンジョウ</t>
    </rPh>
    <phoneticPr fontId="4"/>
  </si>
  <si>
    <t>　管路更新率が低いこと、有収率が大幅に減少したことから、耐用年数を超えた老朽管が限界を迎え始めていることが顕著であり、漏水調査と管路更新工事は引続き重点的に実施する必要がありますが、未だに財源確保が厳しい状況にあります。
　今後は、R6.4から法適化し公営企業会計に移行したことで、さらに経営状況を細かく分析し、経営の健全性・効率性を一層改善・向上させる必要があります。また、広域化での施設の統廃合や、段階的な料金改定など、コスト削減・財源確保になりうる事項について、幅広く検討し事業を実施していかなければならないと考えます。</t>
    <rPh sb="1" eb="6">
      <t>カンロコウシンリツ</t>
    </rPh>
    <rPh sb="7" eb="8">
      <t>ヒク</t>
    </rPh>
    <rPh sb="16" eb="18">
      <t>オオハバ</t>
    </rPh>
    <rPh sb="19" eb="21">
      <t>ゲンショウ</t>
    </rPh>
    <rPh sb="28" eb="32">
      <t>タイヨウネンスウ</t>
    </rPh>
    <rPh sb="33" eb="34">
      <t>コ</t>
    </rPh>
    <rPh sb="36" eb="39">
      <t>ロウキュウカン</t>
    </rPh>
    <rPh sb="40" eb="42">
      <t>ゲンカイ</t>
    </rPh>
    <rPh sb="43" eb="44">
      <t>ムカ</t>
    </rPh>
    <rPh sb="45" eb="46">
      <t>ハジ</t>
    </rPh>
    <rPh sb="53" eb="55">
      <t>ケンチョ</t>
    </rPh>
    <rPh sb="64" eb="66">
      <t>カンロ</t>
    </rPh>
    <rPh sb="71" eb="73">
      <t>ヒキツヅ</t>
    </rPh>
    <rPh sb="74" eb="77">
      <t>ジュウテンテキ</t>
    </rPh>
    <rPh sb="91" eb="92">
      <t>イマ</t>
    </rPh>
    <rPh sb="96" eb="98">
      <t>カクホ</t>
    </rPh>
    <rPh sb="112" eb="114">
      <t>コンゴ</t>
    </rPh>
    <rPh sb="124" eb="125">
      <t>カ</t>
    </rPh>
    <rPh sb="126" eb="132">
      <t>コウエイキギョウカイケイ</t>
    </rPh>
    <rPh sb="133" eb="135">
      <t>イコウ</t>
    </rPh>
    <rPh sb="144" eb="148">
      <t>ケイエイジョウキョウ</t>
    </rPh>
    <rPh sb="149" eb="150">
      <t>コマ</t>
    </rPh>
    <rPh sb="152" eb="154">
      <t>ブンセキ</t>
    </rPh>
    <rPh sb="167" eb="169">
      <t>イッソウ</t>
    </rPh>
    <rPh sb="177" eb="179">
      <t>ヒツヨウ</t>
    </rPh>
    <rPh sb="240" eb="242">
      <t>ジギョウ</t>
    </rPh>
    <rPh sb="243" eb="245">
      <t>ジッシ</t>
    </rPh>
    <rPh sb="258" eb="25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</si>
</sst>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0.78</c:v>
                </c:pt>
                <c:pt idx="1">
                  <c:v>0.31</c:v>
                </c:pt>
                <c:pt idx="2">
                  <c:v>0.68</c:v>
                </c:pt>
                <c:pt idx="3">
                  <c:v>0.45</c:v>
                </c:pt>
                <c:pt idx="4">
                  <c:v>0.31</c:v>
                </c:pt>
              </c:numCache>
            </c:numRef>
          </c:val>
          <c:extLst>
            <c:ext xmlns:c16="http://schemas.microsoft.com/office/drawing/2014/chart" uri="{C3380CC4-5D6E-409C-BE32-E72D297353CC}">
              <c16:uniqueId val="{00000000-6A4D-4EDE-A35F-1D34D651877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6A4D-4EDE-A35F-1D34D651877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87.12</c:v>
                </c:pt>
                <c:pt idx="1">
                  <c:v>82.38</c:v>
                </c:pt>
                <c:pt idx="2">
                  <c:v>75.08</c:v>
                </c:pt>
                <c:pt idx="3">
                  <c:v>73.48</c:v>
                </c:pt>
                <c:pt idx="4">
                  <c:v>74.92</c:v>
                </c:pt>
              </c:numCache>
            </c:numRef>
          </c:val>
          <c:extLst>
            <c:ext xmlns:c16="http://schemas.microsoft.com/office/drawing/2014/chart" uri="{C3380CC4-5D6E-409C-BE32-E72D297353CC}">
              <c16:uniqueId val="{00000000-953B-45F7-AE90-BD05BBD8487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953B-45F7-AE90-BD05BBD8487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61.82</c:v>
                </c:pt>
                <c:pt idx="1">
                  <c:v>64.209999999999994</c:v>
                </c:pt>
                <c:pt idx="2">
                  <c:v>69.790000000000006</c:v>
                </c:pt>
                <c:pt idx="3">
                  <c:v>71.19</c:v>
                </c:pt>
                <c:pt idx="4">
                  <c:v>65.86</c:v>
                </c:pt>
              </c:numCache>
            </c:numRef>
          </c:val>
          <c:extLst>
            <c:ext xmlns:c16="http://schemas.microsoft.com/office/drawing/2014/chart" uri="{C3380CC4-5D6E-409C-BE32-E72D297353CC}">
              <c16:uniqueId val="{00000000-C17B-46BA-B347-05AD46AEDCB6}"/>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C17B-46BA-B347-05AD46AEDCB6}"/>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76.569999999999993</c:v>
                </c:pt>
                <c:pt idx="1">
                  <c:v>85.77</c:v>
                </c:pt>
                <c:pt idx="2">
                  <c:v>80.58</c:v>
                </c:pt>
                <c:pt idx="3">
                  <c:v>77.760000000000005</c:v>
                </c:pt>
                <c:pt idx="4">
                  <c:v>78.510000000000005</c:v>
                </c:pt>
              </c:numCache>
            </c:numRef>
          </c:val>
          <c:extLst>
            <c:ext xmlns:c16="http://schemas.microsoft.com/office/drawing/2014/chart" uri="{C3380CC4-5D6E-409C-BE32-E72D297353CC}">
              <c16:uniqueId val="{00000000-0FE0-4DBE-B898-A2301A5A11C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0FE0-4DBE-B898-A2301A5A11C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8A-4BF4-8EA0-EFD3532AE92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8A-4BF4-8EA0-EFD3532AE92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30-490A-93B8-5E44F685E22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30-490A-93B8-5E44F685E22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F6-42C5-A0D7-CA850EF01DE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F6-42C5-A0D7-CA850EF01DE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8E-4A7B-951E-6C9D17403D8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8E-4A7B-951E-6C9D17403D8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1175.4100000000001</c:v>
                </c:pt>
                <c:pt idx="1">
                  <c:v>1043.6199999999999</c:v>
                </c:pt>
                <c:pt idx="2">
                  <c:v>991.28</c:v>
                </c:pt>
                <c:pt idx="3">
                  <c:v>936.78</c:v>
                </c:pt>
                <c:pt idx="4">
                  <c:v>855.56</c:v>
                </c:pt>
              </c:numCache>
            </c:numRef>
          </c:val>
          <c:extLst>
            <c:ext xmlns:c16="http://schemas.microsoft.com/office/drawing/2014/chart" uri="{C3380CC4-5D6E-409C-BE32-E72D297353CC}">
              <c16:uniqueId val="{00000000-D53E-46BA-AE04-41DC45165D2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D53E-46BA-AE04-41DC45165D2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71.22</c:v>
                </c:pt>
                <c:pt idx="1">
                  <c:v>67.53</c:v>
                </c:pt>
                <c:pt idx="2">
                  <c:v>78.2</c:v>
                </c:pt>
                <c:pt idx="3">
                  <c:v>75.91</c:v>
                </c:pt>
                <c:pt idx="4">
                  <c:v>76.44</c:v>
                </c:pt>
              </c:numCache>
            </c:numRef>
          </c:val>
          <c:extLst>
            <c:ext xmlns:c16="http://schemas.microsoft.com/office/drawing/2014/chart" uri="{C3380CC4-5D6E-409C-BE32-E72D297353CC}">
              <c16:uniqueId val="{00000000-F36E-4B6C-B89F-BC27A0D999F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F36E-4B6C-B89F-BC27A0D999F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229.5</c:v>
                </c:pt>
                <c:pt idx="1">
                  <c:v>262.41000000000003</c:v>
                </c:pt>
                <c:pt idx="2">
                  <c:v>228.43</c:v>
                </c:pt>
                <c:pt idx="3">
                  <c:v>235.43</c:v>
                </c:pt>
                <c:pt idx="4">
                  <c:v>258.2</c:v>
                </c:pt>
              </c:numCache>
            </c:numRef>
          </c:val>
          <c:extLst>
            <c:ext xmlns:c16="http://schemas.microsoft.com/office/drawing/2014/chart" uri="{C3380CC4-5D6E-409C-BE32-E72D297353CC}">
              <c16:uniqueId val="{00000000-561D-49F7-9399-8948CEAC962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561D-49F7-9399-8948CEAC962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2">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2">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6" t="str">
        <f>データ!H6</f>
        <v>熊本県　津奈木町</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2">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D3</v>
      </c>
      <c r="X8" s="64"/>
      <c r="Y8" s="64"/>
      <c r="Z8" s="64"/>
      <c r="AA8" s="64"/>
      <c r="AB8" s="64"/>
      <c r="AC8" s="64"/>
      <c r="AD8" s="64" t="str">
        <f>データ!$M$6</f>
        <v>非設置</v>
      </c>
      <c r="AE8" s="64"/>
      <c r="AF8" s="64"/>
      <c r="AG8" s="64"/>
      <c r="AH8" s="64"/>
      <c r="AI8" s="64"/>
      <c r="AJ8" s="64"/>
      <c r="AK8" s="2"/>
      <c r="AL8" s="59">
        <f>データ!$R$6</f>
        <v>4216</v>
      </c>
      <c r="AM8" s="59"/>
      <c r="AN8" s="59"/>
      <c r="AO8" s="59"/>
      <c r="AP8" s="59"/>
      <c r="AQ8" s="59"/>
      <c r="AR8" s="59"/>
      <c r="AS8" s="59"/>
      <c r="AT8" s="35">
        <f>データ!$S$6</f>
        <v>165.86</v>
      </c>
      <c r="AU8" s="35"/>
      <c r="AV8" s="35"/>
      <c r="AW8" s="35"/>
      <c r="AX8" s="35"/>
      <c r="AY8" s="35"/>
      <c r="AZ8" s="35"/>
      <c r="BA8" s="35"/>
      <c r="BB8" s="35">
        <f>データ!$T$6</f>
        <v>25.42</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70.66</v>
      </c>
      <c r="Q10" s="35"/>
      <c r="R10" s="35"/>
      <c r="S10" s="35"/>
      <c r="T10" s="35"/>
      <c r="U10" s="35"/>
      <c r="V10" s="35"/>
      <c r="W10" s="59">
        <f>データ!$Q$6</f>
        <v>3570</v>
      </c>
      <c r="X10" s="59"/>
      <c r="Y10" s="59"/>
      <c r="Z10" s="59"/>
      <c r="AA10" s="59"/>
      <c r="AB10" s="59"/>
      <c r="AC10" s="59"/>
      <c r="AD10" s="2"/>
      <c r="AE10" s="2"/>
      <c r="AF10" s="2"/>
      <c r="AG10" s="2"/>
      <c r="AH10" s="2"/>
      <c r="AI10" s="2"/>
      <c r="AJ10" s="2"/>
      <c r="AK10" s="2"/>
      <c r="AL10" s="59">
        <f>データ!$U$6</f>
        <v>2952</v>
      </c>
      <c r="AM10" s="59"/>
      <c r="AN10" s="59"/>
      <c r="AO10" s="59"/>
      <c r="AP10" s="59"/>
      <c r="AQ10" s="59"/>
      <c r="AR10" s="59"/>
      <c r="AS10" s="59"/>
      <c r="AT10" s="35">
        <f>データ!$V$6</f>
        <v>6.01</v>
      </c>
      <c r="AU10" s="35"/>
      <c r="AV10" s="35"/>
      <c r="AW10" s="35"/>
      <c r="AX10" s="35"/>
      <c r="AY10" s="35"/>
      <c r="AZ10" s="35"/>
      <c r="BA10" s="35"/>
      <c r="BB10" s="35">
        <f>データ!$W$6</f>
        <v>491.18</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116</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115</v>
      </c>
      <c r="BM47" s="37"/>
      <c r="BN47" s="37"/>
      <c r="BO47" s="37"/>
      <c r="BP47" s="37"/>
      <c r="BQ47" s="37"/>
      <c r="BR47" s="37"/>
      <c r="BS47" s="37"/>
      <c r="BT47" s="37"/>
      <c r="BU47" s="37"/>
      <c r="BV47" s="37"/>
      <c r="BW47" s="37"/>
      <c r="BX47" s="37"/>
      <c r="BY47" s="37"/>
      <c r="BZ47" s="3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117</v>
      </c>
      <c r="BM66" s="37"/>
      <c r="BN66" s="37"/>
      <c r="BO66" s="37"/>
      <c r="BP66" s="37"/>
      <c r="BQ66" s="37"/>
      <c r="BR66" s="37"/>
      <c r="BS66" s="37"/>
      <c r="BT66" s="37"/>
      <c r="BU66" s="37"/>
      <c r="BV66" s="37"/>
      <c r="BW66" s="37"/>
      <c r="BX66" s="37"/>
      <c r="BY66" s="37"/>
      <c r="BZ66" s="3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WLJ0NL5lKzLaYrWeges+C5bvZoDNI5xXdzMiACH0xdsWQWnlIYbLzRbf7MB5hwPkbrtYuwN++485wznxka+/8w==" saltValue="0R7fjKrslWlb+QIHWuSfX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434841</v>
      </c>
      <c r="D6" s="20">
        <f t="shared" si="3"/>
        <v>47</v>
      </c>
      <c r="E6" s="20">
        <f t="shared" si="3"/>
        <v>1</v>
      </c>
      <c r="F6" s="20">
        <f t="shared" si="3"/>
        <v>0</v>
      </c>
      <c r="G6" s="20">
        <f t="shared" si="3"/>
        <v>0</v>
      </c>
      <c r="H6" s="20" t="str">
        <f t="shared" si="3"/>
        <v>熊本県　津奈木町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70.66</v>
      </c>
      <c r="Q6" s="21">
        <f t="shared" si="3"/>
        <v>3570</v>
      </c>
      <c r="R6" s="21">
        <f t="shared" si="3"/>
        <v>4216</v>
      </c>
      <c r="S6" s="21">
        <f t="shared" si="3"/>
        <v>165.86</v>
      </c>
      <c r="T6" s="21">
        <f t="shared" si="3"/>
        <v>25.42</v>
      </c>
      <c r="U6" s="21">
        <f t="shared" si="3"/>
        <v>2952</v>
      </c>
      <c r="V6" s="21">
        <f t="shared" si="3"/>
        <v>6.01</v>
      </c>
      <c r="W6" s="21">
        <f t="shared" si="3"/>
        <v>491.18</v>
      </c>
      <c r="X6" s="22">
        <f>IF(X7="",NA(),X7)</f>
        <v>76.569999999999993</v>
      </c>
      <c r="Y6" s="22">
        <f t="shared" ref="Y6:AG6" si="4">IF(Y7="",NA(),Y7)</f>
        <v>85.77</v>
      </c>
      <c r="Z6" s="22">
        <f t="shared" si="4"/>
        <v>80.58</v>
      </c>
      <c r="AA6" s="22">
        <f t="shared" si="4"/>
        <v>77.760000000000005</v>
      </c>
      <c r="AB6" s="22">
        <f t="shared" si="4"/>
        <v>78.510000000000005</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1175.4100000000001</v>
      </c>
      <c r="BF6" s="22">
        <f t="shared" ref="BF6:BN6" si="7">IF(BF7="",NA(),BF7)</f>
        <v>1043.6199999999999</v>
      </c>
      <c r="BG6" s="22">
        <f t="shared" si="7"/>
        <v>991.28</v>
      </c>
      <c r="BH6" s="22">
        <f t="shared" si="7"/>
        <v>936.78</v>
      </c>
      <c r="BI6" s="22">
        <f t="shared" si="7"/>
        <v>855.56</v>
      </c>
      <c r="BJ6" s="22">
        <f t="shared" si="7"/>
        <v>1018.52</v>
      </c>
      <c r="BK6" s="22">
        <f t="shared" si="7"/>
        <v>949.61</v>
      </c>
      <c r="BL6" s="22">
        <f t="shared" si="7"/>
        <v>918.84</v>
      </c>
      <c r="BM6" s="22">
        <f t="shared" si="7"/>
        <v>955.49</v>
      </c>
      <c r="BN6" s="22">
        <f t="shared" si="7"/>
        <v>1017.9</v>
      </c>
      <c r="BO6" s="21" t="str">
        <f>IF(BO7="","",IF(BO7="-","【-】","【"&amp;SUBSTITUTE(TEXT(BO7,"#,##0.00"),"-","△")&amp;"】"))</f>
        <v>【1,045.20】</v>
      </c>
      <c r="BP6" s="22">
        <f>IF(BP7="",NA(),BP7)</f>
        <v>71.22</v>
      </c>
      <c r="BQ6" s="22">
        <f t="shared" ref="BQ6:BY6" si="8">IF(BQ7="",NA(),BQ7)</f>
        <v>67.53</v>
      </c>
      <c r="BR6" s="22">
        <f t="shared" si="8"/>
        <v>78.2</v>
      </c>
      <c r="BS6" s="22">
        <f t="shared" si="8"/>
        <v>75.91</v>
      </c>
      <c r="BT6" s="22">
        <f t="shared" si="8"/>
        <v>76.44</v>
      </c>
      <c r="BU6" s="22">
        <f t="shared" si="8"/>
        <v>58.79</v>
      </c>
      <c r="BV6" s="22">
        <f t="shared" si="8"/>
        <v>58.41</v>
      </c>
      <c r="BW6" s="22">
        <f t="shared" si="8"/>
        <v>58.27</v>
      </c>
      <c r="BX6" s="22">
        <f t="shared" si="8"/>
        <v>55.15</v>
      </c>
      <c r="BY6" s="22">
        <f t="shared" si="8"/>
        <v>53.95</v>
      </c>
      <c r="BZ6" s="21" t="str">
        <f>IF(BZ7="","",IF(BZ7="-","【-】","【"&amp;SUBSTITUTE(TEXT(BZ7,"#,##0.00"),"-","△")&amp;"】"))</f>
        <v>【49.51】</v>
      </c>
      <c r="CA6" s="22">
        <f>IF(CA7="",NA(),CA7)</f>
        <v>229.5</v>
      </c>
      <c r="CB6" s="22">
        <f t="shared" ref="CB6:CJ6" si="9">IF(CB7="",NA(),CB7)</f>
        <v>262.41000000000003</v>
      </c>
      <c r="CC6" s="22">
        <f t="shared" si="9"/>
        <v>228.43</v>
      </c>
      <c r="CD6" s="22">
        <f t="shared" si="9"/>
        <v>235.43</v>
      </c>
      <c r="CE6" s="22">
        <f t="shared" si="9"/>
        <v>258.2</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87.12</v>
      </c>
      <c r="CM6" s="22">
        <f t="shared" ref="CM6:CU6" si="10">IF(CM7="",NA(),CM7)</f>
        <v>82.38</v>
      </c>
      <c r="CN6" s="22">
        <f t="shared" si="10"/>
        <v>75.08</v>
      </c>
      <c r="CO6" s="22">
        <f t="shared" si="10"/>
        <v>73.48</v>
      </c>
      <c r="CP6" s="22">
        <f t="shared" si="10"/>
        <v>74.92</v>
      </c>
      <c r="CQ6" s="22">
        <f t="shared" si="10"/>
        <v>56.04</v>
      </c>
      <c r="CR6" s="22">
        <f t="shared" si="10"/>
        <v>58.52</v>
      </c>
      <c r="CS6" s="22">
        <f t="shared" si="10"/>
        <v>58.88</v>
      </c>
      <c r="CT6" s="22">
        <f t="shared" si="10"/>
        <v>58.16</v>
      </c>
      <c r="CU6" s="22">
        <f t="shared" si="10"/>
        <v>55.9</v>
      </c>
      <c r="CV6" s="21" t="str">
        <f>IF(CV7="","",IF(CV7="-","【-】","【"&amp;SUBSTITUTE(TEXT(CV7,"#,##0.00"),"-","△")&amp;"】"))</f>
        <v>【55.00】</v>
      </c>
      <c r="CW6" s="22">
        <f>IF(CW7="",NA(),CW7)</f>
        <v>61.82</v>
      </c>
      <c r="CX6" s="22">
        <f t="shared" ref="CX6:DF6" si="11">IF(CX7="",NA(),CX7)</f>
        <v>64.209999999999994</v>
      </c>
      <c r="CY6" s="22">
        <f t="shared" si="11"/>
        <v>69.790000000000006</v>
      </c>
      <c r="CZ6" s="22">
        <f t="shared" si="11"/>
        <v>71.19</v>
      </c>
      <c r="DA6" s="22">
        <f t="shared" si="11"/>
        <v>65.86</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0.78</v>
      </c>
      <c r="EE6" s="22">
        <f t="shared" ref="EE6:EM6" si="14">IF(EE7="",NA(),EE7)</f>
        <v>0.31</v>
      </c>
      <c r="EF6" s="22">
        <f t="shared" si="14"/>
        <v>0.68</v>
      </c>
      <c r="EG6" s="22">
        <f t="shared" si="14"/>
        <v>0.45</v>
      </c>
      <c r="EH6" s="22">
        <f t="shared" si="14"/>
        <v>0.31</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2">
      <c r="A7" s="15"/>
      <c r="B7" s="24">
        <v>2023</v>
      </c>
      <c r="C7" s="24">
        <v>434841</v>
      </c>
      <c r="D7" s="24">
        <v>47</v>
      </c>
      <c r="E7" s="24">
        <v>1</v>
      </c>
      <c r="F7" s="24">
        <v>0</v>
      </c>
      <c r="G7" s="24">
        <v>0</v>
      </c>
      <c r="H7" s="24" t="s">
        <v>96</v>
      </c>
      <c r="I7" s="24" t="s">
        <v>97</v>
      </c>
      <c r="J7" s="24" t="s">
        <v>98</v>
      </c>
      <c r="K7" s="24" t="s">
        <v>99</v>
      </c>
      <c r="L7" s="24" t="s">
        <v>100</v>
      </c>
      <c r="M7" s="24" t="s">
        <v>101</v>
      </c>
      <c r="N7" s="25" t="s">
        <v>102</v>
      </c>
      <c r="O7" s="25" t="s">
        <v>103</v>
      </c>
      <c r="P7" s="25">
        <v>70.66</v>
      </c>
      <c r="Q7" s="25">
        <v>3570</v>
      </c>
      <c r="R7" s="25">
        <v>4216</v>
      </c>
      <c r="S7" s="25">
        <v>165.86</v>
      </c>
      <c r="T7" s="25">
        <v>25.42</v>
      </c>
      <c r="U7" s="25">
        <v>2952</v>
      </c>
      <c r="V7" s="25">
        <v>6.01</v>
      </c>
      <c r="W7" s="25">
        <v>491.18</v>
      </c>
      <c r="X7" s="25">
        <v>76.569999999999993</v>
      </c>
      <c r="Y7" s="25">
        <v>85.77</v>
      </c>
      <c r="Z7" s="25">
        <v>80.58</v>
      </c>
      <c r="AA7" s="25">
        <v>77.760000000000005</v>
      </c>
      <c r="AB7" s="25">
        <v>78.510000000000005</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1175.4100000000001</v>
      </c>
      <c r="BF7" s="25">
        <v>1043.6199999999999</v>
      </c>
      <c r="BG7" s="25">
        <v>991.28</v>
      </c>
      <c r="BH7" s="25">
        <v>936.78</v>
      </c>
      <c r="BI7" s="25">
        <v>855.56</v>
      </c>
      <c r="BJ7" s="25">
        <v>1018.52</v>
      </c>
      <c r="BK7" s="25">
        <v>949.61</v>
      </c>
      <c r="BL7" s="25">
        <v>918.84</v>
      </c>
      <c r="BM7" s="25">
        <v>955.49</v>
      </c>
      <c r="BN7" s="25">
        <v>1017.9</v>
      </c>
      <c r="BO7" s="25">
        <v>1045.2</v>
      </c>
      <c r="BP7" s="25">
        <v>71.22</v>
      </c>
      <c r="BQ7" s="25">
        <v>67.53</v>
      </c>
      <c r="BR7" s="25">
        <v>78.2</v>
      </c>
      <c r="BS7" s="25">
        <v>75.91</v>
      </c>
      <c r="BT7" s="25">
        <v>76.44</v>
      </c>
      <c r="BU7" s="25">
        <v>58.79</v>
      </c>
      <c r="BV7" s="25">
        <v>58.41</v>
      </c>
      <c r="BW7" s="25">
        <v>58.27</v>
      </c>
      <c r="BX7" s="25">
        <v>55.15</v>
      </c>
      <c r="BY7" s="25">
        <v>53.95</v>
      </c>
      <c r="BZ7" s="25">
        <v>49.51</v>
      </c>
      <c r="CA7" s="25">
        <v>229.5</v>
      </c>
      <c r="CB7" s="25">
        <v>262.41000000000003</v>
      </c>
      <c r="CC7" s="25">
        <v>228.43</v>
      </c>
      <c r="CD7" s="25">
        <v>235.43</v>
      </c>
      <c r="CE7" s="25">
        <v>258.2</v>
      </c>
      <c r="CF7" s="25">
        <v>298.25</v>
      </c>
      <c r="CG7" s="25">
        <v>303.27999999999997</v>
      </c>
      <c r="CH7" s="25">
        <v>303.81</v>
      </c>
      <c r="CI7" s="25">
        <v>310.26</v>
      </c>
      <c r="CJ7" s="25">
        <v>318.99</v>
      </c>
      <c r="CK7" s="25">
        <v>317.14</v>
      </c>
      <c r="CL7" s="25">
        <v>87.12</v>
      </c>
      <c r="CM7" s="25">
        <v>82.38</v>
      </c>
      <c r="CN7" s="25">
        <v>75.08</v>
      </c>
      <c r="CO7" s="25">
        <v>73.48</v>
      </c>
      <c r="CP7" s="25">
        <v>74.92</v>
      </c>
      <c r="CQ7" s="25">
        <v>56.04</v>
      </c>
      <c r="CR7" s="25">
        <v>58.52</v>
      </c>
      <c r="CS7" s="25">
        <v>58.88</v>
      </c>
      <c r="CT7" s="25">
        <v>58.16</v>
      </c>
      <c r="CU7" s="25">
        <v>55.9</v>
      </c>
      <c r="CV7" s="25">
        <v>55</v>
      </c>
      <c r="CW7" s="25">
        <v>61.82</v>
      </c>
      <c r="CX7" s="25">
        <v>64.209999999999994</v>
      </c>
      <c r="CY7" s="25">
        <v>69.790000000000006</v>
      </c>
      <c r="CZ7" s="25">
        <v>71.19</v>
      </c>
      <c r="DA7" s="25">
        <v>65.86</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0.78</v>
      </c>
      <c r="EE7" s="25">
        <v>0.31</v>
      </c>
      <c r="EF7" s="25">
        <v>0.68</v>
      </c>
      <c r="EG7" s="25">
        <v>0.45</v>
      </c>
      <c r="EH7" s="25">
        <v>0.31</v>
      </c>
      <c r="EI7" s="25">
        <v>0.71</v>
      </c>
      <c r="EJ7" s="25">
        <v>0.72</v>
      </c>
      <c r="EK7" s="25">
        <v>0.71</v>
      </c>
      <c r="EL7" s="25">
        <v>0.55000000000000004</v>
      </c>
      <c r="EM7" s="25">
        <v>0.44</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112</v>
      </c>
      <c r="D13" t="s">
        <v>111</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2025-02-17T06:27:00Z</cp:lastPrinted>
  <dcterms:created xsi:type="dcterms:W3CDTF">2024-12-11T05:10:13Z</dcterms:created>
  <dcterms:modified xsi:type="dcterms:W3CDTF">2025-02-17T06:27:38Z</dcterms:modified>
  <cp:category/>
</cp:coreProperties>
</file>