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n269\Desktop\hikaku修正\"/>
    </mc:Choice>
  </mc:AlternateContent>
  <xr:revisionPtr revIDLastSave="0" documentId="13_ncr:1_{FE7355C3-1AEB-4F8C-BDBF-4020D1F1EEE1}" xr6:coauthVersionLast="47" xr6:coauthVersionMax="47" xr10:uidLastSave="{00000000-0000-0000-0000-000000000000}"/>
  <workbookProtection workbookAlgorithmName="SHA-512" workbookHashValue="X2ISGg+MQ9dwRQ8gLGwfpiX6CYt1UsiBvJ8aDK7TtiQehhuvXloITHpLx67WeNIVppfir/1gwUlxBfOXvwTmwQ==" workbookSaltValue="Ix51Ozgg2CKV3SXvyUoDg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G85" i="4"/>
  <c r="F85" i="4"/>
  <c r="E85" i="4"/>
  <c r="AT10" i="4"/>
  <c r="I10"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<sst xmlns="http://schemas.openxmlformats.org/spreadsheetml/2006/main" count="253" uniqueCount="115">
  <si>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</si>
  <si>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</si>
  <si>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</si>
  <si>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</si>
  <si>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</si>
  <si>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</si>
  <si>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</si>
  <si>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</si>
  <si>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</si>
  <si>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</si>
  <si>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</si>
  <si>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</si>
  <si>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</si>
  <si>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</si>
  <si>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</si>
  <si>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</si>
  <si>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</si>
  <si>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</si>
  <si>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</si>
  <si>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</si>
  <si>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</si>
  <si>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</si>
  <si>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</si>
  <si>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</si>
  <si>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</si>
  <si>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</si>
  <si>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</si>
  <si>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</si>
  <si>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</si>
  <si>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</si>
  <si>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</si>
  <si>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</si>
  <si>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</si>
  <si>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</si>
  <si>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</si>
  <si>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</si>
  <si>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</si>
  <si>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</si>
  <si>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</si>
  <si>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</si>
  <si>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</si>
  <si>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</si>
  <si>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</si>
  <si>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</si>
  <si>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</si>
  <si>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</si>
  <si>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</si>
  <si>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</si>
  <si>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</si>
  <si>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</si>
  <si>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</si>
  <si>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</si>
  <si>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</si>
  <si>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</si>
  <si>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</si>
  <si>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</si>
  <si>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</si>
  <si>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</si>
  <si>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</si>
  <si>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</si>
  <si>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</si>
  <si>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</si>
  <si>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</si>
  <si>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</si>
  <si>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</si>
  <si>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</si>
  <si>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</si>
  <si>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</si>
  <si>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</si>
  <si>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</si>
  <si>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</si>
  <si>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</si>
  <si>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</si>
  <si>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</si>
  <si>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</si>
  <si>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</si>
  <si>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</si>
  <si>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</si>
  <si>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</si>
  <si>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</si>
  <si>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</si>
  <si>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</si>
  <si>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</si>
  <si>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</si>
  <si>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</si>
  <si>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</si>
  <si>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</si>
  <si>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</si>
  <si>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</si>
  <si>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</si>
  <si>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</si>
  <si>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</si>
  <si>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</si>
  <si>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</si>
  <si>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</si>
  <si>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</si>
  <si>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長洲町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</si>
  <si>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</si>
  <si>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</si>
  <si>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</si>
  <si>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</si>
  <si>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</si>
  <si>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</si>
  <si>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</si>
  <si>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</si>
  <si>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</si>
  <si>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</si>
  <si>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</si>
  <si>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</si>
  <si>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</si>
  <si>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</si>
  <si>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</si>
  <si>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特定地域生活排水処理事業で浄化槽を整備したのが平成15年度、16年度であるため、供用開始後20年～21年を経過していますが、毎月、定期点検を実施しており浄化槽本体に故障はなく良好に稼働しています。機器設備についてもブロアー装置の修繕・交換等の維持管理の範囲で対応可能となっています。</t>
    <phoneticPr fontId="4"/>
  </si>
  <si>
    <t>公共下水道の整備が効率的でない地域において公共下水道と同等の汚水処理を行うことで、生活環境及び衛生の向上を目的として事業を行っているため、使用料ですべての経費を賄うことは今後も難しい状況となっています。特定地域生活排水処理事業単独で経営指標を評価すると「累積欠損金比率」や「流動比率」等が年々悪化しておりますが、公共下水道事業、個別排水処理事業とあわせた3事業を一つの公営企業として経営することにより、下水道事業全体ではおおむね良好な経営状況となっています。</t>
    <phoneticPr fontId="4"/>
  </si>
  <si>
    <t>〇経常収支比率
維持管理などにかかる経費が使用料などの収入を上回っているため、経常収支比率は100％を下回り、累積欠損金比率も年々増加しています。
〇流動比率
現金不足から類似団体平均を大きく下回っているが、欠損及び現金不足については、平成29年度に公共下水道事業、個別排水処理事業と併せて下水道事業会計を設けて、公共下水道事業から生じる利益をもって補填し、経営を行っていきます。
〇企業債残高対事業規模比率
企業債残高のうち将来において一般会計繰入金を原資に償還する予定の額を控除して計上しているため、0％となっています。
〇経費回収率
汚水処理にかかる費用を使用料で賄えておらず、年々減少しています。
〇汚水処理原価
年間有収水量は減少しているが、維持管理費は増加しており汚水処理原価は増加傾向にあります。
〇施設利用率
全国平均や類似団体平均を下回っており、今後も１世帯あたりの使用人数が大幅に増えることは見込めないため、施設利用率の増加は難しい状況となっています。</t>
    <rPh sb="182" eb="18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</si>
</sst>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14-4CD0-A462-F61C5A7384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414-4CD0-A462-F61C5A7384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45.65</c:v>
                </c:pt>
                <c:pt idx="1">
                  <c:v>43.48</c:v>
                </c:pt>
                <c:pt idx="2">
                  <c:v>43.48</c:v>
                </c:pt>
                <c:pt idx="3">
                  <c:v>43.48</c:v>
                </c:pt>
                <c:pt idx="4">
                  <c:v>43.48</c:v>
                </c:pt>
              </c:numCache>
            </c:numRef>
          </c:val>
          <c:extLst>
            <c:ext xmlns:c16="http://schemas.microsoft.com/office/drawing/2014/chart" uri="{C3380CC4-5D6E-409C-BE32-E72D297353CC}">
              <c16:uniqueId val="{00000000-99EB-444E-A30B-7214D251E5E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99EB-444E-A30B-7214D251E5E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391-4157-83A7-FB54C6A537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9391-4157-83A7-FB54C6A537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65.91</c:v>
                </c:pt>
                <c:pt idx="1">
                  <c:v>63.65</c:v>
                </c:pt>
                <c:pt idx="2">
                  <c:v>60.79</c:v>
                </c:pt>
                <c:pt idx="3">
                  <c:v>59.11</c:v>
                </c:pt>
                <c:pt idx="4">
                  <c:v>56.99</c:v>
                </c:pt>
              </c:numCache>
            </c:numRef>
          </c:val>
          <c:extLst>
            <c:ext xmlns:c16="http://schemas.microsoft.com/office/drawing/2014/chart" uri="{C3380CC4-5D6E-409C-BE32-E72D297353CC}">
              <c16:uniqueId val="{00000000-B1C5-41EC-AE00-91EEF48544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96.05</c:v>
                </c:pt>
                <c:pt idx="1">
                  <c:v>99.03</c:v>
                </c:pt>
                <c:pt idx="2">
                  <c:v>100.41</c:v>
                </c:pt>
                <c:pt idx="3">
                  <c:v>100.17</c:v>
                </c:pt>
                <c:pt idx="4">
                  <c:v>96.95</c:v>
                </c:pt>
              </c:numCache>
            </c:numRef>
          </c:val>
          <c:smooth val="0"/>
          <c:extLst>
            <c:ext xmlns:c16="http://schemas.microsoft.com/office/drawing/2014/chart" uri="{C3380CC4-5D6E-409C-BE32-E72D297353CC}">
              <c16:uniqueId val="{00000001-B1C5-41EC-AE00-91EEF48544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17.29</c:v>
                </c:pt>
                <c:pt idx="1">
                  <c:v>23.06</c:v>
                </c:pt>
                <c:pt idx="2">
                  <c:v>28.82</c:v>
                </c:pt>
                <c:pt idx="3">
                  <c:v>34.58</c:v>
                </c:pt>
                <c:pt idx="4">
                  <c:v>40.340000000000003</c:v>
                </c:pt>
              </c:numCache>
            </c:numRef>
          </c:val>
          <c:extLst>
            <c:ext xmlns:c16="http://schemas.microsoft.com/office/drawing/2014/chart" uri="{C3380CC4-5D6E-409C-BE32-E72D297353CC}">
              <c16:uniqueId val="{00000000-84CA-4E1B-925A-AA77E3F8524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23.76</c:v>
                </c:pt>
                <c:pt idx="1">
                  <c:v>15.74</c:v>
                </c:pt>
                <c:pt idx="2">
                  <c:v>21.02</c:v>
                </c:pt>
                <c:pt idx="3">
                  <c:v>24.31</c:v>
                </c:pt>
                <c:pt idx="4">
                  <c:v>26.92</c:v>
                </c:pt>
              </c:numCache>
            </c:numRef>
          </c:val>
          <c:smooth val="0"/>
          <c:extLst>
            <c:ext xmlns:c16="http://schemas.microsoft.com/office/drawing/2014/chart" uri="{C3380CC4-5D6E-409C-BE32-E72D297353CC}">
              <c16:uniqueId val="{00000001-84CA-4E1B-925A-AA77E3F8524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84D-4E1C-9ADD-E9F67897AB4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84D-4E1C-9ADD-E9F67897AB4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273.83</c:v>
                </c:pt>
                <c:pt idx="1">
                  <c:v>396.34</c:v>
                </c:pt>
                <c:pt idx="2">
                  <c:v>538.92999999999995</c:v>
                </c:pt>
                <c:pt idx="3">
                  <c:v>700.8</c:v>
                </c:pt>
                <c:pt idx="4">
                  <c:v>873.24</c:v>
                </c:pt>
              </c:numCache>
            </c:numRef>
          </c:val>
          <c:extLst>
            <c:ext xmlns:c16="http://schemas.microsoft.com/office/drawing/2014/chart" uri="{C3380CC4-5D6E-409C-BE32-E72D297353CC}">
              <c16:uniqueId val="{00000000-91FF-4261-8EE2-102076090BD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123.82</c:v>
                </c:pt>
                <c:pt idx="1">
                  <c:v>74.239999999999995</c:v>
                </c:pt>
                <c:pt idx="2">
                  <c:v>83.92</c:v>
                </c:pt>
                <c:pt idx="3">
                  <c:v>89.31</c:v>
                </c:pt>
                <c:pt idx="4">
                  <c:v>91.33</c:v>
                </c:pt>
              </c:numCache>
            </c:numRef>
          </c:val>
          <c:smooth val="0"/>
          <c:extLst>
            <c:ext xmlns:c16="http://schemas.microsoft.com/office/drawing/2014/chart" uri="{C3380CC4-5D6E-409C-BE32-E72D297353CC}">
              <c16:uniqueId val="{00000001-91FF-4261-8EE2-102076090BD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-588.44000000000005</c:v>
                </c:pt>
                <c:pt idx="1">
                  <c:v>-692.96</c:v>
                </c:pt>
                <c:pt idx="2">
                  <c:v>-908.15</c:v>
                </c:pt>
                <c:pt idx="3">
                  <c:v>-1127.27</c:v>
                </c:pt>
                <c:pt idx="4">
                  <c:v>-1340.95</c:v>
                </c:pt>
              </c:numCache>
            </c:numRef>
          </c:val>
          <c:extLst>
            <c:ext xmlns:c16="http://schemas.microsoft.com/office/drawing/2014/chart" uri="{C3380CC4-5D6E-409C-BE32-E72D297353CC}">
              <c16:uniqueId val="{00000000-15ED-4A3E-8938-DD6CF48420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89.72</c:v>
                </c:pt>
                <c:pt idx="1">
                  <c:v>100.47</c:v>
                </c:pt>
                <c:pt idx="2">
                  <c:v>122.71</c:v>
                </c:pt>
                <c:pt idx="3">
                  <c:v>138.19999999999999</c:v>
                </c:pt>
                <c:pt idx="4">
                  <c:v>126.97</c:v>
                </c:pt>
              </c:numCache>
            </c:numRef>
          </c:val>
          <c:smooth val="0"/>
          <c:extLst>
            <c:ext xmlns:c16="http://schemas.microsoft.com/office/drawing/2014/chart" uri="{C3380CC4-5D6E-409C-BE32-E72D297353CC}">
              <c16:uniqueId val="{00000001-15ED-4A3E-8938-DD6CF48420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768.61</c:v>
                </c:pt>
                <c:pt idx="1">
                  <c:v>0</c:v>
                </c:pt>
                <c:pt idx="2">
                  <c:v>0</c:v>
                </c:pt>
                <c:pt idx="3">
                  <c:v>0</c:v>
                </c:pt>
                <c:pt idx="4">
                  <c:v>0</c:v>
                </c:pt>
              </c:numCache>
            </c:numRef>
          </c:val>
          <c:extLst>
            <c:ext xmlns:c16="http://schemas.microsoft.com/office/drawing/2014/chart" uri="{C3380CC4-5D6E-409C-BE32-E72D297353CC}">
              <c16:uniqueId val="{00000000-FB7A-42AE-8C8B-8B3A7D61964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FB7A-42AE-8C8B-8B3A7D61964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50.45</c:v>
                </c:pt>
                <c:pt idx="1">
                  <c:v>47.62</c:v>
                </c:pt>
                <c:pt idx="2">
                  <c:v>44.22</c:v>
                </c:pt>
                <c:pt idx="3">
                  <c:v>42.11</c:v>
                </c:pt>
                <c:pt idx="4">
                  <c:v>39.79</c:v>
                </c:pt>
              </c:numCache>
            </c:numRef>
          </c:val>
          <c:extLst>
            <c:ext xmlns:c16="http://schemas.microsoft.com/office/drawing/2014/chart" uri="{C3380CC4-5D6E-409C-BE32-E72D297353CC}">
              <c16:uniqueId val="{00000000-230D-4BC6-8661-8168D43E04B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230D-4BC6-8661-8168D43E04B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336.2</c:v>
                </c:pt>
                <c:pt idx="1">
                  <c:v>359.29</c:v>
                </c:pt>
                <c:pt idx="2">
                  <c:v>385.71</c:v>
                </c:pt>
                <c:pt idx="3">
                  <c:v>410.26</c:v>
                </c:pt>
                <c:pt idx="4">
                  <c:v>441.52</c:v>
                </c:pt>
              </c:numCache>
            </c:numRef>
          </c:val>
          <c:extLst>
            <c:ext xmlns:c16="http://schemas.microsoft.com/office/drawing/2014/chart" uri="{C3380CC4-5D6E-409C-BE32-E72D297353CC}">
              <c16:uniqueId val="{00000000-AF14-4558-B899-110CAC5128A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AF14-4558-B899-110CAC5128A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CB23" sqref="CB2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長洲町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15456</v>
      </c>
      <c r="AM8" s="36"/>
      <c r="AN8" s="36"/>
      <c r="AO8" s="36"/>
      <c r="AP8" s="36"/>
      <c r="AQ8" s="36"/>
      <c r="AR8" s="36"/>
      <c r="AS8" s="36"/>
      <c r="AT8" s="37">
        <f>データ!T6</f>
        <v>19.440000000000001</v>
      </c>
      <c r="AU8" s="37"/>
      <c r="AV8" s="37"/>
      <c r="AW8" s="37"/>
      <c r="AX8" s="37"/>
      <c r="AY8" s="37"/>
      <c r="AZ8" s="37"/>
      <c r="BA8" s="37"/>
      <c r="BB8" s="37">
        <f>データ!U6</f>
        <v>795.06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1842.96</v>
      </c>
      <c r="J10" s="37"/>
      <c r="K10" s="37"/>
      <c r="L10" s="37"/>
      <c r="M10" s="37"/>
      <c r="N10" s="37"/>
      <c r="O10" s="37"/>
      <c r="P10" s="37">
        <f>データ!P6</f>
        <v>0.51</v>
      </c>
      <c r="Q10" s="37"/>
      <c r="R10" s="37"/>
      <c r="S10" s="37"/>
      <c r="T10" s="37"/>
      <c r="U10" s="37"/>
      <c r="V10" s="37"/>
      <c r="W10" s="37">
        <f>データ!Q6</f>
        <v>100</v>
      </c>
      <c r="X10" s="37"/>
      <c r="Y10" s="37"/>
      <c r="Z10" s="37"/>
      <c r="AA10" s="37"/>
      <c r="AB10" s="37"/>
      <c r="AC10" s="37"/>
      <c r="AD10" s="36">
        <f>データ!R6</f>
        <v>3517</v>
      </c>
      <c r="AE10" s="36"/>
      <c r="AF10" s="36"/>
      <c r="AG10" s="36"/>
      <c r="AH10" s="36"/>
      <c r="AI10" s="36"/>
      <c r="AJ10" s="36"/>
      <c r="AK10" s="2"/>
      <c r="AL10" s="36">
        <f>データ!V6</f>
        <v>79</v>
      </c>
      <c r="AM10" s="36"/>
      <c r="AN10" s="36"/>
      <c r="AO10" s="36"/>
      <c r="AP10" s="36"/>
      <c r="AQ10" s="36"/>
      <c r="AR10" s="36"/>
      <c r="AS10" s="36"/>
      <c r="AT10" s="37">
        <f>データ!W6</f>
        <v>0.03</v>
      </c>
      <c r="AU10" s="37"/>
      <c r="AV10" s="37"/>
      <c r="AW10" s="37"/>
      <c r="AX10" s="37"/>
      <c r="AY10" s="37"/>
      <c r="AZ10" s="37"/>
      <c r="BA10" s="37"/>
      <c r="BB10" s="37">
        <f>データ!X6</f>
        <v>2633.33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6NO185qqtp6Ks5vHhnysqEaQmhiK/VP56f7BAXPcnu6RY0LV2tz/r7Ktb610S7D4Tz1NgmXWjq6fWyCFpkB0dg==" saltValue="Z6SmPQuRFiGpQh1zP4Rzh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433683</v>
      </c>
      <c r="D6" s="19">
        <f t="shared" si="3"/>
        <v>46</v>
      </c>
      <c r="E6" s="19">
        <f t="shared" si="3"/>
        <v>18</v>
      </c>
      <c r="F6" s="19">
        <f t="shared" si="3"/>
        <v>0</v>
      </c>
      <c r="G6" s="19">
        <f t="shared" si="3"/>
        <v>0</v>
      </c>
      <c r="H6" s="19" t="str">
        <f t="shared" si="3"/>
        <v>熊本県　長洲町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1842.96</v>
      </c>
      <c r="P6" s="20">
        <f t="shared" si="3"/>
        <v>0.51</v>
      </c>
      <c r="Q6" s="20">
        <f t="shared" si="3"/>
        <v>100</v>
      </c>
      <c r="R6" s="20">
        <f t="shared" si="3"/>
        <v>3517</v>
      </c>
      <c r="S6" s="20">
        <f t="shared" si="3"/>
        <v>15456</v>
      </c>
      <c r="T6" s="20">
        <f t="shared" si="3"/>
        <v>19.440000000000001</v>
      </c>
      <c r="U6" s="20">
        <f t="shared" si="3"/>
        <v>795.06</v>
      </c>
      <c r="V6" s="20">
        <f t="shared" si="3"/>
        <v>79</v>
      </c>
      <c r="W6" s="20">
        <f t="shared" si="3"/>
        <v>0.03</v>
      </c>
      <c r="X6" s="20">
        <f t="shared" si="3"/>
        <v>2633.33</v>
      </c>
      <c r="Y6" s="21">
        <f>IF(Y7="",NA(),Y7)</f>
        <v>65.91</v>
      </c>
      <c r="Z6" s="21">
        <f t="shared" ref="Z6:AH6" si="4">IF(Z7="",NA(),Z7)</f>
        <v>63.65</v>
      </c>
      <c r="AA6" s="21">
        <f t="shared" si="4"/>
        <v>60.79</v>
      </c>
      <c r="AB6" s="21">
        <f t="shared" si="4"/>
        <v>59.11</v>
      </c>
      <c r="AC6" s="21">
        <f t="shared" si="4"/>
        <v>56.99</v>
      </c>
      <c r="AD6" s="21">
        <f t="shared" si="4"/>
        <v>96.05</v>
      </c>
      <c r="AE6" s="21">
        <f t="shared" si="4"/>
        <v>99.03</v>
      </c>
      <c r="AF6" s="21">
        <f t="shared" si="4"/>
        <v>100.41</v>
      </c>
      <c r="AG6" s="21">
        <f t="shared" si="4"/>
        <v>100.17</v>
      </c>
      <c r="AH6" s="21">
        <f t="shared" si="4"/>
        <v>96.95</v>
      </c>
      <c r="AI6" s="20" t="str">
        <f>IF(AI7="","",IF(AI7="-","【-】","【"&amp;SUBSTITUTE(TEXT(AI7,"#,##0.00"),"-","△")&amp;"】"))</f>
        <v>【96.62】</v>
      </c>
      <c r="AJ6" s="21">
        <f>IF(AJ7="",NA(),AJ7)</f>
        <v>273.83</v>
      </c>
      <c r="AK6" s="21">
        <f t="shared" ref="AK6:AS6" si="5">IF(AK7="",NA(),AK7)</f>
        <v>396.34</v>
      </c>
      <c r="AL6" s="21">
        <f t="shared" si="5"/>
        <v>538.92999999999995</v>
      </c>
      <c r="AM6" s="21">
        <f t="shared" si="5"/>
        <v>700.8</v>
      </c>
      <c r="AN6" s="21">
        <f t="shared" si="5"/>
        <v>873.24</v>
      </c>
      <c r="AO6" s="21">
        <f t="shared" si="5"/>
        <v>123.82</v>
      </c>
      <c r="AP6" s="21">
        <f t="shared" si="5"/>
        <v>74.239999999999995</v>
      </c>
      <c r="AQ6" s="21">
        <f t="shared" si="5"/>
        <v>83.92</v>
      </c>
      <c r="AR6" s="21">
        <f t="shared" si="5"/>
        <v>89.31</v>
      </c>
      <c r="AS6" s="21">
        <f t="shared" si="5"/>
        <v>91.33</v>
      </c>
      <c r="AT6" s="20" t="str">
        <f>IF(AT7="","",IF(AT7="-","【-】","【"&amp;SUBSTITUTE(TEXT(AT7,"#,##0.00"),"-","△")&amp;"】"))</f>
        <v>【111.69】</v>
      </c>
      <c r="AU6" s="21">
        <f>IF(AU7="",NA(),AU7)</f>
        <v>-588.44000000000005</v>
      </c>
      <c r="AV6" s="21">
        <f t="shared" ref="AV6:BD6" si="6">IF(AV7="",NA(),AV7)</f>
        <v>-692.96</v>
      </c>
      <c r="AW6" s="21">
        <f t="shared" si="6"/>
        <v>-908.15</v>
      </c>
      <c r="AX6" s="21">
        <f t="shared" si="6"/>
        <v>-1127.27</v>
      </c>
      <c r="AY6" s="21">
        <f t="shared" si="6"/>
        <v>-1340.95</v>
      </c>
      <c r="AZ6" s="21">
        <f t="shared" si="6"/>
        <v>89.72</v>
      </c>
      <c r="BA6" s="21">
        <f t="shared" si="6"/>
        <v>100.47</v>
      </c>
      <c r="BB6" s="21">
        <f t="shared" si="6"/>
        <v>122.71</v>
      </c>
      <c r="BC6" s="21">
        <f t="shared" si="6"/>
        <v>138.19999999999999</v>
      </c>
      <c r="BD6" s="21">
        <f t="shared" si="6"/>
        <v>126.97</v>
      </c>
      <c r="BE6" s="20" t="str">
        <f>IF(BE7="","",IF(BE7="-","【-】","【"&amp;SUBSTITUTE(TEXT(BE7,"#,##0.00"),"-","△")&amp;"】"))</f>
        <v>【111.29】</v>
      </c>
      <c r="BF6" s="21">
        <f>IF(BF7="",NA(),BF7)</f>
        <v>768.61</v>
      </c>
      <c r="BG6" s="20">
        <f t="shared" ref="BG6:BO6" si="7">IF(BG7="",NA(),BG7)</f>
        <v>0</v>
      </c>
      <c r="BH6" s="20">
        <f t="shared" si="7"/>
        <v>0</v>
      </c>
      <c r="BI6" s="20">
        <f t="shared" si="7"/>
        <v>0</v>
      </c>
      <c r="BJ6" s="20">
        <f t="shared" si="7"/>
        <v>0</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50.45</v>
      </c>
      <c r="BR6" s="21">
        <f t="shared" ref="BR6:BZ6" si="8">IF(BR7="",NA(),BR7)</f>
        <v>47.62</v>
      </c>
      <c r="BS6" s="21">
        <f t="shared" si="8"/>
        <v>44.22</v>
      </c>
      <c r="BT6" s="21">
        <f t="shared" si="8"/>
        <v>42.11</v>
      </c>
      <c r="BU6" s="21">
        <f t="shared" si="8"/>
        <v>39.79</v>
      </c>
      <c r="BV6" s="21">
        <f t="shared" si="8"/>
        <v>62.5</v>
      </c>
      <c r="BW6" s="21">
        <f t="shared" si="8"/>
        <v>60.59</v>
      </c>
      <c r="BX6" s="21">
        <f t="shared" si="8"/>
        <v>60</v>
      </c>
      <c r="BY6" s="21">
        <f t="shared" si="8"/>
        <v>59.01</v>
      </c>
      <c r="BZ6" s="21">
        <f t="shared" si="8"/>
        <v>56.06</v>
      </c>
      <c r="CA6" s="20" t="str">
        <f>IF(CA7="","",IF(CA7="-","【-】","【"&amp;SUBSTITUTE(TEXT(CA7,"#,##0.00"),"-","△")&amp;"】"))</f>
        <v>【53.65】</v>
      </c>
      <c r="CB6" s="21">
        <f>IF(CB7="",NA(),CB7)</f>
        <v>336.2</v>
      </c>
      <c r="CC6" s="21">
        <f t="shared" ref="CC6:CK6" si="9">IF(CC7="",NA(),CC7)</f>
        <v>359.29</v>
      </c>
      <c r="CD6" s="21">
        <f t="shared" si="9"/>
        <v>385.71</v>
      </c>
      <c r="CE6" s="21">
        <f t="shared" si="9"/>
        <v>410.26</v>
      </c>
      <c r="CF6" s="21">
        <f t="shared" si="9"/>
        <v>441.52</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45.65</v>
      </c>
      <c r="CN6" s="21">
        <f t="shared" ref="CN6:CV6" si="10">IF(CN7="",NA(),CN7)</f>
        <v>43.48</v>
      </c>
      <c r="CO6" s="21">
        <f t="shared" si="10"/>
        <v>43.48</v>
      </c>
      <c r="CP6" s="21">
        <f t="shared" si="10"/>
        <v>43.48</v>
      </c>
      <c r="CQ6" s="21">
        <f t="shared" si="10"/>
        <v>43.48</v>
      </c>
      <c r="CR6" s="21">
        <f t="shared" si="10"/>
        <v>59.64</v>
      </c>
      <c r="CS6" s="21">
        <f t="shared" si="10"/>
        <v>58.19</v>
      </c>
      <c r="CT6" s="21">
        <f t="shared" si="10"/>
        <v>56.52</v>
      </c>
      <c r="CU6" s="21">
        <f t="shared" si="10"/>
        <v>88.45</v>
      </c>
      <c r="CV6" s="21">
        <f t="shared" si="10"/>
        <v>54.08</v>
      </c>
      <c r="CW6" s="20" t="str">
        <f>IF(CW7="","",IF(CW7="-","【-】","【"&amp;SUBSTITUTE(TEXT(CW7,"#,##0.00"),"-","△")&amp;"】"))</f>
        <v>【54.61】</v>
      </c>
      <c r="CX6" s="21">
        <f>IF(CX7="",NA(),CX7)</f>
        <v>100</v>
      </c>
      <c r="CY6" s="21">
        <f t="shared" ref="CY6:DG6" si="11">IF(CY7="",NA(),CY7)</f>
        <v>100</v>
      </c>
      <c r="CZ6" s="21">
        <f t="shared" si="11"/>
        <v>100</v>
      </c>
      <c r="DA6" s="21">
        <f t="shared" si="11"/>
        <v>100</v>
      </c>
      <c r="DB6" s="21">
        <f t="shared" si="11"/>
        <v>100</v>
      </c>
      <c r="DC6" s="21">
        <f t="shared" si="11"/>
        <v>90.63</v>
      </c>
      <c r="DD6" s="21">
        <f t="shared" si="11"/>
        <v>87.8</v>
      </c>
      <c r="DE6" s="21">
        <f t="shared" si="11"/>
        <v>88.43</v>
      </c>
      <c r="DF6" s="21">
        <f t="shared" si="11"/>
        <v>90.34</v>
      </c>
      <c r="DG6" s="21">
        <f t="shared" si="11"/>
        <v>90.57</v>
      </c>
      <c r="DH6" s="20" t="str">
        <f>IF(DH7="","",IF(DH7="-","【-】","【"&amp;SUBSTITUTE(TEXT(DH7,"#,##0.00"),"-","△")&amp;"】"))</f>
        <v>【85.31】</v>
      </c>
      <c r="DI6" s="21">
        <f>IF(DI7="",NA(),DI7)</f>
        <v>17.29</v>
      </c>
      <c r="DJ6" s="21">
        <f t="shared" ref="DJ6:DR6" si="12">IF(DJ7="",NA(),DJ7)</f>
        <v>23.06</v>
      </c>
      <c r="DK6" s="21">
        <f t="shared" si="12"/>
        <v>28.82</v>
      </c>
      <c r="DL6" s="21">
        <f t="shared" si="12"/>
        <v>34.58</v>
      </c>
      <c r="DM6" s="21">
        <f t="shared" si="12"/>
        <v>40.340000000000003</v>
      </c>
      <c r="DN6" s="21">
        <f t="shared" si="12"/>
        <v>23.76</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433683</v>
      </c>
      <c r="D7" s="23">
        <v>46</v>
      </c>
      <c r="E7" s="23">
        <v>18</v>
      </c>
      <c r="F7" s="23">
        <v>0</v>
      </c>
      <c r="G7" s="23">
        <v>0</v>
      </c>
      <c r="H7" s="23" t="s">
        <v>96</v>
      </c>
      <c r="I7" s="23" t="s">
        <v>97</v>
      </c>
      <c r="J7" s="23" t="s">
        <v>98</v>
      </c>
      <c r="K7" s="23" t="s">
        <v>99</v>
      </c>
      <c r="L7" s="23" t="s">
        <v>100</v>
      </c>
      <c r="M7" s="23" t="s">
        <v>101</v>
      </c>
      <c r="N7" s="24" t="s">
        <v>102</v>
      </c>
      <c r="O7" s="24">
        <v>1842.96</v>
      </c>
      <c r="P7" s="24">
        <v>0.51</v>
      </c>
      <c r="Q7" s="24">
        <v>100</v>
      </c>
      <c r="R7" s="24">
        <v>3517</v>
      </c>
      <c r="S7" s="24">
        <v>15456</v>
      </c>
      <c r="T7" s="24">
        <v>19.440000000000001</v>
      </c>
      <c r="U7" s="24">
        <v>795.06</v>
      </c>
      <c r="V7" s="24">
        <v>79</v>
      </c>
      <c r="W7" s="24">
        <v>0.03</v>
      </c>
      <c r="X7" s="24">
        <v>2633.33</v>
      </c>
      <c r="Y7" s="24">
        <v>65.91</v>
      </c>
      <c r="Z7" s="24">
        <v>63.65</v>
      </c>
      <c r="AA7" s="24">
        <v>60.79</v>
      </c>
      <c r="AB7" s="24">
        <v>59.11</v>
      </c>
      <c r="AC7" s="24">
        <v>56.99</v>
      </c>
      <c r="AD7" s="24">
        <v>96.05</v>
      </c>
      <c r="AE7" s="24">
        <v>99.03</v>
      </c>
      <c r="AF7" s="24">
        <v>100.41</v>
      </c>
      <c r="AG7" s="24">
        <v>100.17</v>
      </c>
      <c r="AH7" s="24">
        <v>96.95</v>
      </c>
      <c r="AI7" s="24">
        <v>96.62</v>
      </c>
      <c r="AJ7" s="24">
        <v>273.83</v>
      </c>
      <c r="AK7" s="24">
        <v>396.34</v>
      </c>
      <c r="AL7" s="24">
        <v>538.92999999999995</v>
      </c>
      <c r="AM7" s="24">
        <v>700.8</v>
      </c>
      <c r="AN7" s="24">
        <v>873.24</v>
      </c>
      <c r="AO7" s="24">
        <v>123.82</v>
      </c>
      <c r="AP7" s="24">
        <v>74.239999999999995</v>
      </c>
      <c r="AQ7" s="24">
        <v>83.92</v>
      </c>
      <c r="AR7" s="24">
        <v>89.31</v>
      </c>
      <c r="AS7" s="24">
        <v>91.33</v>
      </c>
      <c r="AT7" s="24">
        <v>111.69</v>
      </c>
      <c r="AU7" s="24">
        <v>-588.44000000000005</v>
      </c>
      <c r="AV7" s="24">
        <v>-692.96</v>
      </c>
      <c r="AW7" s="24">
        <v>-908.15</v>
      </c>
      <c r="AX7" s="24">
        <v>-1127.27</v>
      </c>
      <c r="AY7" s="24">
        <v>-1340.95</v>
      </c>
      <c r="AZ7" s="24">
        <v>89.72</v>
      </c>
      <c r="BA7" s="24">
        <v>100.47</v>
      </c>
      <c r="BB7" s="24">
        <v>122.71</v>
      </c>
      <c r="BC7" s="24">
        <v>138.19999999999999</v>
      </c>
      <c r="BD7" s="24">
        <v>126.97</v>
      </c>
      <c r="BE7" s="24">
        <v>111.29</v>
      </c>
      <c r="BF7" s="24">
        <v>768.61</v>
      </c>
      <c r="BG7" s="24">
        <v>0</v>
      </c>
      <c r="BH7" s="24">
        <v>0</v>
      </c>
      <c r="BI7" s="24">
        <v>0</v>
      </c>
      <c r="BJ7" s="24">
        <v>0</v>
      </c>
      <c r="BK7" s="24">
        <v>270.57</v>
      </c>
      <c r="BL7" s="24">
        <v>294.27</v>
      </c>
      <c r="BM7" s="24">
        <v>294.08999999999997</v>
      </c>
      <c r="BN7" s="24">
        <v>294.08999999999997</v>
      </c>
      <c r="BO7" s="24">
        <v>338.47</v>
      </c>
      <c r="BP7" s="24">
        <v>349.83</v>
      </c>
      <c r="BQ7" s="24">
        <v>50.45</v>
      </c>
      <c r="BR7" s="24">
        <v>47.62</v>
      </c>
      <c r="BS7" s="24">
        <v>44.22</v>
      </c>
      <c r="BT7" s="24">
        <v>42.11</v>
      </c>
      <c r="BU7" s="24">
        <v>39.79</v>
      </c>
      <c r="BV7" s="24">
        <v>62.5</v>
      </c>
      <c r="BW7" s="24">
        <v>60.59</v>
      </c>
      <c r="BX7" s="24">
        <v>60</v>
      </c>
      <c r="BY7" s="24">
        <v>59.01</v>
      </c>
      <c r="BZ7" s="24">
        <v>56.06</v>
      </c>
      <c r="CA7" s="24">
        <v>53.65</v>
      </c>
      <c r="CB7" s="24">
        <v>336.2</v>
      </c>
      <c r="CC7" s="24">
        <v>359.29</v>
      </c>
      <c r="CD7" s="24">
        <v>385.71</v>
      </c>
      <c r="CE7" s="24">
        <v>410.26</v>
      </c>
      <c r="CF7" s="24">
        <v>441.52</v>
      </c>
      <c r="CG7" s="24">
        <v>269.33</v>
      </c>
      <c r="CH7" s="24">
        <v>280.23</v>
      </c>
      <c r="CI7" s="24">
        <v>282.70999999999998</v>
      </c>
      <c r="CJ7" s="24">
        <v>291.82</v>
      </c>
      <c r="CK7" s="24">
        <v>304.36</v>
      </c>
      <c r="CL7" s="24">
        <v>307.86</v>
      </c>
      <c r="CM7" s="24">
        <v>45.65</v>
      </c>
      <c r="CN7" s="24">
        <v>43.48</v>
      </c>
      <c r="CO7" s="24">
        <v>43.48</v>
      </c>
      <c r="CP7" s="24">
        <v>43.48</v>
      </c>
      <c r="CQ7" s="24">
        <v>43.48</v>
      </c>
      <c r="CR7" s="24">
        <v>59.64</v>
      </c>
      <c r="CS7" s="24">
        <v>58.19</v>
      </c>
      <c r="CT7" s="24">
        <v>56.52</v>
      </c>
      <c r="CU7" s="24">
        <v>88.45</v>
      </c>
      <c r="CV7" s="24">
        <v>54.08</v>
      </c>
      <c r="CW7" s="24">
        <v>54.61</v>
      </c>
      <c r="CX7" s="24">
        <v>100</v>
      </c>
      <c r="CY7" s="24">
        <v>100</v>
      </c>
      <c r="CZ7" s="24">
        <v>100</v>
      </c>
      <c r="DA7" s="24">
        <v>100</v>
      </c>
      <c r="DB7" s="24">
        <v>100</v>
      </c>
      <c r="DC7" s="24">
        <v>90.63</v>
      </c>
      <c r="DD7" s="24">
        <v>87.8</v>
      </c>
      <c r="DE7" s="24">
        <v>88.43</v>
      </c>
      <c r="DF7" s="24">
        <v>90.34</v>
      </c>
      <c r="DG7" s="24">
        <v>90.57</v>
      </c>
      <c r="DH7" s="24">
        <v>85.31</v>
      </c>
      <c r="DI7" s="24">
        <v>17.29</v>
      </c>
      <c r="DJ7" s="24">
        <v>23.06</v>
      </c>
      <c r="DK7" s="24">
        <v>28.82</v>
      </c>
      <c r="DL7" s="24">
        <v>34.58</v>
      </c>
      <c r="DM7" s="24">
        <v>40.340000000000003</v>
      </c>
      <c r="DN7" s="24">
        <v>23.76</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長洲町役場　森下英治</cp:lastModifiedBy>
  <cp:lastPrinted>2025-01-28T09:58:20Z</cp:lastPrinted>
  <dcterms:created xsi:type="dcterms:W3CDTF">2025-01-24T07:25:21Z</dcterms:created>
  <dcterms:modified xsi:type="dcterms:W3CDTF">2025-02-17T00:26:17Z</dcterms:modified>
  <cp:category/>
</cp:coreProperties>
</file>