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4810401\Downloads\"/>
    </mc:Choice>
  </mc:AlternateContent>
  <workbookProtection workbookAlgorithmName="SHA-512" workbookHashValue="LVF+ajh4+dJLXsH3FCRjffsxwpv/V/cBNh0xlF5QM9RnGY8eitL5UiJt4WVoPQptpERlkf7DbsqpQaX1vdQLGg==" workbookSaltValue="vfwYaFRlQWzPUS6s+YioMA==" workbookSpinCount="100000" lockStructure="1"/>
  <bookViews>
    <workbookView xWindow="-120" yWindow="-120" windowWidth="20730" windowHeight="1104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I85" i="4"/>
  <c r="F85" i="4"/>
  <c r="AT10" i="4"/>
  <c r="I10" i="4"/>
  <c r="I8" i="4"/>
</calcChain>
</file>

<file path=xl/sharedStrings.xml><?xml version="1.0" encoding="utf-8"?>
<sst xmlns="http://schemas.openxmlformats.org/spreadsheetml/2006/main" count="231" uniqueCount="116">
  <si>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</si>
  <si>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</si>
  <si>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</si>
  <si>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</si>
  <si>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</si>
  <si>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</si>
  <si>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</si>
  <si>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</si>
  <si>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</si>
  <si>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</si>
  <si>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</si>
  <si>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</si>
  <si>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</si>
  <si>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</si>
  <si>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</si>
  <si>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</si>
  <si>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</si>
  <si>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</si>
  <si>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</si>
  <si>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</si>
  <si>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</si>
  <si>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</si>
  <si>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</si>
  <si>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</si>
  <si>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</si>
  <si>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</si>
  <si>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</si>
  <si>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</si>
  <si>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</si>
  <si>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</si>
  <si>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</si>
  <si>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</si>
  <si>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</si>
  <si>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</si>
  <si>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</si>
  <si>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</si>
  <si>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</si>
  <si>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</si>
  <si>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</si>
  <si>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</si>
  <si>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</si>
  <si>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</si>
  <si>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</si>
  <si>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</si>
  <si>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</si>
  <si>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</si>
  <si>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</si>
  <si>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</si>
  <si>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</si>
  <si>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</si>
  <si>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</si>
  <si>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</si>
  <si>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</si>
  <si>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</si>
  <si>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</si>
  <si>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</si>
  <si>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</si>
  <si>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</si>
  <si>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</si>
  <si>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</si>
  <si>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</si>
  <si>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</si>
  <si>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</si>
  <si>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</si>
  <si>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</si>
  <si>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</si>
  <si>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</si>
  <si>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</si>
  <si>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</si>
  <si>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</si>
  <si>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</si>
  <si>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</si>
  <si>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</si>
  <si>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</si>
  <si>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</si>
  <si>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</si>
  <si>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</si>
  <si>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</si>
  <si>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</si>
  <si>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</si>
  <si>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</si>
  <si>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</si>
  <si>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</si>
  <si>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</si>
  <si>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</si>
  <si>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</si>
  <si>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</si>
  <si>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</si>
  <si>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</si>
  <si>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</si>
  <si>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</si>
  <si>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</si>
  <si>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</si>
  <si>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</si>
  <si>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</si>
  <si>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</si>
  <si>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天草市</t>
  </si>
  <si>
    <t>法適用</t>
  </si>
  <si>
    <t>下水道事業</t>
  </si>
  <si>
    <t>漁業集落排水</t>
  </si>
  <si>
    <t>H1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</si>
  <si>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</si>
  <si>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</si>
  <si>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</si>
  <si>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</si>
  <si>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</si>
  <si>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</si>
  <si>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</si>
  <si>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</si>
  <si>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</si>
  <si>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</si>
  <si>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</si>
  <si>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</si>
  <si>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本事業は、複数の小規模処理区から構成されており、汚水処理原価は高く、経費回収率が低いことから厳しい経営環境にあります。
　本事業単独による経費回収率の上昇は見込めない状況にありますので、更なる水洗化率向上を図り、集合処理4事業（公共、特環、漁集、農集）会計全体での経営健全化を図ります。
　令和5年3月に策定した経営戦略については、計画のローリングを行い、将来の経営予測に努めます。</t>
    <phoneticPr fontId="4"/>
  </si>
  <si>
    <t>①全国・類似団体平均を下回っていますが、資産の老朽化は進んでいます。今後はストックマネジメント計画により計画的に更新を行います。
②供用開始から39年であり、現在のところ法定耐用年数を経過した管渠は存在しません。そのため、管渠の本格的な更新は当面生じませんが、点検・診断を実施し、計画的な更新や維持管理に努めます。
③本事業では、本格的な管渠の更新は当面生じません。今後は点検・診断を定期的に実施しながら維持管理に努めます。</t>
    <phoneticPr fontId="4"/>
  </si>
  <si>
    <t>①全国・類似団体平均を上回っています。単年度収支比率は100%以上を維持していますが、人口減少などにより下水道使用料が減少しているため、減少傾向にあります。今後も健全経営を維持するため、経費削減に努める必要があります。
②累積欠損金は生じていません。
③全国・類似団体平均を上回っています。一般会計補助金の減少により流動資産が減少しているため、数値は減少傾向にあります。R3年度の数値が高い要因はR2年度に比べR3年度の企業債償還額が減少したため。今後も支払能力を高めるためにも引き続き経営改善を行う必要があります。
④全国・類似団体に比べ低い水準にあります。企業債の借り入れをしながら計画的な更新を行っています。今後も計画的に借り入れを行っていきます。
⑤全国・類似団体平均を上回っていますが、100%を下回っており使用料で回収すべき経費を全て使用料で賄えていません。今後も接続率の向上を図り、使用料収入の確保に努めます。
⑥全国・類似団体平均を下回っています。今後も維持管理費の削減、接続率の向上による有収水量を増加させる経営改善に努めます。
⑦全国・類似団体平均を上回っていますが100％を大きく下回っており、効率的な利用ができていない状況です。利用率向上のため、水洗化の推進を行っていますが、人口が減少するなか困難な状況です。
⑧全国・類似団体平均を下回っています。今後も処理区域の拡大は見込んでいないため、現在の処理区内で接続率向上に努めます。</t>
    <rPh sb="145" eb="151">
      <t>イッパンカイケイホジョ</t>
    </rPh>
    <rPh sb="151" eb="152">
      <t>キン</t>
    </rPh>
    <rPh sb="153" eb="155">
      <t>ゲンショウ</t>
    </rPh>
    <rPh sb="158" eb="162">
      <t>リュウドウシサン</t>
    </rPh>
    <rPh sb="163" eb="165">
      <t>ゲンショウ</t>
    </rPh>
    <rPh sb="172" eb="174">
      <t>スウチ</t>
    </rPh>
    <rPh sb="175" eb="179">
      <t>ゲンショウケイコウ</t>
    </rPh>
    <rPh sb="187" eb="189">
      <t>ネンド</t>
    </rPh>
    <rPh sb="190" eb="192">
      <t>スウチ</t>
    </rPh>
    <rPh sb="193" eb="194">
      <t>タカ</t>
    </rPh>
    <rPh sb="195" eb="197">
      <t>ヨウイン</t>
    </rPh>
    <rPh sb="200" eb="202">
      <t>ネンド</t>
    </rPh>
    <rPh sb="203" eb="204">
      <t>クラ</t>
    </rPh>
    <rPh sb="207" eb="209">
      <t>ネンド</t>
    </rPh>
    <rPh sb="210" eb="216">
      <t>キギョウサイショウカンガク</t>
    </rPh>
    <rPh sb="217" eb="219">
      <t>ゲンショウ</t>
    </rPh>
    <rPh sb="280" eb="283">
      <t>キギョウサイ</t>
    </rPh>
    <rPh sb="284" eb="285">
      <t>カ</t>
    </rPh>
    <rPh sb="286" eb="287">
      <t>イ</t>
    </rPh>
    <rPh sb="293" eb="296">
      <t>ケイカクテキ</t>
    </rPh>
    <rPh sb="297" eb="299">
      <t>コウシン</t>
    </rPh>
    <rPh sb="300" eb="301">
      <t>オコナ</t>
    </rPh>
    <rPh sb="475" eb="477">
      <t>ゼンコク</t>
    </rPh>
    <rPh sb="485" eb="486">
      <t>ウエ</t>
    </rPh>
    <rPh sb="498" eb="499">
      <t>オオ</t>
    </rPh>
    <rPh sb="501" eb="503">
      <t>シタマワ</t>
    </rPh>
    <rPh sb="508" eb="511">
      <t>コウリツテキ</t>
    </rPh>
    <rPh sb="512" eb="514">
      <t>リヨウ</t>
    </rPh>
    <rPh sb="521" eb="523">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</si>
</sst>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0F-499D-940F-6D051B2E2706}"/>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0.01</c:v>
                </c:pt>
                <c:pt idx="2" formatCode="#,##0.00;&quot;△&quot;#,##0.00">
                  <c:v>0</c:v>
                </c:pt>
                <c:pt idx="3">
                  <c:v>0.02</c:v>
                </c:pt>
                <c:pt idx="4" formatCode="#,##0.00;&quot;△&quot;#,##0.00">
                  <c:v>0</c:v>
                </c:pt>
              </c:numCache>
            </c:numRef>
          </c:val>
          <c:smooth val="0"/>
          <c:extLst>
            <c:ext xmlns:c16="http://schemas.microsoft.com/office/drawing/2014/chart" uri="{C3380CC4-5D6E-409C-BE32-E72D297353CC}">
              <c16:uniqueId val="{00000001-1A0F-499D-940F-6D051B2E2706}"/>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31.87</c:v>
                </c:pt>
                <c:pt idx="1">
                  <c:v>32.32</c:v>
                </c:pt>
                <c:pt idx="2">
                  <c:v>32.81</c:v>
                </c:pt>
                <c:pt idx="3">
                  <c:v>32.18</c:v>
                </c:pt>
                <c:pt idx="4">
                  <c:v>31.07</c:v>
                </c:pt>
              </c:numCache>
            </c:numRef>
          </c:val>
          <c:extLst>
            <c:ext xmlns:c16="http://schemas.microsoft.com/office/drawing/2014/chart" uri="{C3380CC4-5D6E-409C-BE32-E72D297353CC}">
              <c16:uniqueId val="{00000000-25BD-454B-865F-6CCAF70EF69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39.130000000000003</c:v>
                </c:pt>
                <c:pt idx="1">
                  <c:v>40.29</c:v>
                </c:pt>
                <c:pt idx="2">
                  <c:v>40.11</c:v>
                </c:pt>
                <c:pt idx="3">
                  <c:v>37.67</c:v>
                </c:pt>
                <c:pt idx="4">
                  <c:v>30.99</c:v>
                </c:pt>
              </c:numCache>
            </c:numRef>
          </c:val>
          <c:smooth val="0"/>
          <c:extLst>
            <c:ext xmlns:c16="http://schemas.microsoft.com/office/drawing/2014/chart" uri="{C3380CC4-5D6E-409C-BE32-E72D297353CC}">
              <c16:uniqueId val="{00000001-25BD-454B-865F-6CCAF70EF69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68.39</c:v>
                </c:pt>
                <c:pt idx="1">
                  <c:v>70.66</c:v>
                </c:pt>
                <c:pt idx="2">
                  <c:v>71.290000000000006</c:v>
                </c:pt>
                <c:pt idx="3">
                  <c:v>72.92</c:v>
                </c:pt>
                <c:pt idx="4">
                  <c:v>69.91</c:v>
                </c:pt>
              </c:numCache>
            </c:numRef>
          </c:val>
          <c:extLst>
            <c:ext xmlns:c16="http://schemas.microsoft.com/office/drawing/2014/chart" uri="{C3380CC4-5D6E-409C-BE32-E72D297353CC}">
              <c16:uniqueId val="{00000000-E89C-4C23-AF0A-E31AE65EB83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86.33</c:v>
                </c:pt>
                <c:pt idx="1">
                  <c:v>87.49</c:v>
                </c:pt>
                <c:pt idx="2">
                  <c:v>87.61</c:v>
                </c:pt>
                <c:pt idx="3">
                  <c:v>87.94</c:v>
                </c:pt>
                <c:pt idx="4">
                  <c:v>85.45</c:v>
                </c:pt>
              </c:numCache>
            </c:numRef>
          </c:val>
          <c:smooth val="0"/>
          <c:extLst>
            <c:ext xmlns:c16="http://schemas.microsoft.com/office/drawing/2014/chart" uri="{C3380CC4-5D6E-409C-BE32-E72D297353CC}">
              <c16:uniqueId val="{00000001-E89C-4C23-AF0A-E31AE65EB83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121.51</c:v>
                </c:pt>
                <c:pt idx="1">
                  <c:v>112.64</c:v>
                </c:pt>
                <c:pt idx="2">
                  <c:v>111.45</c:v>
                </c:pt>
                <c:pt idx="3">
                  <c:v>104.95</c:v>
                </c:pt>
                <c:pt idx="4">
                  <c:v>106.97</c:v>
                </c:pt>
              </c:numCache>
            </c:numRef>
          </c:val>
          <c:extLst>
            <c:ext xmlns:c16="http://schemas.microsoft.com/office/drawing/2014/chart" uri="{C3380CC4-5D6E-409C-BE32-E72D297353CC}">
              <c16:uniqueId val="{00000000-147B-440F-8A72-8D3957CC04A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100.27</c:v>
                </c:pt>
                <c:pt idx="1">
                  <c:v>95.71</c:v>
                </c:pt>
                <c:pt idx="2">
                  <c:v>96.59</c:v>
                </c:pt>
                <c:pt idx="3">
                  <c:v>96.86</c:v>
                </c:pt>
                <c:pt idx="4">
                  <c:v>97.07</c:v>
                </c:pt>
              </c:numCache>
            </c:numRef>
          </c:val>
          <c:smooth val="0"/>
          <c:extLst>
            <c:ext xmlns:c16="http://schemas.microsoft.com/office/drawing/2014/chart" uri="{C3380CC4-5D6E-409C-BE32-E72D297353CC}">
              <c16:uniqueId val="{00000001-147B-440F-8A72-8D3957CC04A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14.46</c:v>
                </c:pt>
                <c:pt idx="1">
                  <c:v>17.84</c:v>
                </c:pt>
                <c:pt idx="2">
                  <c:v>21.24</c:v>
                </c:pt>
                <c:pt idx="3">
                  <c:v>24.19</c:v>
                </c:pt>
                <c:pt idx="4">
                  <c:v>27.33</c:v>
                </c:pt>
              </c:numCache>
            </c:numRef>
          </c:val>
          <c:extLst>
            <c:ext xmlns:c16="http://schemas.microsoft.com/office/drawing/2014/chart" uri="{C3380CC4-5D6E-409C-BE32-E72D297353CC}">
              <c16:uniqueId val="{00000000-C3D4-4A73-A39C-9187001C5CA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32.14</c:v>
                </c:pt>
                <c:pt idx="1">
                  <c:v>29.9</c:v>
                </c:pt>
                <c:pt idx="2">
                  <c:v>32.58</c:v>
                </c:pt>
                <c:pt idx="3">
                  <c:v>37.479999999999997</c:v>
                </c:pt>
                <c:pt idx="4">
                  <c:v>35.07</c:v>
                </c:pt>
              </c:numCache>
            </c:numRef>
          </c:val>
          <c:smooth val="0"/>
          <c:extLst>
            <c:ext xmlns:c16="http://schemas.microsoft.com/office/drawing/2014/chart" uri="{C3380CC4-5D6E-409C-BE32-E72D297353CC}">
              <c16:uniqueId val="{00000001-C3D4-4A73-A39C-9187001C5CA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971-4C3A-B3C1-3920FCCB503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971-4C3A-B3C1-3920FCCB503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14F-4CC4-A535-18A0E664F16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6.23</c:v>
                </c:pt>
                <c:pt idx="1">
                  <c:v>11.66</c:v>
                </c:pt>
                <c:pt idx="2">
                  <c:v>18.57</c:v>
                </c:pt>
                <c:pt idx="3">
                  <c:v>17.78</c:v>
                </c:pt>
                <c:pt idx="4">
                  <c:v>40.729999999999997</c:v>
                </c:pt>
              </c:numCache>
            </c:numRef>
          </c:val>
          <c:smooth val="0"/>
          <c:extLst>
            <c:ext xmlns:c16="http://schemas.microsoft.com/office/drawing/2014/chart" uri="{C3380CC4-5D6E-409C-BE32-E72D297353CC}">
              <c16:uniqueId val="{00000001-214F-4CC4-A535-18A0E664F16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77.540000000000006</c:v>
                </c:pt>
                <c:pt idx="1">
                  <c:v>88.46</c:v>
                </c:pt>
                <c:pt idx="2">
                  <c:v>121.73</c:v>
                </c:pt>
                <c:pt idx="3">
                  <c:v>114.15</c:v>
                </c:pt>
                <c:pt idx="4">
                  <c:v>95.26</c:v>
                </c:pt>
              </c:numCache>
            </c:numRef>
          </c:val>
          <c:extLst>
            <c:ext xmlns:c16="http://schemas.microsoft.com/office/drawing/2014/chart" uri="{C3380CC4-5D6E-409C-BE32-E72D297353CC}">
              <c16:uniqueId val="{00000000-DF89-4993-8F79-654D14E472C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33.43</c:v>
                </c:pt>
                <c:pt idx="1">
                  <c:v>53.11</c:v>
                </c:pt>
                <c:pt idx="2">
                  <c:v>54.48</c:v>
                </c:pt>
                <c:pt idx="3">
                  <c:v>51.12</c:v>
                </c:pt>
                <c:pt idx="4">
                  <c:v>61.08</c:v>
                </c:pt>
              </c:numCache>
            </c:numRef>
          </c:val>
          <c:smooth val="0"/>
          <c:extLst>
            <c:ext xmlns:c16="http://schemas.microsoft.com/office/drawing/2014/chart" uri="{C3380CC4-5D6E-409C-BE32-E72D297353CC}">
              <c16:uniqueId val="{00000001-DF89-4993-8F79-654D14E472C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1.43</c:v>
                </c:pt>
                <c:pt idx="1">
                  <c:v>267.42</c:v>
                </c:pt>
                <c:pt idx="2">
                  <c:v>156.66999999999999</c:v>
                </c:pt>
                <c:pt idx="3">
                  <c:v>147.31</c:v>
                </c:pt>
                <c:pt idx="4">
                  <c:v>138.76</c:v>
                </c:pt>
              </c:numCache>
            </c:numRef>
          </c:val>
          <c:extLst>
            <c:ext xmlns:c16="http://schemas.microsoft.com/office/drawing/2014/chart" uri="{C3380CC4-5D6E-409C-BE32-E72D297353CC}">
              <c16:uniqueId val="{00000000-2BA4-42BC-94F7-898162F78D6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641.42999999999995</c:v>
                </c:pt>
                <c:pt idx="1">
                  <c:v>807.81</c:v>
                </c:pt>
                <c:pt idx="2">
                  <c:v>733.23</c:v>
                </c:pt>
                <c:pt idx="3">
                  <c:v>607.88</c:v>
                </c:pt>
                <c:pt idx="4">
                  <c:v>892.29</c:v>
                </c:pt>
              </c:numCache>
            </c:numRef>
          </c:val>
          <c:smooth val="0"/>
          <c:extLst>
            <c:ext xmlns:c16="http://schemas.microsoft.com/office/drawing/2014/chart" uri="{C3380CC4-5D6E-409C-BE32-E72D297353CC}">
              <c16:uniqueId val="{00000001-2BA4-42BC-94F7-898162F78D6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69.41</c:v>
                </c:pt>
                <c:pt idx="1">
                  <c:v>56.3</c:v>
                </c:pt>
                <c:pt idx="2">
                  <c:v>62.42</c:v>
                </c:pt>
                <c:pt idx="3">
                  <c:v>60.88</c:v>
                </c:pt>
                <c:pt idx="4">
                  <c:v>60.71</c:v>
                </c:pt>
              </c:numCache>
            </c:numRef>
          </c:val>
          <c:extLst>
            <c:ext xmlns:c16="http://schemas.microsoft.com/office/drawing/2014/chart" uri="{C3380CC4-5D6E-409C-BE32-E72D297353CC}">
              <c16:uniqueId val="{00000000-70F0-4ACD-9910-68428BA9797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56.93</c:v>
                </c:pt>
                <c:pt idx="1">
                  <c:v>49.44</c:v>
                </c:pt>
                <c:pt idx="2">
                  <c:v>54.39</c:v>
                </c:pt>
                <c:pt idx="3">
                  <c:v>48.98</c:v>
                </c:pt>
                <c:pt idx="4">
                  <c:v>46.45</c:v>
                </c:pt>
              </c:numCache>
            </c:numRef>
          </c:val>
          <c:smooth val="0"/>
          <c:extLst>
            <c:ext xmlns:c16="http://schemas.microsoft.com/office/drawing/2014/chart" uri="{C3380CC4-5D6E-409C-BE32-E72D297353CC}">
              <c16:uniqueId val="{00000001-70F0-4ACD-9910-68428BA9797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263.68</c:v>
                </c:pt>
                <c:pt idx="1">
                  <c:v>324.5</c:v>
                </c:pt>
                <c:pt idx="2">
                  <c:v>293.13</c:v>
                </c:pt>
                <c:pt idx="3">
                  <c:v>301.64999999999998</c:v>
                </c:pt>
                <c:pt idx="4">
                  <c:v>301.83</c:v>
                </c:pt>
              </c:numCache>
            </c:numRef>
          </c:val>
          <c:extLst>
            <c:ext xmlns:c16="http://schemas.microsoft.com/office/drawing/2014/chart" uri="{C3380CC4-5D6E-409C-BE32-E72D297353CC}">
              <c16:uniqueId val="{00000000-18E1-4DEE-B810-4DD492F5F21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300.17</c:v>
                </c:pt>
                <c:pt idx="1">
                  <c:v>343.49</c:v>
                </c:pt>
                <c:pt idx="2">
                  <c:v>318.06</c:v>
                </c:pt>
                <c:pt idx="3">
                  <c:v>362.51</c:v>
                </c:pt>
                <c:pt idx="4">
                  <c:v>361.83</c:v>
                </c:pt>
              </c:numCache>
            </c:numRef>
          </c:val>
          <c:smooth val="0"/>
          <c:extLst>
            <c:ext xmlns:c16="http://schemas.microsoft.com/office/drawing/2014/chart" uri="{C3380CC4-5D6E-409C-BE32-E72D297353CC}">
              <c16:uniqueId val="{00000001-18E1-4DEE-B810-4DD492F5F21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熊本県　天草市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法適用</v>
      </c>
      <c r="C8" s="39"/>
      <c r="D8" s="39"/>
      <c r="E8" s="39"/>
      <c r="F8" s="39"/>
      <c r="G8" s="39"/>
      <c r="H8" s="39"/>
      <c r="I8" s="39" t="str">
        <f>データ!J6</f>
        <v>下水道事業</v>
      </c>
      <c r="J8" s="39"/>
      <c r="K8" s="39"/>
      <c r="L8" s="39"/>
      <c r="M8" s="39"/>
      <c r="N8" s="39"/>
      <c r="O8" s="39"/>
      <c r="P8" s="39" t="str">
        <f>データ!K6</f>
        <v>漁業集落排水</v>
      </c>
      <c r="Q8" s="39"/>
      <c r="R8" s="39"/>
      <c r="S8" s="39"/>
      <c r="T8" s="39"/>
      <c r="U8" s="39"/>
      <c r="V8" s="39"/>
      <c r="W8" s="39" t="str">
        <f>データ!L6</f>
        <v>H1</v>
      </c>
      <c r="X8" s="39"/>
      <c r="Y8" s="39"/>
      <c r="Z8" s="39"/>
      <c r="AA8" s="39"/>
      <c r="AB8" s="39"/>
      <c r="AC8" s="39"/>
      <c r="AD8" s="40" t="str">
        <f>データ!$M$6</f>
        <v>非設置</v>
      </c>
      <c r="AE8" s="40"/>
      <c r="AF8" s="40"/>
      <c r="AG8" s="40"/>
      <c r="AH8" s="40"/>
      <c r="AI8" s="40"/>
      <c r="AJ8" s="40"/>
      <c r="AK8" s="3"/>
      <c r="AL8" s="41">
        <f>データ!S6</f>
        <v>73437</v>
      </c>
      <c r="AM8" s="41"/>
      <c r="AN8" s="41"/>
      <c r="AO8" s="41"/>
      <c r="AP8" s="41"/>
      <c r="AQ8" s="41"/>
      <c r="AR8" s="41"/>
      <c r="AS8" s="41"/>
      <c r="AT8" s="34">
        <f>データ!T6</f>
        <v>683.82</v>
      </c>
      <c r="AU8" s="34"/>
      <c r="AV8" s="34"/>
      <c r="AW8" s="34"/>
      <c r="AX8" s="34"/>
      <c r="AY8" s="34"/>
      <c r="AZ8" s="34"/>
      <c r="BA8" s="34"/>
      <c r="BB8" s="34">
        <f>データ!U6</f>
        <v>107.39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f>データ!O6</f>
        <v>72.86</v>
      </c>
      <c r="J10" s="34"/>
      <c r="K10" s="34"/>
      <c r="L10" s="34"/>
      <c r="M10" s="34"/>
      <c r="N10" s="34"/>
      <c r="O10" s="34"/>
      <c r="P10" s="34">
        <f>データ!P6</f>
        <v>7.68</v>
      </c>
      <c r="Q10" s="34"/>
      <c r="R10" s="34"/>
      <c r="S10" s="34"/>
      <c r="T10" s="34"/>
      <c r="U10" s="34"/>
      <c r="V10" s="34"/>
      <c r="W10" s="34">
        <f>データ!Q6</f>
        <v>87.6</v>
      </c>
      <c r="X10" s="34"/>
      <c r="Y10" s="34"/>
      <c r="Z10" s="34"/>
      <c r="AA10" s="34"/>
      <c r="AB10" s="34"/>
      <c r="AC10" s="34"/>
      <c r="AD10" s="41">
        <f>データ!R6</f>
        <v>3740</v>
      </c>
      <c r="AE10" s="41"/>
      <c r="AF10" s="41"/>
      <c r="AG10" s="41"/>
      <c r="AH10" s="41"/>
      <c r="AI10" s="41"/>
      <c r="AJ10" s="41"/>
      <c r="AK10" s="2"/>
      <c r="AL10" s="41">
        <f>データ!V6</f>
        <v>5567</v>
      </c>
      <c r="AM10" s="41"/>
      <c r="AN10" s="41"/>
      <c r="AO10" s="41"/>
      <c r="AP10" s="41"/>
      <c r="AQ10" s="41"/>
      <c r="AR10" s="41"/>
      <c r="AS10" s="41"/>
      <c r="AT10" s="34">
        <f>データ!W6</f>
        <v>1.92</v>
      </c>
      <c r="AU10" s="34"/>
      <c r="AV10" s="34"/>
      <c r="AW10" s="34"/>
      <c r="AX10" s="34"/>
      <c r="AY10" s="34"/>
      <c r="AZ10" s="34"/>
      <c r="BA10" s="34"/>
      <c r="BB10" s="34">
        <f>データ!X6</f>
        <v>2899.48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0" t="s">
        <v>115</v>
      </c>
      <c r="BM16" s="71"/>
      <c r="BN16" s="71"/>
      <c r="BO16" s="71"/>
      <c r="BP16" s="71"/>
      <c r="BQ16" s="71"/>
      <c r="BR16" s="71"/>
      <c r="BS16" s="71"/>
      <c r="BT16" s="71"/>
      <c r="BU16" s="71"/>
      <c r="BV16" s="71"/>
      <c r="BW16" s="71"/>
      <c r="BX16" s="71"/>
      <c r="BY16" s="71"/>
      <c r="BZ16" s="7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0"/>
      <c r="BM17" s="71"/>
      <c r="BN17" s="71"/>
      <c r="BO17" s="71"/>
      <c r="BP17" s="71"/>
      <c r="BQ17" s="71"/>
      <c r="BR17" s="71"/>
      <c r="BS17" s="71"/>
      <c r="BT17" s="71"/>
      <c r="BU17" s="71"/>
      <c r="BV17" s="71"/>
      <c r="BW17" s="71"/>
      <c r="BX17" s="71"/>
      <c r="BY17" s="71"/>
      <c r="BZ17" s="7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0"/>
      <c r="BM18" s="71"/>
      <c r="BN18" s="71"/>
      <c r="BO18" s="71"/>
      <c r="BP18" s="71"/>
      <c r="BQ18" s="71"/>
      <c r="BR18" s="71"/>
      <c r="BS18" s="71"/>
      <c r="BT18" s="71"/>
      <c r="BU18" s="71"/>
      <c r="BV18" s="71"/>
      <c r="BW18" s="71"/>
      <c r="BX18" s="71"/>
      <c r="BY18" s="71"/>
      <c r="BZ18" s="7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0"/>
      <c r="BM19" s="71"/>
      <c r="BN19" s="71"/>
      <c r="BO19" s="71"/>
      <c r="BP19" s="71"/>
      <c r="BQ19" s="71"/>
      <c r="BR19" s="71"/>
      <c r="BS19" s="71"/>
      <c r="BT19" s="71"/>
      <c r="BU19" s="71"/>
      <c r="BV19" s="71"/>
      <c r="BW19" s="71"/>
      <c r="BX19" s="71"/>
      <c r="BY19" s="71"/>
      <c r="BZ19" s="7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0"/>
      <c r="BM20" s="71"/>
      <c r="BN20" s="71"/>
      <c r="BO20" s="71"/>
      <c r="BP20" s="71"/>
      <c r="BQ20" s="71"/>
      <c r="BR20" s="71"/>
      <c r="BS20" s="71"/>
      <c r="BT20" s="71"/>
      <c r="BU20" s="71"/>
      <c r="BV20" s="71"/>
      <c r="BW20" s="71"/>
      <c r="BX20" s="71"/>
      <c r="BY20" s="71"/>
      <c r="BZ20" s="7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0"/>
      <c r="BM21" s="71"/>
      <c r="BN21" s="71"/>
      <c r="BO21" s="71"/>
      <c r="BP21" s="71"/>
      <c r="BQ21" s="71"/>
      <c r="BR21" s="71"/>
      <c r="BS21" s="71"/>
      <c r="BT21" s="71"/>
      <c r="BU21" s="71"/>
      <c r="BV21" s="71"/>
      <c r="BW21" s="71"/>
      <c r="BX21" s="71"/>
      <c r="BY21" s="71"/>
      <c r="BZ21" s="7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0"/>
      <c r="BM22" s="71"/>
      <c r="BN22" s="71"/>
      <c r="BO22" s="71"/>
      <c r="BP22" s="71"/>
      <c r="BQ22" s="71"/>
      <c r="BR22" s="71"/>
      <c r="BS22" s="71"/>
      <c r="BT22" s="71"/>
      <c r="BU22" s="71"/>
      <c r="BV22" s="71"/>
      <c r="BW22" s="71"/>
      <c r="BX22" s="71"/>
      <c r="BY22" s="71"/>
      <c r="BZ22" s="7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0"/>
      <c r="BM23" s="71"/>
      <c r="BN23" s="71"/>
      <c r="BO23" s="71"/>
      <c r="BP23" s="71"/>
      <c r="BQ23" s="71"/>
      <c r="BR23" s="71"/>
      <c r="BS23" s="71"/>
      <c r="BT23" s="71"/>
      <c r="BU23" s="71"/>
      <c r="BV23" s="71"/>
      <c r="BW23" s="71"/>
      <c r="BX23" s="71"/>
      <c r="BY23" s="71"/>
      <c r="BZ23" s="7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0"/>
      <c r="BM24" s="71"/>
      <c r="BN24" s="71"/>
      <c r="BO24" s="71"/>
      <c r="BP24" s="71"/>
      <c r="BQ24" s="71"/>
      <c r="BR24" s="71"/>
      <c r="BS24" s="71"/>
      <c r="BT24" s="71"/>
      <c r="BU24" s="71"/>
      <c r="BV24" s="71"/>
      <c r="BW24" s="71"/>
      <c r="BX24" s="71"/>
      <c r="BY24" s="71"/>
      <c r="BZ24" s="7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0"/>
      <c r="BM25" s="71"/>
      <c r="BN25" s="71"/>
      <c r="BO25" s="71"/>
      <c r="BP25" s="71"/>
      <c r="BQ25" s="71"/>
      <c r="BR25" s="71"/>
      <c r="BS25" s="71"/>
      <c r="BT25" s="71"/>
      <c r="BU25" s="71"/>
      <c r="BV25" s="71"/>
      <c r="BW25" s="71"/>
      <c r="BX25" s="71"/>
      <c r="BY25" s="71"/>
      <c r="BZ25" s="7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0"/>
      <c r="BM26" s="71"/>
      <c r="BN26" s="71"/>
      <c r="BO26" s="71"/>
      <c r="BP26" s="71"/>
      <c r="BQ26" s="71"/>
      <c r="BR26" s="71"/>
      <c r="BS26" s="71"/>
      <c r="BT26" s="71"/>
      <c r="BU26" s="71"/>
      <c r="BV26" s="71"/>
      <c r="BW26" s="71"/>
      <c r="BX26" s="71"/>
      <c r="BY26" s="71"/>
      <c r="BZ26" s="7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0"/>
      <c r="BM27" s="71"/>
      <c r="BN27" s="71"/>
      <c r="BO27" s="71"/>
      <c r="BP27" s="71"/>
      <c r="BQ27" s="71"/>
      <c r="BR27" s="71"/>
      <c r="BS27" s="71"/>
      <c r="BT27" s="71"/>
      <c r="BU27" s="71"/>
      <c r="BV27" s="71"/>
      <c r="BW27" s="71"/>
      <c r="BX27" s="71"/>
      <c r="BY27" s="71"/>
      <c r="BZ27" s="7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0"/>
      <c r="BM28" s="71"/>
      <c r="BN28" s="71"/>
      <c r="BO28" s="71"/>
      <c r="BP28" s="71"/>
      <c r="BQ28" s="71"/>
      <c r="BR28" s="71"/>
      <c r="BS28" s="71"/>
      <c r="BT28" s="71"/>
      <c r="BU28" s="71"/>
      <c r="BV28" s="71"/>
      <c r="BW28" s="71"/>
      <c r="BX28" s="71"/>
      <c r="BY28" s="71"/>
      <c r="BZ28" s="7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0"/>
      <c r="BM29" s="71"/>
      <c r="BN29" s="71"/>
      <c r="BO29" s="71"/>
      <c r="BP29" s="71"/>
      <c r="BQ29" s="71"/>
      <c r="BR29" s="71"/>
      <c r="BS29" s="71"/>
      <c r="BT29" s="71"/>
      <c r="BU29" s="71"/>
      <c r="BV29" s="71"/>
      <c r="BW29" s="71"/>
      <c r="BX29" s="71"/>
      <c r="BY29" s="71"/>
      <c r="BZ29" s="7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0"/>
      <c r="BM30" s="71"/>
      <c r="BN30" s="71"/>
      <c r="BO30" s="71"/>
      <c r="BP30" s="71"/>
      <c r="BQ30" s="71"/>
      <c r="BR30" s="71"/>
      <c r="BS30" s="71"/>
      <c r="BT30" s="71"/>
      <c r="BU30" s="71"/>
      <c r="BV30" s="71"/>
      <c r="BW30" s="71"/>
      <c r="BX30" s="71"/>
      <c r="BY30" s="71"/>
      <c r="BZ30" s="7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0"/>
      <c r="BM31" s="71"/>
      <c r="BN31" s="71"/>
      <c r="BO31" s="71"/>
      <c r="BP31" s="71"/>
      <c r="BQ31" s="71"/>
      <c r="BR31" s="71"/>
      <c r="BS31" s="71"/>
      <c r="BT31" s="71"/>
      <c r="BU31" s="71"/>
      <c r="BV31" s="71"/>
      <c r="BW31" s="71"/>
      <c r="BX31" s="71"/>
      <c r="BY31" s="71"/>
      <c r="BZ31" s="7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0"/>
      <c r="BM32" s="71"/>
      <c r="BN32" s="71"/>
      <c r="BO32" s="71"/>
      <c r="BP32" s="71"/>
      <c r="BQ32" s="71"/>
      <c r="BR32" s="71"/>
      <c r="BS32" s="71"/>
      <c r="BT32" s="71"/>
      <c r="BU32" s="71"/>
      <c r="BV32" s="71"/>
      <c r="BW32" s="71"/>
      <c r="BX32" s="71"/>
      <c r="BY32" s="71"/>
      <c r="BZ32" s="7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0"/>
      <c r="BM33" s="71"/>
      <c r="BN33" s="71"/>
      <c r="BO33" s="71"/>
      <c r="BP33" s="71"/>
      <c r="BQ33" s="71"/>
      <c r="BR33" s="71"/>
      <c r="BS33" s="71"/>
      <c r="BT33" s="71"/>
      <c r="BU33" s="71"/>
      <c r="BV33" s="71"/>
      <c r="BW33" s="71"/>
      <c r="BX33" s="71"/>
      <c r="BY33" s="71"/>
      <c r="BZ33" s="7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0"/>
      <c r="BM34" s="71"/>
      <c r="BN34" s="71"/>
      <c r="BO34" s="71"/>
      <c r="BP34" s="71"/>
      <c r="BQ34" s="71"/>
      <c r="BR34" s="71"/>
      <c r="BS34" s="71"/>
      <c r="BT34" s="71"/>
      <c r="BU34" s="71"/>
      <c r="BV34" s="71"/>
      <c r="BW34" s="71"/>
      <c r="BX34" s="71"/>
      <c r="BY34" s="71"/>
      <c r="BZ34" s="7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0"/>
      <c r="BM35" s="71"/>
      <c r="BN35" s="71"/>
      <c r="BO35" s="71"/>
      <c r="BP35" s="71"/>
      <c r="BQ35" s="71"/>
      <c r="BR35" s="71"/>
      <c r="BS35" s="71"/>
      <c r="BT35" s="71"/>
      <c r="BU35" s="71"/>
      <c r="BV35" s="71"/>
      <c r="BW35" s="71"/>
      <c r="BX35" s="71"/>
      <c r="BY35" s="71"/>
      <c r="BZ35" s="7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0"/>
      <c r="BM36" s="71"/>
      <c r="BN36" s="71"/>
      <c r="BO36" s="71"/>
      <c r="BP36" s="71"/>
      <c r="BQ36" s="71"/>
      <c r="BR36" s="71"/>
      <c r="BS36" s="71"/>
      <c r="BT36" s="71"/>
      <c r="BU36" s="71"/>
      <c r="BV36" s="71"/>
      <c r="BW36" s="71"/>
      <c r="BX36" s="71"/>
      <c r="BY36" s="71"/>
      <c r="BZ36" s="7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0"/>
      <c r="BM37" s="71"/>
      <c r="BN37" s="71"/>
      <c r="BO37" s="71"/>
      <c r="BP37" s="71"/>
      <c r="BQ37" s="71"/>
      <c r="BR37" s="71"/>
      <c r="BS37" s="71"/>
      <c r="BT37" s="71"/>
      <c r="BU37" s="71"/>
      <c r="BV37" s="71"/>
      <c r="BW37" s="71"/>
      <c r="BX37" s="71"/>
      <c r="BY37" s="71"/>
      <c r="BZ37" s="7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0"/>
      <c r="BM38" s="71"/>
      <c r="BN38" s="71"/>
      <c r="BO38" s="71"/>
      <c r="BP38" s="71"/>
      <c r="BQ38" s="71"/>
      <c r="BR38" s="71"/>
      <c r="BS38" s="71"/>
      <c r="BT38" s="71"/>
      <c r="BU38" s="71"/>
      <c r="BV38" s="71"/>
      <c r="BW38" s="71"/>
      <c r="BX38" s="71"/>
      <c r="BY38" s="71"/>
      <c r="BZ38" s="7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0"/>
      <c r="BM39" s="71"/>
      <c r="BN39" s="71"/>
      <c r="BO39" s="71"/>
      <c r="BP39" s="71"/>
      <c r="BQ39" s="71"/>
      <c r="BR39" s="71"/>
      <c r="BS39" s="71"/>
      <c r="BT39" s="71"/>
      <c r="BU39" s="71"/>
      <c r="BV39" s="71"/>
      <c r="BW39" s="71"/>
      <c r="BX39" s="71"/>
      <c r="BY39" s="71"/>
      <c r="BZ39" s="7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0"/>
      <c r="BM40" s="71"/>
      <c r="BN40" s="71"/>
      <c r="BO40" s="71"/>
      <c r="BP40" s="71"/>
      <c r="BQ40" s="71"/>
      <c r="BR40" s="71"/>
      <c r="BS40" s="71"/>
      <c r="BT40" s="71"/>
      <c r="BU40" s="71"/>
      <c r="BV40" s="71"/>
      <c r="BW40" s="71"/>
      <c r="BX40" s="71"/>
      <c r="BY40" s="71"/>
      <c r="BZ40" s="7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0"/>
      <c r="BM41" s="71"/>
      <c r="BN41" s="71"/>
      <c r="BO41" s="71"/>
      <c r="BP41" s="71"/>
      <c r="BQ41" s="71"/>
      <c r="BR41" s="71"/>
      <c r="BS41" s="71"/>
      <c r="BT41" s="71"/>
      <c r="BU41" s="71"/>
      <c r="BV41" s="71"/>
      <c r="BW41" s="71"/>
      <c r="BX41" s="71"/>
      <c r="BY41" s="71"/>
      <c r="BZ41" s="7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0"/>
      <c r="BM42" s="71"/>
      <c r="BN42" s="71"/>
      <c r="BO42" s="71"/>
      <c r="BP42" s="71"/>
      <c r="BQ42" s="71"/>
      <c r="BR42" s="71"/>
      <c r="BS42" s="71"/>
      <c r="BT42" s="71"/>
      <c r="BU42" s="71"/>
      <c r="BV42" s="71"/>
      <c r="BW42" s="71"/>
      <c r="BX42" s="71"/>
      <c r="BY42" s="71"/>
      <c r="BZ42" s="7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0"/>
      <c r="BM43" s="71"/>
      <c r="BN43" s="71"/>
      <c r="BO43" s="71"/>
      <c r="BP43" s="71"/>
      <c r="BQ43" s="71"/>
      <c r="BR43" s="71"/>
      <c r="BS43" s="71"/>
      <c r="BT43" s="71"/>
      <c r="BU43" s="71"/>
      <c r="BV43" s="71"/>
      <c r="BW43" s="71"/>
      <c r="BX43" s="71"/>
      <c r="BY43" s="71"/>
      <c r="BZ43" s="7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3"/>
      <c r="BM44" s="74"/>
      <c r="BN44" s="74"/>
      <c r="BO44" s="74"/>
      <c r="BP44" s="74"/>
      <c r="BQ44" s="74"/>
      <c r="BR44" s="74"/>
      <c r="BS44" s="74"/>
      <c r="BT44" s="74"/>
      <c r="BU44" s="74"/>
      <c r="BV44" s="74"/>
      <c r="BW44" s="74"/>
      <c r="BX44" s="74"/>
      <c r="BY44" s="74"/>
      <c r="BZ44" s="7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113</v>
      </c>
      <c r="BM66" s="71"/>
      <c r="BN66" s="71"/>
      <c r="BO66" s="71"/>
      <c r="BP66" s="71"/>
      <c r="BQ66" s="71"/>
      <c r="BR66" s="71"/>
      <c r="BS66" s="71"/>
      <c r="BT66" s="71"/>
      <c r="BU66" s="71"/>
      <c r="BV66" s="71"/>
      <c r="BW66" s="71"/>
      <c r="BX66" s="71"/>
      <c r="BY66" s="71"/>
      <c r="BZ66" s="72"/>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2">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【102.33】</v>
      </c>
      <c r="F85" s="12" t="str">
        <f>データ!AT6</f>
        <v>【114.08】</v>
      </c>
      <c r="G85" s="12" t="str">
        <f>データ!BE6</f>
        <v>【68.63】</v>
      </c>
      <c r="H85" s="12" t="str">
        <f>データ!BP6</f>
        <v>【1,069.89】</v>
      </c>
      <c r="I85" s="12" t="str">
        <f>データ!CA6</f>
        <v>【39.89】</v>
      </c>
      <c r="J85" s="12" t="str">
        <f>データ!CL6</f>
        <v>【426.52】</v>
      </c>
      <c r="K85" s="12" t="str">
        <f>データ!CW6</f>
        <v>【28.16】</v>
      </c>
      <c r="L85" s="12" t="str">
        <f>データ!DH6</f>
        <v>【80.73】</v>
      </c>
      <c r="M85" s="12" t="str">
        <f>データ!DS6</f>
        <v>【30.98】</v>
      </c>
      <c r="N85" s="12" t="str">
        <f>データ!ED6</f>
        <v>【0.00】</v>
      </c>
      <c r="O85" s="12" t="str">
        <f>データ!EO6</f>
        <v>【0.00】</v>
      </c>
    </row>
  </sheetData>
  <sheetProtection algorithmName="SHA-512" hashValue="cv7bNyqI0cjhrWQ/anbkxSOn0i7fBsWm9NzAc8o2mODmje4fokHmo0oEFUOk5aIafp+hZ74F4lZrHr1nIrIyow==" saltValue="h8LJZ8CrxGS03aVTi2zWe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432156</v>
      </c>
      <c r="D6" s="19">
        <f t="shared" si="3"/>
        <v>46</v>
      </c>
      <c r="E6" s="19">
        <f t="shared" si="3"/>
        <v>17</v>
      </c>
      <c r="F6" s="19">
        <f t="shared" si="3"/>
        <v>6</v>
      </c>
      <c r="G6" s="19">
        <f t="shared" si="3"/>
        <v>0</v>
      </c>
      <c r="H6" s="19" t="str">
        <f t="shared" si="3"/>
        <v>熊本県　天草市</v>
      </c>
      <c r="I6" s="19" t="str">
        <f t="shared" si="3"/>
        <v>法適用</v>
      </c>
      <c r="J6" s="19" t="str">
        <f t="shared" si="3"/>
        <v>下水道事業</v>
      </c>
      <c r="K6" s="19" t="str">
        <f t="shared" si="3"/>
        <v>漁業集落排水</v>
      </c>
      <c r="L6" s="19" t="str">
        <f t="shared" si="3"/>
        <v>H1</v>
      </c>
      <c r="M6" s="19" t="str">
        <f t="shared" si="3"/>
        <v>非設置</v>
      </c>
      <c r="N6" s="20" t="str">
        <f t="shared" si="3"/>
        <v>-</v>
      </c>
      <c r="O6" s="20">
        <f t="shared" si="3"/>
        <v>72.86</v>
      </c>
      <c r="P6" s="20">
        <f t="shared" si="3"/>
        <v>7.68</v>
      </c>
      <c r="Q6" s="20">
        <f t="shared" si="3"/>
        <v>87.6</v>
      </c>
      <c r="R6" s="20">
        <f t="shared" si="3"/>
        <v>3740</v>
      </c>
      <c r="S6" s="20">
        <f t="shared" si="3"/>
        <v>73437</v>
      </c>
      <c r="T6" s="20">
        <f t="shared" si="3"/>
        <v>683.82</v>
      </c>
      <c r="U6" s="20">
        <f t="shared" si="3"/>
        <v>107.39</v>
      </c>
      <c r="V6" s="20">
        <f t="shared" si="3"/>
        <v>5567</v>
      </c>
      <c r="W6" s="20">
        <f t="shared" si="3"/>
        <v>1.92</v>
      </c>
      <c r="X6" s="20">
        <f t="shared" si="3"/>
        <v>2899.48</v>
      </c>
      <c r="Y6" s="21">
        <f>IF(Y7="",NA(),Y7)</f>
        <v>121.51</v>
      </c>
      <c r="Z6" s="21">
        <f t="shared" ref="Z6:AH6" si="4">IF(Z7="",NA(),Z7)</f>
        <v>112.64</v>
      </c>
      <c r="AA6" s="21">
        <f t="shared" si="4"/>
        <v>111.45</v>
      </c>
      <c r="AB6" s="21">
        <f t="shared" si="4"/>
        <v>104.95</v>
      </c>
      <c r="AC6" s="21">
        <f t="shared" si="4"/>
        <v>106.97</v>
      </c>
      <c r="AD6" s="21">
        <f t="shared" si="4"/>
        <v>100.27</v>
      </c>
      <c r="AE6" s="21">
        <f t="shared" si="4"/>
        <v>95.71</v>
      </c>
      <c r="AF6" s="21">
        <f t="shared" si="4"/>
        <v>96.59</v>
      </c>
      <c r="AG6" s="21">
        <f t="shared" si="4"/>
        <v>96.86</v>
      </c>
      <c r="AH6" s="21">
        <f t="shared" si="4"/>
        <v>97.07</v>
      </c>
      <c r="AI6" s="20" t="str">
        <f>IF(AI7="","",IF(AI7="-","【-】","【"&amp;SUBSTITUTE(TEXT(AI7,"#,##0.00"),"-","△")&amp;"】"))</f>
        <v>【102.33】</v>
      </c>
      <c r="AJ6" s="20">
        <f>IF(AJ7="",NA(),AJ7)</f>
        <v>0</v>
      </c>
      <c r="AK6" s="20">
        <f t="shared" ref="AK6:AS6" si="5">IF(AK7="",NA(),AK7)</f>
        <v>0</v>
      </c>
      <c r="AL6" s="20">
        <f t="shared" si="5"/>
        <v>0</v>
      </c>
      <c r="AM6" s="20">
        <f t="shared" si="5"/>
        <v>0</v>
      </c>
      <c r="AN6" s="20">
        <f t="shared" si="5"/>
        <v>0</v>
      </c>
      <c r="AO6" s="21">
        <f t="shared" si="5"/>
        <v>6.23</v>
      </c>
      <c r="AP6" s="21">
        <f t="shared" si="5"/>
        <v>11.66</v>
      </c>
      <c r="AQ6" s="21">
        <f t="shared" si="5"/>
        <v>18.57</v>
      </c>
      <c r="AR6" s="21">
        <f t="shared" si="5"/>
        <v>17.78</v>
      </c>
      <c r="AS6" s="21">
        <f t="shared" si="5"/>
        <v>40.729999999999997</v>
      </c>
      <c r="AT6" s="20" t="str">
        <f>IF(AT7="","",IF(AT7="-","【-】","【"&amp;SUBSTITUTE(TEXT(AT7,"#,##0.00"),"-","△")&amp;"】"))</f>
        <v>【114.08】</v>
      </c>
      <c r="AU6" s="21">
        <f>IF(AU7="",NA(),AU7)</f>
        <v>77.540000000000006</v>
      </c>
      <c r="AV6" s="21">
        <f t="shared" ref="AV6:BD6" si="6">IF(AV7="",NA(),AV7)</f>
        <v>88.46</v>
      </c>
      <c r="AW6" s="21">
        <f t="shared" si="6"/>
        <v>121.73</v>
      </c>
      <c r="AX6" s="21">
        <f t="shared" si="6"/>
        <v>114.15</v>
      </c>
      <c r="AY6" s="21">
        <f t="shared" si="6"/>
        <v>95.26</v>
      </c>
      <c r="AZ6" s="21">
        <f t="shared" si="6"/>
        <v>33.43</v>
      </c>
      <c r="BA6" s="21">
        <f t="shared" si="6"/>
        <v>53.11</v>
      </c>
      <c r="BB6" s="21">
        <f t="shared" si="6"/>
        <v>54.48</v>
      </c>
      <c r="BC6" s="21">
        <f t="shared" si="6"/>
        <v>51.12</v>
      </c>
      <c r="BD6" s="21">
        <f t="shared" si="6"/>
        <v>61.08</v>
      </c>
      <c r="BE6" s="20" t="str">
        <f>IF(BE7="","",IF(BE7="-","【-】","【"&amp;SUBSTITUTE(TEXT(BE7,"#,##0.00"),"-","△")&amp;"】"))</f>
        <v>【68.63】</v>
      </c>
      <c r="BF6" s="21">
        <f>IF(BF7="",NA(),BF7)</f>
        <v>1.43</v>
      </c>
      <c r="BG6" s="21">
        <f t="shared" ref="BG6:BO6" si="7">IF(BG7="",NA(),BG7)</f>
        <v>267.42</v>
      </c>
      <c r="BH6" s="21">
        <f t="shared" si="7"/>
        <v>156.66999999999999</v>
      </c>
      <c r="BI6" s="21">
        <f t="shared" si="7"/>
        <v>147.31</v>
      </c>
      <c r="BJ6" s="21">
        <f t="shared" si="7"/>
        <v>138.76</v>
      </c>
      <c r="BK6" s="21">
        <f t="shared" si="7"/>
        <v>641.42999999999995</v>
      </c>
      <c r="BL6" s="21">
        <f t="shared" si="7"/>
        <v>807.81</v>
      </c>
      <c r="BM6" s="21">
        <f t="shared" si="7"/>
        <v>733.23</v>
      </c>
      <c r="BN6" s="21">
        <f t="shared" si="7"/>
        <v>607.88</v>
      </c>
      <c r="BO6" s="21">
        <f t="shared" si="7"/>
        <v>892.29</v>
      </c>
      <c r="BP6" s="20" t="str">
        <f>IF(BP7="","",IF(BP7="-","【-】","【"&amp;SUBSTITUTE(TEXT(BP7,"#,##0.00"),"-","△")&amp;"】"))</f>
        <v>【1,069.89】</v>
      </c>
      <c r="BQ6" s="21">
        <f>IF(BQ7="",NA(),BQ7)</f>
        <v>69.41</v>
      </c>
      <c r="BR6" s="21">
        <f t="shared" ref="BR6:BZ6" si="8">IF(BR7="",NA(),BR7)</f>
        <v>56.3</v>
      </c>
      <c r="BS6" s="21">
        <f t="shared" si="8"/>
        <v>62.42</v>
      </c>
      <c r="BT6" s="21">
        <f t="shared" si="8"/>
        <v>60.88</v>
      </c>
      <c r="BU6" s="21">
        <f t="shared" si="8"/>
        <v>60.71</v>
      </c>
      <c r="BV6" s="21">
        <f t="shared" si="8"/>
        <v>56.93</v>
      </c>
      <c r="BW6" s="21">
        <f t="shared" si="8"/>
        <v>49.44</v>
      </c>
      <c r="BX6" s="21">
        <f t="shared" si="8"/>
        <v>54.39</v>
      </c>
      <c r="BY6" s="21">
        <f t="shared" si="8"/>
        <v>48.98</v>
      </c>
      <c r="BZ6" s="21">
        <f t="shared" si="8"/>
        <v>46.45</v>
      </c>
      <c r="CA6" s="20" t="str">
        <f>IF(CA7="","",IF(CA7="-","【-】","【"&amp;SUBSTITUTE(TEXT(CA7,"#,##0.00"),"-","△")&amp;"】"))</f>
        <v>【39.89】</v>
      </c>
      <c r="CB6" s="21">
        <f>IF(CB7="",NA(),CB7)</f>
        <v>263.68</v>
      </c>
      <c r="CC6" s="21">
        <f t="shared" ref="CC6:CK6" si="9">IF(CC7="",NA(),CC7)</f>
        <v>324.5</v>
      </c>
      <c r="CD6" s="21">
        <f t="shared" si="9"/>
        <v>293.13</v>
      </c>
      <c r="CE6" s="21">
        <f t="shared" si="9"/>
        <v>301.64999999999998</v>
      </c>
      <c r="CF6" s="21">
        <f t="shared" si="9"/>
        <v>301.83</v>
      </c>
      <c r="CG6" s="21">
        <f t="shared" si="9"/>
        <v>300.17</v>
      </c>
      <c r="CH6" s="21">
        <f t="shared" si="9"/>
        <v>343.49</v>
      </c>
      <c r="CI6" s="21">
        <f t="shared" si="9"/>
        <v>318.06</v>
      </c>
      <c r="CJ6" s="21">
        <f t="shared" si="9"/>
        <v>362.51</v>
      </c>
      <c r="CK6" s="21">
        <f t="shared" si="9"/>
        <v>361.83</v>
      </c>
      <c r="CL6" s="20" t="str">
        <f>IF(CL7="","",IF(CL7="-","【-】","【"&amp;SUBSTITUTE(TEXT(CL7,"#,##0.00"),"-","△")&amp;"】"))</f>
        <v>【426.52】</v>
      </c>
      <c r="CM6" s="21">
        <f>IF(CM7="",NA(),CM7)</f>
        <v>31.87</v>
      </c>
      <c r="CN6" s="21">
        <f t="shared" ref="CN6:CV6" si="10">IF(CN7="",NA(),CN7)</f>
        <v>32.32</v>
      </c>
      <c r="CO6" s="21">
        <f t="shared" si="10"/>
        <v>32.81</v>
      </c>
      <c r="CP6" s="21">
        <f t="shared" si="10"/>
        <v>32.18</v>
      </c>
      <c r="CQ6" s="21">
        <f t="shared" si="10"/>
        <v>31.07</v>
      </c>
      <c r="CR6" s="21">
        <f t="shared" si="10"/>
        <v>39.130000000000003</v>
      </c>
      <c r="CS6" s="21">
        <f t="shared" si="10"/>
        <v>40.29</v>
      </c>
      <c r="CT6" s="21">
        <f t="shared" si="10"/>
        <v>40.11</v>
      </c>
      <c r="CU6" s="21">
        <f t="shared" si="10"/>
        <v>37.67</v>
      </c>
      <c r="CV6" s="21">
        <f t="shared" si="10"/>
        <v>30.99</v>
      </c>
      <c r="CW6" s="20" t="str">
        <f>IF(CW7="","",IF(CW7="-","【-】","【"&amp;SUBSTITUTE(TEXT(CW7,"#,##0.00"),"-","△")&amp;"】"))</f>
        <v>【28.16】</v>
      </c>
      <c r="CX6" s="21">
        <f>IF(CX7="",NA(),CX7)</f>
        <v>68.39</v>
      </c>
      <c r="CY6" s="21">
        <f t="shared" ref="CY6:DG6" si="11">IF(CY7="",NA(),CY7)</f>
        <v>70.66</v>
      </c>
      <c r="CZ6" s="21">
        <f t="shared" si="11"/>
        <v>71.290000000000006</v>
      </c>
      <c r="DA6" s="21">
        <f t="shared" si="11"/>
        <v>72.92</v>
      </c>
      <c r="DB6" s="21">
        <f t="shared" si="11"/>
        <v>69.91</v>
      </c>
      <c r="DC6" s="21">
        <f t="shared" si="11"/>
        <v>86.33</v>
      </c>
      <c r="DD6" s="21">
        <f t="shared" si="11"/>
        <v>87.49</v>
      </c>
      <c r="DE6" s="21">
        <f t="shared" si="11"/>
        <v>87.61</v>
      </c>
      <c r="DF6" s="21">
        <f t="shared" si="11"/>
        <v>87.94</v>
      </c>
      <c r="DG6" s="21">
        <f t="shared" si="11"/>
        <v>85.45</v>
      </c>
      <c r="DH6" s="20" t="str">
        <f>IF(DH7="","",IF(DH7="-","【-】","【"&amp;SUBSTITUTE(TEXT(DH7,"#,##0.00"),"-","△")&amp;"】"))</f>
        <v>【80.73】</v>
      </c>
      <c r="DI6" s="21">
        <f>IF(DI7="",NA(),DI7)</f>
        <v>14.46</v>
      </c>
      <c r="DJ6" s="21">
        <f t="shared" ref="DJ6:DR6" si="12">IF(DJ7="",NA(),DJ7)</f>
        <v>17.84</v>
      </c>
      <c r="DK6" s="21">
        <f t="shared" si="12"/>
        <v>21.24</v>
      </c>
      <c r="DL6" s="21">
        <f t="shared" si="12"/>
        <v>24.19</v>
      </c>
      <c r="DM6" s="21">
        <f t="shared" si="12"/>
        <v>27.33</v>
      </c>
      <c r="DN6" s="21">
        <f t="shared" si="12"/>
        <v>32.14</v>
      </c>
      <c r="DO6" s="21">
        <f t="shared" si="12"/>
        <v>29.9</v>
      </c>
      <c r="DP6" s="21">
        <f t="shared" si="12"/>
        <v>32.58</v>
      </c>
      <c r="DQ6" s="21">
        <f t="shared" si="12"/>
        <v>37.479999999999997</v>
      </c>
      <c r="DR6" s="21">
        <f t="shared" si="12"/>
        <v>35.07</v>
      </c>
      <c r="DS6" s="20" t="str">
        <f>IF(DS7="","",IF(DS7="-","【-】","【"&amp;SUBSTITUTE(TEXT(DS7,"#,##0.00"),"-","△")&amp;"】"))</f>
        <v>【30.98】</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1">
        <f t="shared" si="14"/>
        <v>0.01</v>
      </c>
      <c r="EL6" s="20">
        <f t="shared" si="14"/>
        <v>0</v>
      </c>
      <c r="EM6" s="21">
        <f t="shared" si="14"/>
        <v>0.02</v>
      </c>
      <c r="EN6" s="20">
        <f t="shared" si="14"/>
        <v>0</v>
      </c>
      <c r="EO6" s="20" t="str">
        <f>IF(EO7="","",IF(EO7="-","【-】","【"&amp;SUBSTITUTE(TEXT(EO7,"#,##0.00"),"-","△")&amp;"】"))</f>
        <v>【0.00】</v>
      </c>
    </row>
    <row r="7" spans="1:148" s="22" customFormat="1" x14ac:dyDescent="0.2">
      <c r="A7" s="14"/>
      <c r="B7" s="23">
        <v>2023</v>
      </c>
      <c r="C7" s="23">
        <v>432156</v>
      </c>
      <c r="D7" s="23">
        <v>46</v>
      </c>
      <c r="E7" s="23">
        <v>17</v>
      </c>
      <c r="F7" s="23">
        <v>6</v>
      </c>
      <c r="G7" s="23">
        <v>0</v>
      </c>
      <c r="H7" s="23" t="s">
        <v>96</v>
      </c>
      <c r="I7" s="23" t="s">
        <v>97</v>
      </c>
      <c r="J7" s="23" t="s">
        <v>98</v>
      </c>
      <c r="K7" s="23" t="s">
        <v>99</v>
      </c>
      <c r="L7" s="23" t="s">
        <v>100</v>
      </c>
      <c r="M7" s="23" t="s">
        <v>101</v>
      </c>
      <c r="N7" s="24" t="s">
        <v>102</v>
      </c>
      <c r="O7" s="24">
        <v>72.86</v>
      </c>
      <c r="P7" s="24">
        <v>7.68</v>
      </c>
      <c r="Q7" s="24">
        <v>87.6</v>
      </c>
      <c r="R7" s="24">
        <v>3740</v>
      </c>
      <c r="S7" s="24">
        <v>73437</v>
      </c>
      <c r="T7" s="24">
        <v>683.82</v>
      </c>
      <c r="U7" s="24">
        <v>107.39</v>
      </c>
      <c r="V7" s="24">
        <v>5567</v>
      </c>
      <c r="W7" s="24">
        <v>1.92</v>
      </c>
      <c r="X7" s="24">
        <v>2899.48</v>
      </c>
      <c r="Y7" s="24">
        <v>121.51</v>
      </c>
      <c r="Z7" s="24">
        <v>112.64</v>
      </c>
      <c r="AA7" s="24">
        <v>111.45</v>
      </c>
      <c r="AB7" s="24">
        <v>104.95</v>
      </c>
      <c r="AC7" s="24">
        <v>106.97</v>
      </c>
      <c r="AD7" s="24">
        <v>100.27</v>
      </c>
      <c r="AE7" s="24">
        <v>95.71</v>
      </c>
      <c r="AF7" s="24">
        <v>96.59</v>
      </c>
      <c r="AG7" s="24">
        <v>96.86</v>
      </c>
      <c r="AH7" s="24">
        <v>97.07</v>
      </c>
      <c r="AI7" s="24">
        <v>102.33</v>
      </c>
      <c r="AJ7" s="24">
        <v>0</v>
      </c>
      <c r="AK7" s="24">
        <v>0</v>
      </c>
      <c r="AL7" s="24">
        <v>0</v>
      </c>
      <c r="AM7" s="24">
        <v>0</v>
      </c>
      <c r="AN7" s="24">
        <v>0</v>
      </c>
      <c r="AO7" s="24">
        <v>6.23</v>
      </c>
      <c r="AP7" s="24">
        <v>11.66</v>
      </c>
      <c r="AQ7" s="24">
        <v>18.57</v>
      </c>
      <c r="AR7" s="24">
        <v>17.78</v>
      </c>
      <c r="AS7" s="24">
        <v>40.729999999999997</v>
      </c>
      <c r="AT7" s="24">
        <v>114.08</v>
      </c>
      <c r="AU7" s="24">
        <v>77.540000000000006</v>
      </c>
      <c r="AV7" s="24">
        <v>88.46</v>
      </c>
      <c r="AW7" s="24">
        <v>121.73</v>
      </c>
      <c r="AX7" s="24">
        <v>114.15</v>
      </c>
      <c r="AY7" s="24">
        <v>95.26</v>
      </c>
      <c r="AZ7" s="24">
        <v>33.43</v>
      </c>
      <c r="BA7" s="24">
        <v>53.11</v>
      </c>
      <c r="BB7" s="24">
        <v>54.48</v>
      </c>
      <c r="BC7" s="24">
        <v>51.12</v>
      </c>
      <c r="BD7" s="24">
        <v>61.08</v>
      </c>
      <c r="BE7" s="24">
        <v>68.63</v>
      </c>
      <c r="BF7" s="24">
        <v>1.43</v>
      </c>
      <c r="BG7" s="24">
        <v>267.42</v>
      </c>
      <c r="BH7" s="24">
        <v>156.66999999999999</v>
      </c>
      <c r="BI7" s="24">
        <v>147.31</v>
      </c>
      <c r="BJ7" s="24">
        <v>138.76</v>
      </c>
      <c r="BK7" s="24">
        <v>641.42999999999995</v>
      </c>
      <c r="BL7" s="24">
        <v>807.81</v>
      </c>
      <c r="BM7" s="24">
        <v>733.23</v>
      </c>
      <c r="BN7" s="24">
        <v>607.88</v>
      </c>
      <c r="BO7" s="24">
        <v>892.29</v>
      </c>
      <c r="BP7" s="24">
        <v>1069.8900000000001</v>
      </c>
      <c r="BQ7" s="24">
        <v>69.41</v>
      </c>
      <c r="BR7" s="24">
        <v>56.3</v>
      </c>
      <c r="BS7" s="24">
        <v>62.42</v>
      </c>
      <c r="BT7" s="24">
        <v>60.88</v>
      </c>
      <c r="BU7" s="24">
        <v>60.71</v>
      </c>
      <c r="BV7" s="24">
        <v>56.93</v>
      </c>
      <c r="BW7" s="24">
        <v>49.44</v>
      </c>
      <c r="BX7" s="24">
        <v>54.39</v>
      </c>
      <c r="BY7" s="24">
        <v>48.98</v>
      </c>
      <c r="BZ7" s="24">
        <v>46.45</v>
      </c>
      <c r="CA7" s="24">
        <v>39.89</v>
      </c>
      <c r="CB7" s="24">
        <v>263.68</v>
      </c>
      <c r="CC7" s="24">
        <v>324.5</v>
      </c>
      <c r="CD7" s="24">
        <v>293.13</v>
      </c>
      <c r="CE7" s="24">
        <v>301.64999999999998</v>
      </c>
      <c r="CF7" s="24">
        <v>301.83</v>
      </c>
      <c r="CG7" s="24">
        <v>300.17</v>
      </c>
      <c r="CH7" s="24">
        <v>343.49</v>
      </c>
      <c r="CI7" s="24">
        <v>318.06</v>
      </c>
      <c r="CJ7" s="24">
        <v>362.51</v>
      </c>
      <c r="CK7" s="24">
        <v>361.83</v>
      </c>
      <c r="CL7" s="24">
        <v>426.52</v>
      </c>
      <c r="CM7" s="24">
        <v>31.87</v>
      </c>
      <c r="CN7" s="24">
        <v>32.32</v>
      </c>
      <c r="CO7" s="24">
        <v>32.81</v>
      </c>
      <c r="CP7" s="24">
        <v>32.18</v>
      </c>
      <c r="CQ7" s="24">
        <v>31.07</v>
      </c>
      <c r="CR7" s="24">
        <v>39.130000000000003</v>
      </c>
      <c r="CS7" s="24">
        <v>40.29</v>
      </c>
      <c r="CT7" s="24">
        <v>40.11</v>
      </c>
      <c r="CU7" s="24">
        <v>37.67</v>
      </c>
      <c r="CV7" s="24">
        <v>30.99</v>
      </c>
      <c r="CW7" s="24">
        <v>28.16</v>
      </c>
      <c r="CX7" s="24">
        <v>68.39</v>
      </c>
      <c r="CY7" s="24">
        <v>70.66</v>
      </c>
      <c r="CZ7" s="24">
        <v>71.290000000000006</v>
      </c>
      <c r="DA7" s="24">
        <v>72.92</v>
      </c>
      <c r="DB7" s="24">
        <v>69.91</v>
      </c>
      <c r="DC7" s="24">
        <v>86.33</v>
      </c>
      <c r="DD7" s="24">
        <v>87.49</v>
      </c>
      <c r="DE7" s="24">
        <v>87.61</v>
      </c>
      <c r="DF7" s="24">
        <v>87.94</v>
      </c>
      <c r="DG7" s="24">
        <v>85.45</v>
      </c>
      <c r="DH7" s="24">
        <v>80.73</v>
      </c>
      <c r="DI7" s="24">
        <v>14.46</v>
      </c>
      <c r="DJ7" s="24">
        <v>17.84</v>
      </c>
      <c r="DK7" s="24">
        <v>21.24</v>
      </c>
      <c r="DL7" s="24">
        <v>24.19</v>
      </c>
      <c r="DM7" s="24">
        <v>27.33</v>
      </c>
      <c r="DN7" s="24">
        <v>32.14</v>
      </c>
      <c r="DO7" s="24">
        <v>29.9</v>
      </c>
      <c r="DP7" s="24">
        <v>32.58</v>
      </c>
      <c r="DQ7" s="24">
        <v>37.479999999999997</v>
      </c>
      <c r="DR7" s="24">
        <v>35.07</v>
      </c>
      <c r="DS7" s="24">
        <v>30.98</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0.01</v>
      </c>
      <c r="EL7" s="24">
        <v>0</v>
      </c>
      <c r="EM7" s="24">
        <v>0.02</v>
      </c>
      <c r="EN7" s="24">
        <v>0</v>
      </c>
      <c r="EO7" s="24">
        <v>0</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2025-02-03T01:28:57Z</cp:lastPrinted>
  <dcterms:created xsi:type="dcterms:W3CDTF">2025-01-24T07:22:19Z</dcterms:created>
  <dcterms:modified xsi:type="dcterms:W3CDTF">2025-02-19T02:51:33Z</dcterms:modified>
  <cp:category/>
</cp:coreProperties>
</file>