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0.1.1.156\share\10704_下水道課\データ\02＿庶務関係事務\05＿決算関係（庶務担当分）\経営比較分析表\R6(R5分析)\"/>
    </mc:Choice>
  </mc:AlternateContent>
  <xr:revisionPtr revIDLastSave="0" documentId="13_ncr:1_{102701A5-7BAA-438C-8A9F-FAC0711ACD43}" xr6:coauthVersionLast="47" xr6:coauthVersionMax="47" xr10:uidLastSave="{00000000-0000-0000-0000-000000000000}"/>
  <workbookProtection workbookAlgorithmName="SHA-512" workbookHashValue="7QyzohZ192CsCbvL7Y7yiwfVptGeQKNfqkUXhAJBbZRR0XeVNhIbA+Mts91FJ1AfLcC00i8aw5lsJmXkvlwfyw==" workbookSaltValue="F93XAxpeeRuCgAM3dvow4w=="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P8"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<sst xmlns="http://schemas.openxmlformats.org/spreadsheetml/2006/main" count="231" uniqueCount="115">
  <si>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</si>
  <si>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</si>
  <si>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</si>
  <si>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</si>
  <si>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</si>
  <si>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</si>
  <si>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</si>
  <si>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</si>
  <si>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</si>
  <si>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</si>
  <si>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</si>
  <si>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</si>
  <si>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</si>
  <si>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</si>
  <si>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</si>
  <si>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</si>
  <si>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</si>
  <si>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</si>
  <si>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</si>
  <si>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</si>
  <si>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</si>
  <si>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</si>
  <si>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</si>
  <si>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</si>
  <si>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</si>
  <si>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</si>
  <si>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</si>
  <si>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</si>
  <si>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</si>
  <si>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</si>
  <si>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</si>
  <si>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</si>
  <si>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</si>
  <si>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</si>
  <si>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</si>
  <si>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</si>
  <si>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</si>
  <si>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</si>
  <si>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</si>
  <si>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</si>
  <si>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</si>
  <si>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</si>
  <si>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</si>
  <si>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</si>
  <si>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</si>
  <si>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</si>
  <si>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</si>
  <si>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</si>
  <si>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</si>
  <si>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</si>
  <si>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</si>
  <si>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</si>
  <si>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</si>
  <si>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</si>
  <si>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</si>
  <si>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</si>
  <si>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</si>
  <si>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</si>
  <si>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</si>
  <si>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</si>
  <si>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</si>
  <si>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</si>
  <si>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</si>
  <si>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</si>
  <si>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</si>
  <si>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</si>
  <si>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</si>
  <si>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</si>
  <si>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</si>
  <si>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</si>
  <si>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</si>
  <si>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</si>
  <si>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</si>
  <si>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</si>
  <si>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</si>
  <si>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</si>
  <si>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</si>
  <si>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</si>
  <si>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</si>
  <si>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</si>
  <si>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</si>
  <si>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</si>
  <si>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</si>
  <si>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</si>
  <si>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</si>
  <si>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</si>
  <si>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</si>
  <si>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</si>
  <si>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</si>
  <si>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</si>
  <si>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</si>
  <si>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</si>
  <si>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</si>
  <si>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</si>
  <si>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</si>
  <si>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</si>
  <si>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合志市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</si>
  <si>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</si>
  <si>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</si>
  <si>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</si>
  <si>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</si>
  <si>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</si>
  <si>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</si>
  <si>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</si>
  <si>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</si>
  <si>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</si>
  <si>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</si>
  <si>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</si>
  <si>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</si>
  <si>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</si>
  <si>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</si>
  <si>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</si>
  <si>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本事業については、平成12年の供用開始から20年以上が経過しています。公共下水道事業及び特定環境保全公共下水道事業に比べ設置年度は新しいですが、処理場及びポンプ場の設備更新を実施しています。農業集落排水事業機能診断調査及び農業集落排水事業最適整備構想に基づき、更新の優先度が高いと判定されているマンホールポンプ場のポンプ更新等に着手しています。また老朽化対策と合わせて施設の耐震化も進めていく必要があります。令和4年度から処理場の改築更新実施設計、令和5年度に改築更新工事を実施しています。
</t>
    <phoneticPr fontId="4"/>
  </si>
  <si>
    <t>　本事業については、処理区域人口が少ない農村部を対象としているため、汚水処理原価が高くなる傾向があります。安定した下水道事業サービスの持続と施設の老朽化へ対応するためには使用料値上げは不可避であり、令和元年度に1回目、令和5年9月に2回目の値上げを行いました。さらに、令和9年度に3回目の値上げを行う予定です。また、経営の合理化を図るため、令和4年度から令和5年にかけて2箇所ある処理場のうち、1箇所を廃止し特定環境保全公共下水道に取り込む広域化を行っています。
　持続的・安定的な下水道事業経営のため、令和5年度に経営戦略の見直しを行いました。引き続き、人口減少などの将来を見据えた下水道事業の効率化と経営の健全化に取り組んでいきます。</t>
    <rPh sb="273" eb="274">
      <t>ヒ</t>
    </rPh>
    <rPh sb="275" eb="276">
      <t>ツヅ</t>
    </rPh>
    <phoneticPr fontId="4"/>
  </si>
  <si>
    <t>　本市の農業集落排水事業は、単独処理場を有し、公共下水道事業、特定環境保全公共下水道事業と同一の料金体系としています。
　平成27年度から地方公営企業会計に移行し9回目の決算となりましたが、①の経常収支比率は、前年度まで単年度収支が3年連続の黒字でしたが、令和5年度は経常収益が経常費用を下回り、赤字となりました。また、⑤の経費回収率については、67.92％で100％未満となり汚水処理費用を使用料収入で賄えていない状況であり、依然として一般会計からの繰入金に依存した経営となっています。
　営業収益に対する累積欠損金の状況を表す②の累積欠損金比率は前年度よりも悪化し、45.16％増加となりました。総費用が総収益を上回り当年度純損失が発生し、損失を補填する剰余金もなく、累積欠損金が増加したためです。今後も使用料改定による使用料収入の増収や維持管理費等のコスト抑制に努めながら累積欠損金の解消を目指していきます。
　④の企業債残高対事業規模比率は、令和5年度は類似団体平均値より低くなり、企業債残高の減により年々減少しています。必要な更新事業を先送りにすることがないよう留意していく必要があります。</t>
    <rPh sb="105" eb="108">
      <t>ゼンネンド</t>
    </rPh>
    <rPh sb="128" eb="130">
      <t>レイワ</t>
    </rPh>
    <rPh sb="131" eb="133">
      <t>ネンド</t>
    </rPh>
    <rPh sb="144" eb="146">
      <t>シタマワ</t>
    </rPh>
    <rPh sb="148" eb="150">
      <t>アカジ</t>
    </rPh>
    <rPh sb="291" eb="293">
      <t>ゾウカ</t>
    </rPh>
    <rPh sb="425" eb="427">
      <t>レイワ</t>
    </rPh>
    <rPh sb="428" eb="429">
      <t>ネン</t>
    </rPh>
    <rPh sb="429" eb="430">
      <t>ド</t>
    </rPh>
    <rPh sb="440" eb="441">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</si>
</sst>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19-4856-AD77-C4C56E07770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7D19-4856-AD77-C4C56E07770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50.51</c:v>
                </c:pt>
                <c:pt idx="1">
                  <c:v>53.1</c:v>
                </c:pt>
                <c:pt idx="2">
                  <c:v>52.87</c:v>
                </c:pt>
                <c:pt idx="3">
                  <c:v>52.2</c:v>
                </c:pt>
                <c:pt idx="4">
                  <c:v>54.11</c:v>
                </c:pt>
              </c:numCache>
            </c:numRef>
          </c:val>
          <c:extLst>
            <c:ext xmlns:c16="http://schemas.microsoft.com/office/drawing/2014/chart" uri="{C3380CC4-5D6E-409C-BE32-E72D297353CC}">
              <c16:uniqueId val="{00000000-0582-4110-AFA8-631F67FD3FD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0582-4110-AFA8-631F67FD3FD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90.43</c:v>
                </c:pt>
                <c:pt idx="1">
                  <c:v>91.5</c:v>
                </c:pt>
                <c:pt idx="2">
                  <c:v>91.26</c:v>
                </c:pt>
                <c:pt idx="3">
                  <c:v>90.65</c:v>
                </c:pt>
                <c:pt idx="4">
                  <c:v>92.15</c:v>
                </c:pt>
              </c:numCache>
            </c:numRef>
          </c:val>
          <c:extLst>
            <c:ext xmlns:c16="http://schemas.microsoft.com/office/drawing/2014/chart" uri="{C3380CC4-5D6E-409C-BE32-E72D297353CC}">
              <c16:uniqueId val="{00000000-6E22-4196-8BB6-7A2DF7DA905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6E22-4196-8BB6-7A2DF7DA905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93.27</c:v>
                </c:pt>
                <c:pt idx="1">
                  <c:v>108.01</c:v>
                </c:pt>
                <c:pt idx="2">
                  <c:v>114.92</c:v>
                </c:pt>
                <c:pt idx="3">
                  <c:v>104.6</c:v>
                </c:pt>
                <c:pt idx="4">
                  <c:v>89.39</c:v>
                </c:pt>
              </c:numCache>
            </c:numRef>
          </c:val>
          <c:extLst>
            <c:ext xmlns:c16="http://schemas.microsoft.com/office/drawing/2014/chart" uri="{C3380CC4-5D6E-409C-BE32-E72D297353CC}">
              <c16:uniqueId val="{00000000-6F9F-42B3-8209-87101EFA58B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6F9F-42B3-8209-87101EFA58B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17.170000000000002</c:v>
                </c:pt>
                <c:pt idx="1">
                  <c:v>19.75</c:v>
                </c:pt>
                <c:pt idx="2">
                  <c:v>21.99</c:v>
                </c:pt>
                <c:pt idx="3">
                  <c:v>24.49</c:v>
                </c:pt>
                <c:pt idx="4">
                  <c:v>25.85</c:v>
                </c:pt>
              </c:numCache>
            </c:numRef>
          </c:val>
          <c:extLst>
            <c:ext xmlns:c16="http://schemas.microsoft.com/office/drawing/2014/chart" uri="{C3380CC4-5D6E-409C-BE32-E72D297353CC}">
              <c16:uniqueId val="{00000000-50F9-402B-85F3-A0424448D53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50F9-402B-85F3-A0424448D53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7E-43D4-8698-E8BE47437E2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847E-43D4-8698-E8BE47437E2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469.61</c:v>
                </c:pt>
                <c:pt idx="1">
                  <c:v>404.63</c:v>
                </c:pt>
                <c:pt idx="2">
                  <c:v>352.46</c:v>
                </c:pt>
                <c:pt idx="3">
                  <c:v>432.46</c:v>
                </c:pt>
                <c:pt idx="4">
                  <c:v>477.62</c:v>
                </c:pt>
              </c:numCache>
            </c:numRef>
          </c:val>
          <c:extLst>
            <c:ext xmlns:c16="http://schemas.microsoft.com/office/drawing/2014/chart" uri="{C3380CC4-5D6E-409C-BE32-E72D297353CC}">
              <c16:uniqueId val="{00000000-4E75-415A-A8C0-BCE58F8F232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4E75-415A-A8C0-BCE58F8F232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34.950000000000003</c:v>
                </c:pt>
                <c:pt idx="1">
                  <c:v>81.59</c:v>
                </c:pt>
                <c:pt idx="2">
                  <c:v>55.81</c:v>
                </c:pt>
                <c:pt idx="3">
                  <c:v>63.89</c:v>
                </c:pt>
                <c:pt idx="4">
                  <c:v>55.74</c:v>
                </c:pt>
              </c:numCache>
            </c:numRef>
          </c:val>
          <c:extLst>
            <c:ext xmlns:c16="http://schemas.microsoft.com/office/drawing/2014/chart" uri="{C3380CC4-5D6E-409C-BE32-E72D297353CC}">
              <c16:uniqueId val="{00000000-A3DF-4418-85DE-B7D5990C8CB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A3DF-4418-85DE-B7D5990C8CB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1506.09</c:v>
                </c:pt>
                <c:pt idx="1">
                  <c:v>1335.89</c:v>
                </c:pt>
                <c:pt idx="2">
                  <c:v>1167.32</c:v>
                </c:pt>
                <c:pt idx="3">
                  <c:v>996.18</c:v>
                </c:pt>
                <c:pt idx="4">
                  <c:v>741.83</c:v>
                </c:pt>
              </c:numCache>
            </c:numRef>
          </c:val>
          <c:extLst>
            <c:ext xmlns:c16="http://schemas.microsoft.com/office/drawing/2014/chart" uri="{C3380CC4-5D6E-409C-BE32-E72D297353CC}">
              <c16:uniqueId val="{00000000-44B1-4D8B-B1FA-493EBB679D9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44B1-4D8B-B1FA-493EBB679D9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70.12</c:v>
                </c:pt>
                <c:pt idx="1">
                  <c:v>75.790000000000006</c:v>
                </c:pt>
                <c:pt idx="2">
                  <c:v>77.2</c:v>
                </c:pt>
                <c:pt idx="3">
                  <c:v>69.2</c:v>
                </c:pt>
                <c:pt idx="4">
                  <c:v>67.92</c:v>
                </c:pt>
              </c:numCache>
            </c:numRef>
          </c:val>
          <c:extLst>
            <c:ext xmlns:c16="http://schemas.microsoft.com/office/drawing/2014/chart" uri="{C3380CC4-5D6E-409C-BE32-E72D297353CC}">
              <c16:uniqueId val="{00000000-FA12-432C-9EB3-D9577D79AC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FA12-432C-9EB3-D9577D79AC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166.35</c:v>
                </c:pt>
                <c:pt idx="1">
                  <c:v>160.24</c:v>
                </c:pt>
                <c:pt idx="2">
                  <c:v>156.97</c:v>
                </c:pt>
                <c:pt idx="3">
                  <c:v>175.53</c:v>
                </c:pt>
                <c:pt idx="4">
                  <c:v>186.36</c:v>
                </c:pt>
              </c:numCache>
            </c:numRef>
          </c:val>
          <c:extLst>
            <c:ext xmlns:c16="http://schemas.microsoft.com/office/drawing/2014/chart" uri="{C3380CC4-5D6E-409C-BE32-E72D297353CC}">
              <c16:uniqueId val="{00000000-28CF-4C8D-A915-5EB085DB35D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28CF-4C8D-A915-5EB085DB35D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5" zoomScaleNormal="100" workbookViewId="0">
      <selection activeCell="BJ36" sqref="BJ3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熊本県　合志市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64751</v>
      </c>
      <c r="AM8" s="45"/>
      <c r="AN8" s="45"/>
      <c r="AO8" s="45"/>
      <c r="AP8" s="45"/>
      <c r="AQ8" s="45"/>
      <c r="AR8" s="45"/>
      <c r="AS8" s="45"/>
      <c r="AT8" s="44">
        <f>データ!T6</f>
        <v>53.19</v>
      </c>
      <c r="AU8" s="44"/>
      <c r="AV8" s="44"/>
      <c r="AW8" s="44"/>
      <c r="AX8" s="44"/>
      <c r="AY8" s="44"/>
      <c r="AZ8" s="44"/>
      <c r="BA8" s="44"/>
      <c r="BB8" s="44">
        <f>データ!U6</f>
        <v>1217.3499999999999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83.2</v>
      </c>
      <c r="J10" s="44"/>
      <c r="K10" s="44"/>
      <c r="L10" s="44"/>
      <c r="M10" s="44"/>
      <c r="N10" s="44"/>
      <c r="O10" s="44"/>
      <c r="P10" s="44">
        <f>データ!P6</f>
        <v>3.03</v>
      </c>
      <c r="Q10" s="44"/>
      <c r="R10" s="44"/>
      <c r="S10" s="44"/>
      <c r="T10" s="44"/>
      <c r="U10" s="44"/>
      <c r="V10" s="44"/>
      <c r="W10" s="44">
        <f>データ!Q6</f>
        <v>105.78</v>
      </c>
      <c r="X10" s="44"/>
      <c r="Y10" s="44"/>
      <c r="Z10" s="44"/>
      <c r="AA10" s="44"/>
      <c r="AB10" s="44"/>
      <c r="AC10" s="44"/>
      <c r="AD10" s="45">
        <f>データ!R6</f>
        <v>2596</v>
      </c>
      <c r="AE10" s="45"/>
      <c r="AF10" s="45"/>
      <c r="AG10" s="45"/>
      <c r="AH10" s="45"/>
      <c r="AI10" s="45"/>
      <c r="AJ10" s="45"/>
      <c r="AK10" s="2"/>
      <c r="AL10" s="45">
        <f>データ!V6</f>
        <v>1962</v>
      </c>
      <c r="AM10" s="45"/>
      <c r="AN10" s="45"/>
      <c r="AO10" s="45"/>
      <c r="AP10" s="45"/>
      <c r="AQ10" s="45"/>
      <c r="AR10" s="45"/>
      <c r="AS10" s="45"/>
      <c r="AT10" s="44">
        <f>データ!W6</f>
        <v>1.25</v>
      </c>
      <c r="AU10" s="44"/>
      <c r="AV10" s="44"/>
      <c r="AW10" s="44"/>
      <c r="AX10" s="44"/>
      <c r="AY10" s="44"/>
      <c r="AZ10" s="44"/>
      <c r="BA10" s="44"/>
      <c r="BB10" s="44">
        <f>データ!X6</f>
        <v>1569.6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RnfQKw6VsIlPuUQqx9Xics+ey1i2SMyBzVr7ZuxcdY5rw32ItBccu/R9oBJgeIfiAkzl1cSqMfDVLU3UP3JLoA==" saltValue="pGnEvb06mNnUZ7irIaTYo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432164</v>
      </c>
      <c r="D6" s="19">
        <f t="shared" si="3"/>
        <v>46</v>
      </c>
      <c r="E6" s="19">
        <f t="shared" si="3"/>
        <v>17</v>
      </c>
      <c r="F6" s="19">
        <f t="shared" si="3"/>
        <v>5</v>
      </c>
      <c r="G6" s="19">
        <f t="shared" si="3"/>
        <v>0</v>
      </c>
      <c r="H6" s="19" t="str">
        <f t="shared" si="3"/>
        <v>熊本県　合志市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83.2</v>
      </c>
      <c r="P6" s="20">
        <f t="shared" si="3"/>
        <v>3.03</v>
      </c>
      <c r="Q6" s="20">
        <f t="shared" si="3"/>
        <v>105.78</v>
      </c>
      <c r="R6" s="20">
        <f t="shared" si="3"/>
        <v>2596</v>
      </c>
      <c r="S6" s="20">
        <f t="shared" si="3"/>
        <v>64751</v>
      </c>
      <c r="T6" s="20">
        <f t="shared" si="3"/>
        <v>53.19</v>
      </c>
      <c r="U6" s="20">
        <f t="shared" si="3"/>
        <v>1217.3499999999999</v>
      </c>
      <c r="V6" s="20">
        <f t="shared" si="3"/>
        <v>1962</v>
      </c>
      <c r="W6" s="20">
        <f t="shared" si="3"/>
        <v>1.25</v>
      </c>
      <c r="X6" s="20">
        <f t="shared" si="3"/>
        <v>1569.6</v>
      </c>
      <c r="Y6" s="21">
        <f>IF(Y7="",NA(),Y7)</f>
        <v>93.27</v>
      </c>
      <c r="Z6" s="21">
        <f t="shared" ref="Z6:AH6" si="4">IF(Z7="",NA(),Z7)</f>
        <v>108.01</v>
      </c>
      <c r="AA6" s="21">
        <f t="shared" si="4"/>
        <v>114.92</v>
      </c>
      <c r="AB6" s="21">
        <f t="shared" si="4"/>
        <v>104.6</v>
      </c>
      <c r="AC6" s="21">
        <f t="shared" si="4"/>
        <v>89.39</v>
      </c>
      <c r="AD6" s="21">
        <f t="shared" si="4"/>
        <v>103.6</v>
      </c>
      <c r="AE6" s="21">
        <f t="shared" si="4"/>
        <v>106.37</v>
      </c>
      <c r="AF6" s="21">
        <f t="shared" si="4"/>
        <v>106.07</v>
      </c>
      <c r="AG6" s="21">
        <f t="shared" si="4"/>
        <v>105.5</v>
      </c>
      <c r="AH6" s="21">
        <f t="shared" si="4"/>
        <v>106.35</v>
      </c>
      <c r="AI6" s="20" t="str">
        <f>IF(AI7="","",IF(AI7="-","【-】","【"&amp;SUBSTITUTE(TEXT(AI7,"#,##0.00"),"-","△")&amp;"】"))</f>
        <v>【104.44】</v>
      </c>
      <c r="AJ6" s="21">
        <f>IF(AJ7="",NA(),AJ7)</f>
        <v>469.61</v>
      </c>
      <c r="AK6" s="21">
        <f t="shared" ref="AK6:AS6" si="5">IF(AK7="",NA(),AK7)</f>
        <v>404.63</v>
      </c>
      <c r="AL6" s="21">
        <f t="shared" si="5"/>
        <v>352.46</v>
      </c>
      <c r="AM6" s="21">
        <f t="shared" si="5"/>
        <v>432.46</v>
      </c>
      <c r="AN6" s="21">
        <f t="shared" si="5"/>
        <v>477.62</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34.950000000000003</v>
      </c>
      <c r="AV6" s="21">
        <f t="shared" ref="AV6:BD6" si="6">IF(AV7="",NA(),AV7)</f>
        <v>81.59</v>
      </c>
      <c r="AW6" s="21">
        <f t="shared" si="6"/>
        <v>55.81</v>
      </c>
      <c r="AX6" s="21">
        <f t="shared" si="6"/>
        <v>63.89</v>
      </c>
      <c r="AY6" s="21">
        <f t="shared" si="6"/>
        <v>55.74</v>
      </c>
      <c r="AZ6" s="21">
        <f t="shared" si="6"/>
        <v>26.99</v>
      </c>
      <c r="BA6" s="21">
        <f t="shared" si="6"/>
        <v>29.13</v>
      </c>
      <c r="BB6" s="21">
        <f t="shared" si="6"/>
        <v>35.69</v>
      </c>
      <c r="BC6" s="21">
        <f t="shared" si="6"/>
        <v>38.4</v>
      </c>
      <c r="BD6" s="21">
        <f t="shared" si="6"/>
        <v>44.04</v>
      </c>
      <c r="BE6" s="20" t="str">
        <f>IF(BE7="","",IF(BE7="-","【-】","【"&amp;SUBSTITUTE(TEXT(BE7,"#,##0.00"),"-","△")&amp;"】"))</f>
        <v>【42.02】</v>
      </c>
      <c r="BF6" s="21">
        <f>IF(BF7="",NA(),BF7)</f>
        <v>1506.09</v>
      </c>
      <c r="BG6" s="21">
        <f t="shared" ref="BG6:BO6" si="7">IF(BG7="",NA(),BG7)</f>
        <v>1335.89</v>
      </c>
      <c r="BH6" s="21">
        <f t="shared" si="7"/>
        <v>1167.32</v>
      </c>
      <c r="BI6" s="21">
        <f t="shared" si="7"/>
        <v>996.18</v>
      </c>
      <c r="BJ6" s="21">
        <f t="shared" si="7"/>
        <v>741.83</v>
      </c>
      <c r="BK6" s="21">
        <f t="shared" si="7"/>
        <v>826.83</v>
      </c>
      <c r="BL6" s="21">
        <f t="shared" si="7"/>
        <v>867.83</v>
      </c>
      <c r="BM6" s="21">
        <f t="shared" si="7"/>
        <v>791.76</v>
      </c>
      <c r="BN6" s="21">
        <f t="shared" si="7"/>
        <v>900.82</v>
      </c>
      <c r="BO6" s="21">
        <f t="shared" si="7"/>
        <v>839.21</v>
      </c>
      <c r="BP6" s="20" t="str">
        <f>IF(BP7="","",IF(BP7="-","【-】","【"&amp;SUBSTITUTE(TEXT(BP7,"#,##0.00"),"-","△")&amp;"】"))</f>
        <v>【785.10】</v>
      </c>
      <c r="BQ6" s="21">
        <f>IF(BQ7="",NA(),BQ7)</f>
        <v>70.12</v>
      </c>
      <c r="BR6" s="21">
        <f t="shared" ref="BR6:BZ6" si="8">IF(BR7="",NA(),BR7)</f>
        <v>75.790000000000006</v>
      </c>
      <c r="BS6" s="21">
        <f t="shared" si="8"/>
        <v>77.2</v>
      </c>
      <c r="BT6" s="21">
        <f t="shared" si="8"/>
        <v>69.2</v>
      </c>
      <c r="BU6" s="21">
        <f t="shared" si="8"/>
        <v>67.92</v>
      </c>
      <c r="BV6" s="21">
        <f t="shared" si="8"/>
        <v>57.31</v>
      </c>
      <c r="BW6" s="21">
        <f t="shared" si="8"/>
        <v>57.08</v>
      </c>
      <c r="BX6" s="21">
        <f t="shared" si="8"/>
        <v>56.26</v>
      </c>
      <c r="BY6" s="21">
        <f t="shared" si="8"/>
        <v>52.94</v>
      </c>
      <c r="BZ6" s="21">
        <f t="shared" si="8"/>
        <v>52.05</v>
      </c>
      <c r="CA6" s="20" t="str">
        <f>IF(CA7="","",IF(CA7="-","【-】","【"&amp;SUBSTITUTE(TEXT(CA7,"#,##0.00"),"-","△")&amp;"】"))</f>
        <v>【56.93】</v>
      </c>
      <c r="CB6" s="21">
        <f>IF(CB7="",NA(),CB7)</f>
        <v>166.35</v>
      </c>
      <c r="CC6" s="21">
        <f t="shared" ref="CC6:CK6" si="9">IF(CC7="",NA(),CC7)</f>
        <v>160.24</v>
      </c>
      <c r="CD6" s="21">
        <f t="shared" si="9"/>
        <v>156.97</v>
      </c>
      <c r="CE6" s="21">
        <f t="shared" si="9"/>
        <v>175.53</v>
      </c>
      <c r="CF6" s="21">
        <f t="shared" si="9"/>
        <v>186.36</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50.51</v>
      </c>
      <c r="CN6" s="21">
        <f t="shared" ref="CN6:CV6" si="10">IF(CN7="",NA(),CN7)</f>
        <v>53.1</v>
      </c>
      <c r="CO6" s="21">
        <f t="shared" si="10"/>
        <v>52.87</v>
      </c>
      <c r="CP6" s="21">
        <f t="shared" si="10"/>
        <v>52.2</v>
      </c>
      <c r="CQ6" s="21">
        <f t="shared" si="10"/>
        <v>54.11</v>
      </c>
      <c r="CR6" s="21">
        <f t="shared" si="10"/>
        <v>50.14</v>
      </c>
      <c r="CS6" s="21">
        <f t="shared" si="10"/>
        <v>54.83</v>
      </c>
      <c r="CT6" s="21">
        <f t="shared" si="10"/>
        <v>66.53</v>
      </c>
      <c r="CU6" s="21">
        <f t="shared" si="10"/>
        <v>52.35</v>
      </c>
      <c r="CV6" s="21">
        <f t="shared" si="10"/>
        <v>46.25</v>
      </c>
      <c r="CW6" s="20" t="str">
        <f>IF(CW7="","",IF(CW7="-","【-】","【"&amp;SUBSTITUTE(TEXT(CW7,"#,##0.00"),"-","△")&amp;"】"))</f>
        <v>【49.87】</v>
      </c>
      <c r="CX6" s="21">
        <f>IF(CX7="",NA(),CX7)</f>
        <v>90.43</v>
      </c>
      <c r="CY6" s="21">
        <f t="shared" ref="CY6:DG6" si="11">IF(CY7="",NA(),CY7)</f>
        <v>91.5</v>
      </c>
      <c r="CZ6" s="21">
        <f t="shared" si="11"/>
        <v>91.26</v>
      </c>
      <c r="DA6" s="21">
        <f t="shared" si="11"/>
        <v>90.65</v>
      </c>
      <c r="DB6" s="21">
        <f t="shared" si="11"/>
        <v>92.15</v>
      </c>
      <c r="DC6" s="21">
        <f t="shared" si="11"/>
        <v>84.98</v>
      </c>
      <c r="DD6" s="21">
        <f t="shared" si="11"/>
        <v>84.7</v>
      </c>
      <c r="DE6" s="21">
        <f t="shared" si="11"/>
        <v>84.67</v>
      </c>
      <c r="DF6" s="21">
        <f t="shared" si="11"/>
        <v>84.39</v>
      </c>
      <c r="DG6" s="21">
        <f t="shared" si="11"/>
        <v>83.96</v>
      </c>
      <c r="DH6" s="20" t="str">
        <f>IF(DH7="","",IF(DH7="-","【-】","【"&amp;SUBSTITUTE(TEXT(DH7,"#,##0.00"),"-","△")&amp;"】"))</f>
        <v>【87.54】</v>
      </c>
      <c r="DI6" s="21">
        <f>IF(DI7="",NA(),DI7)</f>
        <v>17.170000000000002</v>
      </c>
      <c r="DJ6" s="21">
        <f t="shared" ref="DJ6:DR6" si="12">IF(DJ7="",NA(),DJ7)</f>
        <v>19.75</v>
      </c>
      <c r="DK6" s="21">
        <f t="shared" si="12"/>
        <v>21.99</v>
      </c>
      <c r="DL6" s="21">
        <f t="shared" si="12"/>
        <v>24.49</v>
      </c>
      <c r="DM6" s="21">
        <f t="shared" si="12"/>
        <v>25.85</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432164</v>
      </c>
      <c r="D7" s="23">
        <v>46</v>
      </c>
      <c r="E7" s="23">
        <v>17</v>
      </c>
      <c r="F7" s="23">
        <v>5</v>
      </c>
      <c r="G7" s="23">
        <v>0</v>
      </c>
      <c r="H7" s="23" t="s">
        <v>96</v>
      </c>
      <c r="I7" s="23" t="s">
        <v>97</v>
      </c>
      <c r="J7" s="23" t="s">
        <v>98</v>
      </c>
      <c r="K7" s="23" t="s">
        <v>99</v>
      </c>
      <c r="L7" s="23" t="s">
        <v>100</v>
      </c>
      <c r="M7" s="23" t="s">
        <v>101</v>
      </c>
      <c r="N7" s="24" t="s">
        <v>102</v>
      </c>
      <c r="O7" s="24">
        <v>83.2</v>
      </c>
      <c r="P7" s="24">
        <v>3.03</v>
      </c>
      <c r="Q7" s="24">
        <v>105.78</v>
      </c>
      <c r="R7" s="24">
        <v>2596</v>
      </c>
      <c r="S7" s="24">
        <v>64751</v>
      </c>
      <c r="T7" s="24">
        <v>53.19</v>
      </c>
      <c r="U7" s="24">
        <v>1217.3499999999999</v>
      </c>
      <c r="V7" s="24">
        <v>1962</v>
      </c>
      <c r="W7" s="24">
        <v>1.25</v>
      </c>
      <c r="X7" s="24">
        <v>1569.6</v>
      </c>
      <c r="Y7" s="24">
        <v>93.27</v>
      </c>
      <c r="Z7" s="24">
        <v>108.01</v>
      </c>
      <c r="AA7" s="24">
        <v>114.92</v>
      </c>
      <c r="AB7" s="24">
        <v>104.6</v>
      </c>
      <c r="AC7" s="24">
        <v>89.39</v>
      </c>
      <c r="AD7" s="24">
        <v>103.6</v>
      </c>
      <c r="AE7" s="24">
        <v>106.37</v>
      </c>
      <c r="AF7" s="24">
        <v>106.07</v>
      </c>
      <c r="AG7" s="24">
        <v>105.5</v>
      </c>
      <c r="AH7" s="24">
        <v>106.35</v>
      </c>
      <c r="AI7" s="24">
        <v>104.44</v>
      </c>
      <c r="AJ7" s="24">
        <v>469.61</v>
      </c>
      <c r="AK7" s="24">
        <v>404.63</v>
      </c>
      <c r="AL7" s="24">
        <v>352.46</v>
      </c>
      <c r="AM7" s="24">
        <v>432.46</v>
      </c>
      <c r="AN7" s="24">
        <v>477.62</v>
      </c>
      <c r="AO7" s="24">
        <v>193.99</v>
      </c>
      <c r="AP7" s="24">
        <v>139.02000000000001</v>
      </c>
      <c r="AQ7" s="24">
        <v>132.04</v>
      </c>
      <c r="AR7" s="24">
        <v>145.43</v>
      </c>
      <c r="AS7" s="24">
        <v>129.88999999999999</v>
      </c>
      <c r="AT7" s="24">
        <v>124.06</v>
      </c>
      <c r="AU7" s="24">
        <v>34.950000000000003</v>
      </c>
      <c r="AV7" s="24">
        <v>81.59</v>
      </c>
      <c r="AW7" s="24">
        <v>55.81</v>
      </c>
      <c r="AX7" s="24">
        <v>63.89</v>
      </c>
      <c r="AY7" s="24">
        <v>55.74</v>
      </c>
      <c r="AZ7" s="24">
        <v>26.99</v>
      </c>
      <c r="BA7" s="24">
        <v>29.13</v>
      </c>
      <c r="BB7" s="24">
        <v>35.69</v>
      </c>
      <c r="BC7" s="24">
        <v>38.4</v>
      </c>
      <c r="BD7" s="24">
        <v>44.04</v>
      </c>
      <c r="BE7" s="24">
        <v>42.02</v>
      </c>
      <c r="BF7" s="24">
        <v>1506.09</v>
      </c>
      <c r="BG7" s="24">
        <v>1335.89</v>
      </c>
      <c r="BH7" s="24">
        <v>1167.32</v>
      </c>
      <c r="BI7" s="24">
        <v>996.18</v>
      </c>
      <c r="BJ7" s="24">
        <v>741.83</v>
      </c>
      <c r="BK7" s="24">
        <v>826.83</v>
      </c>
      <c r="BL7" s="24">
        <v>867.83</v>
      </c>
      <c r="BM7" s="24">
        <v>791.76</v>
      </c>
      <c r="BN7" s="24">
        <v>900.82</v>
      </c>
      <c r="BO7" s="24">
        <v>839.21</v>
      </c>
      <c r="BP7" s="24">
        <v>785.1</v>
      </c>
      <c r="BQ7" s="24">
        <v>70.12</v>
      </c>
      <c r="BR7" s="24">
        <v>75.790000000000006</v>
      </c>
      <c r="BS7" s="24">
        <v>77.2</v>
      </c>
      <c r="BT7" s="24">
        <v>69.2</v>
      </c>
      <c r="BU7" s="24">
        <v>67.92</v>
      </c>
      <c r="BV7" s="24">
        <v>57.31</v>
      </c>
      <c r="BW7" s="24">
        <v>57.08</v>
      </c>
      <c r="BX7" s="24">
        <v>56.26</v>
      </c>
      <c r="BY7" s="24">
        <v>52.94</v>
      </c>
      <c r="BZ7" s="24">
        <v>52.05</v>
      </c>
      <c r="CA7" s="24">
        <v>56.93</v>
      </c>
      <c r="CB7" s="24">
        <v>166.35</v>
      </c>
      <c r="CC7" s="24">
        <v>160.24</v>
      </c>
      <c r="CD7" s="24">
        <v>156.97</v>
      </c>
      <c r="CE7" s="24">
        <v>175.53</v>
      </c>
      <c r="CF7" s="24">
        <v>186.36</v>
      </c>
      <c r="CG7" s="24">
        <v>273.52</v>
      </c>
      <c r="CH7" s="24">
        <v>274.99</v>
      </c>
      <c r="CI7" s="24">
        <v>282.08999999999997</v>
      </c>
      <c r="CJ7" s="24">
        <v>303.27999999999997</v>
      </c>
      <c r="CK7" s="24">
        <v>301.86</v>
      </c>
      <c r="CL7" s="24">
        <v>271.14999999999998</v>
      </c>
      <c r="CM7" s="24">
        <v>50.51</v>
      </c>
      <c r="CN7" s="24">
        <v>53.1</v>
      </c>
      <c r="CO7" s="24">
        <v>52.87</v>
      </c>
      <c r="CP7" s="24">
        <v>52.2</v>
      </c>
      <c r="CQ7" s="24">
        <v>54.11</v>
      </c>
      <c r="CR7" s="24">
        <v>50.14</v>
      </c>
      <c r="CS7" s="24">
        <v>54.83</v>
      </c>
      <c r="CT7" s="24">
        <v>66.53</v>
      </c>
      <c r="CU7" s="24">
        <v>52.35</v>
      </c>
      <c r="CV7" s="24">
        <v>46.25</v>
      </c>
      <c r="CW7" s="24">
        <v>49.87</v>
      </c>
      <c r="CX7" s="24">
        <v>90.43</v>
      </c>
      <c r="CY7" s="24">
        <v>91.5</v>
      </c>
      <c r="CZ7" s="24">
        <v>91.26</v>
      </c>
      <c r="DA7" s="24">
        <v>90.65</v>
      </c>
      <c r="DB7" s="24">
        <v>92.15</v>
      </c>
      <c r="DC7" s="24">
        <v>84.98</v>
      </c>
      <c r="DD7" s="24">
        <v>84.7</v>
      </c>
      <c r="DE7" s="24">
        <v>84.67</v>
      </c>
      <c r="DF7" s="24">
        <v>84.39</v>
      </c>
      <c r="DG7" s="24">
        <v>83.96</v>
      </c>
      <c r="DH7" s="24">
        <v>87.54</v>
      </c>
      <c r="DI7" s="24">
        <v>17.170000000000002</v>
      </c>
      <c r="DJ7" s="24">
        <v>19.75</v>
      </c>
      <c r="DK7" s="24">
        <v>21.99</v>
      </c>
      <c r="DL7" s="24">
        <v>24.49</v>
      </c>
      <c r="DM7" s="24">
        <v>25.85</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可德　誠</cp:lastModifiedBy>
  <dcterms:created xsi:type="dcterms:W3CDTF">2025-01-24T07:20:56Z</dcterms:created>
  <dcterms:modified xsi:type="dcterms:W3CDTF">2025-01-30T06:07:19Z</dcterms:modified>
  <cp:category/>
</cp:coreProperties>
</file>