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810401\Downloads\"/>
    </mc:Choice>
  </mc:AlternateContent>
  <workbookProtection workbookAlgorithmName="SHA-512" workbookHashValue="0ktBy9ZOnlQMx9XiVuKGf+Q4x0U2fNPMy2kGiiMfixf3zF4CslJw1KApZWcCsh6sB67GAhuBuZj25fFZangRjg==" workbookSaltValue="Nx1G1LJA4kI3kMfvATwcSA==" workbookSpinCount="100000" lockStructure="1"/>
  <bookViews>
    <workbookView xWindow="-120" yWindow="-120" windowWidth="2073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H85" i="4"/>
  <c r="E85" i="4"/>
  <c r="P10" i="4"/>
  <c r="AT8" i="4"/>
  <c r="W8"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<sst xmlns="http://schemas.openxmlformats.org/spreadsheetml/2006/main" count="231" uniqueCount="116">
  <si>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</si>
  <si>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</si>
  <si>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</si>
  <si>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</si>
  <si>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</si>
  <si>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</si>
  <si>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</si>
  <si>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</si>
  <si>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</si>
  <si>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</si>
  <si>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</si>
  <si>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</si>
  <si>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</si>
  <si>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</si>
  <si>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</si>
  <si>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</si>
  <si>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</si>
  <si>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</si>
  <si>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</si>
  <si>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</si>
  <si>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</si>
  <si>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</si>
  <si>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</si>
  <si>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</si>
  <si>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</si>
  <si>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</si>
  <si>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</si>
  <si>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</si>
  <si>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</si>
  <si>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</si>
  <si>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</si>
  <si>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</si>
  <si>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</si>
  <si>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</si>
  <si>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</si>
  <si>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</si>
  <si>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</si>
  <si>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</si>
  <si>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</si>
  <si>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</si>
  <si>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</si>
  <si>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</si>
  <si>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</si>
  <si>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</si>
  <si>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</si>
  <si>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</si>
  <si>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</si>
  <si>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</si>
  <si>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</si>
  <si>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</si>
  <si>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</si>
  <si>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</si>
  <si>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</si>
  <si>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</si>
  <si>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</si>
  <si>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</si>
  <si>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</si>
  <si>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</si>
  <si>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</si>
  <si>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</si>
  <si>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</si>
  <si>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</si>
  <si>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</si>
  <si>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</si>
  <si>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</si>
  <si>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</si>
  <si>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</si>
  <si>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</si>
  <si>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</si>
  <si>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</si>
  <si>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</si>
  <si>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</si>
  <si>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</si>
  <si>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</si>
  <si>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</si>
  <si>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</si>
  <si>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</si>
  <si>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</si>
  <si>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</si>
  <si>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</si>
  <si>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</si>
  <si>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</si>
  <si>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</si>
  <si>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</si>
  <si>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</si>
  <si>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</si>
  <si>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</si>
  <si>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</si>
  <si>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</si>
  <si>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</si>
  <si>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</si>
  <si>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</si>
  <si>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</si>
  <si>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</si>
  <si>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</si>
  <si>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</si>
  <si>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</si>
  <si>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</si>
  <si>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</si>
  <si>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</si>
  <si>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</si>
  <si>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</si>
  <si>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</si>
  <si>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</si>
  <si>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</si>
  <si>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</si>
  <si>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</si>
  <si>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</si>
  <si>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</si>
  <si>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</si>
  <si>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</si>
  <si>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</si>
  <si>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</si>
  <si>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①全国平均を下回っていますが、資産の老朽化は進んでいます。今後はストックマネジメント計画により計画的な更新を行います。
②供用開始から26年であり、現在のところ法定耐用年数を経過した管渠は存在しません。そのため、管渠の本格的な更新は当面生じませんが、点検・診断を実施し、計画的な更新や維持管理に努めます。
③本事業の管渠は比較的新しく本格的な管渠の更新は当面生じません。今後は点検・診断を定期的に実施しながら維持管理に努めます。</t>
    <rPh sb="6" eb="7">
      <t>シタ</t>
    </rPh>
    <phoneticPr fontId="4"/>
  </si>
  <si>
    <t>　本事業は、複数の小規模処理区から構成されており、汚水処理原価は高く、経費回収率が低いことから厳しい経営環境にあります。
　本事業単独による経費回収率の上昇は見込めない状況にありますので、更なる水洗化率向上を図り、集合処理4事業（公共、特環、漁集、農集）会計全体での経営健全化を図ります。
　令和5年3月に策定した経営戦略については、計画のローリングを行い、将来の経営予測に努めます。</t>
    <phoneticPr fontId="4"/>
  </si>
  <si>
    <t xml:space="preserve">①全国・類似団体平均を上回っています。単年度収支比率は100%以上を維持していますが、人口減少などにより下水道使用料が減少しているため、減少傾向にあります。今後も健全経営を維持するため、費用削減に努める必要があります。
②累積欠損金は生じていません。
③全国・類似団体平均を下回っています。建設改良費が前年よりも多かったため、預金（流動資産）が減少したことにより値が低くなっています。今後も支払能力を高めるためにも引き続き経営改善を行う必要があります。
④全国・類似団体平均に比べて低い水準にあります。現在は借り入れを行っていませんが、今後は計画的な更新をしていくなかで借り入れを行うか検討していきます。
⑤経費回収率は100%を大きく下回っており、使用料で回収すべき経費を全て使用料で賄えていません。今後も接続率の向上を図り、使用料収入の確保に努めます。
⑥汚水処理原価は全国・類似団体平均を上回っており、汚水処理に係るコストが高い状況にあります。今後も維持管理費の削減、接続率向上による有収水量を増加させる経営改善に努めます。
⑦全国・類似団体平均を下回っています。利用率向上のため、水洗化の推進を行っていますが、人口が減少するなか困難な状況です。
⑧全国・類似団体平均を下回っています。今後も処理区域の拡大は見込んでいないため、現在の処理区内での接続率向上に努めます。
</t>
    <rPh sb="43" eb="47">
      <t>ジンコウゲンショウ</t>
    </rPh>
    <rPh sb="52" eb="58">
      <t>ゲスイドウシヨウリョウ</t>
    </rPh>
    <rPh sb="59" eb="61">
      <t>ゲンショウ</t>
    </rPh>
    <rPh sb="68" eb="72">
      <t>ゲンショウケイコウ</t>
    </rPh>
    <rPh sb="137" eb="138">
      <t>シタ</t>
    </rPh>
    <rPh sb="145" eb="150">
      <t>ケンセツカイリョウヒ</t>
    </rPh>
    <rPh sb="151" eb="153">
      <t>ゼンネン</t>
    </rPh>
    <rPh sb="156" eb="157">
      <t>オオ</t>
    </rPh>
    <rPh sb="163" eb="165">
      <t>ヨキン</t>
    </rPh>
    <rPh sb="166" eb="170">
      <t>リュウドウシサン</t>
    </rPh>
    <rPh sb="172" eb="174">
      <t>ゲンショウ</t>
    </rPh>
    <rPh sb="181" eb="182">
      <t>アタイ</t>
    </rPh>
    <rPh sb="183" eb="184">
      <t>ヒク</t>
    </rPh>
    <rPh sb="251" eb="253">
      <t>ゲンザイ</t>
    </rPh>
    <rPh sb="254" eb="255">
      <t>カ</t>
    </rPh>
    <rPh sb="256" eb="257">
      <t>イ</t>
    </rPh>
    <rPh sb="259" eb="260">
      <t>オコナ</t>
    </rPh>
    <rPh sb="268" eb="270">
      <t>コンゴ</t>
    </rPh>
    <rPh sb="271" eb="274">
      <t>ケイカクテキ</t>
    </rPh>
    <rPh sb="275" eb="277">
      <t>コウシン</t>
    </rPh>
    <rPh sb="285" eb="286">
      <t>カ</t>
    </rPh>
    <rPh sb="287" eb="288">
      <t>イ</t>
    </rPh>
    <rPh sb="290" eb="291">
      <t>オコナ</t>
    </rPh>
    <rPh sb="293" eb="29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</si>
</sst>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90-472F-9D29-AEFD6AB346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C390-472F-9D29-AEFD6AB346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25.09</c:v>
                </c:pt>
                <c:pt idx="1">
                  <c:v>26.79</c:v>
                </c:pt>
                <c:pt idx="2">
                  <c:v>27.24</c:v>
                </c:pt>
                <c:pt idx="3">
                  <c:v>26.22</c:v>
                </c:pt>
                <c:pt idx="4">
                  <c:v>25.2</c:v>
                </c:pt>
              </c:numCache>
            </c:numRef>
          </c:val>
          <c:extLst>
            <c:ext xmlns:c16="http://schemas.microsoft.com/office/drawing/2014/chart" uri="{C3380CC4-5D6E-409C-BE32-E72D297353CC}">
              <c16:uniqueId val="{00000000-4FA3-4B9B-990B-93BC72BDD9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4FA3-4B9B-990B-93BC72BDD9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84.85</c:v>
                </c:pt>
                <c:pt idx="1">
                  <c:v>85.91</c:v>
                </c:pt>
                <c:pt idx="2">
                  <c:v>85.82</c:v>
                </c:pt>
                <c:pt idx="3">
                  <c:v>73.22</c:v>
                </c:pt>
                <c:pt idx="4">
                  <c:v>84.62</c:v>
                </c:pt>
              </c:numCache>
            </c:numRef>
          </c:val>
          <c:extLst>
            <c:ext xmlns:c16="http://schemas.microsoft.com/office/drawing/2014/chart" uri="{C3380CC4-5D6E-409C-BE32-E72D297353CC}">
              <c16:uniqueId val="{00000000-EE50-4686-AA49-77F9A756CD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E50-4686-AA49-77F9A756CD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115.59</c:v>
                </c:pt>
                <c:pt idx="1">
                  <c:v>110.31</c:v>
                </c:pt>
                <c:pt idx="2">
                  <c:v>112.5</c:v>
                </c:pt>
                <c:pt idx="3">
                  <c:v>110.47</c:v>
                </c:pt>
                <c:pt idx="4">
                  <c:v>106.36</c:v>
                </c:pt>
              </c:numCache>
            </c:numRef>
          </c:val>
          <c:extLst>
            <c:ext xmlns:c16="http://schemas.microsoft.com/office/drawing/2014/chart" uri="{C3380CC4-5D6E-409C-BE32-E72D297353CC}">
              <c16:uniqueId val="{00000000-E969-4207-A729-737B9C9378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E969-4207-A729-737B9C9378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15.89</c:v>
                </c:pt>
                <c:pt idx="1">
                  <c:v>18.989999999999998</c:v>
                </c:pt>
                <c:pt idx="2">
                  <c:v>22.05</c:v>
                </c:pt>
                <c:pt idx="3">
                  <c:v>25.05</c:v>
                </c:pt>
                <c:pt idx="4">
                  <c:v>27.94</c:v>
                </c:pt>
              </c:numCache>
            </c:numRef>
          </c:val>
          <c:extLst>
            <c:ext xmlns:c16="http://schemas.microsoft.com/office/drawing/2014/chart" uri="{C3380CC4-5D6E-409C-BE32-E72D297353CC}">
              <c16:uniqueId val="{00000000-F638-4F06-85C8-3E01B4FEF9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F638-4F06-85C8-3E01B4FEF9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1D-4195-9A7C-5C5CBE84FA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451D-4195-9A7C-5C5CBE84FA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07-4E5C-83A7-DD1A01CDC7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C407-4E5C-83A7-DD1A01CDC7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92.35</c:v>
                </c:pt>
                <c:pt idx="1">
                  <c:v>104.29</c:v>
                </c:pt>
                <c:pt idx="2">
                  <c:v>104.27</c:v>
                </c:pt>
                <c:pt idx="3">
                  <c:v>76.47</c:v>
                </c:pt>
                <c:pt idx="4">
                  <c:v>30.49</c:v>
                </c:pt>
              </c:numCache>
            </c:numRef>
          </c:val>
          <c:extLst>
            <c:ext xmlns:c16="http://schemas.microsoft.com/office/drawing/2014/chart" uri="{C3380CC4-5D6E-409C-BE32-E72D297353CC}">
              <c16:uniqueId val="{00000000-2229-4385-B868-DE5C57B3B3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2229-4385-B868-DE5C57B3B3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
                  <c:v>0</c:v>
                </c:pt>
                <c:pt idx="1">
                  <c:v>173.09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A7B-4755-86EB-0752528D8F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AA7B-4755-86EB-0752528D8F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61.15</c:v>
                </c:pt>
                <c:pt idx="1">
                  <c:v>57.5</c:v>
                </c:pt>
                <c:pt idx="2">
                  <c:v>67.790000000000006</c:v>
                </c:pt>
                <c:pt idx="3">
                  <c:v>58.09</c:v>
                </c:pt>
                <c:pt idx="4">
                  <c:v>56.41</c:v>
                </c:pt>
              </c:numCache>
            </c:numRef>
          </c:val>
          <c:extLst>
            <c:ext xmlns:c16="http://schemas.microsoft.com/office/drawing/2014/chart" uri="{C3380CC4-5D6E-409C-BE32-E72D297353CC}">
              <c16:uniqueId val="{00000000-CD19-4C55-8A9B-61F1B2156B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CD19-4C55-8A9B-61F1B2156B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301.41000000000003</c:v>
                </c:pt>
                <c:pt idx="1">
                  <c:v>321.10000000000002</c:v>
                </c:pt>
                <c:pt idx="2">
                  <c:v>270.55</c:v>
                </c:pt>
                <c:pt idx="3">
                  <c:v>316.14</c:v>
                </c:pt>
                <c:pt idx="4">
                  <c:v>325.47000000000003</c:v>
                </c:pt>
              </c:numCache>
            </c:numRef>
          </c:val>
          <c:extLst>
            <c:ext xmlns:c16="http://schemas.microsoft.com/office/drawing/2014/chart" uri="{C3380CC4-5D6E-409C-BE32-E72D297353CC}">
              <c16:uniqueId val="{00000000-E4F6-44F5-815F-58D40DB99D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E4F6-44F5-815F-58D40DB99D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天草市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73437</v>
      </c>
      <c r="AM8" s="41"/>
      <c r="AN8" s="41"/>
      <c r="AO8" s="41"/>
      <c r="AP8" s="41"/>
      <c r="AQ8" s="41"/>
      <c r="AR8" s="41"/>
      <c r="AS8" s="41"/>
      <c r="AT8" s="34">
        <f>データ!T6</f>
        <v>683.82</v>
      </c>
      <c r="AU8" s="34"/>
      <c r="AV8" s="34"/>
      <c r="AW8" s="34"/>
      <c r="AX8" s="34"/>
      <c r="AY8" s="34"/>
      <c r="AZ8" s="34"/>
      <c r="BA8" s="34"/>
      <c r="BB8" s="34">
        <f>データ!U6</f>
        <v>107.39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88.54</v>
      </c>
      <c r="J10" s="34"/>
      <c r="K10" s="34"/>
      <c r="L10" s="34"/>
      <c r="M10" s="34"/>
      <c r="N10" s="34"/>
      <c r="O10" s="34"/>
      <c r="P10" s="34">
        <f>データ!P6</f>
        <v>1.3</v>
      </c>
      <c r="Q10" s="34"/>
      <c r="R10" s="34"/>
      <c r="S10" s="34"/>
      <c r="T10" s="34"/>
      <c r="U10" s="34"/>
      <c r="V10" s="34"/>
      <c r="W10" s="34">
        <f>データ!Q6</f>
        <v>90.25</v>
      </c>
      <c r="X10" s="34"/>
      <c r="Y10" s="34"/>
      <c r="Z10" s="34"/>
      <c r="AA10" s="34"/>
      <c r="AB10" s="34"/>
      <c r="AC10" s="34"/>
      <c r="AD10" s="41">
        <f>データ!R6</f>
        <v>3740</v>
      </c>
      <c r="AE10" s="41"/>
      <c r="AF10" s="41"/>
      <c r="AG10" s="41"/>
      <c r="AH10" s="41"/>
      <c r="AI10" s="41"/>
      <c r="AJ10" s="41"/>
      <c r="AK10" s="2"/>
      <c r="AL10" s="41">
        <f>データ!V6</f>
        <v>943</v>
      </c>
      <c r="AM10" s="41"/>
      <c r="AN10" s="41"/>
      <c r="AO10" s="41"/>
      <c r="AP10" s="41"/>
      <c r="AQ10" s="41"/>
      <c r="AR10" s="41"/>
      <c r="AS10" s="41"/>
      <c r="AT10" s="34">
        <f>データ!W6</f>
        <v>0.54</v>
      </c>
      <c r="AU10" s="34"/>
      <c r="AV10" s="34"/>
      <c r="AW10" s="34"/>
      <c r="AX10" s="34"/>
      <c r="AY10" s="34"/>
      <c r="AZ10" s="34"/>
      <c r="BA10" s="34"/>
      <c r="BB10" s="34">
        <f>データ!X6</f>
        <v>1746.3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115</v>
      </c>
      <c r="BM16" s="71"/>
      <c r="BN16" s="71"/>
      <c r="BO16" s="71"/>
      <c r="BP16" s="71"/>
      <c r="BQ16" s="71"/>
      <c r="BR16" s="71"/>
      <c r="BS16" s="71"/>
      <c r="BT16" s="71"/>
      <c r="BU16" s="71"/>
      <c r="BV16" s="71"/>
      <c r="BW16" s="71"/>
      <c r="BX16" s="71"/>
      <c r="BY16" s="71"/>
      <c r="BZ16" s="7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AaWSDgAXqA1rvBn+X27IFYIhXNMYUvJzTLjCLWgDJQXR36Th1SZKnKWwYtUdXY2yMI7pwxFIERr9FjxdRqaiRg==" saltValue="ycE7mIbMDgYVE0OOzwr1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432156</v>
      </c>
      <c r="D6" s="19">
        <f t="shared" si="3"/>
        <v>46</v>
      </c>
      <c r="E6" s="19">
        <f t="shared" si="3"/>
        <v>17</v>
      </c>
      <c r="F6" s="19">
        <f t="shared" si="3"/>
        <v>5</v>
      </c>
      <c r="G6" s="19">
        <f t="shared" si="3"/>
        <v>0</v>
      </c>
      <c r="H6" s="19" t="str">
        <f t="shared" si="3"/>
        <v>熊本県　天草市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88.54</v>
      </c>
      <c r="P6" s="20">
        <f t="shared" si="3"/>
        <v>1.3</v>
      </c>
      <c r="Q6" s="20">
        <f t="shared" si="3"/>
        <v>90.25</v>
      </c>
      <c r="R6" s="20">
        <f t="shared" si="3"/>
        <v>3740</v>
      </c>
      <c r="S6" s="20">
        <f t="shared" si="3"/>
        <v>73437</v>
      </c>
      <c r="T6" s="20">
        <f t="shared" si="3"/>
        <v>683.82</v>
      </c>
      <c r="U6" s="20">
        <f t="shared" si="3"/>
        <v>107.39</v>
      </c>
      <c r="V6" s="20">
        <f t="shared" si="3"/>
        <v>943</v>
      </c>
      <c r="W6" s="20">
        <f t="shared" si="3"/>
        <v>0.54</v>
      </c>
      <c r="X6" s="20">
        <f t="shared" si="3"/>
        <v>1746.3</v>
      </c>
      <c r="Y6" s="21">
        <f>IF(Y7="",NA(),Y7)</f>
        <v>115.59</v>
      </c>
      <c r="Z6" s="21">
        <f t="shared" ref="Z6:AH6" si="4">IF(Z7="",NA(),Z7)</f>
        <v>110.31</v>
      </c>
      <c r="AA6" s="21">
        <f t="shared" si="4"/>
        <v>112.5</v>
      </c>
      <c r="AB6" s="21">
        <f t="shared" si="4"/>
        <v>110.47</v>
      </c>
      <c r="AC6" s="21">
        <f t="shared" si="4"/>
        <v>106.36</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92.35</v>
      </c>
      <c r="AV6" s="21">
        <f t="shared" ref="AV6:BD6" si="6">IF(AV7="",NA(),AV7)</f>
        <v>104.29</v>
      </c>
      <c r="AW6" s="21">
        <f t="shared" si="6"/>
        <v>104.27</v>
      </c>
      <c r="AX6" s="21">
        <f t="shared" si="6"/>
        <v>76.47</v>
      </c>
      <c r="AY6" s="21">
        <f t="shared" si="6"/>
        <v>30.49</v>
      </c>
      <c r="AZ6" s="21">
        <f t="shared" si="6"/>
        <v>26.99</v>
      </c>
      <c r="BA6" s="21">
        <f t="shared" si="6"/>
        <v>29.13</v>
      </c>
      <c r="BB6" s="21">
        <f t="shared" si="6"/>
        <v>35.69</v>
      </c>
      <c r="BC6" s="21">
        <f t="shared" si="6"/>
        <v>38.4</v>
      </c>
      <c r="BD6" s="21">
        <f t="shared" si="6"/>
        <v>44.04</v>
      </c>
      <c r="BE6" s="20" t="str">
        <f>IF(BE7="","",IF(BE7="-","【-】","【"&amp;SUBSTITUTE(TEXT(BE7,"#,##0.00"),"-","△")&amp;"】"))</f>
        <v>【42.02】</v>
      </c>
      <c r="BF6" s="20">
        <f>IF(BF7="",NA(),BF7)</f>
        <v>0</v>
      </c>
      <c r="BG6" s="21">
        <f t="shared" ref="BG6:BO6" si="7">IF(BG7="",NA(),BG7)</f>
        <v>173.09</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61.15</v>
      </c>
      <c r="BR6" s="21">
        <f t="shared" ref="BR6:BZ6" si="8">IF(BR7="",NA(),BR7)</f>
        <v>57.5</v>
      </c>
      <c r="BS6" s="21">
        <f t="shared" si="8"/>
        <v>67.790000000000006</v>
      </c>
      <c r="BT6" s="21">
        <f t="shared" si="8"/>
        <v>58.09</v>
      </c>
      <c r="BU6" s="21">
        <f t="shared" si="8"/>
        <v>56.41</v>
      </c>
      <c r="BV6" s="21">
        <f t="shared" si="8"/>
        <v>57.31</v>
      </c>
      <c r="BW6" s="21">
        <f t="shared" si="8"/>
        <v>57.08</v>
      </c>
      <c r="BX6" s="21">
        <f t="shared" si="8"/>
        <v>56.26</v>
      </c>
      <c r="BY6" s="21">
        <f t="shared" si="8"/>
        <v>52.94</v>
      </c>
      <c r="BZ6" s="21">
        <f t="shared" si="8"/>
        <v>52.05</v>
      </c>
      <c r="CA6" s="20" t="str">
        <f>IF(CA7="","",IF(CA7="-","【-】","【"&amp;SUBSTITUTE(TEXT(CA7,"#,##0.00"),"-","△")&amp;"】"))</f>
        <v>【56.93】</v>
      </c>
      <c r="CB6" s="21">
        <f>IF(CB7="",NA(),CB7)</f>
        <v>301.41000000000003</v>
      </c>
      <c r="CC6" s="21">
        <f t="shared" ref="CC6:CK6" si="9">IF(CC7="",NA(),CC7)</f>
        <v>321.10000000000002</v>
      </c>
      <c r="CD6" s="21">
        <f t="shared" si="9"/>
        <v>270.55</v>
      </c>
      <c r="CE6" s="21">
        <f t="shared" si="9"/>
        <v>316.14</v>
      </c>
      <c r="CF6" s="21">
        <f t="shared" si="9"/>
        <v>325.47000000000003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25.09</v>
      </c>
      <c r="CN6" s="21">
        <f t="shared" ref="CN6:CV6" si="10">IF(CN7="",NA(),CN7)</f>
        <v>26.79</v>
      </c>
      <c r="CO6" s="21">
        <f t="shared" si="10"/>
        <v>27.24</v>
      </c>
      <c r="CP6" s="21">
        <f t="shared" si="10"/>
        <v>26.22</v>
      </c>
      <c r="CQ6" s="21">
        <f t="shared" si="10"/>
        <v>25.2</v>
      </c>
      <c r="CR6" s="21">
        <f t="shared" si="10"/>
        <v>50.14</v>
      </c>
      <c r="CS6" s="21">
        <f t="shared" si="10"/>
        <v>54.83</v>
      </c>
      <c r="CT6" s="21">
        <f t="shared" si="10"/>
        <v>66.53</v>
      </c>
      <c r="CU6" s="21">
        <f t="shared" si="10"/>
        <v>52.35</v>
      </c>
      <c r="CV6" s="21">
        <f t="shared" si="10"/>
        <v>46.25</v>
      </c>
      <c r="CW6" s="20" t="str">
        <f>IF(CW7="","",IF(CW7="-","【-】","【"&amp;SUBSTITUTE(TEXT(CW7,"#,##0.00"),"-","△")&amp;"】"))</f>
        <v>【49.87】</v>
      </c>
      <c r="CX6" s="21">
        <f>IF(CX7="",NA(),CX7)</f>
        <v>84.85</v>
      </c>
      <c r="CY6" s="21">
        <f t="shared" ref="CY6:DG6" si="11">IF(CY7="",NA(),CY7)</f>
        <v>85.91</v>
      </c>
      <c r="CZ6" s="21">
        <f t="shared" si="11"/>
        <v>85.82</v>
      </c>
      <c r="DA6" s="21">
        <f t="shared" si="11"/>
        <v>73.22</v>
      </c>
      <c r="DB6" s="21">
        <f t="shared" si="11"/>
        <v>84.62</v>
      </c>
      <c r="DC6" s="21">
        <f t="shared" si="11"/>
        <v>84.98</v>
      </c>
      <c r="DD6" s="21">
        <f t="shared" si="11"/>
        <v>84.7</v>
      </c>
      <c r="DE6" s="21">
        <f t="shared" si="11"/>
        <v>84.67</v>
      </c>
      <c r="DF6" s="21">
        <f t="shared" si="11"/>
        <v>84.39</v>
      </c>
      <c r="DG6" s="21">
        <f t="shared" si="11"/>
        <v>83.96</v>
      </c>
      <c r="DH6" s="20" t="str">
        <f>IF(DH7="","",IF(DH7="-","【-】","【"&amp;SUBSTITUTE(TEXT(DH7,"#,##0.00"),"-","△")&amp;"】"))</f>
        <v>【87.54】</v>
      </c>
      <c r="DI6" s="21">
        <f>IF(DI7="",NA(),DI7)</f>
        <v>15.89</v>
      </c>
      <c r="DJ6" s="21">
        <f t="shared" ref="DJ6:DR6" si="12">IF(DJ7="",NA(),DJ7)</f>
        <v>18.989999999999998</v>
      </c>
      <c r="DK6" s="21">
        <f t="shared" si="12"/>
        <v>22.05</v>
      </c>
      <c r="DL6" s="21">
        <f t="shared" si="12"/>
        <v>25.05</v>
      </c>
      <c r="DM6" s="21">
        <f t="shared" si="12"/>
        <v>27.94</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432156</v>
      </c>
      <c r="D7" s="23">
        <v>46</v>
      </c>
      <c r="E7" s="23">
        <v>17</v>
      </c>
      <c r="F7" s="23">
        <v>5</v>
      </c>
      <c r="G7" s="23">
        <v>0</v>
      </c>
      <c r="H7" s="23" t="s">
        <v>96</v>
      </c>
      <c r="I7" s="23" t="s">
        <v>97</v>
      </c>
      <c r="J7" s="23" t="s">
        <v>98</v>
      </c>
      <c r="K7" s="23" t="s">
        <v>99</v>
      </c>
      <c r="L7" s="23" t="s">
        <v>100</v>
      </c>
      <c r="M7" s="23" t="s">
        <v>101</v>
      </c>
      <c r="N7" s="24" t="s">
        <v>102</v>
      </c>
      <c r="O7" s="24">
        <v>88.54</v>
      </c>
      <c r="P7" s="24">
        <v>1.3</v>
      </c>
      <c r="Q7" s="24">
        <v>90.25</v>
      </c>
      <c r="R7" s="24">
        <v>3740</v>
      </c>
      <c r="S7" s="24">
        <v>73437</v>
      </c>
      <c r="T7" s="24">
        <v>683.82</v>
      </c>
      <c r="U7" s="24">
        <v>107.39</v>
      </c>
      <c r="V7" s="24">
        <v>943</v>
      </c>
      <c r="W7" s="24">
        <v>0.54</v>
      </c>
      <c r="X7" s="24">
        <v>1746.3</v>
      </c>
      <c r="Y7" s="24">
        <v>115.59</v>
      </c>
      <c r="Z7" s="24">
        <v>110.31</v>
      </c>
      <c r="AA7" s="24">
        <v>112.5</v>
      </c>
      <c r="AB7" s="24">
        <v>110.47</v>
      </c>
      <c r="AC7" s="24">
        <v>106.36</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92.35</v>
      </c>
      <c r="AV7" s="24">
        <v>104.29</v>
      </c>
      <c r="AW7" s="24">
        <v>104.27</v>
      </c>
      <c r="AX7" s="24">
        <v>76.47</v>
      </c>
      <c r="AY7" s="24">
        <v>30.49</v>
      </c>
      <c r="AZ7" s="24">
        <v>26.99</v>
      </c>
      <c r="BA7" s="24">
        <v>29.13</v>
      </c>
      <c r="BB7" s="24">
        <v>35.69</v>
      </c>
      <c r="BC7" s="24">
        <v>38.4</v>
      </c>
      <c r="BD7" s="24">
        <v>44.04</v>
      </c>
      <c r="BE7" s="24">
        <v>42.02</v>
      </c>
      <c r="BF7" s="24">
        <v>0</v>
      </c>
      <c r="BG7" s="24">
        <v>173.09</v>
      </c>
      <c r="BH7" s="24">
        <v>0</v>
      </c>
      <c r="BI7" s="24">
        <v>0</v>
      </c>
      <c r="BJ7" s="24">
        <v>0</v>
      </c>
      <c r="BK7" s="24">
        <v>826.83</v>
      </c>
      <c r="BL7" s="24">
        <v>867.83</v>
      </c>
      <c r="BM7" s="24">
        <v>791.76</v>
      </c>
      <c r="BN7" s="24">
        <v>900.82</v>
      </c>
      <c r="BO7" s="24">
        <v>839.21</v>
      </c>
      <c r="BP7" s="24">
        <v>785.1</v>
      </c>
      <c r="BQ7" s="24">
        <v>61.15</v>
      </c>
      <c r="BR7" s="24">
        <v>57.5</v>
      </c>
      <c r="BS7" s="24">
        <v>67.790000000000006</v>
      </c>
      <c r="BT7" s="24">
        <v>58.09</v>
      </c>
      <c r="BU7" s="24">
        <v>56.41</v>
      </c>
      <c r="BV7" s="24">
        <v>57.31</v>
      </c>
      <c r="BW7" s="24">
        <v>57.08</v>
      </c>
      <c r="BX7" s="24">
        <v>56.26</v>
      </c>
      <c r="BY7" s="24">
        <v>52.94</v>
      </c>
      <c r="BZ7" s="24">
        <v>52.05</v>
      </c>
      <c r="CA7" s="24">
        <v>56.93</v>
      </c>
      <c r="CB7" s="24">
        <v>301.41000000000003</v>
      </c>
      <c r="CC7" s="24">
        <v>321.10000000000002</v>
      </c>
      <c r="CD7" s="24">
        <v>270.55</v>
      </c>
      <c r="CE7" s="24">
        <v>316.14</v>
      </c>
      <c r="CF7" s="24">
        <v>325.47000000000003</v>
      </c>
      <c r="CG7" s="24">
        <v>273.52</v>
      </c>
      <c r="CH7" s="24">
        <v>274.99</v>
      </c>
      <c r="CI7" s="24">
        <v>282.08999999999997</v>
      </c>
      <c r="CJ7" s="24">
        <v>303.27999999999997</v>
      </c>
      <c r="CK7" s="24">
        <v>301.86</v>
      </c>
      <c r="CL7" s="24">
        <v>271.14999999999998</v>
      </c>
      <c r="CM7" s="24">
        <v>25.09</v>
      </c>
      <c r="CN7" s="24">
        <v>26.79</v>
      </c>
      <c r="CO7" s="24">
        <v>27.24</v>
      </c>
      <c r="CP7" s="24">
        <v>26.22</v>
      </c>
      <c r="CQ7" s="24">
        <v>25.2</v>
      </c>
      <c r="CR7" s="24">
        <v>50.14</v>
      </c>
      <c r="CS7" s="24">
        <v>54.83</v>
      </c>
      <c r="CT7" s="24">
        <v>66.53</v>
      </c>
      <c r="CU7" s="24">
        <v>52.35</v>
      </c>
      <c r="CV7" s="24">
        <v>46.25</v>
      </c>
      <c r="CW7" s="24">
        <v>49.87</v>
      </c>
      <c r="CX7" s="24">
        <v>84.85</v>
      </c>
      <c r="CY7" s="24">
        <v>85.91</v>
      </c>
      <c r="CZ7" s="24">
        <v>85.82</v>
      </c>
      <c r="DA7" s="24">
        <v>73.22</v>
      </c>
      <c r="DB7" s="24">
        <v>84.62</v>
      </c>
      <c r="DC7" s="24">
        <v>84.98</v>
      </c>
      <c r="DD7" s="24">
        <v>84.7</v>
      </c>
      <c r="DE7" s="24">
        <v>84.67</v>
      </c>
      <c r="DF7" s="24">
        <v>84.39</v>
      </c>
      <c r="DG7" s="24">
        <v>83.96</v>
      </c>
      <c r="DH7" s="24">
        <v>87.54</v>
      </c>
      <c r="DI7" s="24">
        <v>15.89</v>
      </c>
      <c r="DJ7" s="24">
        <v>18.989999999999998</v>
      </c>
      <c r="DK7" s="24">
        <v>22.05</v>
      </c>
      <c r="DL7" s="24">
        <v>25.05</v>
      </c>
      <c r="DM7" s="24">
        <v>27.94</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2025-02-03T02:36:07Z</cp:lastPrinted>
  <dcterms:created xsi:type="dcterms:W3CDTF">2025-01-24T07:20:56Z</dcterms:created>
  <dcterms:modified xsi:type="dcterms:W3CDTF">2025-02-19T02:53:32Z</dcterms:modified>
  <cp:category/>
</cp:coreProperties>
</file>