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1 宇城市\下水道\"/>
    </mc:Choice>
  </mc:AlternateContent>
  <workbookProtection workbookAlgorithmName="SHA-512" workbookHashValue="sLnLhr7mUkm225uGOVXrcRjuAbOH8TgKxKQy3ggujSaaHhwgcLUPM8JwZLCi+y8GEXCXioMm649fNBWmyNXqVQ==" workbookSaltValue="atLGxaLlHckBy+urlzvcQg==" workbookSpinCount="100000" lockStructure="1"/>
  <bookViews>
    <workbookView xWindow="0" yWindow="0" windowWidth="28800" windowHeight="124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<sst xmlns="http://schemas.openxmlformats.org/spreadsheetml/2006/main" count="231" uniqueCount="115">
  <si>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</si>
  <si>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</si>
  <si>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</si>
  <si>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</si>
  <si>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</si>
  <si>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</si>
  <si>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</si>
  <si>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</si>
  <si>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</si>
  <si>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</si>
  <si>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</si>
  <si>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</si>
  <si>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</si>
  <si>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</si>
  <si>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</si>
  <si>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</si>
  <si>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</si>
  <si>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</si>
  <si>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</si>
  <si>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</si>
  <si>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</si>
  <si>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</si>
  <si>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</si>
  <si>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</si>
  <si>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</si>
  <si>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</si>
  <si>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</si>
  <si>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</si>
  <si>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</si>
  <si>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</si>
  <si>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</si>
  <si>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</si>
  <si>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</si>
  <si>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</si>
  <si>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</si>
  <si>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</si>
  <si>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</si>
  <si>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</si>
  <si>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</si>
  <si>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</si>
  <si>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</si>
  <si>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</si>
  <si>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</si>
  <si>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</si>
  <si>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</si>
  <si>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</si>
  <si>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</si>
  <si>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</si>
  <si>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</si>
  <si>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</si>
  <si>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</si>
  <si>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</si>
  <si>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</si>
  <si>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</si>
  <si>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</si>
  <si>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</si>
  <si>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</si>
  <si>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</si>
  <si>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</si>
  <si>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</si>
  <si>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</si>
  <si>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</si>
  <si>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</si>
  <si>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</si>
  <si>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</si>
  <si>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</si>
  <si>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</si>
  <si>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</si>
  <si>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</si>
  <si>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</si>
  <si>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</si>
  <si>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</si>
  <si>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</si>
  <si>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</si>
  <si>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</si>
  <si>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</si>
  <si>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</si>
  <si>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</si>
  <si>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</si>
  <si>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</si>
  <si>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</si>
  <si>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</si>
  <si>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</si>
  <si>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</si>
  <si>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</si>
  <si>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</si>
  <si>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</si>
  <si>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</si>
  <si>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</si>
  <si>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</si>
  <si>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</si>
  <si>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</si>
  <si>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</si>
  <si>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</si>
  <si>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</si>
  <si>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</si>
  <si>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</si>
  <si>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</si>
  <si>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</si>
  <si>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</si>
  <si>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</si>
  <si>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</si>
  <si>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</si>
  <si>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</si>
  <si>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</si>
  <si>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</si>
  <si>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</si>
  <si>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</si>
  <si>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</si>
  <si>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</si>
  <si>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</si>
  <si>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</si>
  <si>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≪①≫平成9年度に供用を開始した本事業は、処理場や管渠等の老朽化が進んでおり、類似団体平均値を大幅に上回っているため、施設改築等の必要性が高まっている。
≪②・③≫法定耐用年数（50年）を超えた管渠はないため、これまで更新実績はないが、今後は管渠の老朽化に備え、ストックマネジメント計画に基づき、計画的な修繕・改築・更新を行っていく。</t>
    <rPh sb="3" eb="5">
      <t>ヘイセイ</t>
    </rPh>
    <rPh sb="6" eb="7">
      <t>ネン</t>
    </rPh>
    <rPh sb="7" eb="8">
      <t>ド</t>
    </rPh>
    <rPh sb="9" eb="11">
      <t>キョウヨウ</t>
    </rPh>
    <rPh sb="12" eb="14">
      <t>カイシ</t>
    </rPh>
    <rPh sb="16" eb="17">
      <t>ホン</t>
    </rPh>
    <rPh sb="17" eb="19">
      <t>ジギョウ</t>
    </rPh>
    <rPh sb="21" eb="24">
      <t>ショリジョウ</t>
    </rPh>
    <rPh sb="25" eb="27">
      <t>カンキョ</t>
    </rPh>
    <rPh sb="27" eb="28">
      <t>トウ</t>
    </rPh>
    <rPh sb="29" eb="32">
      <t>ロウキュウカ</t>
    </rPh>
    <rPh sb="33" eb="34">
      <t>スス</t>
    </rPh>
    <rPh sb="47" eb="49">
      <t>オオハバ</t>
    </rPh>
    <phoneticPr fontId="4"/>
  </si>
  <si>
    <t>　処理区域内人口の飛躍的な増加は期待できず、節水機器の普及等の影響により、使用料収入の大幅な増額は見込めない。
　加えて、老朽化が進む資産の更新・改築に係る投資費用は増大することから、より厳しいコスト意識が求められる。
　また、繰入金に依存している一般会計も厳しい財政環境の中、行政需要の多様化に対応していかなければならない。
　このような状況下で、将来的に安定した下水道事業サービスを提供するため、維持管理費の節減や事務改善に取り組むことはもとより、公費負担の基準を見直し、令和7年度に使用料を改定することで、経営基盤の強化と財政マネジメントの向上を目指す。</t>
    <rPh sb="1" eb="3">
      <t>ショリ</t>
    </rPh>
    <rPh sb="3" eb="6">
      <t>クイキナイ</t>
    </rPh>
    <rPh sb="46" eb="48">
      <t>ゾウガク</t>
    </rPh>
    <rPh sb="57" eb="58">
      <t>クワ</t>
    </rPh>
    <rPh sb="61" eb="64">
      <t>ロウキュウカ</t>
    </rPh>
    <rPh sb="65" eb="66">
      <t>スス</t>
    </rPh>
    <rPh sb="67" eb="69">
      <t>シサン</t>
    </rPh>
    <rPh sb="70" eb="72">
      <t>コウシン</t>
    </rPh>
    <rPh sb="73" eb="75">
      <t>カイチク</t>
    </rPh>
    <rPh sb="76" eb="77">
      <t>カカ</t>
    </rPh>
    <rPh sb="78" eb="80">
      <t>トウシ</t>
    </rPh>
    <rPh sb="80" eb="82">
      <t>ヒヨウ</t>
    </rPh>
    <rPh sb="83" eb="85">
      <t>ゾウダイ</t>
    </rPh>
    <rPh sb="94" eb="95">
      <t>キビ</t>
    </rPh>
    <rPh sb="100" eb="102">
      <t>イシキ</t>
    </rPh>
    <rPh sb="103" eb="104">
      <t>モト</t>
    </rPh>
    <rPh sb="114" eb="116">
      <t>クリイレ</t>
    </rPh>
    <rPh sb="116" eb="117">
      <t>キン</t>
    </rPh>
    <rPh sb="118" eb="120">
      <t>イゾン</t>
    </rPh>
    <rPh sb="124" eb="126">
      <t>イッパン</t>
    </rPh>
    <rPh sb="126" eb="128">
      <t>カイケイ</t>
    </rPh>
    <rPh sb="129" eb="130">
      <t>キビ</t>
    </rPh>
    <rPh sb="132" eb="134">
      <t>ザイセイ</t>
    </rPh>
    <rPh sb="134" eb="136">
      <t>カンキョウ</t>
    </rPh>
    <rPh sb="137" eb="138">
      <t>ナカ</t>
    </rPh>
    <rPh sb="139" eb="141">
      <t>ギョウセイ</t>
    </rPh>
    <rPh sb="141" eb="143">
      <t>ジュヨウ</t>
    </rPh>
    <rPh sb="144" eb="147">
      <t>タヨウカ</t>
    </rPh>
    <rPh sb="148" eb="150">
      <t>タイオウ</t>
    </rPh>
    <rPh sb="170" eb="173">
      <t>ジョウキョウカ</t>
    </rPh>
    <rPh sb="175" eb="178">
      <t>ショウライテキ</t>
    </rPh>
    <rPh sb="179" eb="181">
      <t>アンテイ</t>
    </rPh>
    <rPh sb="183" eb="186">
      <t>ゲスイドウ</t>
    </rPh>
    <rPh sb="186" eb="188">
      <t>ジギョウ</t>
    </rPh>
    <rPh sb="193" eb="195">
      <t>テイキョウ</t>
    </rPh>
    <rPh sb="200" eb="205">
      <t>イジカンリヒ</t>
    </rPh>
    <rPh sb="206" eb="208">
      <t>セツゲン</t>
    </rPh>
    <rPh sb="209" eb="213">
      <t>ジムカイゼン</t>
    </rPh>
    <rPh sb="214" eb="215">
      <t>ト</t>
    </rPh>
    <rPh sb="216" eb="217">
      <t>ク</t>
    </rPh>
    <rPh sb="241" eb="242">
      <t>ネン</t>
    </rPh>
    <rPh sb="242" eb="243">
      <t>ド</t>
    </rPh>
    <rPh sb="244" eb="247">
      <t>シヨウリョウ</t>
    </rPh>
    <rPh sb="248" eb="250">
      <t>カイテイ</t>
    </rPh>
    <rPh sb="256" eb="258">
      <t>ケイエイ</t>
    </rPh>
    <rPh sb="258" eb="260">
      <t>キバン</t>
    </rPh>
    <rPh sb="261" eb="263">
      <t>キョウカ</t>
    </rPh>
    <rPh sb="264" eb="266">
      <t>ザイセイ</t>
    </rPh>
    <rPh sb="273" eb="275">
      <t>コウジョウ</t>
    </rPh>
    <rPh sb="276" eb="278">
      <t>メザ</t>
    </rPh>
    <phoneticPr fontId="4"/>
  </si>
  <si>
    <r>
      <t xml:space="preserve">≪①≫長期前受金戻入の減に伴う経常収益の減少に比べて、経常費用の減額（減価償却費の減）が大きかったため、数値は改善している。
≪②≫赤字で累積欠損金が増加し、類似団体平均値を大きく上回っている。未接続世帯の解消及び維持管理費の節減に取り組むほか、公費負担の基準を見直し、使用料を改定することで経営健全化を図る。
≪③≫類似団体平均値を大きく上回っているが、赤字で預金が減少したため前年度から悪化している。
≪④≫企業債の借入額を元金償還額以内に縮減することで着実に残高は減少しているが、老朽化した施設の更新や耐震化の遅れも要因の一つであるため、優先度を踏まえて計画的に実施していく。
</t>
    </r>
    <r>
      <rPr>
        <u/>
        <sz val="10.5"/>
        <rFont val="ＭＳ ゴシック"/>
        <family val="3"/>
        <charset val="128"/>
      </rPr>
      <t xml:space="preserve">
</t>
    </r>
    <r>
      <rPr>
        <sz val="10.5"/>
        <rFont val="ＭＳ ゴシック"/>
        <family val="3"/>
        <charset val="128"/>
      </rPr>
      <t>≪⑤・⑥≫減価償却費の減少に伴い汚水処理原価が減少し、経費回収率が改善している。汚水処理原価を使用料収入で賄えていないため、今後は、維持管理費の節減に取り組むほか、使用料の改定により、公費・私費の適正化を図る。
≪⑦≫昼夜間の人口比率や地理的条件、気象状況等の影響によるが、類似団体平均値に比べ高水準にある。
≪⑧≫類似団体平均値を下回る数値が横ばいで続いている。未接続世帯の接続率向上を図る。</t>
    </r>
    <rPh sb="3" eb="10">
      <t>チョウキマエウケキンレイニュウ</t>
    </rPh>
    <rPh sb="11" eb="12">
      <t>ゲン</t>
    </rPh>
    <rPh sb="13" eb="14">
      <t>トモナ</t>
    </rPh>
    <rPh sb="15" eb="17">
      <t>ケイジョウ</t>
    </rPh>
    <rPh sb="17" eb="19">
      <t>シュウエキ</t>
    </rPh>
    <rPh sb="20" eb="22">
      <t>ゲンショウ</t>
    </rPh>
    <rPh sb="23" eb="24">
      <t>クラ</t>
    </rPh>
    <rPh sb="27" eb="29">
      <t>ケイジョウ</t>
    </rPh>
    <rPh sb="29" eb="31">
      <t>ヒヨウ</t>
    </rPh>
    <rPh sb="32" eb="34">
      <t>ゲンガク</t>
    </rPh>
    <rPh sb="35" eb="37">
      <t>ゲンカ</t>
    </rPh>
    <rPh sb="37" eb="39">
      <t>ショウキャク</t>
    </rPh>
    <rPh sb="39" eb="40">
      <t>ヒ</t>
    </rPh>
    <rPh sb="41" eb="42">
      <t>ゲン</t>
    </rPh>
    <rPh sb="44" eb="45">
      <t>オオ</t>
    </rPh>
    <rPh sb="52" eb="54">
      <t>スウチ</t>
    </rPh>
    <rPh sb="55" eb="57">
      <t>カイゼン</t>
    </rPh>
    <rPh sb="67" eb="69">
      <t>アカジ</t>
    </rPh>
    <rPh sb="74" eb="76">
      <t>ゾウカ</t>
    </rPh>
    <rPh sb="81" eb="84">
      <t>ヘイキンチ</t>
    </rPh>
    <rPh sb="85" eb="86">
      <t>オオ</t>
    </rPh>
    <rPh sb="88" eb="90">
      <t>ウワマワ</t>
    </rPh>
    <rPh sb="112" eb="113">
      <t>ト</t>
    </rPh>
    <rPh sb="114" eb="115">
      <t>ク</t>
    </rPh>
    <rPh sb="119" eb="121">
      <t>レイワ</t>
    </rPh>
    <rPh sb="122" eb="124">
      <t>ネンド</t>
    </rPh>
    <rPh sb="140" eb="142">
      <t>カイテイ</t>
    </rPh>
    <rPh sb="148" eb="149">
      <t>ハカ</t>
    </rPh>
    <rPh sb="155" eb="157">
      <t>ルイジ</t>
    </rPh>
    <rPh sb="160" eb="163">
      <t>ヘイキンチ</t>
    </rPh>
    <rPh sb="164" eb="165">
      <t>オオ</t>
    </rPh>
    <rPh sb="167" eb="169">
      <t>ウワマワ</t>
    </rPh>
    <rPh sb="175" eb="177">
      <t>アカジ</t>
    </rPh>
    <rPh sb="177" eb="179">
      <t>ケイエイ</t>
    </rPh>
    <rPh sb="307" eb="309">
      <t>ゲンショウ</t>
    </rPh>
    <rPh sb="310" eb="311">
      <t>トモナ</t>
    </rPh>
    <rPh sb="312" eb="316">
      <t>オスイショリ</t>
    </rPh>
    <rPh sb="316" eb="318">
      <t>ゲンカ</t>
    </rPh>
    <rPh sb="323" eb="328">
      <t>ケイヒカイシュウリツ</t>
    </rPh>
    <rPh sb="329" eb="331">
      <t>カイゼン</t>
    </rPh>
    <rPh sb="340" eb="342">
      <t>ゲンカ</t>
    </rPh>
    <rPh sb="346" eb="348">
      <t>シュウニュウ</t>
    </rPh>
    <rPh sb="454" eb="456">
      <t>スウチ</t>
    </rPh>
    <rPh sb="457" eb="458">
      <t>ヨコ</t>
    </rPh>
    <rPh sb="461" eb="462">
      <t>ツヅ</t>
    </rPh>
    <rPh sb="467" eb="469">
      <t>スウチ</t>
    </rPh>
    <rPh sb="470" eb="471">
      <t>ヨコ</t>
    </rPh>
    <rPh sb="479" eb="481">
      <t>シュウチ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</si>
</sst>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0.5"/>
      <name val="ＭＳ ゴシック"/>
      <family val="3"/>
      <charset val="128"/>
    </font>
    <font>
      <u/>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96-478D-BF6F-6198D9BE322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7996-478D-BF6F-6198D9BE322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55.14</c:v>
                </c:pt>
                <c:pt idx="1">
                  <c:v>54.66</c:v>
                </c:pt>
                <c:pt idx="2">
                  <c:v>56.16</c:v>
                </c:pt>
                <c:pt idx="3">
                  <c:v>54.21</c:v>
                </c:pt>
                <c:pt idx="4">
                  <c:v>54.06</c:v>
                </c:pt>
              </c:numCache>
            </c:numRef>
          </c:val>
          <c:extLst>
            <c:ext xmlns:c16="http://schemas.microsoft.com/office/drawing/2014/chart" uri="{C3380CC4-5D6E-409C-BE32-E72D297353CC}">
              <c16:uniqueId val="{00000000-A575-4F6A-A9FE-D2FA043FE3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A575-4F6A-A9FE-D2FA043FE3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72.010000000000005</c:v>
                </c:pt>
                <c:pt idx="1">
                  <c:v>71.680000000000007</c:v>
                </c:pt>
                <c:pt idx="2">
                  <c:v>71.260000000000005</c:v>
                </c:pt>
                <c:pt idx="3">
                  <c:v>71.209999999999994</c:v>
                </c:pt>
                <c:pt idx="4">
                  <c:v>71.42</c:v>
                </c:pt>
              </c:numCache>
            </c:numRef>
          </c:val>
          <c:extLst>
            <c:ext xmlns:c16="http://schemas.microsoft.com/office/drawing/2014/chart" uri="{C3380CC4-5D6E-409C-BE32-E72D297353CC}">
              <c16:uniqueId val="{00000000-8DA1-4166-834E-6F7F152294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DA1-4166-834E-6F7F152294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99.92</c:v>
                </c:pt>
                <c:pt idx="1">
                  <c:v>107.18</c:v>
                </c:pt>
                <c:pt idx="2">
                  <c:v>75.66</c:v>
                </c:pt>
                <c:pt idx="3">
                  <c:v>78.239999999999995</c:v>
                </c:pt>
                <c:pt idx="4">
                  <c:v>81.760000000000005</c:v>
                </c:pt>
              </c:numCache>
            </c:numRef>
          </c:val>
          <c:extLst>
            <c:ext xmlns:c16="http://schemas.microsoft.com/office/drawing/2014/chart" uri="{C3380CC4-5D6E-409C-BE32-E72D297353CC}">
              <c16:uniqueId val="{00000000-971E-4482-A24A-96BA7C2FD2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971E-4482-A24A-96BA7C2FD2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31.33</c:v>
                </c:pt>
                <c:pt idx="1">
                  <c:v>34.090000000000003</c:v>
                </c:pt>
                <c:pt idx="2">
                  <c:v>36.659999999999997</c:v>
                </c:pt>
                <c:pt idx="3">
                  <c:v>39.020000000000003</c:v>
                </c:pt>
                <c:pt idx="4">
                  <c:v>40.96</c:v>
                </c:pt>
              </c:numCache>
            </c:numRef>
          </c:val>
          <c:extLst>
            <c:ext xmlns:c16="http://schemas.microsoft.com/office/drawing/2014/chart" uri="{C3380CC4-5D6E-409C-BE32-E72D297353CC}">
              <c16:uniqueId val="{00000000-D69E-4697-8841-EDECB67E30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D69E-4697-8841-EDECB67E30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0E-48AC-8FE6-B59B0157B5F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150E-48AC-8FE6-B59B0157B5F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formatCode="#,##0.00;&quot;△&quot;#,##0.00;&quot;-&quot;">
                  <c:v>45.12</c:v>
                </c:pt>
                <c:pt idx="3" formatCode="#,##0.00;&quot;△&quot;#,##0.00;&quot;-&quot;">
                  <c:v>128.69999999999999</c:v>
                </c:pt>
                <c:pt idx="4" formatCode="#,##0.00;&quot;△&quot;#,##0.00;&quot;-&quot;">
                  <c:v>200.79</c:v>
                </c:pt>
              </c:numCache>
            </c:numRef>
          </c:val>
          <c:extLst>
            <c:ext xmlns:c16="http://schemas.microsoft.com/office/drawing/2014/chart" uri="{C3380CC4-5D6E-409C-BE32-E72D297353CC}">
              <c16:uniqueId val="{00000000-7FFD-4595-81D3-F19EBED2C3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7FFD-4595-81D3-F19EBED2C3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433.52</c:v>
                </c:pt>
                <c:pt idx="1">
                  <c:v>485.4</c:v>
                </c:pt>
                <c:pt idx="2">
                  <c:v>396.21</c:v>
                </c:pt>
                <c:pt idx="3">
                  <c:v>400.97</c:v>
                </c:pt>
                <c:pt idx="4">
                  <c:v>359.15</c:v>
                </c:pt>
              </c:numCache>
            </c:numRef>
          </c:val>
          <c:extLst>
            <c:ext xmlns:c16="http://schemas.microsoft.com/office/drawing/2014/chart" uri="{C3380CC4-5D6E-409C-BE32-E72D297353CC}">
              <c16:uniqueId val="{00000000-A0D8-4A99-9C82-FD2B0FF182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A0D8-4A99-9C82-FD2B0FF182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548.12</c:v>
                </c:pt>
                <c:pt idx="1">
                  <c:v>493.5</c:v>
                </c:pt>
                <c:pt idx="2">
                  <c:v>172.83</c:v>
                </c:pt>
                <c:pt idx="3">
                  <c:v>371.71</c:v>
                </c:pt>
                <c:pt idx="4">
                  <c:v>327.39</c:v>
                </c:pt>
              </c:numCache>
            </c:numRef>
          </c:val>
          <c:extLst>
            <c:ext xmlns:c16="http://schemas.microsoft.com/office/drawing/2014/chart" uri="{C3380CC4-5D6E-409C-BE32-E72D297353CC}">
              <c16:uniqueId val="{00000000-EDFB-4DC1-AABF-4A20181D61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EDFB-4DC1-AABF-4A20181D61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51.71</c:v>
                </c:pt>
                <c:pt idx="1">
                  <c:v>92.29</c:v>
                </c:pt>
                <c:pt idx="2">
                  <c:v>94.17</c:v>
                </c:pt>
                <c:pt idx="3">
                  <c:v>54.34</c:v>
                </c:pt>
                <c:pt idx="4">
                  <c:v>58.44</c:v>
                </c:pt>
              </c:numCache>
            </c:numRef>
          </c:val>
          <c:extLst>
            <c:ext xmlns:c16="http://schemas.microsoft.com/office/drawing/2014/chart" uri="{C3380CC4-5D6E-409C-BE32-E72D297353CC}">
              <c16:uniqueId val="{00000000-60E2-4BFE-86EA-4F3483DA97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60E2-4BFE-86EA-4F3483DA97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281.26</c:v>
                </c:pt>
                <c:pt idx="1">
                  <c:v>157.01</c:v>
                </c:pt>
                <c:pt idx="2">
                  <c:v>150</c:v>
                </c:pt>
                <c:pt idx="3">
                  <c:v>270.33999999999997</c:v>
                </c:pt>
                <c:pt idx="4">
                  <c:v>250.18</c:v>
                </c:pt>
              </c:numCache>
            </c:numRef>
          </c:val>
          <c:extLst>
            <c:ext xmlns:c16="http://schemas.microsoft.com/office/drawing/2014/chart" uri="{C3380CC4-5D6E-409C-BE32-E72D297353CC}">
              <c16:uniqueId val="{00000000-D16E-4D0B-83CE-BE4706F4D1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D16E-4D0B-83CE-BE4706F4D1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22" zoomScaleNormal="100" workbookViewId="0">
      <selection activeCell="AM37" sqref="AM37"/>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宇城市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56956</v>
      </c>
      <c r="AM8" s="41"/>
      <c r="AN8" s="41"/>
      <c r="AO8" s="41"/>
      <c r="AP8" s="41"/>
      <c r="AQ8" s="41"/>
      <c r="AR8" s="41"/>
      <c r="AS8" s="41"/>
      <c r="AT8" s="34">
        <f>データ!T6</f>
        <v>188.67</v>
      </c>
      <c r="AU8" s="34"/>
      <c r="AV8" s="34"/>
      <c r="AW8" s="34"/>
      <c r="AX8" s="34"/>
      <c r="AY8" s="34"/>
      <c r="AZ8" s="34"/>
      <c r="BA8" s="34"/>
      <c r="BB8" s="34">
        <f>データ!U6</f>
        <v>301.88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76.5</v>
      </c>
      <c r="J10" s="34"/>
      <c r="K10" s="34"/>
      <c r="L10" s="34"/>
      <c r="M10" s="34"/>
      <c r="N10" s="34"/>
      <c r="O10" s="34"/>
      <c r="P10" s="34">
        <f>データ!P6</f>
        <v>9.8000000000000007</v>
      </c>
      <c r="Q10" s="34"/>
      <c r="R10" s="34"/>
      <c r="S10" s="34"/>
      <c r="T10" s="34"/>
      <c r="U10" s="34"/>
      <c r="V10" s="34"/>
      <c r="W10" s="34">
        <f>データ!Q6</f>
        <v>100</v>
      </c>
      <c r="X10" s="34"/>
      <c r="Y10" s="34"/>
      <c r="Z10" s="34"/>
      <c r="AA10" s="34"/>
      <c r="AB10" s="34"/>
      <c r="AC10" s="34"/>
      <c r="AD10" s="41">
        <f>データ!R6</f>
        <v>3560</v>
      </c>
      <c r="AE10" s="41"/>
      <c r="AF10" s="41"/>
      <c r="AG10" s="41"/>
      <c r="AH10" s="41"/>
      <c r="AI10" s="41"/>
      <c r="AJ10" s="41"/>
      <c r="AK10" s="2"/>
      <c r="AL10" s="41">
        <f>データ!V6</f>
        <v>5543</v>
      </c>
      <c r="AM10" s="41"/>
      <c r="AN10" s="41"/>
      <c r="AO10" s="41"/>
      <c r="AP10" s="41"/>
      <c r="AQ10" s="41"/>
      <c r="AR10" s="41"/>
      <c r="AS10" s="41"/>
      <c r="AT10" s="34">
        <f>データ!W6</f>
        <v>3.82</v>
      </c>
      <c r="AU10" s="34"/>
      <c r="AV10" s="34"/>
      <c r="AW10" s="34"/>
      <c r="AX10" s="34"/>
      <c r="AY10" s="34"/>
      <c r="AZ10" s="34"/>
      <c r="BA10" s="34"/>
      <c r="BB10" s="34">
        <f>データ!X6</f>
        <v>1451.05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112</v>
      </c>
      <c r="BM47" s="86"/>
      <c r="BN47" s="86"/>
      <c r="BO47" s="86"/>
      <c r="BP47" s="86"/>
      <c r="BQ47" s="86"/>
      <c r="BR47" s="86"/>
      <c r="BS47" s="86"/>
      <c r="BT47" s="86"/>
      <c r="BU47" s="86"/>
      <c r="BV47" s="86"/>
      <c r="BW47" s="86"/>
      <c r="BX47" s="86"/>
      <c r="BY47" s="86"/>
      <c r="BZ47" s="8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85"/>
      <c r="BM60" s="86"/>
      <c r="BN60" s="86"/>
      <c r="BO60" s="86"/>
      <c r="BP60" s="86"/>
      <c r="BQ60" s="86"/>
      <c r="BR60" s="86"/>
      <c r="BS60" s="86"/>
      <c r="BT60" s="86"/>
      <c r="BU60" s="86"/>
      <c r="BV60" s="86"/>
      <c r="BW60" s="86"/>
      <c r="BX60" s="86"/>
      <c r="BY60" s="86"/>
      <c r="BZ60" s="87"/>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85"/>
      <c r="BM61" s="86"/>
      <c r="BN61" s="86"/>
      <c r="BO61" s="86"/>
      <c r="BP61" s="86"/>
      <c r="BQ61" s="86"/>
      <c r="BR61" s="86"/>
      <c r="BS61" s="86"/>
      <c r="BT61" s="86"/>
      <c r="BU61" s="86"/>
      <c r="BV61" s="86"/>
      <c r="BW61" s="86"/>
      <c r="BX61" s="86"/>
      <c r="BY61" s="86"/>
      <c r="BZ61" s="8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9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113</v>
      </c>
      <c r="BM66" s="86"/>
      <c r="BN66" s="86"/>
      <c r="BO66" s="86"/>
      <c r="BP66" s="86"/>
      <c r="BQ66" s="86"/>
      <c r="BR66" s="86"/>
      <c r="BS66" s="86"/>
      <c r="BT66" s="86"/>
      <c r="BU66" s="86"/>
      <c r="BV66" s="86"/>
      <c r="BW66" s="86"/>
      <c r="BX66" s="86"/>
      <c r="BY66" s="86"/>
      <c r="BZ66" s="8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jR2R3EhwLZQmOeqm0Zq75KVp82RU3PiDoJgcZuSetRZZ189PbMmPVN3PWx2q9/AFCPxIrInsawy85L5ZJLwy2g==" saltValue="g6Fd+DEHwKa8JGD5vGG8L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432130</v>
      </c>
      <c r="D6" s="19">
        <f t="shared" si="3"/>
        <v>46</v>
      </c>
      <c r="E6" s="19">
        <f t="shared" si="3"/>
        <v>17</v>
      </c>
      <c r="F6" s="19">
        <f t="shared" si="3"/>
        <v>5</v>
      </c>
      <c r="G6" s="19">
        <f t="shared" si="3"/>
        <v>0</v>
      </c>
      <c r="H6" s="19" t="str">
        <f t="shared" si="3"/>
        <v>熊本県　宇城市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76.5</v>
      </c>
      <c r="P6" s="20">
        <f t="shared" si="3"/>
        <v>9.8000000000000007</v>
      </c>
      <c r="Q6" s="20">
        <f t="shared" si="3"/>
        <v>100</v>
      </c>
      <c r="R6" s="20">
        <f t="shared" si="3"/>
        <v>3560</v>
      </c>
      <c r="S6" s="20">
        <f t="shared" si="3"/>
        <v>56956</v>
      </c>
      <c r="T6" s="20">
        <f t="shared" si="3"/>
        <v>188.67</v>
      </c>
      <c r="U6" s="20">
        <f t="shared" si="3"/>
        <v>301.88</v>
      </c>
      <c r="V6" s="20">
        <f t="shared" si="3"/>
        <v>5543</v>
      </c>
      <c r="W6" s="20">
        <f t="shared" si="3"/>
        <v>3.82</v>
      </c>
      <c r="X6" s="20">
        <f t="shared" si="3"/>
        <v>1451.05</v>
      </c>
      <c r="Y6" s="21">
        <f>IF(Y7="",NA(),Y7)</f>
        <v>99.92</v>
      </c>
      <c r="Z6" s="21">
        <f t="shared" ref="Z6:AH6" si="4">IF(Z7="",NA(),Z7)</f>
        <v>107.18</v>
      </c>
      <c r="AA6" s="21">
        <f t="shared" si="4"/>
        <v>75.66</v>
      </c>
      <c r="AB6" s="21">
        <f t="shared" si="4"/>
        <v>78.239999999999995</v>
      </c>
      <c r="AC6" s="21">
        <f t="shared" si="4"/>
        <v>81.760000000000005</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1">
        <f t="shared" si="5"/>
        <v>45.12</v>
      </c>
      <c r="AM6" s="21">
        <f t="shared" si="5"/>
        <v>128.69999999999999</v>
      </c>
      <c r="AN6" s="21">
        <f t="shared" si="5"/>
        <v>200.79</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433.52</v>
      </c>
      <c r="AV6" s="21">
        <f t="shared" ref="AV6:BD6" si="6">IF(AV7="",NA(),AV7)</f>
        <v>485.4</v>
      </c>
      <c r="AW6" s="21">
        <f t="shared" si="6"/>
        <v>396.21</v>
      </c>
      <c r="AX6" s="21">
        <f t="shared" si="6"/>
        <v>400.97</v>
      </c>
      <c r="AY6" s="21">
        <f t="shared" si="6"/>
        <v>359.15</v>
      </c>
      <c r="AZ6" s="21">
        <f t="shared" si="6"/>
        <v>26.99</v>
      </c>
      <c r="BA6" s="21">
        <f t="shared" si="6"/>
        <v>29.13</v>
      </c>
      <c r="BB6" s="21">
        <f t="shared" si="6"/>
        <v>35.69</v>
      </c>
      <c r="BC6" s="21">
        <f t="shared" si="6"/>
        <v>38.4</v>
      </c>
      <c r="BD6" s="21">
        <f t="shared" si="6"/>
        <v>44.04</v>
      </c>
      <c r="BE6" s="20" t="str">
        <f>IF(BE7="","",IF(BE7="-","【-】","【"&amp;SUBSTITUTE(TEXT(BE7,"#,##0.00"),"-","△")&amp;"】"))</f>
        <v>【42.02】</v>
      </c>
      <c r="BF6" s="21">
        <f>IF(BF7="",NA(),BF7)</f>
        <v>548.12</v>
      </c>
      <c r="BG6" s="21">
        <f t="shared" ref="BG6:BO6" si="7">IF(BG7="",NA(),BG7)</f>
        <v>493.5</v>
      </c>
      <c r="BH6" s="21">
        <f t="shared" si="7"/>
        <v>172.83</v>
      </c>
      <c r="BI6" s="21">
        <f t="shared" si="7"/>
        <v>371.71</v>
      </c>
      <c r="BJ6" s="21">
        <f t="shared" si="7"/>
        <v>327.39</v>
      </c>
      <c r="BK6" s="21">
        <f t="shared" si="7"/>
        <v>826.83</v>
      </c>
      <c r="BL6" s="21">
        <f t="shared" si="7"/>
        <v>867.83</v>
      </c>
      <c r="BM6" s="21">
        <f t="shared" si="7"/>
        <v>791.76</v>
      </c>
      <c r="BN6" s="21">
        <f t="shared" si="7"/>
        <v>900.82</v>
      </c>
      <c r="BO6" s="21">
        <f t="shared" si="7"/>
        <v>839.21</v>
      </c>
      <c r="BP6" s="20" t="str">
        <f>IF(BP7="","",IF(BP7="-","【-】","【"&amp;SUBSTITUTE(TEXT(BP7,"#,##0.00"),"-","△")&amp;"】"))</f>
        <v>【785.10】</v>
      </c>
      <c r="BQ6" s="21">
        <f>IF(BQ7="",NA(),BQ7)</f>
        <v>51.71</v>
      </c>
      <c r="BR6" s="21">
        <f t="shared" ref="BR6:BZ6" si="8">IF(BR7="",NA(),BR7)</f>
        <v>92.29</v>
      </c>
      <c r="BS6" s="21">
        <f t="shared" si="8"/>
        <v>94.17</v>
      </c>
      <c r="BT6" s="21">
        <f t="shared" si="8"/>
        <v>54.34</v>
      </c>
      <c r="BU6" s="21">
        <f t="shared" si="8"/>
        <v>58.44</v>
      </c>
      <c r="BV6" s="21">
        <f t="shared" si="8"/>
        <v>57.31</v>
      </c>
      <c r="BW6" s="21">
        <f t="shared" si="8"/>
        <v>57.08</v>
      </c>
      <c r="BX6" s="21">
        <f t="shared" si="8"/>
        <v>56.26</v>
      </c>
      <c r="BY6" s="21">
        <f t="shared" si="8"/>
        <v>52.94</v>
      </c>
      <c r="BZ6" s="21">
        <f t="shared" si="8"/>
        <v>52.05</v>
      </c>
      <c r="CA6" s="20" t="str">
        <f>IF(CA7="","",IF(CA7="-","【-】","【"&amp;SUBSTITUTE(TEXT(CA7,"#,##0.00"),"-","△")&amp;"】"))</f>
        <v>【56.93】</v>
      </c>
      <c r="CB6" s="21">
        <f>IF(CB7="",NA(),CB7)</f>
        <v>281.26</v>
      </c>
      <c r="CC6" s="21">
        <f t="shared" ref="CC6:CK6" si="9">IF(CC7="",NA(),CC7)</f>
        <v>157.01</v>
      </c>
      <c r="CD6" s="21">
        <f t="shared" si="9"/>
        <v>150</v>
      </c>
      <c r="CE6" s="21">
        <f t="shared" si="9"/>
        <v>270.33999999999997</v>
      </c>
      <c r="CF6" s="21">
        <f t="shared" si="9"/>
        <v>250.18</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55.14</v>
      </c>
      <c r="CN6" s="21">
        <f t="shared" ref="CN6:CV6" si="10">IF(CN7="",NA(),CN7)</f>
        <v>54.66</v>
      </c>
      <c r="CO6" s="21">
        <f t="shared" si="10"/>
        <v>56.16</v>
      </c>
      <c r="CP6" s="21">
        <f t="shared" si="10"/>
        <v>54.21</v>
      </c>
      <c r="CQ6" s="21">
        <f t="shared" si="10"/>
        <v>54.06</v>
      </c>
      <c r="CR6" s="21">
        <f t="shared" si="10"/>
        <v>50.14</v>
      </c>
      <c r="CS6" s="21">
        <f t="shared" si="10"/>
        <v>54.83</v>
      </c>
      <c r="CT6" s="21">
        <f t="shared" si="10"/>
        <v>66.53</v>
      </c>
      <c r="CU6" s="21">
        <f t="shared" si="10"/>
        <v>52.35</v>
      </c>
      <c r="CV6" s="21">
        <f t="shared" si="10"/>
        <v>46.25</v>
      </c>
      <c r="CW6" s="20" t="str">
        <f>IF(CW7="","",IF(CW7="-","【-】","【"&amp;SUBSTITUTE(TEXT(CW7,"#,##0.00"),"-","△")&amp;"】"))</f>
        <v>【49.87】</v>
      </c>
      <c r="CX6" s="21">
        <f>IF(CX7="",NA(),CX7)</f>
        <v>72.010000000000005</v>
      </c>
      <c r="CY6" s="21">
        <f t="shared" ref="CY6:DG6" si="11">IF(CY7="",NA(),CY7)</f>
        <v>71.680000000000007</v>
      </c>
      <c r="CZ6" s="21">
        <f t="shared" si="11"/>
        <v>71.260000000000005</v>
      </c>
      <c r="DA6" s="21">
        <f t="shared" si="11"/>
        <v>71.209999999999994</v>
      </c>
      <c r="DB6" s="21">
        <f t="shared" si="11"/>
        <v>71.42</v>
      </c>
      <c r="DC6" s="21">
        <f t="shared" si="11"/>
        <v>84.98</v>
      </c>
      <c r="DD6" s="21">
        <f t="shared" si="11"/>
        <v>84.7</v>
      </c>
      <c r="DE6" s="21">
        <f t="shared" si="11"/>
        <v>84.67</v>
      </c>
      <c r="DF6" s="21">
        <f t="shared" si="11"/>
        <v>84.39</v>
      </c>
      <c r="DG6" s="21">
        <f t="shared" si="11"/>
        <v>83.96</v>
      </c>
      <c r="DH6" s="20" t="str">
        <f>IF(DH7="","",IF(DH7="-","【-】","【"&amp;SUBSTITUTE(TEXT(DH7,"#,##0.00"),"-","△")&amp;"】"))</f>
        <v>【87.54】</v>
      </c>
      <c r="DI6" s="21">
        <f>IF(DI7="",NA(),DI7)</f>
        <v>31.33</v>
      </c>
      <c r="DJ6" s="21">
        <f t="shared" ref="DJ6:DR6" si="12">IF(DJ7="",NA(),DJ7)</f>
        <v>34.090000000000003</v>
      </c>
      <c r="DK6" s="21">
        <f t="shared" si="12"/>
        <v>36.659999999999997</v>
      </c>
      <c r="DL6" s="21">
        <f t="shared" si="12"/>
        <v>39.020000000000003</v>
      </c>
      <c r="DM6" s="21">
        <f t="shared" si="12"/>
        <v>40.96</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432130</v>
      </c>
      <c r="D7" s="23">
        <v>46</v>
      </c>
      <c r="E7" s="23">
        <v>17</v>
      </c>
      <c r="F7" s="23">
        <v>5</v>
      </c>
      <c r="G7" s="23">
        <v>0</v>
      </c>
      <c r="H7" s="23" t="s">
        <v>96</v>
      </c>
      <c r="I7" s="23" t="s">
        <v>97</v>
      </c>
      <c r="J7" s="23" t="s">
        <v>98</v>
      </c>
      <c r="K7" s="23" t="s">
        <v>99</v>
      </c>
      <c r="L7" s="23" t="s">
        <v>100</v>
      </c>
      <c r="M7" s="23" t="s">
        <v>101</v>
      </c>
      <c r="N7" s="24" t="s">
        <v>102</v>
      </c>
      <c r="O7" s="24">
        <v>76.5</v>
      </c>
      <c r="P7" s="24">
        <v>9.8000000000000007</v>
      </c>
      <c r="Q7" s="24">
        <v>100</v>
      </c>
      <c r="R7" s="24">
        <v>3560</v>
      </c>
      <c r="S7" s="24">
        <v>56956</v>
      </c>
      <c r="T7" s="24">
        <v>188.67</v>
      </c>
      <c r="U7" s="24">
        <v>301.88</v>
      </c>
      <c r="V7" s="24">
        <v>5543</v>
      </c>
      <c r="W7" s="24">
        <v>3.82</v>
      </c>
      <c r="X7" s="24">
        <v>1451.05</v>
      </c>
      <c r="Y7" s="24">
        <v>99.92</v>
      </c>
      <c r="Z7" s="24">
        <v>107.18</v>
      </c>
      <c r="AA7" s="24">
        <v>75.66</v>
      </c>
      <c r="AB7" s="24">
        <v>78.239999999999995</v>
      </c>
      <c r="AC7" s="24">
        <v>81.760000000000005</v>
      </c>
      <c r="AD7" s="24">
        <v>103.6</v>
      </c>
      <c r="AE7" s="24">
        <v>106.37</v>
      </c>
      <c r="AF7" s="24">
        <v>106.07</v>
      </c>
      <c r="AG7" s="24">
        <v>105.5</v>
      </c>
      <c r="AH7" s="24">
        <v>106.35</v>
      </c>
      <c r="AI7" s="24">
        <v>104.44</v>
      </c>
      <c r="AJ7" s="24">
        <v>0</v>
      </c>
      <c r="AK7" s="24">
        <v>0</v>
      </c>
      <c r="AL7" s="24">
        <v>45.12</v>
      </c>
      <c r="AM7" s="24">
        <v>128.69999999999999</v>
      </c>
      <c r="AN7" s="24">
        <v>200.79</v>
      </c>
      <c r="AO7" s="24">
        <v>193.99</v>
      </c>
      <c r="AP7" s="24">
        <v>139.02000000000001</v>
      </c>
      <c r="AQ7" s="24">
        <v>132.04</v>
      </c>
      <c r="AR7" s="24">
        <v>145.43</v>
      </c>
      <c r="AS7" s="24">
        <v>129.88999999999999</v>
      </c>
      <c r="AT7" s="24">
        <v>124.06</v>
      </c>
      <c r="AU7" s="24">
        <v>433.52</v>
      </c>
      <c r="AV7" s="24">
        <v>485.4</v>
      </c>
      <c r="AW7" s="24">
        <v>396.21</v>
      </c>
      <c r="AX7" s="24">
        <v>400.97</v>
      </c>
      <c r="AY7" s="24">
        <v>359.15</v>
      </c>
      <c r="AZ7" s="24">
        <v>26.99</v>
      </c>
      <c r="BA7" s="24">
        <v>29.13</v>
      </c>
      <c r="BB7" s="24">
        <v>35.69</v>
      </c>
      <c r="BC7" s="24">
        <v>38.4</v>
      </c>
      <c r="BD7" s="24">
        <v>44.04</v>
      </c>
      <c r="BE7" s="24">
        <v>42.02</v>
      </c>
      <c r="BF7" s="24">
        <v>548.12</v>
      </c>
      <c r="BG7" s="24">
        <v>493.5</v>
      </c>
      <c r="BH7" s="24">
        <v>172.83</v>
      </c>
      <c r="BI7" s="24">
        <v>371.71</v>
      </c>
      <c r="BJ7" s="24">
        <v>327.39</v>
      </c>
      <c r="BK7" s="24">
        <v>826.83</v>
      </c>
      <c r="BL7" s="24">
        <v>867.83</v>
      </c>
      <c r="BM7" s="24">
        <v>791.76</v>
      </c>
      <c r="BN7" s="24">
        <v>900.82</v>
      </c>
      <c r="BO7" s="24">
        <v>839.21</v>
      </c>
      <c r="BP7" s="24">
        <v>785.1</v>
      </c>
      <c r="BQ7" s="24">
        <v>51.71</v>
      </c>
      <c r="BR7" s="24">
        <v>92.29</v>
      </c>
      <c r="BS7" s="24">
        <v>94.17</v>
      </c>
      <c r="BT7" s="24">
        <v>54.34</v>
      </c>
      <c r="BU7" s="24">
        <v>58.44</v>
      </c>
      <c r="BV7" s="24">
        <v>57.31</v>
      </c>
      <c r="BW7" s="24">
        <v>57.08</v>
      </c>
      <c r="BX7" s="24">
        <v>56.26</v>
      </c>
      <c r="BY7" s="24">
        <v>52.94</v>
      </c>
      <c r="BZ7" s="24">
        <v>52.05</v>
      </c>
      <c r="CA7" s="24">
        <v>56.93</v>
      </c>
      <c r="CB7" s="24">
        <v>281.26</v>
      </c>
      <c r="CC7" s="24">
        <v>157.01</v>
      </c>
      <c r="CD7" s="24">
        <v>150</v>
      </c>
      <c r="CE7" s="24">
        <v>270.33999999999997</v>
      </c>
      <c r="CF7" s="24">
        <v>250.18</v>
      </c>
      <c r="CG7" s="24">
        <v>273.52</v>
      </c>
      <c r="CH7" s="24">
        <v>274.99</v>
      </c>
      <c r="CI7" s="24">
        <v>282.08999999999997</v>
      </c>
      <c r="CJ7" s="24">
        <v>303.27999999999997</v>
      </c>
      <c r="CK7" s="24">
        <v>301.86</v>
      </c>
      <c r="CL7" s="24">
        <v>271.14999999999998</v>
      </c>
      <c r="CM7" s="24">
        <v>55.14</v>
      </c>
      <c r="CN7" s="24">
        <v>54.66</v>
      </c>
      <c r="CO7" s="24">
        <v>56.16</v>
      </c>
      <c r="CP7" s="24">
        <v>54.21</v>
      </c>
      <c r="CQ7" s="24">
        <v>54.06</v>
      </c>
      <c r="CR7" s="24">
        <v>50.14</v>
      </c>
      <c r="CS7" s="24">
        <v>54.83</v>
      </c>
      <c r="CT7" s="24">
        <v>66.53</v>
      </c>
      <c r="CU7" s="24">
        <v>52.35</v>
      </c>
      <c r="CV7" s="24">
        <v>46.25</v>
      </c>
      <c r="CW7" s="24">
        <v>49.87</v>
      </c>
      <c r="CX7" s="24">
        <v>72.010000000000005</v>
      </c>
      <c r="CY7" s="24">
        <v>71.680000000000007</v>
      </c>
      <c r="CZ7" s="24">
        <v>71.260000000000005</v>
      </c>
      <c r="DA7" s="24">
        <v>71.209999999999994</v>
      </c>
      <c r="DB7" s="24">
        <v>71.42</v>
      </c>
      <c r="DC7" s="24">
        <v>84.98</v>
      </c>
      <c r="DD7" s="24">
        <v>84.7</v>
      </c>
      <c r="DE7" s="24">
        <v>84.67</v>
      </c>
      <c r="DF7" s="24">
        <v>84.39</v>
      </c>
      <c r="DG7" s="24">
        <v>83.96</v>
      </c>
      <c r="DH7" s="24">
        <v>87.54</v>
      </c>
      <c r="DI7" s="24">
        <v>31.33</v>
      </c>
      <c r="DJ7" s="24">
        <v>34.090000000000003</v>
      </c>
      <c r="DK7" s="24">
        <v>36.659999999999997</v>
      </c>
      <c r="DL7" s="24">
        <v>39.020000000000003</v>
      </c>
      <c r="DM7" s="24">
        <v>40.96</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2025-02-17T04:22:26Z</cp:lastPrinted>
  <dcterms:created xsi:type="dcterms:W3CDTF">2025-01-24T07:20:55Z</dcterms:created>
  <dcterms:modified xsi:type="dcterms:W3CDTF">2025-02-17T04:23:09Z</dcterms:modified>
  <cp:category/>
</cp:coreProperties>
</file>