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data\share\宇城市\1市長\13上下水道局\1上下水道課\1経営係\18 【経営分析】\02 R6（R5年度分）\02 提出\"/>
    </mc:Choice>
  </mc:AlternateContent>
  <xr:revisionPtr revIDLastSave="0" documentId="13_ncr:1_{CC21A88F-915D-46C9-BC43-AB9F89B66F53}" xr6:coauthVersionLast="47" xr6:coauthVersionMax="47" xr10:uidLastSave="{00000000-0000-0000-0000-000000000000}"/>
  <workbookProtection workbookAlgorithmName="SHA-512" workbookHashValue="jj9nWGyhMyGzyGqn27XIrBjcgajcvBAjKELza9LAqF4vjElJN7KppWtieswm7yjWgkz+Gwjv7NKyVv2SY7p2FA==" workbookSaltValue="4a6bQqzOpzmqGdtYSfhfFg=="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I85" i="4"/>
  <c r="I10" i="4"/>
  <c r="AL8" i="4"/>
</calcChain>
</file>

<file path=xl/sharedStrings.xml><?xml version="1.0" encoding="utf-8"?>
<sst xmlns="http://schemas.openxmlformats.org/spreadsheetml/2006/main" count="236" uniqueCount="116">
  <si>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</si>
  <si>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</si>
  <si>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</si>
  <si>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</si>
  <si>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</si>
  <si>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</si>
  <si>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</si>
  <si>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</si>
  <si>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</si>
  <si>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</si>
  <si>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</si>
  <si>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</si>
  <si>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</si>
  <si>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</si>
  <si>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</si>
  <si>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</si>
  <si>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</si>
  <si>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</si>
  <si>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</si>
  <si>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</si>
  <si>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</si>
  <si>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</si>
  <si>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</si>
  <si>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</si>
  <si>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</si>
  <si>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</si>
  <si>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</si>
  <si>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</si>
  <si>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</si>
  <si>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</si>
  <si>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</si>
  <si>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</si>
  <si>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</si>
  <si>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</si>
  <si>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</si>
  <si>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</si>
  <si>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</si>
  <si>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</si>
  <si>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</si>
  <si>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</si>
  <si>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</si>
  <si>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</si>
  <si>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</si>
  <si>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</si>
  <si>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</si>
  <si>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</si>
  <si>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</si>
  <si>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</si>
  <si>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</si>
  <si>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</si>
  <si>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</si>
  <si>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</si>
  <si>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</si>
  <si>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</si>
  <si>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</si>
  <si>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</si>
  <si>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</si>
  <si>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</si>
  <si>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</si>
  <si>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</si>
  <si>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</si>
  <si>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</si>
  <si>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</si>
  <si>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</si>
  <si>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</si>
  <si>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</si>
  <si>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</si>
  <si>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</si>
  <si>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</si>
  <si>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</si>
  <si>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</si>
  <si>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</si>
  <si>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</si>
  <si>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</si>
  <si>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</si>
  <si>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</si>
  <si>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</si>
  <si>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</si>
  <si>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</si>
  <si>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</si>
  <si>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</si>
  <si>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</si>
  <si>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</si>
  <si>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</si>
  <si>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</si>
  <si>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</si>
  <si>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</si>
  <si>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</si>
  <si>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</si>
  <si>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</si>
  <si>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</si>
  <si>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</si>
  <si>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</si>
  <si>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</si>
  <si>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</si>
  <si>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</si>
  <si>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宇城市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</si>
  <si>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</si>
  <si>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</si>
  <si>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</si>
  <si>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</si>
  <si>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</si>
  <si>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</si>
  <si>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</si>
  <si>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</si>
  <si>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</si>
  <si>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</si>
  <si>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</si>
  <si>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</si>
  <si>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</si>
  <si>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</si>
  <si>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</si>
  <si>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</si>
  <si>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本事業は供用開始から19年を迎えたが、令和5年度は新たな設備投資を行っていないため、管渠等の老朽化が進んでいる。比較的新しい施設であるが、類似団体平均値を上回っているため、施設改築等の必要性が高まっている。
≪②・③≫法定耐用年数（50年）を超えた管渠はないため、これまで更新実績はないが、今後は管渠の老朽化に備え、ストックマネジメント計画に基づき、計画的な修繕・改築・更新を行っていく。</t>
    <rPh sb="3" eb="4">
      <t>ホン</t>
    </rPh>
    <rPh sb="4" eb="6">
      <t>ジギョウ</t>
    </rPh>
    <rPh sb="7" eb="9">
      <t>キョウヨウ</t>
    </rPh>
    <rPh sb="9" eb="11">
      <t>カイシ</t>
    </rPh>
    <rPh sb="15" eb="16">
      <t>ネン</t>
    </rPh>
    <rPh sb="17" eb="18">
      <t>ムカ</t>
    </rPh>
    <rPh sb="22" eb="24">
      <t>レイワ</t>
    </rPh>
    <rPh sb="25" eb="27">
      <t>ネンド</t>
    </rPh>
    <rPh sb="28" eb="29">
      <t>アラ</t>
    </rPh>
    <rPh sb="31" eb="33">
      <t>セツビ</t>
    </rPh>
    <rPh sb="33" eb="35">
      <t>トウシ</t>
    </rPh>
    <rPh sb="36" eb="37">
      <t>オコナ</t>
    </rPh>
    <rPh sb="45" eb="47">
      <t>カンキョ</t>
    </rPh>
    <rPh sb="47" eb="48">
      <t>トウ</t>
    </rPh>
    <rPh sb="49" eb="52">
      <t>ロウキュウカ</t>
    </rPh>
    <rPh sb="53" eb="54">
      <t>スス</t>
    </rPh>
    <rPh sb="59" eb="62">
      <t>ヒカクテキ</t>
    </rPh>
    <rPh sb="62" eb="63">
      <t>アタラ</t>
    </rPh>
    <rPh sb="65" eb="67">
      <t>シセツ</t>
    </rPh>
    <phoneticPr fontId="4"/>
  </si>
  <si>
    <t>　処理区域内人口の飛躍的な増加は期待できず、節水機器の普及等の影響により、使用料収入の大幅な増額は見込めない。
　加えて、老朽化が進む資産の更新・改築に係る投資費用は増大することから、より厳しいコスト意識が求められる。
　また、繰入金に依存している一般会計も厳しい財政環境の中、行政需要の多様化に対応していかなければならない。
　このような状況下で、将来的に安定した下水道事業サービスを提供するため、維持管理費の節減や事務改善に取り組むことはもとより、公費負担の基準を見直し、令和7年度に使用料を改定することで、経営基盤の強化と財政マネジメントの向上を目指す。</t>
    <rPh sb="1" eb="3">
      <t>ショリ</t>
    </rPh>
    <rPh sb="3" eb="6">
      <t>クイキナイ</t>
    </rPh>
    <rPh sb="46" eb="48">
      <t>ゾウガク</t>
    </rPh>
    <rPh sb="57" eb="58">
      <t>クワ</t>
    </rPh>
    <rPh sb="61" eb="64">
      <t>ロウキュウカ</t>
    </rPh>
    <rPh sb="65" eb="66">
      <t>スス</t>
    </rPh>
    <rPh sb="67" eb="69">
      <t>シサン</t>
    </rPh>
    <rPh sb="70" eb="72">
      <t>コウシン</t>
    </rPh>
    <rPh sb="73" eb="75">
      <t>カイチク</t>
    </rPh>
    <rPh sb="76" eb="77">
      <t>カカ</t>
    </rPh>
    <rPh sb="78" eb="80">
      <t>トウシ</t>
    </rPh>
    <rPh sb="80" eb="82">
      <t>ヒヨウ</t>
    </rPh>
    <rPh sb="83" eb="85">
      <t>ゾウダイ</t>
    </rPh>
    <rPh sb="94" eb="95">
      <t>キビ</t>
    </rPh>
    <rPh sb="100" eb="102">
      <t>イシキ</t>
    </rPh>
    <rPh sb="103" eb="104">
      <t>モト</t>
    </rPh>
    <rPh sb="114" eb="116">
      <t>クリイレ</t>
    </rPh>
    <rPh sb="116" eb="117">
      <t>キン</t>
    </rPh>
    <rPh sb="118" eb="120">
      <t>イゾン</t>
    </rPh>
    <rPh sb="124" eb="126">
      <t>イッパン</t>
    </rPh>
    <rPh sb="126" eb="128">
      <t>カイケイ</t>
    </rPh>
    <rPh sb="129" eb="130">
      <t>キビ</t>
    </rPh>
    <rPh sb="132" eb="134">
      <t>ザイセイ</t>
    </rPh>
    <rPh sb="134" eb="136">
      <t>カンキョウ</t>
    </rPh>
    <rPh sb="137" eb="138">
      <t>ナカ</t>
    </rPh>
    <rPh sb="139" eb="141">
      <t>ギョウセイ</t>
    </rPh>
    <rPh sb="141" eb="143">
      <t>ジュヨウ</t>
    </rPh>
    <rPh sb="144" eb="147">
      <t>タヨウカ</t>
    </rPh>
    <rPh sb="148" eb="150">
      <t>タイオウ</t>
    </rPh>
    <rPh sb="170" eb="173">
      <t>ジョウキョウカ</t>
    </rPh>
    <rPh sb="175" eb="178">
      <t>ショウライテキ</t>
    </rPh>
    <rPh sb="179" eb="181">
      <t>アンテイ</t>
    </rPh>
    <rPh sb="183" eb="186">
      <t>ゲスイドウ</t>
    </rPh>
    <rPh sb="186" eb="188">
      <t>ジギョウ</t>
    </rPh>
    <rPh sb="193" eb="195">
      <t>テイキョウ</t>
    </rPh>
    <rPh sb="200" eb="205">
      <t>イジカンリヒ</t>
    </rPh>
    <rPh sb="206" eb="208">
      <t>セツゲン</t>
    </rPh>
    <rPh sb="209" eb="213">
      <t>ジムカイゼン</t>
    </rPh>
    <rPh sb="214" eb="215">
      <t>ト</t>
    </rPh>
    <rPh sb="216" eb="217">
      <t>ク</t>
    </rPh>
    <rPh sb="241" eb="242">
      <t>ネン</t>
    </rPh>
    <rPh sb="242" eb="243">
      <t>ド</t>
    </rPh>
    <rPh sb="244" eb="247">
      <t>シヨウリョウ</t>
    </rPh>
    <rPh sb="248" eb="250">
      <t>カイテイ</t>
    </rPh>
    <rPh sb="256" eb="258">
      <t>ケイエイ</t>
    </rPh>
    <rPh sb="258" eb="260">
      <t>キバン</t>
    </rPh>
    <rPh sb="261" eb="263">
      <t>キョウカ</t>
    </rPh>
    <rPh sb="264" eb="266">
      <t>ザイセイ</t>
    </rPh>
    <rPh sb="273" eb="275">
      <t>コウジョウ</t>
    </rPh>
    <rPh sb="276" eb="278">
      <t>メザ</t>
    </rPh>
    <phoneticPr fontId="4"/>
  </si>
  <si>
    <t>≪①≫人件費が増加したため、単年度収支が赤字となり、類似団体平均値を下回っている。
≪②≫累積欠損金は発生していないが、令和5年度は営業活動で生じた損失を前年度からの繰越利益剰余金で補填している。今後は、施設の更新に伴う資本費の増加が予想されることから、維持管理費の削減と併せて使用料を改定し、黒字経営を目指す。
≪③≫一般会計からの繰入金（赤字補填）で預金が増加したため、前年度から改善しているが、類似団体平均値を大きく下回っている。
≪④≫企業債の借入額を元金償還額以内に縮減することで着実に残高は減少しているが、類似団体平均値を上回っている。
≪⑤・⑥≫人件費の増に伴い汚水処理原価が増加し、経費回収率が悪化している。今後は、維持管理費の節減に取り組むほか、使用料の改定により、公費・私費の適正化を図る。
≪⑧≫人口減少や高齢化の進行などの影響により前年度から悪化しており、類似団体平均値を大きく下回っている。</t>
    <rPh sb="7" eb="9">
      <t>ゾウカ</t>
    </rPh>
    <rPh sb="14" eb="19">
      <t>タンネンドシュウシ</t>
    </rPh>
    <rPh sb="20" eb="22">
      <t>アカジ</t>
    </rPh>
    <rPh sb="162" eb="166">
      <t>イッパンカイケイ</t>
    </rPh>
    <rPh sb="179" eb="181">
      <t>ヨキン</t>
    </rPh>
    <rPh sb="262" eb="269">
      <t>ルイジダンタイヘイキンチ</t>
    </rPh>
    <rPh sb="270" eb="272">
      <t>ウワマワ</t>
    </rPh>
    <rPh sb="290" eb="291">
      <t>トモナ</t>
    </rPh>
    <rPh sb="292" eb="298">
      <t>オスイショリゲンカ</t>
    </rPh>
    <rPh sb="299" eb="301">
      <t>ゾウカ</t>
    </rPh>
    <rPh sb="364" eb="368">
      <t>ジンコウゲンショウ</t>
    </rPh>
    <rPh sb="369" eb="372">
      <t>コウレイカ</t>
    </rPh>
    <rPh sb="373" eb="375">
      <t>シンコウ</t>
    </rPh>
    <rPh sb="378" eb="380">
      <t>エイキョウ</t>
    </rPh>
    <rPh sb="383" eb="386">
      <t>ゼンネンド</t>
    </rPh>
    <rPh sb="388" eb="390">
      <t>アッカ</t>
    </rPh>
    <rPh sb="395" eb="397">
      <t>ルイジ</t>
    </rPh>
    <rPh sb="397" eb="399">
      <t>ダンタイ</t>
    </rPh>
    <rPh sb="399" eb="402">
      <t>ヘイキンチ</t>
    </rPh>
    <rPh sb="403" eb="404">
      <t>オオ</t>
    </rPh>
    <rPh sb="406" eb="408">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</si>
</sst>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D56-4C70-8F69-3D5ABF3CE4D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9D56-4C70-8F69-3D5ABF3CE4D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5C-496A-91CF-F77DE0C5C09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5C5C-496A-91CF-F77DE0C5C09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63.62</c:v>
                </c:pt>
                <c:pt idx="1">
                  <c:v>68.83</c:v>
                </c:pt>
                <c:pt idx="2">
                  <c:v>68.510000000000005</c:v>
                </c:pt>
                <c:pt idx="3">
                  <c:v>67.05</c:v>
                </c:pt>
                <c:pt idx="4">
                  <c:v>66.86</c:v>
                </c:pt>
              </c:numCache>
            </c:numRef>
          </c:val>
          <c:extLst>
            <c:ext xmlns:c16="http://schemas.microsoft.com/office/drawing/2014/chart" uri="{C3380CC4-5D6E-409C-BE32-E72D297353CC}">
              <c16:uniqueId val="{00000000-B25F-4A8E-AE5E-28023201F09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B25F-4A8E-AE5E-28023201F09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99.25</c:v>
                </c:pt>
                <c:pt idx="1">
                  <c:v>104.75</c:v>
                </c:pt>
                <c:pt idx="2">
                  <c:v>90.63</c:v>
                </c:pt>
                <c:pt idx="3">
                  <c:v>101.72</c:v>
                </c:pt>
                <c:pt idx="4">
                  <c:v>98.24</c:v>
                </c:pt>
              </c:numCache>
            </c:numRef>
          </c:val>
          <c:extLst>
            <c:ext xmlns:c16="http://schemas.microsoft.com/office/drawing/2014/chart" uri="{C3380CC4-5D6E-409C-BE32-E72D297353CC}">
              <c16:uniqueId val="{00000000-4AE2-427D-8F31-2B9A7058473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c:ext xmlns:c16="http://schemas.microsoft.com/office/drawing/2014/chart" uri="{C3380CC4-5D6E-409C-BE32-E72D297353CC}">
              <c16:uniqueId val="{00000001-4AE2-427D-8F31-2B9A7058473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19.87</c:v>
                </c:pt>
                <c:pt idx="1">
                  <c:v>21.94</c:v>
                </c:pt>
                <c:pt idx="2">
                  <c:v>24.01</c:v>
                </c:pt>
                <c:pt idx="3">
                  <c:v>26.09</c:v>
                </c:pt>
                <c:pt idx="4">
                  <c:v>28.17</c:v>
                </c:pt>
              </c:numCache>
            </c:numRef>
          </c:val>
          <c:extLst>
            <c:ext xmlns:c16="http://schemas.microsoft.com/office/drawing/2014/chart" uri="{C3380CC4-5D6E-409C-BE32-E72D297353CC}">
              <c16:uniqueId val="{00000000-7633-4BB3-9161-6BA016ABACA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c:ext xmlns:c16="http://schemas.microsoft.com/office/drawing/2014/chart" uri="{C3380CC4-5D6E-409C-BE32-E72D297353CC}">
              <c16:uniqueId val="{00000001-7633-4BB3-9161-6BA016ABACA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5D-48C5-BA3F-61315FB882F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c:ext xmlns:c16="http://schemas.microsoft.com/office/drawing/2014/chart" uri="{C3380CC4-5D6E-409C-BE32-E72D297353CC}">
              <c16:uniqueId val="{00000001-5C5D-48C5-BA3F-61315FB882F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EB-4086-91F5-C38A4E9CE36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c:ext xmlns:c16="http://schemas.microsoft.com/office/drawing/2014/chart" uri="{C3380CC4-5D6E-409C-BE32-E72D297353CC}">
              <c16:uniqueId val="{00000001-94EB-4086-91F5-C38A4E9CE36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16.88</c:v>
                </c:pt>
                <c:pt idx="1">
                  <c:v>-11.89</c:v>
                </c:pt>
                <c:pt idx="2">
                  <c:v>-64.39</c:v>
                </c:pt>
                <c:pt idx="3">
                  <c:v>-101.73</c:v>
                </c:pt>
                <c:pt idx="4">
                  <c:v>6.06</c:v>
                </c:pt>
              </c:numCache>
            </c:numRef>
          </c:val>
          <c:extLst>
            <c:ext xmlns:c16="http://schemas.microsoft.com/office/drawing/2014/chart" uri="{C3380CC4-5D6E-409C-BE32-E72D297353CC}">
              <c16:uniqueId val="{00000000-BF36-405B-B175-CBFD77EBD28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c:ext xmlns:c16="http://schemas.microsoft.com/office/drawing/2014/chart" uri="{C3380CC4-5D6E-409C-BE32-E72D297353CC}">
              <c16:uniqueId val="{00000001-BF36-405B-B175-CBFD77EBD28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2118.63</c:v>
                </c:pt>
                <c:pt idx="1">
                  <c:v>1866.5</c:v>
                </c:pt>
                <c:pt idx="2">
                  <c:v>684.78</c:v>
                </c:pt>
                <c:pt idx="3">
                  <c:v>1528.13</c:v>
                </c:pt>
                <c:pt idx="4">
                  <c:v>1428.9</c:v>
                </c:pt>
              </c:numCache>
            </c:numRef>
          </c:val>
          <c:extLst>
            <c:ext xmlns:c16="http://schemas.microsoft.com/office/drawing/2014/chart" uri="{C3380CC4-5D6E-409C-BE32-E72D297353CC}">
              <c16:uniqueId val="{00000000-817B-46FB-961D-191440608ED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817B-46FB-961D-191440608ED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75.010000000000005</c:v>
                </c:pt>
                <c:pt idx="1">
                  <c:v>99.81</c:v>
                </c:pt>
                <c:pt idx="2">
                  <c:v>93.59</c:v>
                </c:pt>
                <c:pt idx="3">
                  <c:v>100</c:v>
                </c:pt>
                <c:pt idx="4">
                  <c:v>74.09</c:v>
                </c:pt>
              </c:numCache>
            </c:numRef>
          </c:val>
          <c:extLst>
            <c:ext xmlns:c16="http://schemas.microsoft.com/office/drawing/2014/chart" uri="{C3380CC4-5D6E-409C-BE32-E72D297353CC}">
              <c16:uniqueId val="{00000000-A2DA-4F85-BBB3-12774972855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A2DA-4F85-BBB3-12774972855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202.21</c:v>
                </c:pt>
                <c:pt idx="1">
                  <c:v>152.18</c:v>
                </c:pt>
                <c:pt idx="2">
                  <c:v>161.22999999999999</c:v>
                </c:pt>
                <c:pt idx="3">
                  <c:v>151.27000000000001</c:v>
                </c:pt>
                <c:pt idx="4">
                  <c:v>204.99</c:v>
                </c:pt>
              </c:numCache>
            </c:numRef>
          </c:val>
          <c:extLst>
            <c:ext xmlns:c16="http://schemas.microsoft.com/office/drawing/2014/chart" uri="{C3380CC4-5D6E-409C-BE32-E72D297353CC}">
              <c16:uniqueId val="{00000000-7C98-4F80-9E8F-A080D96CAD4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7C98-4F80-9E8F-A080D96CAD4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熊本県　宇城市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80" t="s">
        <v>9</v>
      </c>
      <c r="BM7" s="81"/>
      <c r="BN7" s="81"/>
      <c r="BO7" s="81"/>
      <c r="BP7" s="81"/>
      <c r="BQ7" s="81"/>
      <c r="BR7" s="81"/>
      <c r="BS7" s="81"/>
      <c r="BT7" s="81"/>
      <c r="BU7" s="81"/>
      <c r="BV7" s="81"/>
      <c r="BW7" s="81"/>
      <c r="BX7" s="81"/>
      <c r="BY7" s="82"/>
    </row>
    <row r="8" spans="1:78" ht="18.75" customHeight="1" x14ac:dyDescent="0.15">
      <c r="A8" s="2"/>
      <c r="B8" s="76" t="str">
        <f>データ!I6</f>
        <v>法適用</v>
      </c>
      <c r="C8" s="76"/>
      <c r="D8" s="76"/>
      <c r="E8" s="76"/>
      <c r="F8" s="76"/>
      <c r="G8" s="76"/>
      <c r="H8" s="76"/>
      <c r="I8" s="76" t="str">
        <f>データ!J6</f>
        <v>下水道事業</v>
      </c>
      <c r="J8" s="76"/>
      <c r="K8" s="76"/>
      <c r="L8" s="76"/>
      <c r="M8" s="76"/>
      <c r="N8" s="76"/>
      <c r="O8" s="76"/>
      <c r="P8" s="76" t="str">
        <f>データ!K6</f>
        <v>特定環境保全公共下水道</v>
      </c>
      <c r="Q8" s="76"/>
      <c r="R8" s="76"/>
      <c r="S8" s="76"/>
      <c r="T8" s="76"/>
      <c r="U8" s="76"/>
      <c r="V8" s="76"/>
      <c r="W8" s="76" t="str">
        <f>データ!L6</f>
        <v>D2</v>
      </c>
      <c r="X8" s="76"/>
      <c r="Y8" s="76"/>
      <c r="Z8" s="76"/>
      <c r="AA8" s="76"/>
      <c r="AB8" s="76"/>
      <c r="AC8" s="76"/>
      <c r="AD8" s="77" t="str">
        <f>データ!$M$6</f>
        <v>非設置</v>
      </c>
      <c r="AE8" s="77"/>
      <c r="AF8" s="77"/>
      <c r="AG8" s="77"/>
      <c r="AH8" s="77"/>
      <c r="AI8" s="77"/>
      <c r="AJ8" s="77"/>
      <c r="AK8" s="3"/>
      <c r="AL8" s="44">
        <f>データ!S6</f>
        <v>56956</v>
      </c>
      <c r="AM8" s="44"/>
      <c r="AN8" s="44"/>
      <c r="AO8" s="44"/>
      <c r="AP8" s="44"/>
      <c r="AQ8" s="44"/>
      <c r="AR8" s="44"/>
      <c r="AS8" s="44"/>
      <c r="AT8" s="45">
        <f>データ!T6</f>
        <v>188.67</v>
      </c>
      <c r="AU8" s="45"/>
      <c r="AV8" s="45"/>
      <c r="AW8" s="45"/>
      <c r="AX8" s="45"/>
      <c r="AY8" s="45"/>
      <c r="AZ8" s="45"/>
      <c r="BA8" s="45"/>
      <c r="BB8" s="45">
        <f>データ!U6</f>
        <v>301.88</v>
      </c>
      <c r="BC8" s="45"/>
      <c r="BD8" s="45"/>
      <c r="BE8" s="45"/>
      <c r="BF8" s="45"/>
      <c r="BG8" s="45"/>
      <c r="BH8" s="45"/>
      <c r="BI8" s="45"/>
      <c r="BJ8" s="3"/>
      <c r="BK8" s="3"/>
      <c r="BL8" s="72" t="s">
        <v>10</v>
      </c>
      <c r="BM8" s="73"/>
      <c r="BN8" s="74" t="s">
        <v>11</v>
      </c>
      <c r="BO8" s="74"/>
      <c r="BP8" s="74"/>
      <c r="BQ8" s="74"/>
      <c r="BR8" s="74"/>
      <c r="BS8" s="74"/>
      <c r="BT8" s="74"/>
      <c r="BU8" s="74"/>
      <c r="BV8" s="74"/>
      <c r="BW8" s="74"/>
      <c r="BX8" s="74"/>
      <c r="BY8" s="75"/>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57.47</v>
      </c>
      <c r="J10" s="45"/>
      <c r="K10" s="45"/>
      <c r="L10" s="45"/>
      <c r="M10" s="45"/>
      <c r="N10" s="45"/>
      <c r="O10" s="45"/>
      <c r="P10" s="45">
        <f>データ!P6</f>
        <v>2.13</v>
      </c>
      <c r="Q10" s="45"/>
      <c r="R10" s="45"/>
      <c r="S10" s="45"/>
      <c r="T10" s="45"/>
      <c r="U10" s="45"/>
      <c r="V10" s="45"/>
      <c r="W10" s="45">
        <f>データ!Q6</f>
        <v>83.49</v>
      </c>
      <c r="X10" s="45"/>
      <c r="Y10" s="45"/>
      <c r="Z10" s="45"/>
      <c r="AA10" s="45"/>
      <c r="AB10" s="45"/>
      <c r="AC10" s="45"/>
      <c r="AD10" s="44">
        <f>データ!R6</f>
        <v>3140</v>
      </c>
      <c r="AE10" s="44"/>
      <c r="AF10" s="44"/>
      <c r="AG10" s="44"/>
      <c r="AH10" s="44"/>
      <c r="AI10" s="44"/>
      <c r="AJ10" s="44"/>
      <c r="AK10" s="2"/>
      <c r="AL10" s="44">
        <f>データ!V6</f>
        <v>1207</v>
      </c>
      <c r="AM10" s="44"/>
      <c r="AN10" s="44"/>
      <c r="AO10" s="44"/>
      <c r="AP10" s="44"/>
      <c r="AQ10" s="44"/>
      <c r="AR10" s="44"/>
      <c r="AS10" s="44"/>
      <c r="AT10" s="45">
        <f>データ!W6</f>
        <v>0.49</v>
      </c>
      <c r="AU10" s="45"/>
      <c r="AV10" s="45"/>
      <c r="AW10" s="45"/>
      <c r="AX10" s="45"/>
      <c r="AY10" s="45"/>
      <c r="AZ10" s="45"/>
      <c r="BA10" s="45"/>
      <c r="BB10" s="45">
        <f>データ!X6</f>
        <v>2463.27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0" t="s">
        <v>26</v>
      </c>
      <c r="BM14" s="61"/>
      <c r="BN14" s="61"/>
      <c r="BO14" s="61"/>
      <c r="BP14" s="61"/>
      <c r="BQ14" s="61"/>
      <c r="BR14" s="61"/>
      <c r="BS14" s="61"/>
      <c r="BT14" s="61"/>
      <c r="BU14" s="61"/>
      <c r="BV14" s="61"/>
      <c r="BW14" s="61"/>
      <c r="BX14" s="61"/>
      <c r="BY14" s="61"/>
      <c r="BZ14" s="62"/>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63"/>
      <c r="BM15" s="64"/>
      <c r="BN15" s="64"/>
      <c r="BO15" s="64"/>
      <c r="BP15" s="64"/>
      <c r="BQ15" s="64"/>
      <c r="BR15" s="64"/>
      <c r="BS15" s="64"/>
      <c r="BT15" s="64"/>
      <c r="BU15" s="64"/>
      <c r="BV15" s="64"/>
      <c r="BW15" s="64"/>
      <c r="BX15" s="64"/>
      <c r="BY15" s="64"/>
      <c r="BZ15" s="6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115</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kv2l38iBBSpAftHj6lH7PHRxxiZjkiUTfqNRHgTAOt0BHx1vz3aQvvmbipvGeiNfbrNqzSwaTpo46PYNJCXd7Q==" saltValue="R+8fwZrYHiD0TVqNSjPLF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432130</v>
      </c>
      <c r="D6" s="19">
        <f t="shared" si="3"/>
        <v>46</v>
      </c>
      <c r="E6" s="19">
        <f t="shared" si="3"/>
        <v>17</v>
      </c>
      <c r="F6" s="19">
        <f t="shared" si="3"/>
        <v>4</v>
      </c>
      <c r="G6" s="19">
        <f t="shared" si="3"/>
        <v>0</v>
      </c>
      <c r="H6" s="19" t="str">
        <f t="shared" si="3"/>
        <v>熊本県　宇城市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57.47</v>
      </c>
      <c r="P6" s="20">
        <f t="shared" si="3"/>
        <v>2.13</v>
      </c>
      <c r="Q6" s="20">
        <f t="shared" si="3"/>
        <v>83.49</v>
      </c>
      <c r="R6" s="20">
        <f t="shared" si="3"/>
        <v>3140</v>
      </c>
      <c r="S6" s="20">
        <f t="shared" si="3"/>
        <v>56956</v>
      </c>
      <c r="T6" s="20">
        <f t="shared" si="3"/>
        <v>188.67</v>
      </c>
      <c r="U6" s="20">
        <f t="shared" si="3"/>
        <v>301.88</v>
      </c>
      <c r="V6" s="20">
        <f t="shared" si="3"/>
        <v>1207</v>
      </c>
      <c r="W6" s="20">
        <f t="shared" si="3"/>
        <v>0.49</v>
      </c>
      <c r="X6" s="20">
        <f t="shared" si="3"/>
        <v>2463.27</v>
      </c>
      <c r="Y6" s="21">
        <f>IF(Y7="",NA(),Y7)</f>
        <v>99.25</v>
      </c>
      <c r="Z6" s="21">
        <f t="shared" ref="Z6:AH6" si="4">IF(Z7="",NA(),Z7)</f>
        <v>104.75</v>
      </c>
      <c r="AA6" s="21">
        <f t="shared" si="4"/>
        <v>90.63</v>
      </c>
      <c r="AB6" s="21">
        <f t="shared" si="4"/>
        <v>101.72</v>
      </c>
      <c r="AC6" s="21">
        <f t="shared" si="4"/>
        <v>98.24</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16.88</v>
      </c>
      <c r="AV6" s="21">
        <f t="shared" ref="AV6:BD6" si="6">IF(AV7="",NA(),AV7)</f>
        <v>-11.89</v>
      </c>
      <c r="AW6" s="21">
        <f t="shared" si="6"/>
        <v>-64.39</v>
      </c>
      <c r="AX6" s="21">
        <f t="shared" si="6"/>
        <v>-101.73</v>
      </c>
      <c r="AY6" s="21">
        <f t="shared" si="6"/>
        <v>6.06</v>
      </c>
      <c r="AZ6" s="21">
        <f t="shared" si="6"/>
        <v>47.72</v>
      </c>
      <c r="BA6" s="21">
        <f t="shared" si="6"/>
        <v>44.24</v>
      </c>
      <c r="BB6" s="21">
        <f t="shared" si="6"/>
        <v>43.07</v>
      </c>
      <c r="BC6" s="21">
        <f t="shared" si="6"/>
        <v>45.42</v>
      </c>
      <c r="BD6" s="21">
        <f t="shared" si="6"/>
        <v>50.63</v>
      </c>
      <c r="BE6" s="20" t="str">
        <f>IF(BE7="","",IF(BE7="-","【-】","【"&amp;SUBSTITUTE(TEXT(BE7,"#,##0.00"),"-","△")&amp;"】"))</f>
        <v>【48.91】</v>
      </c>
      <c r="BF6" s="21">
        <f>IF(BF7="",NA(),BF7)</f>
        <v>2118.63</v>
      </c>
      <c r="BG6" s="21">
        <f t="shared" ref="BG6:BO6" si="7">IF(BG7="",NA(),BG7)</f>
        <v>1866.5</v>
      </c>
      <c r="BH6" s="21">
        <f t="shared" si="7"/>
        <v>684.78</v>
      </c>
      <c r="BI6" s="21">
        <f t="shared" si="7"/>
        <v>1528.13</v>
      </c>
      <c r="BJ6" s="21">
        <f t="shared" si="7"/>
        <v>1428.9</v>
      </c>
      <c r="BK6" s="21">
        <f t="shared" si="7"/>
        <v>1206.79</v>
      </c>
      <c r="BL6" s="21">
        <f t="shared" si="7"/>
        <v>1258.43</v>
      </c>
      <c r="BM6" s="21">
        <f t="shared" si="7"/>
        <v>1163.75</v>
      </c>
      <c r="BN6" s="21">
        <f t="shared" si="7"/>
        <v>1195.47</v>
      </c>
      <c r="BO6" s="21">
        <f t="shared" si="7"/>
        <v>1168.69</v>
      </c>
      <c r="BP6" s="20" t="str">
        <f>IF(BP7="","",IF(BP7="-","【-】","【"&amp;SUBSTITUTE(TEXT(BP7,"#,##0.00"),"-","△")&amp;"】"))</f>
        <v>【1,156.82】</v>
      </c>
      <c r="BQ6" s="21">
        <f>IF(BQ7="",NA(),BQ7)</f>
        <v>75.010000000000005</v>
      </c>
      <c r="BR6" s="21">
        <f t="shared" ref="BR6:BZ6" si="8">IF(BR7="",NA(),BR7)</f>
        <v>99.81</v>
      </c>
      <c r="BS6" s="21">
        <f t="shared" si="8"/>
        <v>93.59</v>
      </c>
      <c r="BT6" s="21">
        <f t="shared" si="8"/>
        <v>100</v>
      </c>
      <c r="BU6" s="21">
        <f t="shared" si="8"/>
        <v>74.09</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202.21</v>
      </c>
      <c r="CC6" s="21">
        <f t="shared" ref="CC6:CK6" si="9">IF(CC7="",NA(),CC7)</f>
        <v>152.18</v>
      </c>
      <c r="CD6" s="21">
        <f t="shared" si="9"/>
        <v>161.22999999999999</v>
      </c>
      <c r="CE6" s="21">
        <f t="shared" si="9"/>
        <v>151.27000000000001</v>
      </c>
      <c r="CF6" s="21">
        <f t="shared" si="9"/>
        <v>204.99</v>
      </c>
      <c r="CG6" s="21">
        <f t="shared" si="9"/>
        <v>228.47</v>
      </c>
      <c r="CH6" s="21">
        <f t="shared" si="9"/>
        <v>224.88</v>
      </c>
      <c r="CI6" s="21">
        <f t="shared" si="9"/>
        <v>228.64</v>
      </c>
      <c r="CJ6" s="21">
        <f t="shared" si="9"/>
        <v>239.46</v>
      </c>
      <c r="CK6" s="21">
        <f t="shared" si="9"/>
        <v>233.15</v>
      </c>
      <c r="CL6" s="20" t="str">
        <f>IF(CL7="","",IF(CL7="-","【-】","【"&amp;SUBSTITUTE(TEXT(CL7,"#,##0.00"),"-","△")&amp;"】"))</f>
        <v>【215.73】</v>
      </c>
      <c r="CM6" s="21" t="str">
        <f>IF(CM7="",NA(),CM7)</f>
        <v>-</v>
      </c>
      <c r="CN6" s="21" t="str">
        <f t="shared" ref="CN6:CV6" si="10">IF(CN7="",NA(),CN7)</f>
        <v>-</v>
      </c>
      <c r="CO6" s="21" t="str">
        <f t="shared" si="10"/>
        <v>-</v>
      </c>
      <c r="CP6" s="21" t="str">
        <f t="shared" si="10"/>
        <v>-</v>
      </c>
      <c r="CQ6" s="21" t="str">
        <f t="shared" si="10"/>
        <v>-</v>
      </c>
      <c r="CR6" s="21">
        <f t="shared" si="10"/>
        <v>42.47</v>
      </c>
      <c r="CS6" s="21">
        <f t="shared" si="10"/>
        <v>42.4</v>
      </c>
      <c r="CT6" s="21">
        <f t="shared" si="10"/>
        <v>42.28</v>
      </c>
      <c r="CU6" s="21">
        <f t="shared" si="10"/>
        <v>41.06</v>
      </c>
      <c r="CV6" s="21">
        <f t="shared" si="10"/>
        <v>42.09</v>
      </c>
      <c r="CW6" s="20" t="str">
        <f>IF(CW7="","",IF(CW7="-","【-】","【"&amp;SUBSTITUTE(TEXT(CW7,"#,##0.00"),"-","△")&amp;"】"))</f>
        <v>【43.28】</v>
      </c>
      <c r="CX6" s="21">
        <f>IF(CX7="",NA(),CX7)</f>
        <v>63.62</v>
      </c>
      <c r="CY6" s="21">
        <f t="shared" ref="CY6:DG6" si="11">IF(CY7="",NA(),CY7)</f>
        <v>68.83</v>
      </c>
      <c r="CZ6" s="21">
        <f t="shared" si="11"/>
        <v>68.510000000000005</v>
      </c>
      <c r="DA6" s="21">
        <f t="shared" si="11"/>
        <v>67.05</v>
      </c>
      <c r="DB6" s="21">
        <f t="shared" si="11"/>
        <v>66.86</v>
      </c>
      <c r="DC6" s="21">
        <f t="shared" si="11"/>
        <v>83.75</v>
      </c>
      <c r="DD6" s="21">
        <f t="shared" si="11"/>
        <v>84.19</v>
      </c>
      <c r="DE6" s="21">
        <f t="shared" si="11"/>
        <v>84.34</v>
      </c>
      <c r="DF6" s="21">
        <f t="shared" si="11"/>
        <v>84.34</v>
      </c>
      <c r="DG6" s="21">
        <f t="shared" si="11"/>
        <v>84.73</v>
      </c>
      <c r="DH6" s="20" t="str">
        <f>IF(DH7="","",IF(DH7="-","【-】","【"&amp;SUBSTITUTE(TEXT(DH7,"#,##0.00"),"-","△")&amp;"】"))</f>
        <v>【86.21】</v>
      </c>
      <c r="DI6" s="21">
        <f>IF(DI7="",NA(),DI7)</f>
        <v>19.87</v>
      </c>
      <c r="DJ6" s="21">
        <f t="shared" ref="DJ6:DR6" si="12">IF(DJ7="",NA(),DJ7)</f>
        <v>21.94</v>
      </c>
      <c r="DK6" s="21">
        <f t="shared" si="12"/>
        <v>24.01</v>
      </c>
      <c r="DL6" s="21">
        <f t="shared" si="12"/>
        <v>26.09</v>
      </c>
      <c r="DM6" s="21">
        <f t="shared" si="12"/>
        <v>28.17</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432130</v>
      </c>
      <c r="D7" s="23">
        <v>46</v>
      </c>
      <c r="E7" s="23">
        <v>17</v>
      </c>
      <c r="F7" s="23">
        <v>4</v>
      </c>
      <c r="G7" s="23">
        <v>0</v>
      </c>
      <c r="H7" s="23" t="s">
        <v>96</v>
      </c>
      <c r="I7" s="23" t="s">
        <v>97</v>
      </c>
      <c r="J7" s="23" t="s">
        <v>98</v>
      </c>
      <c r="K7" s="23" t="s">
        <v>99</v>
      </c>
      <c r="L7" s="23" t="s">
        <v>100</v>
      </c>
      <c r="M7" s="23" t="s">
        <v>101</v>
      </c>
      <c r="N7" s="24" t="s">
        <v>102</v>
      </c>
      <c r="O7" s="24">
        <v>57.47</v>
      </c>
      <c r="P7" s="24">
        <v>2.13</v>
      </c>
      <c r="Q7" s="24">
        <v>83.49</v>
      </c>
      <c r="R7" s="24">
        <v>3140</v>
      </c>
      <c r="S7" s="24">
        <v>56956</v>
      </c>
      <c r="T7" s="24">
        <v>188.67</v>
      </c>
      <c r="U7" s="24">
        <v>301.88</v>
      </c>
      <c r="V7" s="24">
        <v>1207</v>
      </c>
      <c r="W7" s="24">
        <v>0.49</v>
      </c>
      <c r="X7" s="24">
        <v>2463.27</v>
      </c>
      <c r="Y7" s="24">
        <v>99.25</v>
      </c>
      <c r="Z7" s="24">
        <v>104.75</v>
      </c>
      <c r="AA7" s="24">
        <v>90.63</v>
      </c>
      <c r="AB7" s="24">
        <v>101.72</v>
      </c>
      <c r="AC7" s="24">
        <v>98.24</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16.88</v>
      </c>
      <c r="AV7" s="24">
        <v>-11.89</v>
      </c>
      <c r="AW7" s="24">
        <v>-64.39</v>
      </c>
      <c r="AX7" s="24">
        <v>-101.73</v>
      </c>
      <c r="AY7" s="24">
        <v>6.06</v>
      </c>
      <c r="AZ7" s="24">
        <v>47.72</v>
      </c>
      <c r="BA7" s="24">
        <v>44.24</v>
      </c>
      <c r="BB7" s="24">
        <v>43.07</v>
      </c>
      <c r="BC7" s="24">
        <v>45.42</v>
      </c>
      <c r="BD7" s="24">
        <v>50.63</v>
      </c>
      <c r="BE7" s="24">
        <v>48.91</v>
      </c>
      <c r="BF7" s="24">
        <v>2118.63</v>
      </c>
      <c r="BG7" s="24">
        <v>1866.5</v>
      </c>
      <c r="BH7" s="24">
        <v>684.78</v>
      </c>
      <c r="BI7" s="24">
        <v>1528.13</v>
      </c>
      <c r="BJ7" s="24">
        <v>1428.9</v>
      </c>
      <c r="BK7" s="24">
        <v>1206.79</v>
      </c>
      <c r="BL7" s="24">
        <v>1258.43</v>
      </c>
      <c r="BM7" s="24">
        <v>1163.75</v>
      </c>
      <c r="BN7" s="24">
        <v>1195.47</v>
      </c>
      <c r="BO7" s="24">
        <v>1168.69</v>
      </c>
      <c r="BP7" s="24">
        <v>1156.82</v>
      </c>
      <c r="BQ7" s="24">
        <v>75.010000000000005</v>
      </c>
      <c r="BR7" s="24">
        <v>99.81</v>
      </c>
      <c r="BS7" s="24">
        <v>93.59</v>
      </c>
      <c r="BT7" s="24">
        <v>100</v>
      </c>
      <c r="BU7" s="24">
        <v>74.09</v>
      </c>
      <c r="BV7" s="24">
        <v>71.84</v>
      </c>
      <c r="BW7" s="24">
        <v>73.36</v>
      </c>
      <c r="BX7" s="24">
        <v>72.599999999999994</v>
      </c>
      <c r="BY7" s="24">
        <v>69.430000000000007</v>
      </c>
      <c r="BZ7" s="24">
        <v>70.709999999999994</v>
      </c>
      <c r="CA7" s="24">
        <v>75.33</v>
      </c>
      <c r="CB7" s="24">
        <v>202.21</v>
      </c>
      <c r="CC7" s="24">
        <v>152.18</v>
      </c>
      <c r="CD7" s="24">
        <v>161.22999999999999</v>
      </c>
      <c r="CE7" s="24">
        <v>151.27000000000001</v>
      </c>
      <c r="CF7" s="24">
        <v>204.99</v>
      </c>
      <c r="CG7" s="24">
        <v>228.47</v>
      </c>
      <c r="CH7" s="24">
        <v>224.88</v>
      </c>
      <c r="CI7" s="24">
        <v>228.64</v>
      </c>
      <c r="CJ7" s="24">
        <v>239.46</v>
      </c>
      <c r="CK7" s="24">
        <v>233.15</v>
      </c>
      <c r="CL7" s="24">
        <v>215.73</v>
      </c>
      <c r="CM7" s="24" t="s">
        <v>102</v>
      </c>
      <c r="CN7" s="24" t="s">
        <v>102</v>
      </c>
      <c r="CO7" s="24" t="s">
        <v>102</v>
      </c>
      <c r="CP7" s="24" t="s">
        <v>102</v>
      </c>
      <c r="CQ7" s="24" t="s">
        <v>102</v>
      </c>
      <c r="CR7" s="24">
        <v>42.47</v>
      </c>
      <c r="CS7" s="24">
        <v>42.4</v>
      </c>
      <c r="CT7" s="24">
        <v>42.28</v>
      </c>
      <c r="CU7" s="24">
        <v>41.06</v>
      </c>
      <c r="CV7" s="24">
        <v>42.09</v>
      </c>
      <c r="CW7" s="24">
        <v>43.28</v>
      </c>
      <c r="CX7" s="24">
        <v>63.62</v>
      </c>
      <c r="CY7" s="24">
        <v>68.83</v>
      </c>
      <c r="CZ7" s="24">
        <v>68.510000000000005</v>
      </c>
      <c r="DA7" s="24">
        <v>67.05</v>
      </c>
      <c r="DB7" s="24">
        <v>66.86</v>
      </c>
      <c r="DC7" s="24">
        <v>83.75</v>
      </c>
      <c r="DD7" s="24">
        <v>84.19</v>
      </c>
      <c r="DE7" s="24">
        <v>84.34</v>
      </c>
      <c r="DF7" s="24">
        <v>84.34</v>
      </c>
      <c r="DG7" s="24">
        <v>84.73</v>
      </c>
      <c r="DH7" s="24">
        <v>86.21</v>
      </c>
      <c r="DI7" s="24">
        <v>19.87</v>
      </c>
      <c r="DJ7" s="24">
        <v>21.94</v>
      </c>
      <c r="DK7" s="24">
        <v>24.01</v>
      </c>
      <c r="DL7" s="24">
        <v>26.09</v>
      </c>
      <c r="DM7" s="24">
        <v>28.17</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井銅　幸子</cp:lastModifiedBy>
  <cp:lastPrinted>2025-02-04T01:37:23Z</cp:lastPrinted>
  <dcterms:created xsi:type="dcterms:W3CDTF">2025-01-24T07:14:29Z</dcterms:created>
  <dcterms:modified xsi:type="dcterms:W3CDTF">2025-02-04T01:37:32Z</dcterms:modified>
  <cp:category/>
</cp:coreProperties>
</file>