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下水道事業（作成中）：H30.4～\02　業務（経理）\15　経営比較分析表\R6\02　提出\下水道（公共・特環）\"/>
    </mc:Choice>
  </mc:AlternateContent>
  <workbookProtection workbookAlgorithmName="SHA-512" workbookHashValue="QfmmfZmU0r6fKNoM2hH8b4PFpqYUWwpj8Ss7yDTZbbn3zo1Ftuo6ieQO2A/A8zgcpGRnwnLeGCde4qOnB0MYhw==" workbookSaltValue="cIyMrZJu9lPXsAWFlVq28A=="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<sst xmlns="http://schemas.openxmlformats.org/spreadsheetml/2006/main" count="236" uniqueCount="117">
  <si>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</si>
  <si>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</si>
  <si>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</si>
  <si>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</si>
  <si>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</si>
  <si>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</si>
  <si>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</si>
  <si>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</si>
  <si>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</si>
  <si>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</si>
  <si>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</si>
  <si>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</si>
  <si>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</si>
  <si>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</si>
  <si>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</si>
  <si>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</si>
  <si>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</si>
  <si>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</si>
  <si>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</si>
  <si>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</si>
  <si>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</si>
  <si>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</si>
  <si>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</si>
  <si>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</si>
  <si>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</si>
  <si>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</si>
  <si>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</si>
  <si>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</si>
  <si>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</si>
  <si>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</si>
  <si>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</si>
  <si>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</si>
  <si>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</si>
  <si>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</si>
  <si>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</si>
  <si>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</si>
  <si>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</si>
  <si>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</si>
  <si>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</si>
  <si>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</si>
  <si>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</si>
  <si>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</si>
  <si>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</si>
  <si>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</si>
  <si>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</si>
  <si>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</si>
  <si>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</si>
  <si>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</si>
  <si>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</si>
  <si>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</si>
  <si>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</si>
  <si>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</si>
  <si>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</si>
  <si>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</si>
  <si>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</si>
  <si>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</si>
  <si>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</si>
  <si>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</si>
  <si>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</si>
  <si>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</si>
  <si>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</si>
  <si>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</si>
  <si>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</si>
  <si>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</si>
  <si>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</si>
  <si>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</si>
  <si>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</si>
  <si>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</si>
  <si>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</si>
  <si>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</si>
  <si>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</si>
  <si>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</si>
  <si>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</si>
  <si>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</si>
  <si>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</si>
  <si>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</si>
  <si>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</si>
  <si>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</si>
  <si>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</si>
  <si>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</si>
  <si>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</si>
  <si>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</si>
  <si>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</si>
  <si>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</si>
  <si>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</si>
  <si>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</si>
  <si>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</si>
  <si>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</si>
  <si>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</si>
  <si>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</si>
  <si>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</si>
  <si>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</si>
  <si>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</si>
  <si>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</si>
  <si>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</si>
  <si>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</si>
  <si>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</si>
  <si>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</si>
  <si>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</si>
  <si>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</si>
  <si>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</si>
  <si>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</si>
  <si>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</si>
  <si>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</si>
  <si>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</si>
  <si>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</si>
  <si>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</si>
  <si>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</si>
  <si>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</si>
  <si>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</si>
  <si>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</si>
  <si>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</si>
  <si>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</si>
  <si>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</si>
  <si>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収益で費用を賄えているかの比率）と⑤経費回収率（経費を使用料で賄えているかの指標）は、ともに適正な基準を上回っている。ただ、その主な要因は、公共下水道事業に接続し、処理施設を有していないことによるため、今後も歳出抑制を図り、市の下水道事業全体の更なる経営健全化に努める必要がある。
②累積欠損金はない。
③流動比率（短期的な債務に対する支払能力）は、適正な基準・平均値を大きく下回っており、R5年度はR4年度に引き続きマイナス値となった。その要因は、同一会計である公共下水道事業との按分によるが、会計全体でも適正な基準は下回っているため、引き続き収入の確保と歳出削減に努めていく必要がある。
④企業債残高対事業規模比率（使用料収入に対する企業債残高の割合）は、類似団体平均値の約半分という低い水準で推移している。その主な要因は、建設改良に伴う企業債の発行が抑えられていることである。
⑥汚水処理原価（汚水処理に要した費用）は、類似団体平均値を下回って推移しているが、今後人口減少が進むと、それに伴って使用水量も減少し、汚水処理原価の上昇が懸念されるため、維持管理費の抑制に努める必要がある。
⑦施設利用率（1日に対応可能な処理能力に対する、1日平均処理水量の割合）は、公共下水道事業に接続しており処理場を有しないため算出できない。
⑧水洗化率（汚水処理している人口の割合）は、類似団体平均値と比較し、低い水準で推移している。更なる接続を促す取組が必要だが、該当する地域は高齢者のみの世帯が多く、新規接続の促進は、使用者による費用負担の面から難しい状況にある。</t>
    <rPh sb="21" eb="23">
      <t>ヒリツ</t>
    </rPh>
    <rPh sb="72" eb="73">
      <t>オモ</t>
    </rPh>
    <rPh sb="74" eb="76">
      <t>ヨウイン</t>
    </rPh>
    <rPh sb="83" eb="85">
      <t>ジギョウ</t>
    </rPh>
    <rPh sb="120" eb="121">
      <t>シ</t>
    </rPh>
    <rPh sb="122" eb="125">
      <t>ゲスイドウ</t>
    </rPh>
    <rPh sb="125" eb="127">
      <t>ジギョウ</t>
    </rPh>
    <rPh sb="127" eb="129">
      <t>ゼンタイ</t>
    </rPh>
    <rPh sb="130" eb="131">
      <t>サラ</t>
    </rPh>
    <rPh sb="142" eb="144">
      <t>ヒツヨウ</t>
    </rPh>
    <rPh sb="205" eb="207">
      <t>ネンド</t>
    </rPh>
    <rPh sb="210" eb="212">
      <t>ネンド</t>
    </rPh>
    <rPh sb="213" eb="214">
      <t>ヒ</t>
    </rPh>
    <rPh sb="215" eb="216">
      <t>ツヅ</t>
    </rPh>
    <rPh sb="221" eb="222">
      <t>チ</t>
    </rPh>
    <rPh sb="229" eb="231">
      <t>ヨウイン</t>
    </rPh>
    <rPh sb="233" eb="235">
      <t>ドウイツ</t>
    </rPh>
    <rPh sb="235" eb="237">
      <t>カイケイ</t>
    </rPh>
    <rPh sb="249" eb="251">
      <t>アンブン</t>
    </rPh>
    <rPh sb="256" eb="258">
      <t>カイケイ</t>
    </rPh>
    <rPh sb="258" eb="260">
      <t>ゼンタイ</t>
    </rPh>
    <rPh sb="262" eb="264">
      <t>テキセイ</t>
    </rPh>
    <rPh sb="265" eb="267">
      <t>キジュン</t>
    </rPh>
    <rPh sb="268" eb="270">
      <t>シタマワ</t>
    </rPh>
    <rPh sb="338" eb="340">
      <t>ルイジ</t>
    </rPh>
    <rPh sb="340" eb="342">
      <t>ダンタイ</t>
    </rPh>
    <rPh sb="346" eb="347">
      <t>ヤク</t>
    </rPh>
    <rPh sb="347" eb="349">
      <t>ハンブン</t>
    </rPh>
    <rPh sb="366" eb="367">
      <t>オモ</t>
    </rPh>
    <rPh sb="368" eb="370">
      <t>ヨウイン</t>
    </rPh>
    <rPh sb="445" eb="447">
      <t>ゲンショウ</t>
    </rPh>
    <rPh sb="448" eb="449">
      <t>スス</t>
    </rPh>
    <rPh sb="487" eb="489">
      <t>カンリ</t>
    </rPh>
    <rPh sb="547" eb="549">
      <t>ジギョウ</t>
    </rPh>
    <rPh sb="596" eb="598">
      <t>ルイジ</t>
    </rPh>
    <rPh sb="598" eb="600">
      <t>ダンタイ</t>
    </rPh>
    <rPh sb="620" eb="621">
      <t>サラ</t>
    </rPh>
    <rPh sb="623" eb="625">
      <t>セツゾク</t>
    </rPh>
    <rPh sb="626" eb="627">
      <t>ウナガ</t>
    </rPh>
    <rPh sb="628" eb="630">
      <t>トリクミ</t>
    </rPh>
    <rPh sb="631" eb="633">
      <t>ヒツヨウ</t>
    </rPh>
    <rPh sb="636" eb="638">
      <t>ガイトウ</t>
    </rPh>
    <rPh sb="640" eb="642">
      <t>チイキ</t>
    </rPh>
    <rPh sb="655" eb="657">
      <t>シンキ</t>
    </rPh>
    <rPh sb="657" eb="659">
      <t>セツゾク</t>
    </rPh>
    <rPh sb="660" eb="662">
      <t>ソクシン</t>
    </rPh>
    <rPh sb="672" eb="674">
      <t>フタン</t>
    </rPh>
    <rPh sb="675" eb="676">
      <t>メン</t>
    </rPh>
    <phoneticPr fontId="4"/>
  </si>
  <si>
    <t>特定環境保全公共下水道は、公共下水道と一体で事業運営を行っている。
経営の健全性・効率性を示す各指標のうち経常収支比率、経費回収率及び汚水処理原価は良好な推移を示しているが、その主な要因は、処理場に係る費用等を公共下水道事業が負担しているためである。
また、企業債残高対事業規模比率は類似団体平均値より低い水準で推移しているが、固定資産減価償却率は類似団体平均値より高く、今後は老朽化した施設の更新が増えるに伴って企業債発行の増加が見込まれる。
これらのことから、令和5年度に改定を行った経営戦略を基に、引き続き経営の効率化及び維持管理費の抑制に努め、設備の計画的な更新と企業債の適正な管理を行っていく必要がある。</t>
    <rPh sb="0" eb="2">
      <t>トクテイ</t>
    </rPh>
    <rPh sb="2" eb="4">
      <t>カンキョウ</t>
    </rPh>
    <rPh sb="4" eb="6">
      <t>ホゼン</t>
    </rPh>
    <rPh sb="6" eb="8">
      <t>コウキョウ</t>
    </rPh>
    <rPh sb="8" eb="11">
      <t>ゲスイドウ</t>
    </rPh>
    <rPh sb="13" eb="15">
      <t>コウキョウ</t>
    </rPh>
    <rPh sb="15" eb="18">
      <t>ゲスイドウ</t>
    </rPh>
    <rPh sb="19" eb="21">
      <t>イッタイ</t>
    </rPh>
    <rPh sb="22" eb="24">
      <t>ジギョウ</t>
    </rPh>
    <rPh sb="24" eb="26">
      <t>ウンエイ</t>
    </rPh>
    <rPh sb="27" eb="28">
      <t>オコナ</t>
    </rPh>
    <rPh sb="34" eb="36">
      <t>ケイエイ</t>
    </rPh>
    <rPh sb="37" eb="40">
      <t>ケンゼンセイ</t>
    </rPh>
    <rPh sb="41" eb="44">
      <t>コウリツセイ</t>
    </rPh>
    <rPh sb="45" eb="46">
      <t>シメ</t>
    </rPh>
    <rPh sb="47" eb="50">
      <t>カクシヒョウ</t>
    </rPh>
    <rPh sb="53" eb="55">
      <t>ケイジョウ</t>
    </rPh>
    <rPh sb="55" eb="57">
      <t>シュウシ</t>
    </rPh>
    <rPh sb="57" eb="59">
      <t>ヒリツ</t>
    </rPh>
    <rPh sb="60" eb="62">
      <t>ケイヒ</t>
    </rPh>
    <rPh sb="62" eb="64">
      <t>カイシュウ</t>
    </rPh>
    <rPh sb="64" eb="65">
      <t>リツ</t>
    </rPh>
    <rPh sb="65" eb="66">
      <t>オヨ</t>
    </rPh>
    <rPh sb="67" eb="69">
      <t>オスイ</t>
    </rPh>
    <rPh sb="69" eb="71">
      <t>ショリ</t>
    </rPh>
    <rPh sb="71" eb="73">
      <t>ゲンカ</t>
    </rPh>
    <rPh sb="74" eb="76">
      <t>リョウコウ</t>
    </rPh>
    <rPh sb="77" eb="79">
      <t>スイイ</t>
    </rPh>
    <rPh sb="80" eb="81">
      <t>シメ</t>
    </rPh>
    <rPh sb="89" eb="90">
      <t>オモ</t>
    </rPh>
    <rPh sb="91" eb="93">
      <t>ヨウイン</t>
    </rPh>
    <rPh sb="95" eb="98">
      <t>ショリジョウ</t>
    </rPh>
    <rPh sb="99" eb="100">
      <t>カカ</t>
    </rPh>
    <rPh sb="101" eb="104">
      <t>ヒヨウナド</t>
    </rPh>
    <rPh sb="105" eb="107">
      <t>コウキョウ</t>
    </rPh>
    <rPh sb="107" eb="110">
      <t>ゲスイドウ</t>
    </rPh>
    <rPh sb="110" eb="112">
      <t>ジギョウ</t>
    </rPh>
    <rPh sb="113" eb="115">
      <t>フタン</t>
    </rPh>
    <rPh sb="142" eb="144">
      <t>ルイジ</t>
    </rPh>
    <rPh sb="144" eb="146">
      <t>ダンタイ</t>
    </rPh>
    <rPh sb="153" eb="155">
      <t>スイジュン</t>
    </rPh>
    <rPh sb="164" eb="166">
      <t>コテイ</t>
    </rPh>
    <rPh sb="166" eb="168">
      <t>シサン</t>
    </rPh>
    <rPh sb="168" eb="170">
      <t>ゲンカ</t>
    </rPh>
    <rPh sb="170" eb="172">
      <t>ショウキャク</t>
    </rPh>
    <rPh sb="172" eb="173">
      <t>リツ</t>
    </rPh>
    <rPh sb="174" eb="176">
      <t>ルイジ</t>
    </rPh>
    <rPh sb="176" eb="178">
      <t>ダンタイ</t>
    </rPh>
    <rPh sb="178" eb="181">
      <t>ヘイキンチ</t>
    </rPh>
    <rPh sb="183" eb="184">
      <t>タカ</t>
    </rPh>
    <rPh sb="186" eb="188">
      <t>コンゴ</t>
    </rPh>
    <rPh sb="189" eb="192">
      <t>ロウキュウカ</t>
    </rPh>
    <rPh sb="194" eb="196">
      <t>シセツ</t>
    </rPh>
    <rPh sb="197" eb="199">
      <t>コウシン</t>
    </rPh>
    <rPh sb="200" eb="201">
      <t>フ</t>
    </rPh>
    <rPh sb="204" eb="205">
      <t>トモナ</t>
    </rPh>
    <rPh sb="207" eb="209">
      <t>キギョウ</t>
    </rPh>
    <rPh sb="209" eb="210">
      <t>サイ</t>
    </rPh>
    <rPh sb="210" eb="212">
      <t>ハッコウ</t>
    </rPh>
    <rPh sb="213" eb="215">
      <t>ゾウカ</t>
    </rPh>
    <rPh sb="216" eb="218">
      <t>ミコ</t>
    </rPh>
    <rPh sb="232" eb="234">
      <t>レイワ</t>
    </rPh>
    <rPh sb="235" eb="237">
      <t>ネンド</t>
    </rPh>
    <rPh sb="241" eb="242">
      <t>オコナ</t>
    </rPh>
    <rPh sb="244" eb="246">
      <t>ケイエイ</t>
    </rPh>
    <rPh sb="246" eb="248">
      <t>センリャク</t>
    </rPh>
    <rPh sb="249" eb="250">
      <t>モト</t>
    </rPh>
    <rPh sb="252" eb="253">
      <t>ヒ</t>
    </rPh>
    <rPh sb="254" eb="255">
      <t>ツヅ</t>
    </rPh>
    <rPh sb="262" eb="263">
      <t>オヨ</t>
    </rPh>
    <phoneticPr fontId="4"/>
  </si>
  <si>
    <r>
      <t xml:space="preserve">①有形固定資産減価償却率（減価償却がどの程度進んでいるか。資産の老朽化度合を示す）は、全国及び類似団体の平均値を上回っている。
本事業の供用開始は平成9年であり、法定耐用年数が50年である管渠の老朽化はまだ進んでいない。しかし、管渠以外の設備において、法定耐用年数が近づき、減価償却が進んだ資産が多い状況である。
②管渠老朽化率（法定耐用年数を超えた管渠の割合を示す）は0％であり、まだ耐用年数を超えた管渠はない。そのため、老朽化の進んでいる公共下水道の管渠更新を優先しており、③管渠改善率（当該年度に更新した管渠の割合を示す）も0％である。
</t>
    </r>
    <r>
      <rPr>
        <sz val="10"/>
        <color theme="0"/>
        <rFont val="ＭＳ ゴシック"/>
        <family val="3"/>
        <charset val="128"/>
      </rPr>
      <t>また、公共下水道への接続にあたり汚水を長距離圧送しているが、圧送管は自然流下管に比べて点検調査が難しく、腐食等が発生した場合は管内圧力により溢水や陥没事故に直結する懸念があるため、今後どのように対応していくか検討する必要がある。</t>
    </r>
    <rPh sb="45" eb="46">
      <t>オヨ</t>
    </rPh>
    <rPh sb="64" eb="65">
      <t>ホン</t>
    </rPh>
    <rPh sb="65" eb="67">
      <t>ジギョウ</t>
    </rPh>
    <rPh sb="81" eb="83">
      <t>ホウテイ</t>
    </rPh>
    <rPh sb="83" eb="85">
      <t>タイヨウ</t>
    </rPh>
    <rPh sb="85" eb="87">
      <t>ネンスウ</t>
    </rPh>
    <rPh sb="90" eb="91">
      <t>ネン</t>
    </rPh>
    <rPh sb="94" eb="96">
      <t>カンキョ</t>
    </rPh>
    <rPh sb="97" eb="100">
      <t>ロウキュウカ</t>
    </rPh>
    <rPh sb="103" eb="104">
      <t>スス</t>
    </rPh>
    <rPh sb="114" eb="116">
      <t>カンキョ</t>
    </rPh>
    <rPh sb="116" eb="118">
      <t>イガイ</t>
    </rPh>
    <rPh sb="119" eb="121">
      <t>セツビ</t>
    </rPh>
    <rPh sb="133" eb="134">
      <t>チカ</t>
    </rPh>
    <rPh sb="145" eb="147">
      <t>シサン</t>
    </rPh>
    <rPh sb="148" eb="149">
      <t>オオ</t>
    </rPh>
    <rPh sb="150" eb="152">
      <t>ジョウキョウ</t>
    </rPh>
    <rPh sb="212" eb="213">
      <t>オ</t>
    </rPh>
    <rPh sb="216" eb="217">
      <t>スス</t>
    </rPh>
    <rPh sb="221" eb="223">
      <t>コウキョウ</t>
    </rPh>
    <rPh sb="223" eb="226">
      <t>ゲスイドウ</t>
    </rPh>
    <rPh sb="227" eb="229">
      <t>カンキョ</t>
    </rPh>
    <rPh sb="229" eb="231">
      <t>コウシン</t>
    </rPh>
    <rPh sb="232" eb="234">
      <t>ユウセン</t>
    </rPh>
    <rPh sb="240" eb="242">
      <t>カンキョ</t>
    </rPh>
    <rPh sb="242" eb="244">
      <t>カイゼン</t>
    </rPh>
    <rPh sb="244" eb="245">
      <t>リツ</t>
    </rPh>
    <rPh sb="246" eb="248">
      <t>トウガイ</t>
    </rPh>
    <rPh sb="248" eb="250">
      <t>ネンド</t>
    </rPh>
    <rPh sb="251" eb="253">
      <t>コウシン</t>
    </rPh>
    <rPh sb="255" eb="257">
      <t>カンキョ</t>
    </rPh>
    <rPh sb="258" eb="260">
      <t>ワリアイ</t>
    </rPh>
    <rPh sb="261" eb="262">
      <t>シメ</t>
    </rPh>
    <rPh sb="306" eb="309">
      <t>シゼンリュウ</t>
    </rPh>
    <rPh sb="309" eb="310">
      <t>シタ</t>
    </rPh>
    <rPh sb="310" eb="311">
      <t>クダ</t>
    </rPh>
    <rPh sb="312" eb="313">
      <t>クラ</t>
    </rPh>
    <rPh sb="315" eb="317">
      <t>テンケン</t>
    </rPh>
    <rPh sb="317" eb="319">
      <t>チョウサ</t>
    </rPh>
    <rPh sb="320" eb="321">
      <t>ムズカ</t>
    </rPh>
    <rPh sb="328" eb="330">
      <t>ハッセイ</t>
    </rPh>
    <rPh sb="332" eb="334">
      <t>バアイ</t>
    </rPh>
    <rPh sb="335" eb="337">
      <t>カンナイ</t>
    </rPh>
    <rPh sb="337" eb="339">
      <t>アツリョク</t>
    </rPh>
    <rPh sb="342" eb="343">
      <t>アフ</t>
    </rPh>
    <rPh sb="343" eb="344">
      <t>ミズ</t>
    </rPh>
    <rPh sb="345" eb="347">
      <t>カンボツ</t>
    </rPh>
    <rPh sb="347" eb="349">
      <t>ジコ</t>
    </rPh>
    <rPh sb="350" eb="352">
      <t>チョッケツ</t>
    </rPh>
    <rPh sb="354" eb="356">
      <t>ケネン</t>
    </rPh>
    <rPh sb="369" eb="371">
      <t>タイオウ</t>
    </rPh>
    <rPh sb="376" eb="378">
      <t>ケントウ</t>
    </rPh>
    <rPh sb="380" eb="3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</si>
</sst>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name val="ＭＳ ゴシック"/>
      <family val="3"/>
      <charset val="128"/>
    </font>
    <font>
      <sz val="10"/>
      <name val="ＭＳ ゴシック"/>
      <family val="3"/>
      <charset val="128"/>
    </font>
    <font>
      <sz val="10"/>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F4-483B-AD99-4AC14215B1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21F4-483B-AD99-4AC14215B1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0B-41A7-8979-746F7FDB91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0A0B-41A7-8979-746F7FDB91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69.05</c:v>
                </c:pt>
                <c:pt idx="1">
                  <c:v>71.08</c:v>
                </c:pt>
                <c:pt idx="2">
                  <c:v>71.98</c:v>
                </c:pt>
                <c:pt idx="3">
                  <c:v>72.459999999999994</c:v>
                </c:pt>
                <c:pt idx="4">
                  <c:v>78.7</c:v>
                </c:pt>
              </c:numCache>
            </c:numRef>
          </c:val>
          <c:extLst>
            <c:ext xmlns:c16="http://schemas.microsoft.com/office/drawing/2014/chart" uri="{C3380CC4-5D6E-409C-BE32-E72D297353CC}">
              <c16:uniqueId val="{00000000-7B07-46AB-A830-38014E749D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7B07-46AB-A830-38014E749D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94.43</c:v>
                </c:pt>
                <c:pt idx="1">
                  <c:v>80.59</c:v>
                </c:pt>
                <c:pt idx="2">
                  <c:v>103.89</c:v>
                </c:pt>
                <c:pt idx="3">
                  <c:v>104.06</c:v>
                </c:pt>
                <c:pt idx="4">
                  <c:v>106.9</c:v>
                </c:pt>
              </c:numCache>
            </c:numRef>
          </c:val>
          <c:extLst>
            <c:ext xmlns:c16="http://schemas.microsoft.com/office/drawing/2014/chart" uri="{C3380CC4-5D6E-409C-BE32-E72D297353CC}">
              <c16:uniqueId val="{00000000-103A-45F5-AC0D-0C6E2FFBE9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103A-45F5-AC0D-0C6E2FFBE9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33.42</c:v>
                </c:pt>
                <c:pt idx="1">
                  <c:v>35.47</c:v>
                </c:pt>
                <c:pt idx="2">
                  <c:v>29.64</c:v>
                </c:pt>
                <c:pt idx="3">
                  <c:v>31.85</c:v>
                </c:pt>
                <c:pt idx="4">
                  <c:v>33.96</c:v>
                </c:pt>
              </c:numCache>
            </c:numRef>
          </c:val>
          <c:extLst>
            <c:ext xmlns:c16="http://schemas.microsoft.com/office/drawing/2014/chart" uri="{C3380CC4-5D6E-409C-BE32-E72D297353CC}">
              <c16:uniqueId val="{00000000-A598-458B-AB20-0873F5E148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A598-458B-AB20-0873F5E148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7C-49E4-9CA3-11FC496246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F97C-49E4-9CA3-11FC496246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82-43F9-8E5F-0E0385C870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E882-43F9-8E5F-0E0385C870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7.01</c:v>
                </c:pt>
                <c:pt idx="1">
                  <c:v>14.52</c:v>
                </c:pt>
                <c:pt idx="2">
                  <c:v>13.17</c:v>
                </c:pt>
                <c:pt idx="3">
                  <c:v>-0.43</c:v>
                </c:pt>
                <c:pt idx="4">
                  <c:v>-0.36</c:v>
                </c:pt>
              </c:numCache>
            </c:numRef>
          </c:val>
          <c:extLst>
            <c:ext xmlns:c16="http://schemas.microsoft.com/office/drawing/2014/chart" uri="{C3380CC4-5D6E-409C-BE32-E72D297353CC}">
              <c16:uniqueId val="{00000000-7943-4A01-BE77-F204CA2411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7943-4A01-BE77-F204CA2411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686.33</c:v>
                </c:pt>
                <c:pt idx="1">
                  <c:v>618.71</c:v>
                </c:pt>
                <c:pt idx="2">
                  <c:v>604.54999999999995</c:v>
                </c:pt>
                <c:pt idx="3">
                  <c:v>588.71</c:v>
                </c:pt>
                <c:pt idx="4">
                  <c:v>517.85</c:v>
                </c:pt>
              </c:numCache>
            </c:numRef>
          </c:val>
          <c:extLst>
            <c:ext xmlns:c16="http://schemas.microsoft.com/office/drawing/2014/chart" uri="{C3380CC4-5D6E-409C-BE32-E72D297353CC}">
              <c16:uniqueId val="{00000000-D1B0-4143-A0A9-16B230BF1B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D1B0-4143-A0A9-16B230BF1B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93.52</c:v>
                </c:pt>
                <c:pt idx="2">
                  <c:v>92.85</c:v>
                </c:pt>
                <c:pt idx="3">
                  <c:v>100</c:v>
                </c:pt>
                <c:pt idx="4">
                  <c:v>117.09</c:v>
                </c:pt>
              </c:numCache>
            </c:numRef>
          </c:val>
          <c:extLst>
            <c:ext xmlns:c16="http://schemas.microsoft.com/office/drawing/2014/chart" uri="{C3380CC4-5D6E-409C-BE32-E72D297353CC}">
              <c16:uniqueId val="{00000000-54D9-4C71-A524-5439DA2EE9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54D9-4C71-A524-5439DA2EE9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152.69</c:v>
                </c:pt>
                <c:pt idx="1">
                  <c:v>150</c:v>
                </c:pt>
                <c:pt idx="2">
                  <c:v>150</c:v>
                </c:pt>
                <c:pt idx="3">
                  <c:v>152.88999999999999</c:v>
                </c:pt>
                <c:pt idx="4">
                  <c:v>126.8</c:v>
                </c:pt>
              </c:numCache>
            </c:numRef>
          </c:val>
          <c:extLst>
            <c:ext xmlns:c16="http://schemas.microsoft.com/office/drawing/2014/chart" uri="{C3380CC4-5D6E-409C-BE32-E72D297353CC}">
              <c16:uniqueId val="{00000000-9CB6-4DA3-88E4-AC40D877E6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9CB6-4DA3-88E4-AC40D877E6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49"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山鹿市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48639</v>
      </c>
      <c r="AM8" s="41"/>
      <c r="AN8" s="41"/>
      <c r="AO8" s="41"/>
      <c r="AP8" s="41"/>
      <c r="AQ8" s="41"/>
      <c r="AR8" s="41"/>
      <c r="AS8" s="41"/>
      <c r="AT8" s="34">
        <f>データ!T6</f>
        <v>299.69</v>
      </c>
      <c r="AU8" s="34"/>
      <c r="AV8" s="34"/>
      <c r="AW8" s="34"/>
      <c r="AX8" s="34"/>
      <c r="AY8" s="34"/>
      <c r="AZ8" s="34"/>
      <c r="BA8" s="34"/>
      <c r="BB8" s="34">
        <f>データ!U6</f>
        <v>162.30000000000001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69.48</v>
      </c>
      <c r="J10" s="34"/>
      <c r="K10" s="34"/>
      <c r="L10" s="34"/>
      <c r="M10" s="34"/>
      <c r="N10" s="34"/>
      <c r="O10" s="34"/>
      <c r="P10" s="34">
        <f>データ!P6</f>
        <v>16.21</v>
      </c>
      <c r="Q10" s="34"/>
      <c r="R10" s="34"/>
      <c r="S10" s="34"/>
      <c r="T10" s="34"/>
      <c r="U10" s="34"/>
      <c r="V10" s="34"/>
      <c r="W10" s="34">
        <f>データ!Q6</f>
        <v>89.03</v>
      </c>
      <c r="X10" s="34"/>
      <c r="Y10" s="34"/>
      <c r="Z10" s="34"/>
      <c r="AA10" s="34"/>
      <c r="AB10" s="34"/>
      <c r="AC10" s="34"/>
      <c r="AD10" s="41">
        <f>データ!R6</f>
        <v>3560</v>
      </c>
      <c r="AE10" s="41"/>
      <c r="AF10" s="41"/>
      <c r="AG10" s="41"/>
      <c r="AH10" s="41"/>
      <c r="AI10" s="41"/>
      <c r="AJ10" s="41"/>
      <c r="AK10" s="2"/>
      <c r="AL10" s="41">
        <f>データ!V6</f>
        <v>7844</v>
      </c>
      <c r="AM10" s="41"/>
      <c r="AN10" s="41"/>
      <c r="AO10" s="41"/>
      <c r="AP10" s="41"/>
      <c r="AQ10" s="41"/>
      <c r="AR10" s="41"/>
      <c r="AS10" s="41"/>
      <c r="AT10" s="34">
        <f>データ!W6</f>
        <v>2.7</v>
      </c>
      <c r="AU10" s="34"/>
      <c r="AV10" s="34"/>
      <c r="AW10" s="34"/>
      <c r="AX10" s="34"/>
      <c r="AY10" s="34"/>
      <c r="AZ10" s="34"/>
      <c r="BA10" s="34"/>
      <c r="BB10" s="34">
        <f>データ!X6</f>
        <v>2905.19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hBP1/ElJtkt/1EzyoZ/91240+ejykyMhUsGQWE79P6FmoiT9tBxU3nVq7NDSNz/Sqgl+TjDhWQHv/WgofyxBzA==" saltValue="tF8Ie9XD8oEzVkyZkYyW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432083</v>
      </c>
      <c r="D6" s="19">
        <f t="shared" si="3"/>
        <v>46</v>
      </c>
      <c r="E6" s="19">
        <f t="shared" si="3"/>
        <v>17</v>
      </c>
      <c r="F6" s="19">
        <f t="shared" si="3"/>
        <v>4</v>
      </c>
      <c r="G6" s="19">
        <f t="shared" si="3"/>
        <v>0</v>
      </c>
      <c r="H6" s="19" t="str">
        <f t="shared" si="3"/>
        <v>熊本県　山鹿市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69.48</v>
      </c>
      <c r="P6" s="20">
        <f t="shared" si="3"/>
        <v>16.21</v>
      </c>
      <c r="Q6" s="20">
        <f t="shared" si="3"/>
        <v>89.03</v>
      </c>
      <c r="R6" s="20">
        <f t="shared" si="3"/>
        <v>3560</v>
      </c>
      <c r="S6" s="20">
        <f t="shared" si="3"/>
        <v>48639</v>
      </c>
      <c r="T6" s="20">
        <f t="shared" si="3"/>
        <v>299.69</v>
      </c>
      <c r="U6" s="20">
        <f t="shared" si="3"/>
        <v>162.30000000000001</v>
      </c>
      <c r="V6" s="20">
        <f t="shared" si="3"/>
        <v>7844</v>
      </c>
      <c r="W6" s="20">
        <f t="shared" si="3"/>
        <v>2.7</v>
      </c>
      <c r="X6" s="20">
        <f t="shared" si="3"/>
        <v>2905.19</v>
      </c>
      <c r="Y6" s="21">
        <f>IF(Y7="",NA(),Y7)</f>
        <v>94.43</v>
      </c>
      <c r="Z6" s="21">
        <f t="shared" ref="Z6:AH6" si="4">IF(Z7="",NA(),Z7)</f>
        <v>80.59</v>
      </c>
      <c r="AA6" s="21">
        <f t="shared" si="4"/>
        <v>103.89</v>
      </c>
      <c r="AB6" s="21">
        <f t="shared" si="4"/>
        <v>104.06</v>
      </c>
      <c r="AC6" s="21">
        <f t="shared" si="4"/>
        <v>106.9</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7.01</v>
      </c>
      <c r="AV6" s="21">
        <f t="shared" ref="AV6:BD6" si="6">IF(AV7="",NA(),AV7)</f>
        <v>14.52</v>
      </c>
      <c r="AW6" s="21">
        <f t="shared" si="6"/>
        <v>13.17</v>
      </c>
      <c r="AX6" s="21">
        <f t="shared" si="6"/>
        <v>-0.43</v>
      </c>
      <c r="AY6" s="21">
        <f t="shared" si="6"/>
        <v>-0.36</v>
      </c>
      <c r="AZ6" s="21">
        <f t="shared" si="6"/>
        <v>47.72</v>
      </c>
      <c r="BA6" s="21">
        <f t="shared" si="6"/>
        <v>44.24</v>
      </c>
      <c r="BB6" s="21">
        <f t="shared" si="6"/>
        <v>43.07</v>
      </c>
      <c r="BC6" s="21">
        <f t="shared" si="6"/>
        <v>45.42</v>
      </c>
      <c r="BD6" s="21">
        <f t="shared" si="6"/>
        <v>50.63</v>
      </c>
      <c r="BE6" s="20" t="str">
        <f>IF(BE7="","",IF(BE7="-","【-】","【"&amp;SUBSTITUTE(TEXT(BE7,"#,##0.00"),"-","△")&amp;"】"))</f>
        <v>【48.91】</v>
      </c>
      <c r="BF6" s="21">
        <f>IF(BF7="",NA(),BF7)</f>
        <v>686.33</v>
      </c>
      <c r="BG6" s="21">
        <f t="shared" ref="BG6:BO6" si="7">IF(BG7="",NA(),BG7)</f>
        <v>618.71</v>
      </c>
      <c r="BH6" s="21">
        <f t="shared" si="7"/>
        <v>604.54999999999995</v>
      </c>
      <c r="BI6" s="21">
        <f t="shared" si="7"/>
        <v>588.71</v>
      </c>
      <c r="BJ6" s="21">
        <f t="shared" si="7"/>
        <v>517.85</v>
      </c>
      <c r="BK6" s="21">
        <f t="shared" si="7"/>
        <v>1206.79</v>
      </c>
      <c r="BL6" s="21">
        <f t="shared" si="7"/>
        <v>1258.43</v>
      </c>
      <c r="BM6" s="21">
        <f t="shared" si="7"/>
        <v>1163.75</v>
      </c>
      <c r="BN6" s="21">
        <f t="shared" si="7"/>
        <v>1195.47</v>
      </c>
      <c r="BO6" s="21">
        <f t="shared" si="7"/>
        <v>1168.69</v>
      </c>
      <c r="BP6" s="20" t="str">
        <f>IF(BP7="","",IF(BP7="-","【-】","【"&amp;SUBSTITUTE(TEXT(BP7,"#,##0.00"),"-","△")&amp;"】"))</f>
        <v>【1,156.82】</v>
      </c>
      <c r="BQ6" s="21">
        <f>IF(BQ7="",NA(),BQ7)</f>
        <v>100</v>
      </c>
      <c r="BR6" s="21">
        <f t="shared" ref="BR6:BZ6" si="8">IF(BR7="",NA(),BR7)</f>
        <v>93.52</v>
      </c>
      <c r="BS6" s="21">
        <f t="shared" si="8"/>
        <v>92.85</v>
      </c>
      <c r="BT6" s="21">
        <f t="shared" si="8"/>
        <v>100</v>
      </c>
      <c r="BU6" s="21">
        <f t="shared" si="8"/>
        <v>117.09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152.69</v>
      </c>
      <c r="CC6" s="21">
        <f t="shared" ref="CC6:CK6" si="9">IF(CC7="",NA(),CC7)</f>
        <v>150</v>
      </c>
      <c r="CD6" s="21">
        <f t="shared" si="9"/>
        <v>150</v>
      </c>
      <c r="CE6" s="21">
        <f t="shared" si="9"/>
        <v>152.88999999999999</v>
      </c>
      <c r="CF6" s="21">
        <f t="shared" si="9"/>
        <v>126.8</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69.05</v>
      </c>
      <c r="CY6" s="21">
        <f t="shared" ref="CY6:DG6" si="11">IF(CY7="",NA(),CY7)</f>
        <v>71.08</v>
      </c>
      <c r="CZ6" s="21">
        <f t="shared" si="11"/>
        <v>71.98</v>
      </c>
      <c r="DA6" s="21">
        <f t="shared" si="11"/>
        <v>72.459999999999994</v>
      </c>
      <c r="DB6" s="21">
        <f t="shared" si="11"/>
        <v>78.7</v>
      </c>
      <c r="DC6" s="21">
        <f t="shared" si="11"/>
        <v>83.75</v>
      </c>
      <c r="DD6" s="21">
        <f t="shared" si="11"/>
        <v>84.19</v>
      </c>
      <c r="DE6" s="21">
        <f t="shared" si="11"/>
        <v>84.34</v>
      </c>
      <c r="DF6" s="21">
        <f t="shared" si="11"/>
        <v>84.34</v>
      </c>
      <c r="DG6" s="21">
        <f t="shared" si="11"/>
        <v>84.73</v>
      </c>
      <c r="DH6" s="20" t="str">
        <f>IF(DH7="","",IF(DH7="-","【-】","【"&amp;SUBSTITUTE(TEXT(DH7,"#,##0.00"),"-","△")&amp;"】"))</f>
        <v>【86.21】</v>
      </c>
      <c r="DI6" s="21">
        <f>IF(DI7="",NA(),DI7)</f>
        <v>33.42</v>
      </c>
      <c r="DJ6" s="21">
        <f t="shared" ref="DJ6:DR6" si="12">IF(DJ7="",NA(),DJ7)</f>
        <v>35.47</v>
      </c>
      <c r="DK6" s="21">
        <f t="shared" si="12"/>
        <v>29.64</v>
      </c>
      <c r="DL6" s="21">
        <f t="shared" si="12"/>
        <v>31.85</v>
      </c>
      <c r="DM6" s="21">
        <f t="shared" si="12"/>
        <v>33.96</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432083</v>
      </c>
      <c r="D7" s="23">
        <v>46</v>
      </c>
      <c r="E7" s="23">
        <v>17</v>
      </c>
      <c r="F7" s="23">
        <v>4</v>
      </c>
      <c r="G7" s="23">
        <v>0</v>
      </c>
      <c r="H7" s="23" t="s">
        <v>96</v>
      </c>
      <c r="I7" s="23" t="s">
        <v>97</v>
      </c>
      <c r="J7" s="23" t="s">
        <v>98</v>
      </c>
      <c r="K7" s="23" t="s">
        <v>99</v>
      </c>
      <c r="L7" s="23" t="s">
        <v>100</v>
      </c>
      <c r="M7" s="23" t="s">
        <v>101</v>
      </c>
      <c r="N7" s="24" t="s">
        <v>102</v>
      </c>
      <c r="O7" s="24">
        <v>69.48</v>
      </c>
      <c r="P7" s="24">
        <v>16.21</v>
      </c>
      <c r="Q7" s="24">
        <v>89.03</v>
      </c>
      <c r="R7" s="24">
        <v>3560</v>
      </c>
      <c r="S7" s="24">
        <v>48639</v>
      </c>
      <c r="T7" s="24">
        <v>299.69</v>
      </c>
      <c r="U7" s="24">
        <v>162.30000000000001</v>
      </c>
      <c r="V7" s="24">
        <v>7844</v>
      </c>
      <c r="W7" s="24">
        <v>2.7</v>
      </c>
      <c r="X7" s="24">
        <v>2905.19</v>
      </c>
      <c r="Y7" s="24">
        <v>94.43</v>
      </c>
      <c r="Z7" s="24">
        <v>80.59</v>
      </c>
      <c r="AA7" s="24">
        <v>103.89</v>
      </c>
      <c r="AB7" s="24">
        <v>104.06</v>
      </c>
      <c r="AC7" s="24">
        <v>106.9</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7.01</v>
      </c>
      <c r="AV7" s="24">
        <v>14.52</v>
      </c>
      <c r="AW7" s="24">
        <v>13.17</v>
      </c>
      <c r="AX7" s="24">
        <v>-0.43</v>
      </c>
      <c r="AY7" s="24">
        <v>-0.36</v>
      </c>
      <c r="AZ7" s="24">
        <v>47.72</v>
      </c>
      <c r="BA7" s="24">
        <v>44.24</v>
      </c>
      <c r="BB7" s="24">
        <v>43.07</v>
      </c>
      <c r="BC7" s="24">
        <v>45.42</v>
      </c>
      <c r="BD7" s="24">
        <v>50.63</v>
      </c>
      <c r="BE7" s="24">
        <v>48.91</v>
      </c>
      <c r="BF7" s="24">
        <v>686.33</v>
      </c>
      <c r="BG7" s="24">
        <v>618.71</v>
      </c>
      <c r="BH7" s="24">
        <v>604.54999999999995</v>
      </c>
      <c r="BI7" s="24">
        <v>588.71</v>
      </c>
      <c r="BJ7" s="24">
        <v>517.85</v>
      </c>
      <c r="BK7" s="24">
        <v>1206.79</v>
      </c>
      <c r="BL7" s="24">
        <v>1258.43</v>
      </c>
      <c r="BM7" s="24">
        <v>1163.75</v>
      </c>
      <c r="BN7" s="24">
        <v>1195.47</v>
      </c>
      <c r="BO7" s="24">
        <v>1168.69</v>
      </c>
      <c r="BP7" s="24">
        <v>1156.82</v>
      </c>
      <c r="BQ7" s="24">
        <v>100</v>
      </c>
      <c r="BR7" s="24">
        <v>93.52</v>
      </c>
      <c r="BS7" s="24">
        <v>92.85</v>
      </c>
      <c r="BT7" s="24">
        <v>100</v>
      </c>
      <c r="BU7" s="24">
        <v>117.09</v>
      </c>
      <c r="BV7" s="24">
        <v>71.84</v>
      </c>
      <c r="BW7" s="24">
        <v>73.36</v>
      </c>
      <c r="BX7" s="24">
        <v>72.599999999999994</v>
      </c>
      <c r="BY7" s="24">
        <v>69.430000000000007</v>
      </c>
      <c r="BZ7" s="24">
        <v>70.709999999999994</v>
      </c>
      <c r="CA7" s="24">
        <v>75.33</v>
      </c>
      <c r="CB7" s="24">
        <v>152.69</v>
      </c>
      <c r="CC7" s="24">
        <v>150</v>
      </c>
      <c r="CD7" s="24">
        <v>150</v>
      </c>
      <c r="CE7" s="24">
        <v>152.88999999999999</v>
      </c>
      <c r="CF7" s="24">
        <v>126.8</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69.05</v>
      </c>
      <c r="CY7" s="24">
        <v>71.08</v>
      </c>
      <c r="CZ7" s="24">
        <v>71.98</v>
      </c>
      <c r="DA7" s="24">
        <v>72.459999999999994</v>
      </c>
      <c r="DB7" s="24">
        <v>78.7</v>
      </c>
      <c r="DC7" s="24">
        <v>83.75</v>
      </c>
      <c r="DD7" s="24">
        <v>84.19</v>
      </c>
      <c r="DE7" s="24">
        <v>84.34</v>
      </c>
      <c r="DF7" s="24">
        <v>84.34</v>
      </c>
      <c r="DG7" s="24">
        <v>84.73</v>
      </c>
      <c r="DH7" s="24">
        <v>86.21</v>
      </c>
      <c r="DI7" s="24">
        <v>33.42</v>
      </c>
      <c r="DJ7" s="24">
        <v>35.47</v>
      </c>
      <c r="DK7" s="24">
        <v>29.64</v>
      </c>
      <c r="DL7" s="24">
        <v>31.85</v>
      </c>
      <c r="DM7" s="24">
        <v>33.96</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2025-02-04T09:35:42Z</cp:lastPrinted>
  <dcterms:created xsi:type="dcterms:W3CDTF">2025-01-24T07:14:27Z</dcterms:created>
  <dcterms:modified xsi:type="dcterms:W3CDTF">2025-02-06T02:27:23Z</dcterms:modified>
  <cp:category/>
</cp:coreProperties>
</file>