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22.103.35\data\総務部\財政課\財政係\⑦決算統計\R5（R6事務）\01_公営企業\通知・照会\250121★【0205(水)〆】公営企業に係る経営比較分析表（令和５年度決算）の分析等について（依頼）\03_提出\"/>
    </mc:Choice>
  </mc:AlternateContent>
  <xr:revisionPtr revIDLastSave="0" documentId="13_ncr:1_{82744118-818B-45C2-A122-506CC9B7BF98}" xr6:coauthVersionLast="47" xr6:coauthVersionMax="47" xr10:uidLastSave="{00000000-0000-0000-0000-000000000000}"/>
  <workbookProtection workbookAlgorithmName="SHA-512" workbookHashValue="Ljim0jzJxzvwC5nN9O2++30Jh51ZgDgf8jntNB2Qenzbx91aDNFyZardw7E/BKYLPhIo2UV6Q69GkYa8ix9ing==" workbookSaltValue="ufHsxkY0Dp4hzmzibiKVeg==" workbookSpinCount="100000" lockStructure="1"/>
  <bookViews>
    <workbookView xWindow="6810" yWindow="240" windowWidth="23340" windowHeight="145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BB10" i="4"/>
  <c r="AT10" i="4"/>
  <c r="P10" i="4"/>
  <c r="AT8" i="4"/>
  <c r="W8" i="4"/>
  <c r="P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<sst xmlns="http://schemas.openxmlformats.org/spreadsheetml/2006/main" count="253" uniqueCount="116">
  <si>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</si>
  <si>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</si>
  <si>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</si>
  <si>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</si>
  <si>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</si>
  <si>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</si>
  <si>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</si>
  <si>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</si>
  <si>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</si>
  <si>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</si>
  <si>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</si>
  <si>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</si>
  <si>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</si>
  <si>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</si>
  <si>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</si>
  <si>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</si>
  <si>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</si>
  <si>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</si>
  <si>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</si>
  <si>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</si>
  <si>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</si>
  <si>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</si>
  <si>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</si>
  <si>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</si>
  <si>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</si>
  <si>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</si>
  <si>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</si>
  <si>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</si>
  <si>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</si>
  <si>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</si>
  <si>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</si>
  <si>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</si>
  <si>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</si>
  <si>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</si>
  <si>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</si>
  <si>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</si>
  <si>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</si>
  <si>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</si>
  <si>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</si>
  <si>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</si>
  <si>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</si>
  <si>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</si>
  <si>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</si>
  <si>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</si>
  <si>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</si>
  <si>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</si>
  <si>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</si>
  <si>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</si>
  <si>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</si>
  <si>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</si>
  <si>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</si>
  <si>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</si>
  <si>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</si>
  <si>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</si>
  <si>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</si>
  <si>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</si>
  <si>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</si>
  <si>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</si>
  <si>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</si>
  <si>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</si>
  <si>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</si>
  <si>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</si>
  <si>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</si>
  <si>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</si>
  <si>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</si>
  <si>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</si>
  <si>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</si>
  <si>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</si>
  <si>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</si>
  <si>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</si>
  <si>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</si>
  <si>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</si>
  <si>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</si>
  <si>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</si>
  <si>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</si>
  <si>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</si>
  <si>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</si>
  <si>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</si>
  <si>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</si>
  <si>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</si>
  <si>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</si>
  <si>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</si>
  <si>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</si>
  <si>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</si>
  <si>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</si>
  <si>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</si>
  <si>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</si>
  <si>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</si>
  <si>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</si>
  <si>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</si>
  <si>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</si>
  <si>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</si>
  <si>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</si>
  <si>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</si>
  <si>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</si>
  <si>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</si>
  <si>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</si>
  <si>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</si>
  <si>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</si>
  <si>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</si>
  <si>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</si>
  <si>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</si>
  <si>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</si>
  <si>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</si>
  <si>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</si>
  <si>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</si>
  <si>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</si>
  <si>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</si>
  <si>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</si>
  <si>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</si>
  <si>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</si>
  <si>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</si>
  <si>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</si>
  <si>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①有形固定資産減価償却率について、本市はR2年度の法適用から間もないため類似団体よりも低くなっている。
 処理場に関してはストックマネジメントにより計画的な更新等を行う必要がある。
③管渠改善率は、今後の更新等を見据え、財源確保と併せて適正な管理・更新を行う必要がある。</t>
    <rPh sb="100" eb="102">
      <t>コンゴ</t>
    </rPh>
    <rPh sb="103" eb="105">
      <t>コウシン</t>
    </rPh>
    <rPh sb="105" eb="106">
      <t>トウ</t>
    </rPh>
    <rPh sb="107" eb="109">
      <t>ミス</t>
    </rPh>
    <phoneticPr fontId="4"/>
  </si>
  <si>
    <t>　人口減少、節水意識の高まりにより使用料収入の増加は見込めず、繰入金への依存が今より高まるものと考えられる。適正な使用料の検討、更なる経営の改善が必要である。
　今後も引き続き、下水道事業経営戦略に基づき健全経営に努める。</t>
    <rPh sb="61" eb="63">
      <t>ケントウ</t>
    </rPh>
    <rPh sb="64" eb="65">
      <t>サラ</t>
    </rPh>
    <rPh sb="67" eb="69">
      <t>ケイエイ</t>
    </rPh>
    <phoneticPr fontId="4"/>
  </si>
  <si>
    <t>①経常収支は100％越えを維持し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②累積欠損金比率は0と良好であるが、これは一般会計からの繰り入れを行っているためである。
③流動比率は低く、運転資金としての現金が少ない。流動負債のうち企業債が占める割合が高いためである。歳出削減等に努め、内部留保資金の確保など経営の見直しが必要である。
④企業債残高対事業規模比率は、約48％を一般会計からの繰入金で賄う状況であるため、改善を図る必要がある。今後も老朽化等に伴う企業債発行の増加が見込まれるため、計画的な更新と企業債発行の適正管理に努める必要がある。
⑤⑥経費回収率は100％近く、汚水処理費をほぼ全額使用料で賄うことができている。引き続き適正な使用料確保及び施設の維持管理費の抑制等に努める。</t>
    <rPh sb="81" eb="83">
      <t>イジ</t>
    </rPh>
    <rPh sb="83" eb="86">
      <t>カンリヒ</t>
    </rPh>
    <rPh sb="86" eb="87">
      <t>トウ</t>
    </rPh>
    <rPh sb="88" eb="90">
      <t>ヨクセイ</t>
    </rPh>
    <rPh sb="92" eb="94">
      <t>ケイエイ</t>
    </rPh>
    <rPh sb="94" eb="96">
      <t>アンテイ</t>
    </rPh>
    <rPh sb="97" eb="98">
      <t>ツト</t>
    </rPh>
    <rPh sb="100" eb="102">
      <t>ヒツヨウ</t>
    </rPh>
    <rPh sb="203" eb="205">
      <t>サイシュツ</t>
    </rPh>
    <rPh sb="205" eb="207">
      <t>サクゲン</t>
    </rPh>
    <rPh sb="207" eb="208">
      <t>トウ</t>
    </rPh>
    <rPh sb="209" eb="210">
      <t>ツト</t>
    </rPh>
    <rPh sb="290" eb="292">
      <t>コンゴ</t>
    </rPh>
    <rPh sb="293" eb="296">
      <t>ロウキュウカ</t>
    </rPh>
    <rPh sb="296" eb="297">
      <t>トウ</t>
    </rPh>
    <rPh sb="298" eb="299">
      <t>トモナ</t>
    </rPh>
    <rPh sb="300" eb="302">
      <t>キギョウ</t>
    </rPh>
    <rPh sb="302" eb="303">
      <t>サイ</t>
    </rPh>
    <rPh sb="303" eb="305">
      <t>ハッコウ</t>
    </rPh>
    <rPh sb="306" eb="308">
      <t>ゾウカ</t>
    </rPh>
    <rPh sb="309" eb="311">
      <t>ミコ</t>
    </rPh>
    <rPh sb="317" eb="320">
      <t>ケイカクテキ</t>
    </rPh>
    <rPh sb="321" eb="323">
      <t>コウシン</t>
    </rPh>
    <rPh sb="324" eb="326">
      <t>キギョウ</t>
    </rPh>
    <rPh sb="326" eb="327">
      <t>サイ</t>
    </rPh>
    <rPh sb="327" eb="329">
      <t>ハッコウ</t>
    </rPh>
    <rPh sb="330" eb="332">
      <t>テキセイ</t>
    </rPh>
    <rPh sb="332" eb="334">
      <t>カンリ</t>
    </rPh>
    <rPh sb="335" eb="336">
      <t>ツト</t>
    </rPh>
    <rPh sb="338" eb="340">
      <t>ヒツヨウ</t>
    </rPh>
    <rPh sb="398" eb="399">
      <t>オヨ</t>
    </rPh>
    <rPh sb="400" eb="402">
      <t>シセツ</t>
    </rPh>
    <rPh sb="403" eb="405">
      <t>イジ</t>
    </rPh>
    <rPh sb="405" eb="407">
      <t>カンリ</t>
    </rPh>
    <rPh sb="407" eb="408">
      <t>ヒ</t>
    </rPh>
    <rPh sb="409" eb="411">
      <t>ヨクセイ</t>
    </rPh>
    <rPh sb="411" eb="412">
      <t>トウ</t>
    </rPh>
    <rPh sb="413" eb="41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</si>
</sst>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0.03</c:v>
                </c:pt>
                <c:pt idx="2">
                  <c:v>0.08</c:v>
                </c:pt>
                <c:pt idx="3">
                  <c:v>0.06</c:v>
                </c:pt>
                <c:pt idx="4">
                  <c:v>0.3</c:v>
                </c:pt>
              </c:numCache>
            </c:numRef>
          </c:val>
          <c:extLst>
            <c:ext xmlns:c16="http://schemas.microsoft.com/office/drawing/2014/chart" uri="{C3380CC4-5D6E-409C-BE32-E72D297353CC}">
              <c16:uniqueId val="{00000000-9601-4AAF-9ECA-6EF6F1C82A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9601-4AAF-9ECA-6EF6F1C82A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70.2</c:v>
                </c:pt>
                <c:pt idx="2">
                  <c:v>69.41</c:v>
                </c:pt>
                <c:pt idx="3">
                  <c:v>61.87</c:v>
                </c:pt>
                <c:pt idx="4">
                  <c:v>62.71</c:v>
                </c:pt>
              </c:numCache>
            </c:numRef>
          </c:val>
          <c:extLst>
            <c:ext xmlns:c16="http://schemas.microsoft.com/office/drawing/2014/chart" uri="{C3380CC4-5D6E-409C-BE32-E72D297353CC}">
              <c16:uniqueId val="{00000000-0E79-4D0A-B621-41B4246428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0E79-4D0A-B621-41B4246428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95.29</c:v>
                </c:pt>
                <c:pt idx="2">
                  <c:v>95.76</c:v>
                </c:pt>
                <c:pt idx="3">
                  <c:v>96.04</c:v>
                </c:pt>
                <c:pt idx="4">
                  <c:v>96.38</c:v>
                </c:pt>
              </c:numCache>
            </c:numRef>
          </c:val>
          <c:extLst>
            <c:ext xmlns:c16="http://schemas.microsoft.com/office/drawing/2014/chart" uri="{C3380CC4-5D6E-409C-BE32-E72D297353CC}">
              <c16:uniqueId val="{00000000-7781-4B22-872E-CF24965F3B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7781-4B22-872E-CF24965F3B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100.34</c:v>
                </c:pt>
                <c:pt idx="2">
                  <c:v>106.28</c:v>
                </c:pt>
                <c:pt idx="3">
                  <c:v>104.22</c:v>
                </c:pt>
                <c:pt idx="4">
                  <c:v>106</c:v>
                </c:pt>
              </c:numCache>
            </c:numRef>
          </c:val>
          <c:extLst>
            <c:ext xmlns:c16="http://schemas.microsoft.com/office/drawing/2014/chart" uri="{C3380CC4-5D6E-409C-BE32-E72D297353CC}">
              <c16:uniqueId val="{00000000-4F3D-4202-8CB8-FD4140E817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4F3D-4202-8CB8-FD4140E817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5.32</c:v>
                </c:pt>
                <c:pt idx="2">
                  <c:v>10.69</c:v>
                </c:pt>
                <c:pt idx="3">
                  <c:v>14.95</c:v>
                </c:pt>
                <c:pt idx="4">
                  <c:v>19.440000000000001</c:v>
                </c:pt>
              </c:numCache>
            </c:numRef>
          </c:val>
          <c:extLst>
            <c:ext xmlns:c16="http://schemas.microsoft.com/office/drawing/2014/chart" uri="{C3380CC4-5D6E-409C-BE32-E72D297353CC}">
              <c16:uniqueId val="{00000000-1C39-447F-9017-090E6490CC8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1C39-447F-9017-090E6490CC8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BF9-42D6-B1E5-983EED5D20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DBF9-42D6-B1E5-983EED5D20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7.55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EF8-44F8-9C28-D9D0D89C83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1EF8-44F8-9C28-D9D0D89C83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25.32</c:v>
                </c:pt>
                <c:pt idx="2">
                  <c:v>43.27</c:v>
                </c:pt>
                <c:pt idx="3">
                  <c:v>71.099999999999994</c:v>
                </c:pt>
                <c:pt idx="4">
                  <c:v>77.06</c:v>
                </c:pt>
              </c:numCache>
            </c:numRef>
          </c:val>
          <c:extLst>
            <c:ext xmlns:c16="http://schemas.microsoft.com/office/drawing/2014/chart" uri="{C3380CC4-5D6E-409C-BE32-E72D297353CC}">
              <c16:uniqueId val="{00000000-322F-43CF-AE2B-F523C062BA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322F-43CF-AE2B-F523C062BA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580.54999999999995</c:v>
                </c:pt>
                <c:pt idx="2">
                  <c:v>562.55999999999995</c:v>
                </c:pt>
                <c:pt idx="3">
                  <c:v>495.68</c:v>
                </c:pt>
                <c:pt idx="4">
                  <c:v>474.73</c:v>
                </c:pt>
              </c:numCache>
            </c:numRef>
          </c:val>
          <c:extLst>
            <c:ext xmlns:c16="http://schemas.microsoft.com/office/drawing/2014/chart" uri="{C3380CC4-5D6E-409C-BE32-E72D297353CC}">
              <c16:uniqueId val="{00000000-338C-47BB-952A-A6811A13E9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338C-47BB-952A-A6811A13E9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99.96</c:v>
                </c:pt>
                <c:pt idx="2">
                  <c:v>99.89</c:v>
                </c:pt>
                <c:pt idx="3">
                  <c:v>99.87</c:v>
                </c:pt>
                <c:pt idx="4">
                  <c:v>99.9</c:v>
                </c:pt>
              </c:numCache>
            </c:numRef>
          </c:val>
          <c:extLst>
            <c:ext xmlns:c16="http://schemas.microsoft.com/office/drawing/2014/chart" uri="{C3380CC4-5D6E-409C-BE32-E72D297353CC}">
              <c16:uniqueId val="{00000000-0ABA-411D-9BFE-FBC0B5D340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0ABA-411D-9BFE-FBC0B5D340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168.02</c:v>
                </c:pt>
                <c:pt idx="2">
                  <c:v>167.57</c:v>
                </c:pt>
                <c:pt idx="3">
                  <c:v>167.25</c:v>
                </c:pt>
                <c:pt idx="4">
                  <c:v>166.75</c:v>
                </c:pt>
              </c:numCache>
            </c:numRef>
          </c:val>
          <c:extLst>
            <c:ext xmlns:c16="http://schemas.microsoft.com/office/drawing/2014/chart" uri="{C3380CC4-5D6E-409C-BE32-E72D297353CC}">
              <c16:uniqueId val="{00000000-7A2B-4A95-8E20-64FC83E263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7A2B-4A95-8E20-64FC83E263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菊池市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46814</v>
      </c>
      <c r="AM8" s="45"/>
      <c r="AN8" s="45"/>
      <c r="AO8" s="45"/>
      <c r="AP8" s="45"/>
      <c r="AQ8" s="45"/>
      <c r="AR8" s="45"/>
      <c r="AS8" s="45"/>
      <c r="AT8" s="44">
        <f>データ!T6</f>
        <v>276.85000000000002</v>
      </c>
      <c r="AU8" s="44"/>
      <c r="AV8" s="44"/>
      <c r="AW8" s="44"/>
      <c r="AX8" s="44"/>
      <c r="AY8" s="44"/>
      <c r="AZ8" s="44"/>
      <c r="BA8" s="44"/>
      <c r="BB8" s="44">
        <f>データ!U6</f>
        <v>169.1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61.76</v>
      </c>
      <c r="J10" s="44"/>
      <c r="K10" s="44"/>
      <c r="L10" s="44"/>
      <c r="M10" s="44"/>
      <c r="N10" s="44"/>
      <c r="O10" s="44"/>
      <c r="P10" s="44">
        <f>データ!P6</f>
        <v>32.409999999999997</v>
      </c>
      <c r="Q10" s="44"/>
      <c r="R10" s="44"/>
      <c r="S10" s="44"/>
      <c r="T10" s="44"/>
      <c r="U10" s="44"/>
      <c r="V10" s="44"/>
      <c r="W10" s="44">
        <f>データ!Q6</f>
        <v>65.180000000000007</v>
      </c>
      <c r="X10" s="44"/>
      <c r="Y10" s="44"/>
      <c r="Z10" s="44"/>
      <c r="AA10" s="44"/>
      <c r="AB10" s="44"/>
      <c r="AC10" s="44"/>
      <c r="AD10" s="45">
        <f>データ!R6</f>
        <v>3690</v>
      </c>
      <c r="AE10" s="45"/>
      <c r="AF10" s="45"/>
      <c r="AG10" s="45"/>
      <c r="AH10" s="45"/>
      <c r="AI10" s="45"/>
      <c r="AJ10" s="45"/>
      <c r="AK10" s="2"/>
      <c r="AL10" s="45">
        <f>データ!V6</f>
        <v>15117</v>
      </c>
      <c r="AM10" s="45"/>
      <c r="AN10" s="45"/>
      <c r="AO10" s="45"/>
      <c r="AP10" s="45"/>
      <c r="AQ10" s="45"/>
      <c r="AR10" s="45"/>
      <c r="AS10" s="45"/>
      <c r="AT10" s="44">
        <f>データ!W6</f>
        <v>5.42</v>
      </c>
      <c r="AU10" s="44"/>
      <c r="AV10" s="44"/>
      <c r="AW10" s="44"/>
      <c r="AX10" s="44"/>
      <c r="AY10" s="44"/>
      <c r="AZ10" s="44"/>
      <c r="BA10" s="44"/>
      <c r="BB10" s="44">
        <f>データ!X6</f>
        <v>2789.11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WPgLHwglhavUjudViAN3g/sFMCHBLbdvkQnNVEGAuddSqZck81EnadVYrWqB1TjMN1zakk0yNyOXYtfCQVw60Q==" saltValue="zBXg0lZUnzAuiaDR40Yw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432105</v>
      </c>
      <c r="D6" s="19">
        <f t="shared" si="3"/>
        <v>46</v>
      </c>
      <c r="E6" s="19">
        <f t="shared" si="3"/>
        <v>17</v>
      </c>
      <c r="F6" s="19">
        <f t="shared" si="3"/>
        <v>1</v>
      </c>
      <c r="G6" s="19">
        <f t="shared" si="3"/>
        <v>0</v>
      </c>
      <c r="H6" s="19" t="str">
        <f t="shared" si="3"/>
        <v>熊本県　菊池市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61.76</v>
      </c>
      <c r="P6" s="20">
        <f t="shared" si="3"/>
        <v>32.409999999999997</v>
      </c>
      <c r="Q6" s="20">
        <f t="shared" si="3"/>
        <v>65.180000000000007</v>
      </c>
      <c r="R6" s="20">
        <f t="shared" si="3"/>
        <v>3690</v>
      </c>
      <c r="S6" s="20">
        <f t="shared" si="3"/>
        <v>46814</v>
      </c>
      <c r="T6" s="20">
        <f t="shared" si="3"/>
        <v>276.85000000000002</v>
      </c>
      <c r="U6" s="20">
        <f t="shared" si="3"/>
        <v>169.1</v>
      </c>
      <c r="V6" s="20">
        <f t="shared" si="3"/>
        <v>15117</v>
      </c>
      <c r="W6" s="20">
        <f t="shared" si="3"/>
        <v>5.42</v>
      </c>
      <c r="X6" s="20">
        <f t="shared" si="3"/>
        <v>2789.11</v>
      </c>
      <c r="Y6" s="21" t="str">
        <f>IF(Y7="",NA(),Y7)</f>
        <v>-</v>
      </c>
      <c r="Z6" s="21">
        <f t="shared" ref="Z6:AH6" si="4">IF(Z7="",NA(),Z7)</f>
        <v>100.34</v>
      </c>
      <c r="AA6" s="21">
        <f t="shared" si="4"/>
        <v>106.28</v>
      </c>
      <c r="AB6" s="21">
        <f t="shared" si="4"/>
        <v>104.22</v>
      </c>
      <c r="AC6" s="21">
        <f t="shared" si="4"/>
        <v>106</v>
      </c>
      <c r="AD6" s="21" t="str">
        <f t="shared" si="4"/>
        <v>-</v>
      </c>
      <c r="AE6" s="21">
        <f t="shared" si="4"/>
        <v>106.5</v>
      </c>
      <c r="AF6" s="21">
        <f t="shared" si="4"/>
        <v>106.22</v>
      </c>
      <c r="AG6" s="21">
        <f t="shared" si="4"/>
        <v>107.01</v>
      </c>
      <c r="AH6" s="21">
        <f t="shared" si="4"/>
        <v>106.53</v>
      </c>
      <c r="AI6" s="20" t="str">
        <f>IF(AI7="","",IF(AI7="-","【-】","【"&amp;SUBSTITUTE(TEXT(AI7,"#,##0.00"),"-","△")&amp;"】"))</f>
        <v>【105.91】</v>
      </c>
      <c r="AJ6" s="21" t="str">
        <f>IF(AJ7="",NA(),AJ7)</f>
        <v>-</v>
      </c>
      <c r="AK6" s="21">
        <f t="shared" ref="AK6:AS6" si="5">IF(AK7="",NA(),AK7)</f>
        <v>7.55</v>
      </c>
      <c r="AL6" s="20">
        <f t="shared" si="5"/>
        <v>0</v>
      </c>
      <c r="AM6" s="20">
        <f t="shared" si="5"/>
        <v>0</v>
      </c>
      <c r="AN6" s="20">
        <f t="shared" si="5"/>
        <v>0</v>
      </c>
      <c r="AO6" s="21" t="str">
        <f t="shared" si="5"/>
        <v>-</v>
      </c>
      <c r="AP6" s="21">
        <f t="shared" si="5"/>
        <v>18.36</v>
      </c>
      <c r="AQ6" s="21">
        <f t="shared" si="5"/>
        <v>18.010000000000002</v>
      </c>
      <c r="AR6" s="21">
        <f t="shared" si="5"/>
        <v>23.86</v>
      </c>
      <c r="AS6" s="21">
        <f t="shared" si="5"/>
        <v>18.41</v>
      </c>
      <c r="AT6" s="20" t="str">
        <f>IF(AT7="","",IF(AT7="-","【-】","【"&amp;SUBSTITUTE(TEXT(AT7,"#,##0.00"),"-","△")&amp;"】"))</f>
        <v>【3.03】</v>
      </c>
      <c r="AU6" s="21" t="str">
        <f>IF(AU7="",NA(),AU7)</f>
        <v>-</v>
      </c>
      <c r="AV6" s="21">
        <f t="shared" ref="AV6:BD6" si="6">IF(AV7="",NA(),AV7)</f>
        <v>25.32</v>
      </c>
      <c r="AW6" s="21">
        <f t="shared" si="6"/>
        <v>43.27</v>
      </c>
      <c r="AX6" s="21">
        <f t="shared" si="6"/>
        <v>71.099999999999994</v>
      </c>
      <c r="AY6" s="21">
        <f t="shared" si="6"/>
        <v>77.06</v>
      </c>
      <c r="AZ6" s="21" t="str">
        <f t="shared" si="6"/>
        <v>-</v>
      </c>
      <c r="BA6" s="21">
        <f t="shared" si="6"/>
        <v>55.6</v>
      </c>
      <c r="BB6" s="21">
        <f t="shared" si="6"/>
        <v>59.4</v>
      </c>
      <c r="BC6" s="21">
        <f t="shared" si="6"/>
        <v>68.27</v>
      </c>
      <c r="BD6" s="21">
        <f t="shared" si="6"/>
        <v>74.790000000000006</v>
      </c>
      <c r="BE6" s="20" t="str">
        <f>IF(BE7="","",IF(BE7="-","【-】","【"&amp;SUBSTITUTE(TEXT(BE7,"#,##0.00"),"-","△")&amp;"】"))</f>
        <v>【78.43】</v>
      </c>
      <c r="BF6" s="21" t="str">
        <f>IF(BF7="",NA(),BF7)</f>
        <v>-</v>
      </c>
      <c r="BG6" s="21">
        <f t="shared" ref="BG6:BO6" si="7">IF(BG7="",NA(),BG7)</f>
        <v>580.54999999999995</v>
      </c>
      <c r="BH6" s="21">
        <f t="shared" si="7"/>
        <v>562.55999999999995</v>
      </c>
      <c r="BI6" s="21">
        <f t="shared" si="7"/>
        <v>495.68</v>
      </c>
      <c r="BJ6" s="21">
        <f t="shared" si="7"/>
        <v>474.73</v>
      </c>
      <c r="BK6" s="21" t="str">
        <f t="shared" si="7"/>
        <v>-</v>
      </c>
      <c r="BL6" s="21">
        <f t="shared" si="7"/>
        <v>789.08</v>
      </c>
      <c r="BM6" s="21">
        <f t="shared" si="7"/>
        <v>747.84</v>
      </c>
      <c r="BN6" s="21">
        <f t="shared" si="7"/>
        <v>804.98</v>
      </c>
      <c r="BO6" s="21">
        <f t="shared" si="7"/>
        <v>767.56</v>
      </c>
      <c r="BP6" s="20" t="str">
        <f>IF(BP7="","",IF(BP7="-","【-】","【"&amp;SUBSTITUTE(TEXT(BP7,"#,##0.00"),"-","△")&amp;"】"))</f>
        <v>【630.82】</v>
      </c>
      <c r="BQ6" s="21" t="str">
        <f>IF(BQ7="",NA(),BQ7)</f>
        <v>-</v>
      </c>
      <c r="BR6" s="21">
        <f t="shared" ref="BR6:BZ6" si="8">IF(BR7="",NA(),BR7)</f>
        <v>99.96</v>
      </c>
      <c r="BS6" s="21">
        <f t="shared" si="8"/>
        <v>99.89</v>
      </c>
      <c r="BT6" s="21">
        <f t="shared" si="8"/>
        <v>99.87</v>
      </c>
      <c r="BU6" s="21">
        <f t="shared" si="8"/>
        <v>99.9</v>
      </c>
      <c r="BV6" s="21" t="str">
        <f t="shared" si="8"/>
        <v>-</v>
      </c>
      <c r="BW6" s="21">
        <f t="shared" si="8"/>
        <v>88.25</v>
      </c>
      <c r="BX6" s="21">
        <f t="shared" si="8"/>
        <v>90.17</v>
      </c>
      <c r="BY6" s="21">
        <f t="shared" si="8"/>
        <v>88.71</v>
      </c>
      <c r="BZ6" s="21">
        <f t="shared" si="8"/>
        <v>90.23</v>
      </c>
      <c r="CA6" s="20" t="str">
        <f>IF(CA7="","",IF(CA7="-","【-】","【"&amp;SUBSTITUTE(TEXT(CA7,"#,##0.00"),"-","△")&amp;"】"))</f>
        <v>【97.81】</v>
      </c>
      <c r="CB6" s="21" t="str">
        <f>IF(CB7="",NA(),CB7)</f>
        <v>-</v>
      </c>
      <c r="CC6" s="21">
        <f t="shared" ref="CC6:CK6" si="9">IF(CC7="",NA(),CC7)</f>
        <v>168.02</v>
      </c>
      <c r="CD6" s="21">
        <f t="shared" si="9"/>
        <v>167.57</v>
      </c>
      <c r="CE6" s="21">
        <f t="shared" si="9"/>
        <v>167.25</v>
      </c>
      <c r="CF6" s="21">
        <f t="shared" si="9"/>
        <v>166.75</v>
      </c>
      <c r="CG6" s="21" t="str">
        <f t="shared" si="9"/>
        <v>-</v>
      </c>
      <c r="CH6" s="21">
        <f t="shared" si="9"/>
        <v>176.37</v>
      </c>
      <c r="CI6" s="21">
        <f t="shared" si="9"/>
        <v>173.17</v>
      </c>
      <c r="CJ6" s="21">
        <f t="shared" si="9"/>
        <v>174.8</v>
      </c>
      <c r="CK6" s="21">
        <f t="shared" si="9"/>
        <v>170.2</v>
      </c>
      <c r="CL6" s="20" t="str">
        <f>IF(CL7="","",IF(CL7="-","【-】","【"&amp;SUBSTITUTE(TEXT(CL7,"#,##0.00"),"-","△")&amp;"】"))</f>
        <v>【138.75】</v>
      </c>
      <c r="CM6" s="21" t="str">
        <f>IF(CM7="",NA(),CM7)</f>
        <v>-</v>
      </c>
      <c r="CN6" s="21">
        <f t="shared" ref="CN6:CV6" si="10">IF(CN7="",NA(),CN7)</f>
        <v>70.2</v>
      </c>
      <c r="CO6" s="21">
        <f t="shared" si="10"/>
        <v>69.41</v>
      </c>
      <c r="CP6" s="21">
        <f t="shared" si="10"/>
        <v>61.87</v>
      </c>
      <c r="CQ6" s="21">
        <f t="shared" si="10"/>
        <v>62.71</v>
      </c>
      <c r="CR6" s="21" t="str">
        <f t="shared" si="10"/>
        <v>-</v>
      </c>
      <c r="CS6" s="21">
        <f t="shared" si="10"/>
        <v>56.72</v>
      </c>
      <c r="CT6" s="21">
        <f t="shared" si="10"/>
        <v>56.43</v>
      </c>
      <c r="CU6" s="21">
        <f t="shared" si="10"/>
        <v>55.82</v>
      </c>
      <c r="CV6" s="21">
        <f t="shared" si="10"/>
        <v>56.51</v>
      </c>
      <c r="CW6" s="20" t="str">
        <f>IF(CW7="","",IF(CW7="-","【-】","【"&amp;SUBSTITUTE(TEXT(CW7,"#,##0.00"),"-","△")&amp;"】"))</f>
        <v>【58.94】</v>
      </c>
      <c r="CX6" s="21" t="str">
        <f>IF(CX7="",NA(),CX7)</f>
        <v>-</v>
      </c>
      <c r="CY6" s="21">
        <f t="shared" ref="CY6:DG6" si="11">IF(CY7="",NA(),CY7)</f>
        <v>95.29</v>
      </c>
      <c r="CZ6" s="21">
        <f t="shared" si="11"/>
        <v>95.76</v>
      </c>
      <c r="DA6" s="21">
        <f t="shared" si="11"/>
        <v>96.04</v>
      </c>
      <c r="DB6" s="21">
        <f t="shared" si="11"/>
        <v>96.38</v>
      </c>
      <c r="DC6" s="21" t="str">
        <f t="shared" si="11"/>
        <v>-</v>
      </c>
      <c r="DD6" s="21">
        <f t="shared" si="11"/>
        <v>90.72</v>
      </c>
      <c r="DE6" s="21">
        <f t="shared" si="11"/>
        <v>91.07</v>
      </c>
      <c r="DF6" s="21">
        <f t="shared" si="11"/>
        <v>90.67</v>
      </c>
      <c r="DG6" s="21">
        <f t="shared" si="11"/>
        <v>90.62</v>
      </c>
      <c r="DH6" s="20" t="str">
        <f>IF(DH7="","",IF(DH7="-","【-】","【"&amp;SUBSTITUTE(TEXT(DH7,"#,##0.00"),"-","△")&amp;"】"))</f>
        <v>【95.91】</v>
      </c>
      <c r="DI6" s="21" t="str">
        <f>IF(DI7="",NA(),DI7)</f>
        <v>-</v>
      </c>
      <c r="DJ6" s="21">
        <f t="shared" ref="DJ6:DR6" si="12">IF(DJ7="",NA(),DJ7)</f>
        <v>5.32</v>
      </c>
      <c r="DK6" s="21">
        <f t="shared" si="12"/>
        <v>10.69</v>
      </c>
      <c r="DL6" s="21">
        <f t="shared" si="12"/>
        <v>14.95</v>
      </c>
      <c r="DM6" s="21">
        <f t="shared" si="12"/>
        <v>19.440000000000001</v>
      </c>
      <c r="DN6" s="21" t="str">
        <f t="shared" si="12"/>
        <v>-</v>
      </c>
      <c r="DO6" s="21">
        <f t="shared" si="12"/>
        <v>20.78</v>
      </c>
      <c r="DP6" s="21">
        <f t="shared" si="12"/>
        <v>23.54</v>
      </c>
      <c r="DQ6" s="21">
        <f t="shared" si="12"/>
        <v>25.86</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1.34</v>
      </c>
      <c r="EA6" s="21">
        <f t="shared" si="13"/>
        <v>1.5</v>
      </c>
      <c r="EB6" s="21">
        <f t="shared" si="13"/>
        <v>1.4</v>
      </c>
      <c r="EC6" s="21">
        <f t="shared" si="13"/>
        <v>2.08</v>
      </c>
      <c r="ED6" s="20" t="str">
        <f>IF(ED7="","",IF(ED7="-","【-】","【"&amp;SUBSTITUTE(TEXT(ED7,"#,##0.00"),"-","△")&amp;"】"))</f>
        <v>【8.68】</v>
      </c>
      <c r="EE6" s="21" t="str">
        <f>IF(EE7="",NA(),EE7)</f>
        <v>-</v>
      </c>
      <c r="EF6" s="21">
        <f t="shared" ref="EF6:EN6" si="14">IF(EF7="",NA(),EF7)</f>
        <v>0.03</v>
      </c>
      <c r="EG6" s="21">
        <f t="shared" si="14"/>
        <v>0.08</v>
      </c>
      <c r="EH6" s="21">
        <f t="shared" si="14"/>
        <v>0.06</v>
      </c>
      <c r="EI6" s="21">
        <f t="shared" si="14"/>
        <v>0.3</v>
      </c>
      <c r="EJ6" s="21" t="str">
        <f t="shared" si="14"/>
        <v>-</v>
      </c>
      <c r="EK6" s="21">
        <f t="shared" si="14"/>
        <v>0.15</v>
      </c>
      <c r="EL6" s="21">
        <f t="shared" si="14"/>
        <v>0.15</v>
      </c>
      <c r="EM6" s="21">
        <f t="shared" si="14"/>
        <v>0.12</v>
      </c>
      <c r="EN6" s="21">
        <f t="shared" si="14"/>
        <v>0.09</v>
      </c>
      <c r="EO6" s="20" t="str">
        <f>IF(EO7="","",IF(EO7="-","【-】","【"&amp;SUBSTITUTE(TEXT(EO7,"#,##0.00"),"-","△")&amp;"】"))</f>
        <v>【0.22】</v>
      </c>
    </row>
    <row r="7" spans="1:148" s="22" customFormat="1" x14ac:dyDescent="0.15">
      <c r="A7" s="14"/>
      <c r="B7" s="23">
        <v>2023</v>
      </c>
      <c r="C7" s="23">
        <v>432105</v>
      </c>
      <c r="D7" s="23">
        <v>46</v>
      </c>
      <c r="E7" s="23">
        <v>17</v>
      </c>
      <c r="F7" s="23">
        <v>1</v>
      </c>
      <c r="G7" s="23">
        <v>0</v>
      </c>
      <c r="H7" s="23" t="s">
        <v>96</v>
      </c>
      <c r="I7" s="23" t="s">
        <v>97</v>
      </c>
      <c r="J7" s="23" t="s">
        <v>98</v>
      </c>
      <c r="K7" s="23" t="s">
        <v>99</v>
      </c>
      <c r="L7" s="23" t="s">
        <v>100</v>
      </c>
      <c r="M7" s="23" t="s">
        <v>101</v>
      </c>
      <c r="N7" s="24" t="s">
        <v>102</v>
      </c>
      <c r="O7" s="24">
        <v>61.76</v>
      </c>
      <c r="P7" s="24">
        <v>32.409999999999997</v>
      </c>
      <c r="Q7" s="24">
        <v>65.180000000000007</v>
      </c>
      <c r="R7" s="24">
        <v>3690</v>
      </c>
      <c r="S7" s="24">
        <v>46814</v>
      </c>
      <c r="T7" s="24">
        <v>276.85000000000002</v>
      </c>
      <c r="U7" s="24">
        <v>169.1</v>
      </c>
      <c r="V7" s="24">
        <v>15117</v>
      </c>
      <c r="W7" s="24">
        <v>5.42</v>
      </c>
      <c r="X7" s="24">
        <v>2789.11</v>
      </c>
      <c r="Y7" s="24" t="s">
        <v>102</v>
      </c>
      <c r="Z7" s="24">
        <v>100.34</v>
      </c>
      <c r="AA7" s="24">
        <v>106.28</v>
      </c>
      <c r="AB7" s="24">
        <v>104.22</v>
      </c>
      <c r="AC7" s="24">
        <v>106</v>
      </c>
      <c r="AD7" s="24" t="s">
        <v>102</v>
      </c>
      <c r="AE7" s="24">
        <v>106.5</v>
      </c>
      <c r="AF7" s="24">
        <v>106.22</v>
      </c>
      <c r="AG7" s="24">
        <v>107.01</v>
      </c>
      <c r="AH7" s="24">
        <v>106.53</v>
      </c>
      <c r="AI7" s="24">
        <v>105.91</v>
      </c>
      <c r="AJ7" s="24" t="s">
        <v>102</v>
      </c>
      <c r="AK7" s="24">
        <v>7.55</v>
      </c>
      <c r="AL7" s="24">
        <v>0</v>
      </c>
      <c r="AM7" s="24">
        <v>0</v>
      </c>
      <c r="AN7" s="24">
        <v>0</v>
      </c>
      <c r="AO7" s="24" t="s">
        <v>102</v>
      </c>
      <c r="AP7" s="24">
        <v>18.36</v>
      </c>
      <c r="AQ7" s="24">
        <v>18.010000000000002</v>
      </c>
      <c r="AR7" s="24">
        <v>23.86</v>
      </c>
      <c r="AS7" s="24">
        <v>18.41</v>
      </c>
      <c r="AT7" s="24">
        <v>3.03</v>
      </c>
      <c r="AU7" s="24" t="s">
        <v>102</v>
      </c>
      <c r="AV7" s="24">
        <v>25.32</v>
      </c>
      <c r="AW7" s="24">
        <v>43.27</v>
      </c>
      <c r="AX7" s="24">
        <v>71.099999999999994</v>
      </c>
      <c r="AY7" s="24">
        <v>77.06</v>
      </c>
      <c r="AZ7" s="24" t="s">
        <v>102</v>
      </c>
      <c r="BA7" s="24">
        <v>55.6</v>
      </c>
      <c r="BB7" s="24">
        <v>59.4</v>
      </c>
      <c r="BC7" s="24">
        <v>68.27</v>
      </c>
      <c r="BD7" s="24">
        <v>74.790000000000006</v>
      </c>
      <c r="BE7" s="24">
        <v>78.430000000000007</v>
      </c>
      <c r="BF7" s="24" t="s">
        <v>102</v>
      </c>
      <c r="BG7" s="24">
        <v>580.54999999999995</v>
      </c>
      <c r="BH7" s="24">
        <v>562.55999999999995</v>
      </c>
      <c r="BI7" s="24">
        <v>495.68</v>
      </c>
      <c r="BJ7" s="24">
        <v>474.73</v>
      </c>
      <c r="BK7" s="24" t="s">
        <v>102</v>
      </c>
      <c r="BL7" s="24">
        <v>789.08</v>
      </c>
      <c r="BM7" s="24">
        <v>747.84</v>
      </c>
      <c r="BN7" s="24">
        <v>804.98</v>
      </c>
      <c r="BO7" s="24">
        <v>767.56</v>
      </c>
      <c r="BP7" s="24">
        <v>630.82000000000005</v>
      </c>
      <c r="BQ7" s="24" t="s">
        <v>102</v>
      </c>
      <c r="BR7" s="24">
        <v>99.96</v>
      </c>
      <c r="BS7" s="24">
        <v>99.89</v>
      </c>
      <c r="BT7" s="24">
        <v>99.87</v>
      </c>
      <c r="BU7" s="24">
        <v>99.9</v>
      </c>
      <c r="BV7" s="24" t="s">
        <v>102</v>
      </c>
      <c r="BW7" s="24">
        <v>88.25</v>
      </c>
      <c r="BX7" s="24">
        <v>90.17</v>
      </c>
      <c r="BY7" s="24">
        <v>88.71</v>
      </c>
      <c r="BZ7" s="24">
        <v>90.23</v>
      </c>
      <c r="CA7" s="24">
        <v>97.81</v>
      </c>
      <c r="CB7" s="24" t="s">
        <v>102</v>
      </c>
      <c r="CC7" s="24">
        <v>168.02</v>
      </c>
      <c r="CD7" s="24">
        <v>167.57</v>
      </c>
      <c r="CE7" s="24">
        <v>167.25</v>
      </c>
      <c r="CF7" s="24">
        <v>166.75</v>
      </c>
      <c r="CG7" s="24" t="s">
        <v>102</v>
      </c>
      <c r="CH7" s="24">
        <v>176.37</v>
      </c>
      <c r="CI7" s="24">
        <v>173.17</v>
      </c>
      <c r="CJ7" s="24">
        <v>174.8</v>
      </c>
      <c r="CK7" s="24">
        <v>170.2</v>
      </c>
      <c r="CL7" s="24">
        <v>138.75</v>
      </c>
      <c r="CM7" s="24" t="s">
        <v>102</v>
      </c>
      <c r="CN7" s="24">
        <v>70.2</v>
      </c>
      <c r="CO7" s="24">
        <v>69.41</v>
      </c>
      <c r="CP7" s="24">
        <v>61.87</v>
      </c>
      <c r="CQ7" s="24">
        <v>62.71</v>
      </c>
      <c r="CR7" s="24" t="s">
        <v>102</v>
      </c>
      <c r="CS7" s="24">
        <v>56.72</v>
      </c>
      <c r="CT7" s="24">
        <v>56.43</v>
      </c>
      <c r="CU7" s="24">
        <v>55.82</v>
      </c>
      <c r="CV7" s="24">
        <v>56.51</v>
      </c>
      <c r="CW7" s="24">
        <v>58.94</v>
      </c>
      <c r="CX7" s="24" t="s">
        <v>102</v>
      </c>
      <c r="CY7" s="24">
        <v>95.29</v>
      </c>
      <c r="CZ7" s="24">
        <v>95.76</v>
      </c>
      <c r="DA7" s="24">
        <v>96.04</v>
      </c>
      <c r="DB7" s="24">
        <v>96.38</v>
      </c>
      <c r="DC7" s="24" t="s">
        <v>102</v>
      </c>
      <c r="DD7" s="24">
        <v>90.72</v>
      </c>
      <c r="DE7" s="24">
        <v>91.07</v>
      </c>
      <c r="DF7" s="24">
        <v>90.67</v>
      </c>
      <c r="DG7" s="24">
        <v>90.62</v>
      </c>
      <c r="DH7" s="24">
        <v>95.91</v>
      </c>
      <c r="DI7" s="24" t="s">
        <v>102</v>
      </c>
      <c r="DJ7" s="24">
        <v>5.32</v>
      </c>
      <c r="DK7" s="24">
        <v>10.69</v>
      </c>
      <c r="DL7" s="24">
        <v>14.95</v>
      </c>
      <c r="DM7" s="24">
        <v>19.440000000000001</v>
      </c>
      <c r="DN7" s="24" t="s">
        <v>102</v>
      </c>
      <c r="DO7" s="24">
        <v>20.78</v>
      </c>
      <c r="DP7" s="24">
        <v>23.54</v>
      </c>
      <c r="DQ7" s="24">
        <v>25.86</v>
      </c>
      <c r="DR7" s="24">
        <v>26.9</v>
      </c>
      <c r="DS7" s="24">
        <v>41.09</v>
      </c>
      <c r="DT7" s="24" t="s">
        <v>102</v>
      </c>
      <c r="DU7" s="24">
        <v>0</v>
      </c>
      <c r="DV7" s="24">
        <v>0</v>
      </c>
      <c r="DW7" s="24">
        <v>0</v>
      </c>
      <c r="DX7" s="24">
        <v>0</v>
      </c>
      <c r="DY7" s="24" t="s">
        <v>102</v>
      </c>
      <c r="DZ7" s="24">
        <v>1.34</v>
      </c>
      <c r="EA7" s="24">
        <v>1.5</v>
      </c>
      <c r="EB7" s="24">
        <v>1.4</v>
      </c>
      <c r="EC7" s="24">
        <v>2.08</v>
      </c>
      <c r="ED7" s="24">
        <v>8.68</v>
      </c>
      <c r="EE7" s="24" t="s">
        <v>102</v>
      </c>
      <c r="EF7" s="24">
        <v>0.03</v>
      </c>
      <c r="EG7" s="24">
        <v>0.08</v>
      </c>
      <c r="EH7" s="24">
        <v>0.06</v>
      </c>
      <c r="EI7" s="24">
        <v>0.3</v>
      </c>
      <c r="EJ7" s="24" t="s">
        <v>102</v>
      </c>
      <c r="EK7" s="24">
        <v>0.15</v>
      </c>
      <c r="EL7" s="24">
        <v>0.15</v>
      </c>
      <c r="EM7" s="24">
        <v>0.12</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希美</cp:lastModifiedBy>
  <dcterms:created xsi:type="dcterms:W3CDTF">2025-01-24T07:07:17Z</dcterms:created>
  <dcterms:modified xsi:type="dcterms:W3CDTF">2025-02-18T07:29:40Z</dcterms:modified>
  <cp:category/>
</cp:coreProperties>
</file>