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03 人吉市\下水道\"/>
    </mc:Choice>
  </mc:AlternateContent>
  <workbookProtection workbookAlgorithmName="SHA-512" workbookHashValue="/+30fxJamaxn0LcVbhS4ZXA2/w3iM1acHAinVSUm3r341kSoNIXT4rJGmzoAsM1j+2YyFn70UPMxut0mFAZn9w==" workbookSaltValue="QNJQNhHEImMtmuGNwN+a/A==" workbookSpinCount="100000" lockStructure="1"/>
  <bookViews>
    <workbookView xWindow="0" yWindow="0" windowWidth="14380" windowHeight="4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<sst xmlns="http://schemas.openxmlformats.org/spreadsheetml/2006/main" count="231" uniqueCount="116">
  <si>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</si>
  <si>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</si>
  <si>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</si>
  <si>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</si>
  <si>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</si>
  <si>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</si>
  <si>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</si>
  <si>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</si>
  <si>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</si>
  <si>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</si>
  <si>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</si>
  <si>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</si>
  <si>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</si>
  <si>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</si>
  <si>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</si>
  <si>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</si>
  <si>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</si>
  <si>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</si>
  <si>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</si>
  <si>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</si>
  <si>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</si>
  <si>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</si>
  <si>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</si>
  <si>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</si>
  <si>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</si>
  <si>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</si>
  <si>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</si>
  <si>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</si>
  <si>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</si>
  <si>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</si>
  <si>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</si>
  <si>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</si>
  <si>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</si>
  <si>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</si>
  <si>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</si>
  <si>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</si>
  <si>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</si>
  <si>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</si>
  <si>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</si>
  <si>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</si>
  <si>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</si>
  <si>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</si>
  <si>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</si>
  <si>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</si>
  <si>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</si>
  <si>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</si>
  <si>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</si>
  <si>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</si>
  <si>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</si>
  <si>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</si>
  <si>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</si>
  <si>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</si>
  <si>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</si>
  <si>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</si>
  <si>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</si>
  <si>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</si>
  <si>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</si>
  <si>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</si>
  <si>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</si>
  <si>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</si>
  <si>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</si>
  <si>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</si>
  <si>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</si>
  <si>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</si>
  <si>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</si>
  <si>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</si>
  <si>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</si>
  <si>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</si>
  <si>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</si>
  <si>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</si>
  <si>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</si>
  <si>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</si>
  <si>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</si>
  <si>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</si>
  <si>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</si>
  <si>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</si>
  <si>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</si>
  <si>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</si>
  <si>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</si>
  <si>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</si>
  <si>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</si>
  <si>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</si>
  <si>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</si>
  <si>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</si>
  <si>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</si>
  <si>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</si>
  <si>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</si>
  <si>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</si>
  <si>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</si>
  <si>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</si>
  <si>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</si>
  <si>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</si>
  <si>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</si>
  <si>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</si>
  <si>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</si>
  <si>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</si>
  <si>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</si>
  <si>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</si>
  <si>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</si>
  <si>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</si>
  <si>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</si>
  <si>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</si>
  <si>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</si>
  <si>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</si>
  <si>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</si>
  <si>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</si>
  <si>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</si>
  <si>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</si>
  <si>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</si>
  <si>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</si>
  <si>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</si>
  <si>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</si>
  <si>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</si>
  <si>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①有形固定資産減価償却率は、類団とほぼ同等の水準であり、全国平均と比較すると良好な数値ではあるが、人口減少を想定した投資計画を計画的に進めていく必要がある。
②管渠老朽化率は、まだ法定耐用年数を超過した管渠がないため0であるが、今後該当管渠が増えてくることから、事業の平準化、計画的かつ効率的な維持修繕・改築更新に取り組むことが必要になるとともに、人口減少が今後も進んでいく現状を鑑みた事業の取捨選択についても考慮する必要がある。
③管渠改善率は、法定耐用年数を経過した管渠がないため数値はないが、能登半島地震を契機とした上下一体の地震対策が求められるなど、耐震化を含めた管渠改善を進めていく必要がある。</t>
    <rPh sb="1" eb="3">
      <t>ユウケイ</t>
    </rPh>
    <rPh sb="3" eb="7">
      <t>コテイシサン</t>
    </rPh>
    <rPh sb="7" eb="9">
      <t>ゲンカ</t>
    </rPh>
    <rPh sb="9" eb="12">
      <t>ショウキャクリツ</t>
    </rPh>
    <rPh sb="49" eb="51">
      <t>ジンコウ</t>
    </rPh>
    <rPh sb="51" eb="53">
      <t>ゲンショウ</t>
    </rPh>
    <rPh sb="54" eb="56">
      <t>ソウテイ</t>
    </rPh>
    <rPh sb="58" eb="60">
      <t>トウシ</t>
    </rPh>
    <rPh sb="60" eb="62">
      <t>ケイカク</t>
    </rPh>
    <rPh sb="179" eb="181">
      <t>コンゴ</t>
    </rPh>
    <phoneticPr fontId="4"/>
  </si>
  <si>
    <t>令和２年7月豪雨災害により、公共下水道施設が未曾有の壊滅的な被害を受けたことから復旧を進めており、令和５年度の指標についても、復旧事業の影響が出たものである。そのため、経営比較を行うトレンドが災害復旧による特殊要因によるものも多いが、全体的な指標は、縮小傾向にある。社人研を含め、人口減少や高齢化、節水型社会といった下水道経営に対する逆風となる社会情勢の根本的な課題は今後も加速していくものと考えられ、経営戦略やストックマネジメント計画の改定についても、社会の趨勢をしっかりと勘案し、公共下水道が将来の負債に陥らないような計画策定及び実行が必要である。</t>
    <rPh sb="71" eb="72">
      <t>デ</t>
    </rPh>
    <rPh sb="158" eb="161">
      <t>ゲスイドウ</t>
    </rPh>
    <rPh sb="161" eb="163">
      <t>ケイエイ</t>
    </rPh>
    <rPh sb="164" eb="165">
      <t>タイ</t>
    </rPh>
    <rPh sb="167" eb="169">
      <t>ギャクフウ</t>
    </rPh>
    <phoneticPr fontId="4"/>
  </si>
  <si>
    <t>①経常収支比率は、前年度に比べ大幅に良好であるが、令和２年７月豪雨災害で被災したことに伴う保険金収入の影響が大きく、保険金収入を控除すると前年度と同レベルである。人口減少等による使用料収入の減や物価高騰による経費の増など、100％を割り込む要因も散見されることから、一層の経営改善に取り組む必要がある。
③流動比率は、災害に伴う保険金収入があったことにより流動資産が増加して指標が改善しているが、企業債の借入れも増えてきていることから、流動負債の推移も注視しバランスを取りながら事業を進めていく。
④企業債残高対事業規模比率は、減少のトレンドではあるが、災害復旧事業や建設改良事業に関連した企業債借入が増えていることから、動向を注視していく必要がある。
⑤経費回収率は、被災した施設の復旧状況等の影響により、経年変化が分析しづらいが、経費回収率の指標が１００％以上になるように、汚水処理費の削減といった経営改善に努めていく。
⑥汚水処理原価は、地理的要因等により減価償却費が増嵩であることや不明水が多いことにより、類団や全国平均と比較しても大きく上回っていることから、効率的な汚水処理が実施できるように、投資の効率化、維持管理費の削減や不明水の縮減など、一層の経営改善を進めていく必要がある。
⑧水洗化率は、下水道が概成しており、大きな伸びは期待できないが、より一層の経営の効率化とともに公共用水域の保全のためにも、水洗化率の向上に努める。</t>
    <rPh sb="1" eb="3">
      <t>ケイジョウ</t>
    </rPh>
    <rPh sb="3" eb="5">
      <t>シュウシ</t>
    </rPh>
    <rPh sb="5" eb="7">
      <t>ヒリツ</t>
    </rPh>
    <rPh sb="9" eb="12">
      <t>ゼンネンド</t>
    </rPh>
    <rPh sb="13" eb="14">
      <t>クラ</t>
    </rPh>
    <rPh sb="15" eb="17">
      <t>オオハバ</t>
    </rPh>
    <rPh sb="18" eb="20">
      <t>リョウコウ</t>
    </rPh>
    <rPh sb="25" eb="27">
      <t>レイワ</t>
    </rPh>
    <rPh sb="28" eb="29">
      <t>ネン</t>
    </rPh>
    <rPh sb="30" eb="31">
      <t>ガツ</t>
    </rPh>
    <rPh sb="31" eb="33">
      <t>ゴウウ</t>
    </rPh>
    <rPh sb="33" eb="35">
      <t>サイガイ</t>
    </rPh>
    <rPh sb="36" eb="38">
      <t>ヒサイ</t>
    </rPh>
    <rPh sb="43" eb="44">
      <t>トモナ</t>
    </rPh>
    <rPh sb="45" eb="48">
      <t>ホケンキン</t>
    </rPh>
    <rPh sb="48" eb="50">
      <t>シュウニュウ</t>
    </rPh>
    <rPh sb="51" eb="53">
      <t>エイキョウ</t>
    </rPh>
    <rPh sb="54" eb="55">
      <t>オオ</t>
    </rPh>
    <rPh sb="58" eb="61">
      <t>ホケンキン</t>
    </rPh>
    <rPh sb="61" eb="63">
      <t>シュウニュウ</t>
    </rPh>
    <rPh sb="64" eb="66">
      <t>コウジョ</t>
    </rPh>
    <rPh sb="69" eb="72">
      <t>ゼンネンド</t>
    </rPh>
    <rPh sb="73" eb="74">
      <t>オナ</t>
    </rPh>
    <rPh sb="81" eb="83">
      <t>ジンコウ</t>
    </rPh>
    <rPh sb="83" eb="85">
      <t>ゲンショウ</t>
    </rPh>
    <rPh sb="85" eb="86">
      <t>トウ</t>
    </rPh>
    <rPh sb="89" eb="92">
      <t>シヨウリョウ</t>
    </rPh>
    <rPh sb="92" eb="94">
      <t>シュウニュウ</t>
    </rPh>
    <rPh sb="95" eb="96">
      <t>ゲン</t>
    </rPh>
    <rPh sb="97" eb="99">
      <t>ブッカ</t>
    </rPh>
    <rPh sb="99" eb="101">
      <t>コウトウ</t>
    </rPh>
    <rPh sb="104" eb="106">
      <t>ケイヒ</t>
    </rPh>
    <rPh sb="133" eb="135">
      <t>イッソウ</t>
    </rPh>
    <rPh sb="136" eb="138">
      <t>ケイエイ</t>
    </rPh>
    <rPh sb="138" eb="140">
      <t>カイゼン</t>
    </rPh>
    <rPh sb="141" eb="142">
      <t>ト</t>
    </rPh>
    <rPh sb="143" eb="144">
      <t>ク</t>
    </rPh>
    <rPh sb="145" eb="147">
      <t>ヒツヨウ</t>
    </rPh>
    <rPh sb="153" eb="155">
      <t>リュウドウ</t>
    </rPh>
    <rPh sb="155" eb="157">
      <t>ヒリツ</t>
    </rPh>
    <rPh sb="250" eb="253">
      <t>キギョウサイ</t>
    </rPh>
    <rPh sb="253" eb="255">
      <t>ザンダカ</t>
    </rPh>
    <rPh sb="255" eb="256">
      <t>タイ</t>
    </rPh>
    <rPh sb="256" eb="258">
      <t>ジギョウ</t>
    </rPh>
    <rPh sb="258" eb="260">
      <t>キボ</t>
    </rPh>
    <rPh sb="260" eb="262">
      <t>ヒリツ</t>
    </rPh>
    <rPh sb="277" eb="279">
      <t>サイガイ</t>
    </rPh>
    <rPh sb="279" eb="281">
      <t>フッキュウ</t>
    </rPh>
    <rPh sb="281" eb="283">
      <t>ジギョウ</t>
    </rPh>
    <rPh sb="284" eb="286">
      <t>ケンセツ</t>
    </rPh>
    <rPh sb="286" eb="288">
      <t>カイリョウ</t>
    </rPh>
    <rPh sb="288" eb="290">
      <t>ジギョウ</t>
    </rPh>
    <rPh sb="291" eb="293">
      <t>カンレン</t>
    </rPh>
    <rPh sb="295" eb="298">
      <t>キギョウサイ</t>
    </rPh>
    <rPh sb="298" eb="300">
      <t>カリイレ</t>
    </rPh>
    <rPh sb="301" eb="302">
      <t>フ</t>
    </rPh>
    <rPh sb="311" eb="313">
      <t>ドウコウ</t>
    </rPh>
    <rPh sb="314" eb="316">
      <t>チュウシ</t>
    </rPh>
    <rPh sb="320" eb="322">
      <t>ヒツヨウ</t>
    </rPh>
    <rPh sb="328" eb="330">
      <t>ケイヒ</t>
    </rPh>
    <rPh sb="330" eb="333">
      <t>カイシュウリツ</t>
    </rPh>
    <rPh sb="335" eb="337">
      <t>ヒサイ</t>
    </rPh>
    <rPh sb="339" eb="341">
      <t>シセツ</t>
    </rPh>
    <rPh sb="342" eb="344">
      <t>フッキュウ</t>
    </rPh>
    <rPh sb="344" eb="346">
      <t>ジョウキョウ</t>
    </rPh>
    <rPh sb="346" eb="347">
      <t>トウ</t>
    </rPh>
    <rPh sb="348" eb="350">
      <t>エイキョウ</t>
    </rPh>
    <rPh sb="354" eb="358">
      <t>ケイネンヘンカ</t>
    </rPh>
    <rPh sb="359" eb="361">
      <t>ブンセキ</t>
    </rPh>
    <rPh sb="367" eb="369">
      <t>ケイヒ</t>
    </rPh>
    <rPh sb="369" eb="372">
      <t>カイシュウリツ</t>
    </rPh>
    <rPh sb="373" eb="375">
      <t>シヒョウ</t>
    </rPh>
    <rPh sb="380" eb="382">
      <t>イジョウ</t>
    </rPh>
    <rPh sb="389" eb="391">
      <t>オスイ</t>
    </rPh>
    <rPh sb="391" eb="393">
      <t>ショリ</t>
    </rPh>
    <rPh sb="401" eb="403">
      <t>ケイエイ</t>
    </rPh>
    <rPh sb="403" eb="405">
      <t>カイゼン</t>
    </rPh>
    <rPh sb="406" eb="407">
      <t>ツト</t>
    </rPh>
    <rPh sb="414" eb="416">
      <t>オスイ</t>
    </rPh>
    <rPh sb="416" eb="418">
      <t>ショリ</t>
    </rPh>
    <rPh sb="418" eb="420">
      <t>ゲンカ</t>
    </rPh>
    <rPh sb="422" eb="425">
      <t>チリテキ</t>
    </rPh>
    <rPh sb="425" eb="427">
      <t>ヨウイン</t>
    </rPh>
    <rPh sb="427" eb="428">
      <t>トウ</t>
    </rPh>
    <rPh sb="431" eb="436">
      <t>ゲンカショウキャクヒ</t>
    </rPh>
    <rPh sb="437" eb="439">
      <t>ゾウコウ</t>
    </rPh>
    <rPh sb="445" eb="448">
      <t>フメイスイ</t>
    </rPh>
    <rPh sb="449" eb="450">
      <t>オオ</t>
    </rPh>
    <rPh sb="502" eb="504">
      <t>トウシ</t>
    </rPh>
    <rPh sb="505" eb="508">
      <t>コウリツカ</t>
    </rPh>
    <rPh sb="509" eb="514">
      <t>イジカンリヒ</t>
    </rPh>
    <rPh sb="515" eb="517">
      <t>サクゲン</t>
    </rPh>
    <rPh sb="518" eb="521">
      <t>フメイスイ</t>
    </rPh>
    <rPh sb="522" eb="524">
      <t>シュクゲン</t>
    </rPh>
    <rPh sb="527" eb="529">
      <t>イッソウ</t>
    </rPh>
    <rPh sb="548" eb="552">
      <t>スイセンカリツ</t>
    </rPh>
    <rPh sb="554" eb="557">
      <t>ゲスイドウ</t>
    </rPh>
    <rPh sb="558" eb="560">
      <t>ガイセイ</t>
    </rPh>
    <rPh sb="565" eb="566">
      <t>オオ</t>
    </rPh>
    <rPh sb="568" eb="569">
      <t>ノ</t>
    </rPh>
    <rPh sb="571" eb="573">
      <t>キタイ</t>
    </rPh>
    <rPh sb="581" eb="583">
      <t>イッソウ</t>
    </rPh>
    <rPh sb="584" eb="586">
      <t>ケイエイ</t>
    </rPh>
    <rPh sb="587" eb="590">
      <t>コウリツカ</t>
    </rPh>
    <rPh sb="594" eb="599">
      <t>コウキョウヨウスイイキ</t>
    </rPh>
    <rPh sb="600" eb="602">
      <t>ホゼン</t>
    </rPh>
    <rPh sb="608" eb="612">
      <t>スイセンカリツ</t>
    </rPh>
    <rPh sb="613" eb="615">
      <t>コウジョウ</t>
    </rPh>
    <rPh sb="616" eb="6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</si>
</sst>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9D-4299-9F1D-F6B54ADF2B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A69D-4299-9F1D-F6B54ADF2B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76.14</c:v>
                </c:pt>
                <c:pt idx="1">
                  <c:v>59</c:v>
                </c:pt>
                <c:pt idx="2">
                  <c:v>54.87</c:v>
                </c:pt>
                <c:pt idx="3">
                  <c:v>67.28</c:v>
                </c:pt>
                <c:pt idx="4">
                  <c:v>76.319999999999993</c:v>
                </c:pt>
              </c:numCache>
            </c:numRef>
          </c:val>
          <c:extLst>
            <c:ext xmlns:c16="http://schemas.microsoft.com/office/drawing/2014/chart" uri="{C3380CC4-5D6E-409C-BE32-E72D297353CC}">
              <c16:uniqueId val="{00000000-6EBB-4412-956D-918B6BFD1A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6EBB-4412-956D-918B6BFD1A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91.88</c:v>
                </c:pt>
                <c:pt idx="1">
                  <c:v>92.76</c:v>
                </c:pt>
                <c:pt idx="2">
                  <c:v>93.97</c:v>
                </c:pt>
                <c:pt idx="3">
                  <c:v>94.64</c:v>
                </c:pt>
                <c:pt idx="4">
                  <c:v>95.48</c:v>
                </c:pt>
              </c:numCache>
            </c:numRef>
          </c:val>
          <c:extLst>
            <c:ext xmlns:c16="http://schemas.microsoft.com/office/drawing/2014/chart" uri="{C3380CC4-5D6E-409C-BE32-E72D297353CC}">
              <c16:uniqueId val="{00000000-181B-4EFE-926D-767CC6E7BE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181B-4EFE-926D-767CC6E7BE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110.89</c:v>
                </c:pt>
                <c:pt idx="1">
                  <c:v>99.67</c:v>
                </c:pt>
                <c:pt idx="2">
                  <c:v>101.91</c:v>
                </c:pt>
                <c:pt idx="3">
                  <c:v>105.33</c:v>
                </c:pt>
                <c:pt idx="4">
                  <c:v>125.51</c:v>
                </c:pt>
              </c:numCache>
            </c:numRef>
          </c:val>
          <c:extLst>
            <c:ext xmlns:c16="http://schemas.microsoft.com/office/drawing/2014/chart" uri="{C3380CC4-5D6E-409C-BE32-E72D297353CC}">
              <c16:uniqueId val="{00000000-AD97-4CD9-B8A6-BE7F5BF337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AD97-4CD9-B8A6-BE7F5BF337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20.53</c:v>
                </c:pt>
                <c:pt idx="1">
                  <c:v>24.43</c:v>
                </c:pt>
                <c:pt idx="2">
                  <c:v>25.16</c:v>
                </c:pt>
                <c:pt idx="3">
                  <c:v>22.81</c:v>
                </c:pt>
                <c:pt idx="4">
                  <c:v>26.53</c:v>
                </c:pt>
              </c:numCache>
            </c:numRef>
          </c:val>
          <c:extLst>
            <c:ext xmlns:c16="http://schemas.microsoft.com/office/drawing/2014/chart" uri="{C3380CC4-5D6E-409C-BE32-E72D297353CC}">
              <c16:uniqueId val="{00000000-F352-40CA-A4BF-0FDCD7AA30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F352-40CA-A4BF-0FDCD7AA30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46-45AA-A571-C10FCC933B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E046-45AA-A571-C10FCC933B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5B-45ED-ADD7-D7DC3DA982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4C5B-45ED-ADD7-D7DC3DA982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66.83</c:v>
                </c:pt>
                <c:pt idx="1">
                  <c:v>84.86</c:v>
                </c:pt>
                <c:pt idx="2">
                  <c:v>31.15</c:v>
                </c:pt>
                <c:pt idx="3">
                  <c:v>32.24</c:v>
                </c:pt>
                <c:pt idx="4">
                  <c:v>108.96</c:v>
                </c:pt>
              </c:numCache>
            </c:numRef>
          </c:val>
          <c:extLst>
            <c:ext xmlns:c16="http://schemas.microsoft.com/office/drawing/2014/chart" uri="{C3380CC4-5D6E-409C-BE32-E72D297353CC}">
              <c16:uniqueId val="{00000000-0573-44F7-9E8C-97F38C8EEF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0573-44F7-9E8C-97F38C8EEF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574.57000000000005</c:v>
                </c:pt>
                <c:pt idx="1">
                  <c:v>702.15</c:v>
                </c:pt>
                <c:pt idx="2">
                  <c:v>573.02</c:v>
                </c:pt>
                <c:pt idx="3">
                  <c:v>584.52</c:v>
                </c:pt>
                <c:pt idx="4">
                  <c:v>504.9</c:v>
                </c:pt>
              </c:numCache>
            </c:numRef>
          </c:val>
          <c:extLst>
            <c:ext xmlns:c16="http://schemas.microsoft.com/office/drawing/2014/chart" uri="{C3380CC4-5D6E-409C-BE32-E72D297353CC}">
              <c16:uniqueId val="{00000000-A51B-4ACC-91E1-2C4A3A20AA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A51B-4ACC-91E1-2C4A3A20AA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98.07</c:v>
                </c:pt>
                <c:pt idx="1">
                  <c:v>87.82</c:v>
                </c:pt>
                <c:pt idx="2">
                  <c:v>97.85</c:v>
                </c:pt>
                <c:pt idx="3">
                  <c:v>89.33</c:v>
                </c:pt>
                <c:pt idx="4">
                  <c:v>99.4</c:v>
                </c:pt>
              </c:numCache>
            </c:numRef>
          </c:val>
          <c:extLst>
            <c:ext xmlns:c16="http://schemas.microsoft.com/office/drawing/2014/chart" uri="{C3380CC4-5D6E-409C-BE32-E72D297353CC}">
              <c16:uniqueId val="{00000000-925C-40E8-9476-D126002276B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925C-40E8-9476-D126002276B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210.68</c:v>
                </c:pt>
                <c:pt idx="1">
                  <c:v>229.84</c:v>
                </c:pt>
                <c:pt idx="2">
                  <c:v>212.85</c:v>
                </c:pt>
                <c:pt idx="3">
                  <c:v>211.2</c:v>
                </c:pt>
                <c:pt idx="4">
                  <c:v>208.78</c:v>
                </c:pt>
              </c:numCache>
            </c:numRef>
          </c:val>
          <c:extLst>
            <c:ext xmlns:c16="http://schemas.microsoft.com/office/drawing/2014/chart" uri="{C3380CC4-5D6E-409C-BE32-E72D297353CC}">
              <c16:uniqueId val="{00000000-52AB-4997-9276-EB001C732B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52AB-4997-9276-EB001C732B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Normal="100" workbookViewId="0">
      <selection activeCell="CD20" sqref="CD2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人吉市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30192</v>
      </c>
      <c r="AM8" s="44"/>
      <c r="AN8" s="44"/>
      <c r="AO8" s="44"/>
      <c r="AP8" s="44"/>
      <c r="AQ8" s="44"/>
      <c r="AR8" s="44"/>
      <c r="AS8" s="44"/>
      <c r="AT8" s="45">
        <f>データ!T6</f>
        <v>210.55</v>
      </c>
      <c r="AU8" s="45"/>
      <c r="AV8" s="45"/>
      <c r="AW8" s="45"/>
      <c r="AX8" s="45"/>
      <c r="AY8" s="45"/>
      <c r="AZ8" s="45"/>
      <c r="BA8" s="45"/>
      <c r="BB8" s="45">
        <f>データ!U6</f>
        <v>143.4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78.709999999999994</v>
      </c>
      <c r="J10" s="45"/>
      <c r="K10" s="45"/>
      <c r="L10" s="45"/>
      <c r="M10" s="45"/>
      <c r="N10" s="45"/>
      <c r="O10" s="45"/>
      <c r="P10" s="45">
        <f>データ!P6</f>
        <v>74.98</v>
      </c>
      <c r="Q10" s="45"/>
      <c r="R10" s="45"/>
      <c r="S10" s="45"/>
      <c r="T10" s="45"/>
      <c r="U10" s="45"/>
      <c r="V10" s="45"/>
      <c r="W10" s="45">
        <f>データ!Q6</f>
        <v>68.03</v>
      </c>
      <c r="X10" s="45"/>
      <c r="Y10" s="45"/>
      <c r="Z10" s="45"/>
      <c r="AA10" s="45"/>
      <c r="AB10" s="45"/>
      <c r="AC10" s="45"/>
      <c r="AD10" s="44">
        <f>データ!R6</f>
        <v>3850</v>
      </c>
      <c r="AE10" s="44"/>
      <c r="AF10" s="44"/>
      <c r="AG10" s="44"/>
      <c r="AH10" s="44"/>
      <c r="AI10" s="44"/>
      <c r="AJ10" s="44"/>
      <c r="AK10" s="2"/>
      <c r="AL10" s="44">
        <f>データ!V6</f>
        <v>22363</v>
      </c>
      <c r="AM10" s="44"/>
      <c r="AN10" s="44"/>
      <c r="AO10" s="44"/>
      <c r="AP10" s="44"/>
      <c r="AQ10" s="44"/>
      <c r="AR10" s="44"/>
      <c r="AS10" s="44"/>
      <c r="AT10" s="45">
        <f>データ!W6</f>
        <v>7.92</v>
      </c>
      <c r="AU10" s="45"/>
      <c r="AV10" s="45"/>
      <c r="AW10" s="45"/>
      <c r="AX10" s="45"/>
      <c r="AY10" s="45"/>
      <c r="AZ10" s="45"/>
      <c r="BA10" s="45"/>
      <c r="BB10" s="45">
        <f>データ!X6</f>
        <v>2823.61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CevrHy7qoa66jFca8r1eR7gAmtbYGF0lwSR8Wa3YlOza399lL5xvFvHDi3uRL5J3isCP3/JzWXV+4RFRGpSEuA==" saltValue="wH17AbMJ9J0BA2zyITah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432032</v>
      </c>
      <c r="D6" s="19">
        <f t="shared" si="3"/>
        <v>46</v>
      </c>
      <c r="E6" s="19">
        <f t="shared" si="3"/>
        <v>17</v>
      </c>
      <c r="F6" s="19">
        <f t="shared" si="3"/>
        <v>1</v>
      </c>
      <c r="G6" s="19">
        <f t="shared" si="3"/>
        <v>0</v>
      </c>
      <c r="H6" s="19" t="str">
        <f t="shared" si="3"/>
        <v>熊本県　人吉市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78.709999999999994</v>
      </c>
      <c r="P6" s="20">
        <f t="shared" si="3"/>
        <v>74.98</v>
      </c>
      <c r="Q6" s="20">
        <f t="shared" si="3"/>
        <v>68.03</v>
      </c>
      <c r="R6" s="20">
        <f t="shared" si="3"/>
        <v>3850</v>
      </c>
      <c r="S6" s="20">
        <f t="shared" si="3"/>
        <v>30192</v>
      </c>
      <c r="T6" s="20">
        <f t="shared" si="3"/>
        <v>210.55</v>
      </c>
      <c r="U6" s="20">
        <f t="shared" si="3"/>
        <v>143.4</v>
      </c>
      <c r="V6" s="20">
        <f t="shared" si="3"/>
        <v>22363</v>
      </c>
      <c r="W6" s="20">
        <f t="shared" si="3"/>
        <v>7.92</v>
      </c>
      <c r="X6" s="20">
        <f t="shared" si="3"/>
        <v>2823.61</v>
      </c>
      <c r="Y6" s="21">
        <f>IF(Y7="",NA(),Y7)</f>
        <v>110.89</v>
      </c>
      <c r="Z6" s="21">
        <f t="shared" ref="Z6:AH6" si="4">IF(Z7="",NA(),Z7)</f>
        <v>99.67</v>
      </c>
      <c r="AA6" s="21">
        <f t="shared" si="4"/>
        <v>101.91</v>
      </c>
      <c r="AB6" s="21">
        <f t="shared" si="4"/>
        <v>105.33</v>
      </c>
      <c r="AC6" s="21">
        <f t="shared" si="4"/>
        <v>125.51</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66.83</v>
      </c>
      <c r="AV6" s="21">
        <f t="shared" ref="AV6:BD6" si="6">IF(AV7="",NA(),AV7)</f>
        <v>84.86</v>
      </c>
      <c r="AW6" s="21">
        <f t="shared" si="6"/>
        <v>31.15</v>
      </c>
      <c r="AX6" s="21">
        <f t="shared" si="6"/>
        <v>32.24</v>
      </c>
      <c r="AY6" s="21">
        <f t="shared" si="6"/>
        <v>108.96</v>
      </c>
      <c r="AZ6" s="21">
        <f t="shared" si="6"/>
        <v>68.17</v>
      </c>
      <c r="BA6" s="21">
        <f t="shared" si="6"/>
        <v>55.6</v>
      </c>
      <c r="BB6" s="21">
        <f t="shared" si="6"/>
        <v>59.4</v>
      </c>
      <c r="BC6" s="21">
        <f t="shared" si="6"/>
        <v>68.27</v>
      </c>
      <c r="BD6" s="21">
        <f t="shared" si="6"/>
        <v>74.790000000000006</v>
      </c>
      <c r="BE6" s="20" t="str">
        <f>IF(BE7="","",IF(BE7="-","【-】","【"&amp;SUBSTITUTE(TEXT(BE7,"#,##0.00"),"-","△")&amp;"】"))</f>
        <v>【78.43】</v>
      </c>
      <c r="BF6" s="21">
        <f>IF(BF7="",NA(),BF7)</f>
        <v>574.57000000000005</v>
      </c>
      <c r="BG6" s="21">
        <f t="shared" ref="BG6:BO6" si="7">IF(BG7="",NA(),BG7)</f>
        <v>702.15</v>
      </c>
      <c r="BH6" s="21">
        <f t="shared" si="7"/>
        <v>573.02</v>
      </c>
      <c r="BI6" s="21">
        <f t="shared" si="7"/>
        <v>584.52</v>
      </c>
      <c r="BJ6" s="21">
        <f t="shared" si="7"/>
        <v>504.9</v>
      </c>
      <c r="BK6" s="21">
        <f t="shared" si="7"/>
        <v>789.44</v>
      </c>
      <c r="BL6" s="21">
        <f t="shared" si="7"/>
        <v>789.08</v>
      </c>
      <c r="BM6" s="21">
        <f t="shared" si="7"/>
        <v>747.84</v>
      </c>
      <c r="BN6" s="21">
        <f t="shared" si="7"/>
        <v>804.98</v>
      </c>
      <c r="BO6" s="21">
        <f t="shared" si="7"/>
        <v>767.56</v>
      </c>
      <c r="BP6" s="20" t="str">
        <f>IF(BP7="","",IF(BP7="-","【-】","【"&amp;SUBSTITUTE(TEXT(BP7,"#,##0.00"),"-","△")&amp;"】"))</f>
        <v>【630.82】</v>
      </c>
      <c r="BQ6" s="21">
        <f>IF(BQ7="",NA(),BQ7)</f>
        <v>98.07</v>
      </c>
      <c r="BR6" s="21">
        <f t="shared" ref="BR6:BZ6" si="8">IF(BR7="",NA(),BR7)</f>
        <v>87.82</v>
      </c>
      <c r="BS6" s="21">
        <f t="shared" si="8"/>
        <v>97.85</v>
      </c>
      <c r="BT6" s="21">
        <f t="shared" si="8"/>
        <v>89.33</v>
      </c>
      <c r="BU6" s="21">
        <f t="shared" si="8"/>
        <v>99.4</v>
      </c>
      <c r="BV6" s="21">
        <f t="shared" si="8"/>
        <v>87.29</v>
      </c>
      <c r="BW6" s="21">
        <f t="shared" si="8"/>
        <v>88.25</v>
      </c>
      <c r="BX6" s="21">
        <f t="shared" si="8"/>
        <v>90.17</v>
      </c>
      <c r="BY6" s="21">
        <f t="shared" si="8"/>
        <v>88.71</v>
      </c>
      <c r="BZ6" s="21">
        <f t="shared" si="8"/>
        <v>90.23</v>
      </c>
      <c r="CA6" s="20" t="str">
        <f>IF(CA7="","",IF(CA7="-","【-】","【"&amp;SUBSTITUTE(TEXT(CA7,"#,##0.00"),"-","△")&amp;"】"))</f>
        <v>【97.81】</v>
      </c>
      <c r="CB6" s="21">
        <f>IF(CB7="",NA(),CB7)</f>
        <v>210.68</v>
      </c>
      <c r="CC6" s="21">
        <f t="shared" ref="CC6:CK6" si="9">IF(CC7="",NA(),CC7)</f>
        <v>229.84</v>
      </c>
      <c r="CD6" s="21">
        <f t="shared" si="9"/>
        <v>212.85</v>
      </c>
      <c r="CE6" s="21">
        <f t="shared" si="9"/>
        <v>211.2</v>
      </c>
      <c r="CF6" s="21">
        <f t="shared" si="9"/>
        <v>208.78</v>
      </c>
      <c r="CG6" s="21">
        <f t="shared" si="9"/>
        <v>176.67</v>
      </c>
      <c r="CH6" s="21">
        <f t="shared" si="9"/>
        <v>176.37</v>
      </c>
      <c r="CI6" s="21">
        <f t="shared" si="9"/>
        <v>173.17</v>
      </c>
      <c r="CJ6" s="21">
        <f t="shared" si="9"/>
        <v>174.8</v>
      </c>
      <c r="CK6" s="21">
        <f t="shared" si="9"/>
        <v>170.2</v>
      </c>
      <c r="CL6" s="20" t="str">
        <f>IF(CL7="","",IF(CL7="-","【-】","【"&amp;SUBSTITUTE(TEXT(CL7,"#,##0.00"),"-","△")&amp;"】"))</f>
        <v>【138.75】</v>
      </c>
      <c r="CM6" s="21">
        <f>IF(CM7="",NA(),CM7)</f>
        <v>76.14</v>
      </c>
      <c r="CN6" s="21">
        <f t="shared" ref="CN6:CV6" si="10">IF(CN7="",NA(),CN7)</f>
        <v>59</v>
      </c>
      <c r="CO6" s="21">
        <f t="shared" si="10"/>
        <v>54.87</v>
      </c>
      <c r="CP6" s="21">
        <f t="shared" si="10"/>
        <v>67.28</v>
      </c>
      <c r="CQ6" s="21">
        <f t="shared" si="10"/>
        <v>76.319999999999993</v>
      </c>
      <c r="CR6" s="21">
        <f t="shared" si="10"/>
        <v>57.42</v>
      </c>
      <c r="CS6" s="21">
        <f t="shared" si="10"/>
        <v>56.72</v>
      </c>
      <c r="CT6" s="21">
        <f t="shared" si="10"/>
        <v>56.43</v>
      </c>
      <c r="CU6" s="21">
        <f t="shared" si="10"/>
        <v>55.82</v>
      </c>
      <c r="CV6" s="21">
        <f t="shared" si="10"/>
        <v>56.51</v>
      </c>
      <c r="CW6" s="20" t="str">
        <f>IF(CW7="","",IF(CW7="-","【-】","【"&amp;SUBSTITUTE(TEXT(CW7,"#,##0.00"),"-","△")&amp;"】"))</f>
        <v>【58.94】</v>
      </c>
      <c r="CX6" s="21">
        <f>IF(CX7="",NA(),CX7)</f>
        <v>91.88</v>
      </c>
      <c r="CY6" s="21">
        <f t="shared" ref="CY6:DG6" si="11">IF(CY7="",NA(),CY7)</f>
        <v>92.76</v>
      </c>
      <c r="CZ6" s="21">
        <f t="shared" si="11"/>
        <v>93.97</v>
      </c>
      <c r="DA6" s="21">
        <f t="shared" si="11"/>
        <v>94.64</v>
      </c>
      <c r="DB6" s="21">
        <f t="shared" si="11"/>
        <v>95.48</v>
      </c>
      <c r="DC6" s="21">
        <f t="shared" si="11"/>
        <v>90.42</v>
      </c>
      <c r="DD6" s="21">
        <f t="shared" si="11"/>
        <v>90.72</v>
      </c>
      <c r="DE6" s="21">
        <f t="shared" si="11"/>
        <v>91.07</v>
      </c>
      <c r="DF6" s="21">
        <f t="shared" si="11"/>
        <v>90.67</v>
      </c>
      <c r="DG6" s="21">
        <f t="shared" si="11"/>
        <v>90.62</v>
      </c>
      <c r="DH6" s="20" t="str">
        <f>IF(DH7="","",IF(DH7="-","【-】","【"&amp;SUBSTITUTE(TEXT(DH7,"#,##0.00"),"-","△")&amp;"】"))</f>
        <v>【95.91】</v>
      </c>
      <c r="DI6" s="21">
        <f>IF(DI7="",NA(),DI7)</f>
        <v>20.53</v>
      </c>
      <c r="DJ6" s="21">
        <f t="shared" ref="DJ6:DR6" si="12">IF(DJ7="",NA(),DJ7)</f>
        <v>24.43</v>
      </c>
      <c r="DK6" s="21">
        <f t="shared" si="12"/>
        <v>25.16</v>
      </c>
      <c r="DL6" s="21">
        <f t="shared" si="12"/>
        <v>22.81</v>
      </c>
      <c r="DM6" s="21">
        <f t="shared" si="12"/>
        <v>26.53</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1">
        <f t="shared" si="13"/>
        <v>1.37</v>
      </c>
      <c r="DZ6" s="21">
        <f t="shared" si="13"/>
        <v>1.34</v>
      </c>
      <c r="EA6" s="21">
        <f t="shared" si="13"/>
        <v>1.5</v>
      </c>
      <c r="EB6" s="21">
        <f t="shared" si="13"/>
        <v>1.4</v>
      </c>
      <c r="EC6" s="21">
        <f t="shared" si="13"/>
        <v>2.08</v>
      </c>
      <c r="ED6" s="20" t="str">
        <f>IF(ED7="","",IF(ED7="-","【-】","【"&amp;SUBSTITUTE(TEXT(ED7,"#,##0.00"),"-","△")&amp;"】"))</f>
        <v>【8.68】</v>
      </c>
      <c r="EE6" s="20">
        <f>IF(EE7="",NA(),EE7)</f>
        <v>0</v>
      </c>
      <c r="EF6" s="20">
        <f t="shared" ref="EF6:EN6" si="14">IF(EF7="",NA(),EF7)</f>
        <v>0</v>
      </c>
      <c r="EG6" s="20">
        <f t="shared" si="14"/>
        <v>0</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432032</v>
      </c>
      <c r="D7" s="23">
        <v>46</v>
      </c>
      <c r="E7" s="23">
        <v>17</v>
      </c>
      <c r="F7" s="23">
        <v>1</v>
      </c>
      <c r="G7" s="23">
        <v>0</v>
      </c>
      <c r="H7" s="23" t="s">
        <v>96</v>
      </c>
      <c r="I7" s="23" t="s">
        <v>97</v>
      </c>
      <c r="J7" s="23" t="s">
        <v>98</v>
      </c>
      <c r="K7" s="23" t="s">
        <v>99</v>
      </c>
      <c r="L7" s="23" t="s">
        <v>100</v>
      </c>
      <c r="M7" s="23" t="s">
        <v>101</v>
      </c>
      <c r="N7" s="24" t="s">
        <v>102</v>
      </c>
      <c r="O7" s="24">
        <v>78.709999999999994</v>
      </c>
      <c r="P7" s="24">
        <v>74.98</v>
      </c>
      <c r="Q7" s="24">
        <v>68.03</v>
      </c>
      <c r="R7" s="24">
        <v>3850</v>
      </c>
      <c r="S7" s="24">
        <v>30192</v>
      </c>
      <c r="T7" s="24">
        <v>210.55</v>
      </c>
      <c r="U7" s="24">
        <v>143.4</v>
      </c>
      <c r="V7" s="24">
        <v>22363</v>
      </c>
      <c r="W7" s="24">
        <v>7.92</v>
      </c>
      <c r="X7" s="24">
        <v>2823.61</v>
      </c>
      <c r="Y7" s="24">
        <v>110.89</v>
      </c>
      <c r="Z7" s="24">
        <v>99.67</v>
      </c>
      <c r="AA7" s="24">
        <v>101.91</v>
      </c>
      <c r="AB7" s="24">
        <v>105.33</v>
      </c>
      <c r="AC7" s="24">
        <v>125.51</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66.83</v>
      </c>
      <c r="AV7" s="24">
        <v>84.86</v>
      </c>
      <c r="AW7" s="24">
        <v>31.15</v>
      </c>
      <c r="AX7" s="24">
        <v>32.24</v>
      </c>
      <c r="AY7" s="24">
        <v>108.96</v>
      </c>
      <c r="AZ7" s="24">
        <v>68.17</v>
      </c>
      <c r="BA7" s="24">
        <v>55.6</v>
      </c>
      <c r="BB7" s="24">
        <v>59.4</v>
      </c>
      <c r="BC7" s="24">
        <v>68.27</v>
      </c>
      <c r="BD7" s="24">
        <v>74.790000000000006</v>
      </c>
      <c r="BE7" s="24">
        <v>78.430000000000007</v>
      </c>
      <c r="BF7" s="24">
        <v>574.57000000000005</v>
      </c>
      <c r="BG7" s="24">
        <v>702.15</v>
      </c>
      <c r="BH7" s="24">
        <v>573.02</v>
      </c>
      <c r="BI7" s="24">
        <v>584.52</v>
      </c>
      <c r="BJ7" s="24">
        <v>504.9</v>
      </c>
      <c r="BK7" s="24">
        <v>789.44</v>
      </c>
      <c r="BL7" s="24">
        <v>789.08</v>
      </c>
      <c r="BM7" s="24">
        <v>747.84</v>
      </c>
      <c r="BN7" s="24">
        <v>804.98</v>
      </c>
      <c r="BO7" s="24">
        <v>767.56</v>
      </c>
      <c r="BP7" s="24">
        <v>630.82000000000005</v>
      </c>
      <c r="BQ7" s="24">
        <v>98.07</v>
      </c>
      <c r="BR7" s="24">
        <v>87.82</v>
      </c>
      <c r="BS7" s="24">
        <v>97.85</v>
      </c>
      <c r="BT7" s="24">
        <v>89.33</v>
      </c>
      <c r="BU7" s="24">
        <v>99.4</v>
      </c>
      <c r="BV7" s="24">
        <v>87.29</v>
      </c>
      <c r="BW7" s="24">
        <v>88.25</v>
      </c>
      <c r="BX7" s="24">
        <v>90.17</v>
      </c>
      <c r="BY7" s="24">
        <v>88.71</v>
      </c>
      <c r="BZ7" s="24">
        <v>90.23</v>
      </c>
      <c r="CA7" s="24">
        <v>97.81</v>
      </c>
      <c r="CB7" s="24">
        <v>210.68</v>
      </c>
      <c r="CC7" s="24">
        <v>229.84</v>
      </c>
      <c r="CD7" s="24">
        <v>212.85</v>
      </c>
      <c r="CE7" s="24">
        <v>211.2</v>
      </c>
      <c r="CF7" s="24">
        <v>208.78</v>
      </c>
      <c r="CG7" s="24">
        <v>176.67</v>
      </c>
      <c r="CH7" s="24">
        <v>176.37</v>
      </c>
      <c r="CI7" s="24">
        <v>173.17</v>
      </c>
      <c r="CJ7" s="24">
        <v>174.8</v>
      </c>
      <c r="CK7" s="24">
        <v>170.2</v>
      </c>
      <c r="CL7" s="24">
        <v>138.75</v>
      </c>
      <c r="CM7" s="24">
        <v>76.14</v>
      </c>
      <c r="CN7" s="24">
        <v>59</v>
      </c>
      <c r="CO7" s="24">
        <v>54.87</v>
      </c>
      <c r="CP7" s="24">
        <v>67.28</v>
      </c>
      <c r="CQ7" s="24">
        <v>76.319999999999993</v>
      </c>
      <c r="CR7" s="24">
        <v>57.42</v>
      </c>
      <c r="CS7" s="24">
        <v>56.72</v>
      </c>
      <c r="CT7" s="24">
        <v>56.43</v>
      </c>
      <c r="CU7" s="24">
        <v>55.82</v>
      </c>
      <c r="CV7" s="24">
        <v>56.51</v>
      </c>
      <c r="CW7" s="24">
        <v>58.94</v>
      </c>
      <c r="CX7" s="24">
        <v>91.88</v>
      </c>
      <c r="CY7" s="24">
        <v>92.76</v>
      </c>
      <c r="CZ7" s="24">
        <v>93.97</v>
      </c>
      <c r="DA7" s="24">
        <v>94.64</v>
      </c>
      <c r="DB7" s="24">
        <v>95.48</v>
      </c>
      <c r="DC7" s="24">
        <v>90.42</v>
      </c>
      <c r="DD7" s="24">
        <v>90.72</v>
      </c>
      <c r="DE7" s="24">
        <v>91.07</v>
      </c>
      <c r="DF7" s="24">
        <v>90.67</v>
      </c>
      <c r="DG7" s="24">
        <v>90.62</v>
      </c>
      <c r="DH7" s="24">
        <v>95.91</v>
      </c>
      <c r="DI7" s="24">
        <v>20.53</v>
      </c>
      <c r="DJ7" s="24">
        <v>24.43</v>
      </c>
      <c r="DK7" s="24">
        <v>25.16</v>
      </c>
      <c r="DL7" s="24">
        <v>22.81</v>
      </c>
      <c r="DM7" s="24">
        <v>26.53</v>
      </c>
      <c r="DN7" s="24">
        <v>29.23</v>
      </c>
      <c r="DO7" s="24">
        <v>20.78</v>
      </c>
      <c r="DP7" s="24">
        <v>23.54</v>
      </c>
      <c r="DQ7" s="24">
        <v>25.86</v>
      </c>
      <c r="DR7" s="24">
        <v>26.9</v>
      </c>
      <c r="DS7" s="24">
        <v>41.09</v>
      </c>
      <c r="DT7" s="24">
        <v>0</v>
      </c>
      <c r="DU7" s="24">
        <v>0</v>
      </c>
      <c r="DV7" s="24">
        <v>0</v>
      </c>
      <c r="DW7" s="24">
        <v>0</v>
      </c>
      <c r="DX7" s="24">
        <v>0</v>
      </c>
      <c r="DY7" s="24">
        <v>1.37</v>
      </c>
      <c r="DZ7" s="24">
        <v>1.34</v>
      </c>
      <c r="EA7" s="24">
        <v>1.5</v>
      </c>
      <c r="EB7" s="24">
        <v>1.4</v>
      </c>
      <c r="EC7" s="24">
        <v>2.08</v>
      </c>
      <c r="ED7" s="24">
        <v>8.68</v>
      </c>
      <c r="EE7" s="24">
        <v>0</v>
      </c>
      <c r="EF7" s="24">
        <v>0</v>
      </c>
      <c r="EG7" s="24">
        <v>0</v>
      </c>
      <c r="EH7" s="24">
        <v>0</v>
      </c>
      <c r="EI7" s="24">
        <v>0</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2025-02-17T06:54:34Z</cp:lastPrinted>
  <dcterms:created xsi:type="dcterms:W3CDTF">2025-01-24T07:07:14Z</dcterms:created>
  <dcterms:modified xsi:type="dcterms:W3CDTF">2025-02-17T06:56:25Z</dcterms:modified>
  <cp:category/>
</cp:coreProperties>
</file>