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10 上天草市\【完】病院\"/>
    </mc:Choice>
  </mc:AlternateContent>
  <workbookProtection workbookAlgorithmName="SHA-512" workbookHashValue="Bgqnp0kGCZV1z6W3Cbe34V7BeNXNahJ5mMPtpwGvsdVPyRRnArB8nSy+R00SoGykHFMV2YTmOpHhdg64msk4zQ==" workbookSaltValue="O6R71JgdOaZlNQ9EJaUUzg==" workbookSpinCount="100000" lockStructure="1"/>
  <bookViews>
    <workbookView xWindow="0" yWindow="0" windowWidth="19200" windowHeight="707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KV80" i="4" s="1"/>
  <c r="FE7" i="5"/>
  <c r="FD7" i="5"/>
  <c r="FC7" i="5"/>
  <c r="FB7" i="5"/>
  <c r="FA7" i="5"/>
  <c r="EZ7" i="5"/>
  <c r="EX7" i="5"/>
  <c r="EW7" i="5"/>
  <c r="EV7" i="5"/>
  <c r="EU7" i="5"/>
  <c r="HI80" i="4" s="1"/>
  <c r="ET7" i="5"/>
  <c r="GT80" i="4" s="1"/>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AE56" i="4" s="1"/>
  <c r="CF7" i="5"/>
  <c r="P56" i="4" s="1"/>
  <c r="CE7" i="5"/>
  <c r="BX55" i="4" s="1"/>
  <c r="CD7" i="5"/>
  <c r="CC7" i="5"/>
  <c r="CB7" i="5"/>
  <c r="CA7" i="5"/>
  <c r="P55" i="4" s="1"/>
  <c r="BY7" i="5"/>
  <c r="BX7" i="5"/>
  <c r="BW7" i="5"/>
  <c r="BV7" i="5"/>
  <c r="KU34" i="4" s="1"/>
  <c r="BU7" i="5"/>
  <c r="BT7" i="5"/>
  <c r="BS7" i="5"/>
  <c r="BR7" i="5"/>
  <c r="BQ7" i="5"/>
  <c r="BP7" i="5"/>
  <c r="BN7" i="5"/>
  <c r="IZ34" i="4" s="1"/>
  <c r="BM7" i="5"/>
  <c r="BL7" i="5"/>
  <c r="BK7" i="5"/>
  <c r="BJ7" i="5"/>
  <c r="BI7" i="5"/>
  <c r="BH7" i="5"/>
  <c r="BG7" i="5"/>
  <c r="BF7" i="5"/>
  <c r="HG33" i="4" s="1"/>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JW10" i="4" s="1"/>
  <c r="AC6" i="5"/>
  <c r="AB6" i="5"/>
  <c r="LP8" i="4" s="1"/>
  <c r="AA6" i="5"/>
  <c r="Z6" i="5"/>
  <c r="ID8" i="4" s="1"/>
  <c r="Y6" i="5"/>
  <c r="FZ12" i="4" s="1"/>
  <c r="X6" i="5"/>
  <c r="EG12" i="4" s="1"/>
  <c r="W6" i="5"/>
  <c r="V6" i="5"/>
  <c r="U6" i="5"/>
  <c r="B12" i="4" s="1"/>
  <c r="T6" i="5"/>
  <c r="FZ10" i="4" s="1"/>
  <c r="S6" i="5"/>
  <c r="EG10" i="4" s="1"/>
  <c r="R6" i="5"/>
  <c r="Q6" i="5"/>
  <c r="P6" i="5"/>
  <c r="B10" i="4" s="1"/>
  <c r="O6" i="5"/>
  <c r="N6" i="5"/>
  <c r="EG8" i="4" s="1"/>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O80" i="4"/>
  <c r="LZ80" i="4"/>
  <c r="KG80" i="4"/>
  <c r="JB80" i="4"/>
  <c r="IM80" i="4"/>
  <c r="HX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MN55" i="4"/>
  <c r="LY55" i="4"/>
  <c r="LJ55" i="4"/>
  <c r="KU55" i="4"/>
  <c r="KF55" i="4"/>
  <c r="IZ55" i="4"/>
  <c r="IK55" i="4"/>
  <c r="HV55" i="4"/>
  <c r="HG55" i="4"/>
  <c r="GR55" i="4"/>
  <c r="FL55" i="4"/>
  <c r="EH55" i="4"/>
  <c r="DS55" i="4"/>
  <c r="DD55" i="4"/>
  <c r="BI55" i="4"/>
  <c r="AT55" i="4"/>
  <c r="AE55" i="4"/>
  <c r="MN34" i="4"/>
  <c r="LY34" i="4"/>
  <c r="LJ34" i="4"/>
  <c r="KF34" i="4"/>
  <c r="IK34" i="4"/>
  <c r="HV34" i="4"/>
  <c r="HG34" i="4"/>
  <c r="GR34" i="4"/>
  <c r="FL34" i="4"/>
  <c r="EW34" i="4"/>
  <c r="EH34" i="4"/>
  <c r="DS34" i="4"/>
  <c r="DD34" i="4"/>
  <c r="BI34" i="4"/>
  <c r="AT34" i="4"/>
  <c r="AE34" i="4"/>
  <c r="MN33" i="4"/>
  <c r="LY33" i="4"/>
  <c r="LJ33" i="4"/>
  <c r="KU33" i="4"/>
  <c r="KF33" i="4"/>
  <c r="IZ33" i="4"/>
  <c r="IK33" i="4"/>
  <c r="HV33" i="4"/>
  <c r="GR33" i="4"/>
  <c r="FL33" i="4"/>
  <c r="EH33" i="4"/>
  <c r="DS33" i="4"/>
  <c r="DD33" i="4"/>
  <c r="BI33" i="4"/>
  <c r="AT33" i="4"/>
  <c r="AE33" i="4"/>
  <c r="LP12" i="4"/>
  <c r="CN12" i="4"/>
  <c r="AU12" i="4"/>
  <c r="ID10" i="4"/>
  <c r="CN10" i="4"/>
  <c r="AU10" i="4"/>
  <c r="JW8" i="4"/>
  <c r="AU8" i="4"/>
  <c r="BX78" i="4" l="1"/>
  <c r="BX54" i="4"/>
  <c r="BX32" i="4"/>
  <c r="MO78" i="4"/>
  <c r="MN54" i="4"/>
  <c r="MN32" i="4"/>
  <c r="JB78" i="4"/>
  <c r="IZ54" i="4"/>
  <c r="IZ32" i="4"/>
  <c r="FO78" i="4"/>
  <c r="FL32" i="4"/>
  <c r="FL54" i="4"/>
  <c r="C11" i="5"/>
  <c r="D11" i="5"/>
  <c r="E11" i="5"/>
  <c r="B11" i="5"/>
  <c r="KV78" i="4" l="1"/>
  <c r="KU54" i="4"/>
  <c r="KU32" i="4"/>
  <c r="HI78" i="4"/>
  <c r="DV78" i="4"/>
  <c r="DS54" i="4"/>
  <c r="DS32" i="4"/>
  <c r="AE54" i="4"/>
  <c r="AE32" i="4"/>
  <c r="HG54" i="4"/>
  <c r="HG32" i="4"/>
  <c r="AE78" i="4"/>
  <c r="P78" i="4"/>
  <c r="P54" i="4"/>
  <c r="P32" i="4"/>
  <c r="KG78" i="4"/>
  <c r="KF54" i="4"/>
  <c r="KF32" i="4"/>
  <c r="GT78" i="4"/>
  <c r="GR54" i="4"/>
  <c r="GR32" i="4"/>
  <c r="DG78" i="4"/>
  <c r="DD54" i="4"/>
  <c r="DD32" i="4"/>
  <c r="HX78" i="4"/>
  <c r="HV54" i="4"/>
  <c r="HV32" i="4"/>
  <c r="EK78" i="4"/>
  <c r="EH54" i="4"/>
  <c r="EH32" i="4"/>
  <c r="AT78" i="4"/>
  <c r="AT54" i="4"/>
  <c r="AT32" i="4"/>
  <c r="LK78" i="4"/>
  <c r="LJ54" i="4"/>
  <c r="LJ32" i="4"/>
  <c r="EZ78" i="4"/>
  <c r="EW54" i="4"/>
  <c r="EW32" i="4"/>
  <c r="BI54" i="4"/>
  <c r="BI32" i="4"/>
  <c r="LZ78" i="4"/>
  <c r="LY54" i="4"/>
  <c r="LY32" i="4"/>
  <c r="IK54" i="4"/>
  <c r="BI78" i="4"/>
  <c r="IM78" i="4"/>
  <c r="IK32" i="4"/>
</calcChain>
</file>

<file path=xl/sharedStrings.xml><?xml version="1.0" encoding="utf-8"?>
<sst xmlns="http://schemas.openxmlformats.org/spreadsheetml/2006/main" count="342" uniqueCount="186">
  <si>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</si>
  <si>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</si>
  <si>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</si>
  <si>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</si>
  <si>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</si>
  <si>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</si>
  <si>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</si>
  <si>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</si>
  <si>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</si>
  <si>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</si>
  <si>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</si>
  <si>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</si>
  <si>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</si>
  <si>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</si>
  <si>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</si>
  <si>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</si>
  <si>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</si>
  <si>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</si>
  <si>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</si>
  <si>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</si>
  <si>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</si>
  <si>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</si>
  <si>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</si>
  <si>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</si>
  <si>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</si>
  <si>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</si>
  <si>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</si>
  <si>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</si>
  <si>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</si>
  <si>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</si>
  <si>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</si>
  <si>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</si>
  <si>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</si>
  <si>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</si>
  <si>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</si>
  <si>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</si>
  <si>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</si>
  <si>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</si>
  <si>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</si>
  <si>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</si>
  <si>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</si>
  <si>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</si>
  <si>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</si>
  <si>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</si>
  <si>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</si>
  <si>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</si>
  <si>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</si>
  <si>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</si>
  <si>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</si>
  <si>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</si>
  <si>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</si>
  <si>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</si>
  <si>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</si>
  <si>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</si>
  <si>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</si>
  <si>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</si>
  <si>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</si>
  <si>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</si>
  <si>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</si>
  <si>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</si>
  <si>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</si>
  <si>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</si>
  <si>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</si>
  <si>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</si>
  <si>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</si>
  <si>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</si>
  <si>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</si>
  <si>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</si>
  <si>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</si>
  <si>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</si>
  <si>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</si>
  <si>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</si>
  <si>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</si>
  <si>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</si>
  <si>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</si>
  <si>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</si>
  <si>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</si>
  <si>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</si>
  <si>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</si>
  <si>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</si>
  <si>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</si>
  <si>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</si>
  <si>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</si>
  <si>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</si>
  <si>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</si>
  <si>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</si>
  <si>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</si>
  <si>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</si>
  <si>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</si>
  <si>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</si>
  <si>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</si>
  <si>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</si>
  <si>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</si>
  <si>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</si>
  <si>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</si>
  <si>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</si>
  <si>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</si>
  <si>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</si>
  <si>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</si>
  <si>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</si>
  <si>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</si>
  <si>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</si>
  <si>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</si>
  <si>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</si>
  <si>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</si>
  <si>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</si>
  <si>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</si>
  <si>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</si>
  <si>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</si>
  <si>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</si>
  <si>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</si>
  <si>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</si>
  <si>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</si>
  <si>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</si>
  <si>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</si>
  <si>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</si>
  <si>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</si>
  <si>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</si>
  <si>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</si>
  <si>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</si>
  <si>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</si>
  <si>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</si>
  <si>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</si>
  <si>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</si>
  <si>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</si>
  <si>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</si>
  <si>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</si>
  <si>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</si>
  <si>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</si>
  <si>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</si>
  <si>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</si>
  <si>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</si>
  <si>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</si>
  <si>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</si>
  <si>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</si>
  <si>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</si>
  <si>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</si>
  <si>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</si>
  <si>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</si>
  <si>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</si>
  <si>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</si>
  <si>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</si>
  <si>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</si>
  <si>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</si>
  <si>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</si>
  <si>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</si>
  <si>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</si>
  <si>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</si>
  <si>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</si>
  <si>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</si>
  <si>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</si>
  <si>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</si>
  <si>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</si>
  <si>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</si>
  <si>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</si>
  <si>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</si>
  <si>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</si>
  <si>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</si>
  <si>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</si>
  <si>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</si>
  <si>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</si>
  <si>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</si>
  <si>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</si>
  <si>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</si>
  <si>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上天草市</t>
  </si>
  <si>
    <t>上天草総合病院</t>
  </si>
  <si>
    <t>条例全部</t>
  </si>
  <si>
    <t>病院事業</t>
  </si>
  <si>
    <t>一般病院</t>
  </si>
  <si>
    <t>100床以上～200床未満</t>
  </si>
  <si>
    <t>自治体職員</t>
  </si>
  <si>
    <t>直営</t>
  </si>
  <si>
    <t>対象</t>
  </si>
  <si>
    <t>ド 透 訓</t>
  </si>
  <si>
    <t>救 臨 へ 災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</si>
  <si>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</si>
  <si>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</si>
  <si>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</si>
  <si>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</si>
  <si>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</si>
  <si>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</si>
  <si>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</si>
  <si>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信頼される地域医療を病院理念とし、地域のかかりつけ医機能も含め、へき地・小児・救急・災害の政策医療を実施、過疎地域における地域に根ざした医療を提供している。
　また、付属施設である健康管理センター、訪問看護ステーション、介護老人保健施設、在宅介護支援センター、居宅介護支援センター、教良木診療所を有し、医療はもとより予防・介護・在宅までをカバーし、地域住民が住み慣れた地域で暮らせるよう、地域包括ケアシステムを実践しその役割を担っている。</t>
    <rPh sb="1" eb="3">
      <t>シンライ</t>
    </rPh>
    <rPh sb="6" eb="10">
      <t>チイキイリョウ</t>
    </rPh>
    <phoneticPr fontId="5"/>
  </si>
  <si>
    <t>　Ｒ５年度とＲ４年度経常収支を比較すると新型コロナウイルス感染症関連補助金による医業外収入の影響で減益となっているが、黒字で終えることができた。入院収益の増加によることに起因しているが、入院患者数は微増でありベッドコントロールによる収益の増加が大きい。また、年度末には一部診療科にてオンライン診療を開始し、過疎地域における医療提供の選択肢を広げている。
　現在の場所へ移転して３２年が経過し耐用年数も法定年数に近づきつつある中、持続可能な病院経営を行うためには、今後も医療機器、設備への投資は必須であるが、地域医療構想に基づいた経営統合も視野に入れ対応していく。
　今後も医師確保、ベッドコントロール、施設基準の上位基準取得による増収、地域医療構想に基づいた適正病床数への減床、集患対策を実施、使用物品、燃料等の節減を重要課題として地域医療に寄与していきたい。
　なお、現在はＲ５年度末に策定した経営強化プランに沿った中期的な経営強化計画を実施中である。</t>
    <rPh sb="3" eb="5">
      <t>ネンド</t>
    </rPh>
    <rPh sb="8" eb="10">
      <t>ネンド</t>
    </rPh>
    <rPh sb="20" eb="22">
      <t>シンガタ</t>
    </rPh>
    <rPh sb="29" eb="34">
      <t>カンセンショウカンレン</t>
    </rPh>
    <rPh sb="34" eb="37">
      <t>ホジョキン</t>
    </rPh>
    <rPh sb="40" eb="45">
      <t>イギョウガイシュウニュウ</t>
    </rPh>
    <rPh sb="46" eb="48">
      <t>エイキョウ</t>
    </rPh>
    <rPh sb="59" eb="61">
      <t>クロジ</t>
    </rPh>
    <rPh sb="62" eb="63">
      <t>オ</t>
    </rPh>
    <rPh sb="72" eb="76">
      <t>ニュウインシュウエキ</t>
    </rPh>
    <rPh sb="85" eb="87">
      <t>キイン</t>
    </rPh>
    <rPh sb="93" eb="95">
      <t>ニュウイン</t>
    </rPh>
    <rPh sb="95" eb="98">
      <t>カンジャスウ</t>
    </rPh>
    <rPh sb="99" eb="101">
      <t>ビゾウ</t>
    </rPh>
    <rPh sb="116" eb="118">
      <t>シュウエキ</t>
    </rPh>
    <rPh sb="119" eb="121">
      <t>ゾウカ</t>
    </rPh>
    <rPh sb="122" eb="123">
      <t>オオ</t>
    </rPh>
    <rPh sb="178" eb="180">
      <t>ゲンザイ</t>
    </rPh>
    <rPh sb="181" eb="183">
      <t>バショ</t>
    </rPh>
    <rPh sb="184" eb="186">
      <t>イテン</t>
    </rPh>
    <rPh sb="253" eb="259">
      <t>チイキイリョウコウソウ</t>
    </rPh>
    <rPh sb="260" eb="261">
      <t>モト</t>
    </rPh>
    <rPh sb="264" eb="268">
      <t>ケイエイトウゴウ</t>
    </rPh>
    <rPh sb="269" eb="271">
      <t>シヤ</t>
    </rPh>
    <rPh sb="272" eb="273">
      <t>イ</t>
    </rPh>
    <rPh sb="274" eb="276">
      <t>タイオウ</t>
    </rPh>
    <rPh sb="283" eb="285">
      <t>コンゴ</t>
    </rPh>
    <rPh sb="318" eb="324">
      <t>チイキイリョウコウソウ</t>
    </rPh>
    <rPh sb="325" eb="326">
      <t>モト</t>
    </rPh>
    <rPh sb="329" eb="331">
      <t>テキセイ</t>
    </rPh>
    <rPh sb="331" eb="334">
      <t>ビョウショウスウ</t>
    </rPh>
    <rPh sb="337" eb="338">
      <t>ユカ</t>
    </rPh>
    <rPh sb="347" eb="351">
      <t>シヨウブッピン</t>
    </rPh>
    <rPh sb="352" eb="355">
      <t>ネンリョウトウ</t>
    </rPh>
    <rPh sb="356" eb="358">
      <t>セツゲン</t>
    </rPh>
    <rPh sb="366" eb="370">
      <t>チイキイリョウ</t>
    </rPh>
    <rPh sb="371" eb="373">
      <t>キヨ</t>
    </rPh>
    <rPh sb="385" eb="387">
      <t>ゲンザイ</t>
    </rPh>
    <rPh sb="398" eb="402">
      <t>ケイエイキョウカ</t>
    </rPh>
    <rPh sb="406" eb="407">
      <t>ソ</t>
    </rPh>
    <phoneticPr fontId="5"/>
  </si>
  <si>
    <t>①②類似病院平均値、全国平均値をそれぞれ下回っている。
　耐用年数を超えている設備及び機械備品に対して計画的な
　改修、入替を実施しており医療の質の確保ができている。　
③全国平均を下回っているが建物及び機械備品の耐用年数を
　考慮すると老朽化が進んでいるため計画的な更新を実施し
　ていきたい。</t>
    <rPh sb="2" eb="6">
      <t>ルイジビョウイン</t>
    </rPh>
    <rPh sb="6" eb="9">
      <t>ヘイキンチ</t>
    </rPh>
    <rPh sb="10" eb="14">
      <t>ゼンコクヘイキン</t>
    </rPh>
    <rPh sb="14" eb="15">
      <t>チ</t>
    </rPh>
    <rPh sb="20" eb="22">
      <t>シタマワ</t>
    </rPh>
    <rPh sb="31" eb="32">
      <t>コ</t>
    </rPh>
    <rPh sb="36" eb="38">
      <t>セツビ</t>
    </rPh>
    <rPh sb="38" eb="39">
      <t>オヨ</t>
    </rPh>
    <rPh sb="40" eb="44">
      <t>キカイビヒン</t>
    </rPh>
    <rPh sb="45" eb="46">
      <t>タイ</t>
    </rPh>
    <rPh sb="52" eb="53">
      <t>カイ</t>
    </rPh>
    <rPh sb="53" eb="54">
      <t>オサム</t>
    </rPh>
    <rPh sb="57" eb="59">
      <t>イレカエ</t>
    </rPh>
    <rPh sb="60" eb="62">
      <t>ジッシ</t>
    </rPh>
    <rPh sb="66" eb="68">
      <t>イリョウ</t>
    </rPh>
    <rPh sb="69" eb="70">
      <t>シツ</t>
    </rPh>
    <rPh sb="83" eb="87">
      <t>ゼンコクヘイキン</t>
    </rPh>
    <rPh sb="88" eb="90">
      <t>シタマワ</t>
    </rPh>
    <rPh sb="95" eb="97">
      <t>タテモノ</t>
    </rPh>
    <rPh sb="97" eb="98">
      <t>オヨ</t>
    </rPh>
    <rPh sb="104" eb="108">
      <t>タイヨウネンスウ</t>
    </rPh>
    <rPh sb="109" eb="111">
      <t>コウリョ</t>
    </rPh>
    <rPh sb="118" eb="119">
      <t>スス</t>
    </rPh>
    <rPh sb="125" eb="128">
      <t>ケイカクテキ</t>
    </rPh>
    <rPh sb="129" eb="131">
      <t>コウシン</t>
    </rPh>
    <rPh sb="132" eb="134">
      <t>ジッシ</t>
    </rPh>
    <phoneticPr fontId="5"/>
  </si>
  <si>
    <r>
      <t>①②③</t>
    </r>
    <r>
      <rPr>
        <sz val="9"/>
        <rFont val="ＭＳ ゴシック"/>
        <family val="3"/>
        <charset val="128"/>
      </rPr>
      <t>経常収支比率、医業収支比率、修正医業収支比率は全国平均、類似病院平均値よりも上回っており、入院収益の増収が主な黒字要因である。</t>
    </r>
    <r>
      <rPr>
        <sz val="11"/>
        <rFont val="ＭＳ ゴシック"/>
        <family val="3"/>
        <charset val="128"/>
      </rPr>
      <t xml:space="preserve">
④</t>
    </r>
    <r>
      <rPr>
        <sz val="9"/>
        <rFont val="ＭＳ ゴシック"/>
        <family val="3"/>
        <charset val="128"/>
      </rPr>
      <t>病床利用率はＲ４年度と比較すると増加した。新型コロナウイルス感染症が５類感染症に移行したことに伴い、院内感染拡大防止のために実施していた入院受入制限を少なくしたことが増加要因である。急性期から回復期へのベッドコントロールに注力して今後も取り組んでいく。</t>
    </r>
    <r>
      <rPr>
        <sz val="11"/>
        <rFont val="ＭＳ ゴシック"/>
        <family val="3"/>
        <charset val="128"/>
      </rPr>
      <t xml:space="preserve">
⑤</t>
    </r>
    <r>
      <rPr>
        <sz val="9"/>
        <rFont val="ＭＳ ゴシック"/>
        <family val="3"/>
        <charset val="128"/>
      </rPr>
      <t xml:space="preserve">入院患者１人１日あたり収益について、全国平均、類似病院平均を大きく下回っている。慢性期療養病床を抱えることから平均単価を上げることは困難であるが、急性期病床、地域包括ケア病床のベッドコントロールや取得可能な加算、上位施設基準の取得を目指して収入増加策に取り組む。
</t>
    </r>
    <r>
      <rPr>
        <sz val="11"/>
        <rFont val="ＭＳ ゴシック"/>
        <family val="3"/>
        <charset val="128"/>
      </rPr>
      <t>⑥</t>
    </r>
    <r>
      <rPr>
        <sz val="9"/>
        <rFont val="ＭＳ ゴシック"/>
        <family val="3"/>
        <charset val="128"/>
      </rPr>
      <t>外来患者１人１日当たり収益についても⑤と同様、現状では平均値を大きく下回る。常勤外科医不在のため、緊急で専門的な処置が必要な患者の受け入れが少なく、また軽度治療の再診患者が多いことが要因である。外科医採用に注力し単価増を図っていく。</t>
    </r>
    <r>
      <rPr>
        <sz val="11"/>
        <rFont val="ＭＳ ゴシック"/>
        <family val="3"/>
        <charset val="128"/>
      </rPr>
      <t xml:space="preserve">
⑦</t>
    </r>
    <r>
      <rPr>
        <sz val="9"/>
        <rFont val="ＭＳ ゴシック"/>
        <family val="3"/>
        <charset val="128"/>
      </rPr>
      <t>職員給与費対医業収益比率はＲ４年度と比較すると、職員数の減少に伴う比率低下が大きい。今後も６０％を下回るような経営を目指していく。</t>
    </r>
    <r>
      <rPr>
        <sz val="11"/>
        <rFont val="ＭＳ ゴシック"/>
        <family val="3"/>
        <charset val="128"/>
      </rPr>
      <t xml:space="preserve">
⑧</t>
    </r>
    <r>
      <rPr>
        <sz val="9"/>
        <rFont val="ＭＳ ゴシック"/>
        <family val="3"/>
        <charset val="128"/>
      </rPr>
      <t>物価上昇により材料費が高騰したが節減を行い、Ｒ４年度と比較すると支出額の抑制ができた。</t>
    </r>
    <r>
      <rPr>
        <sz val="11"/>
        <rFont val="ＭＳ ゴシック"/>
        <family val="3"/>
        <charset val="128"/>
      </rPr>
      <t xml:space="preserve">
⑨</t>
    </r>
    <r>
      <rPr>
        <sz val="9"/>
        <rFont val="ＭＳ ゴシック"/>
        <family val="3"/>
        <charset val="128"/>
      </rPr>
      <t>累積欠損金が本年度決算にて解消した。</t>
    </r>
    <rPh sb="10" eb="16">
      <t>イギョウシュウシヒリツ</t>
    </rPh>
    <rPh sb="17" eb="19">
      <t>シュウセイ</t>
    </rPh>
    <rPh sb="19" eb="21">
      <t>イギョウ</t>
    </rPh>
    <rPh sb="21" eb="25">
      <t>シュウシヒリツ</t>
    </rPh>
    <rPh sb="53" eb="55">
      <t>ゾウシュウ</t>
    </rPh>
    <rPh sb="56" eb="57">
      <t>オモ</t>
    </rPh>
    <rPh sb="58" eb="62">
      <t>クロジヨウイン</t>
    </rPh>
    <rPh sb="68" eb="70">
      <t>ネンド</t>
    </rPh>
    <rPh sb="71" eb="73">
      <t>ヒカク</t>
    </rPh>
    <rPh sb="76" eb="78">
      <t>ジャッカン</t>
    </rPh>
    <rPh sb="78" eb="80">
      <t>ゾウカ</t>
    </rPh>
    <rPh sb="89" eb="91">
      <t>シンガタ</t>
    </rPh>
    <rPh sb="98" eb="101">
      <t>カンセンショウ</t>
    </rPh>
    <rPh sb="103" eb="104">
      <t>ルイ</t>
    </rPh>
    <rPh sb="104" eb="107">
      <t>カンセンショウ</t>
    </rPh>
    <rPh sb="108" eb="110">
      <t>イコウ</t>
    </rPh>
    <rPh sb="115" eb="116">
      <t>トモナ</t>
    </rPh>
    <rPh sb="118" eb="122">
      <t>インナイカンセン</t>
    </rPh>
    <rPh sb="122" eb="126">
      <t>カクダイボウシ</t>
    </rPh>
    <rPh sb="130" eb="132">
      <t>ジッシ</t>
    </rPh>
    <rPh sb="136" eb="139">
      <t>ニュウインウ</t>
    </rPh>
    <rPh sb="139" eb="140">
      <t>イ</t>
    </rPh>
    <rPh sb="140" eb="142">
      <t>セイゲン</t>
    </rPh>
    <rPh sb="143" eb="144">
      <t>スク</t>
    </rPh>
    <rPh sb="151" eb="153">
      <t>ゾウカ</t>
    </rPh>
    <rPh sb="153" eb="155">
      <t>ヨウイン</t>
    </rPh>
    <rPh sb="159" eb="162">
      <t>キュウセイキ</t>
    </rPh>
    <rPh sb="164" eb="167">
      <t>カイフクキ</t>
    </rPh>
    <rPh sb="179" eb="181">
      <t>チュウリョク</t>
    </rPh>
    <rPh sb="183" eb="185">
      <t>コンゴ</t>
    </rPh>
    <rPh sb="186" eb="187">
      <t>ト</t>
    </rPh>
    <rPh sb="188" eb="189">
      <t>ク</t>
    </rPh>
    <rPh sb="197" eb="201">
      <t>ルイジビョウイン</t>
    </rPh>
    <rPh sb="201" eb="203">
      <t>ヘイキン</t>
    </rPh>
    <rPh sb="204" eb="205">
      <t>オオ</t>
    </rPh>
    <rPh sb="209" eb="211">
      <t>シタマワ</t>
    </rPh>
    <rPh sb="216" eb="219">
      <t>マンセイキ</t>
    </rPh>
    <rPh sb="219" eb="222">
      <t>リョウヨウビョウ</t>
    </rPh>
    <rPh sb="222" eb="223">
      <t>ユカ</t>
    </rPh>
    <rPh sb="224" eb="225">
      <t>カカ</t>
    </rPh>
    <rPh sb="231" eb="233">
      <t>タンカ</t>
    </rPh>
    <rPh sb="234" eb="235">
      <t>ア</t>
    </rPh>
    <rPh sb="242" eb="244">
      <t>コンナン</t>
    </rPh>
    <rPh sb="249" eb="252">
      <t>キュウセイキ</t>
    </rPh>
    <rPh sb="252" eb="254">
      <t>ビョウショウ</t>
    </rPh>
    <rPh sb="255" eb="259">
      <t>チイキホウカツ</t>
    </rPh>
    <rPh sb="279" eb="281">
      <t>カサン</t>
    </rPh>
    <rPh sb="282" eb="284">
      <t>ジョウイ</t>
    </rPh>
    <rPh sb="284" eb="288">
      <t>シセツキジュン</t>
    </rPh>
    <rPh sb="289" eb="291">
      <t>シュトク</t>
    </rPh>
    <rPh sb="292" eb="294">
      <t>メザ</t>
    </rPh>
    <rPh sb="298" eb="299">
      <t>サク</t>
    </rPh>
    <rPh sb="300" eb="301">
      <t>ト</t>
    </rPh>
    <rPh sb="302" eb="303">
      <t>ク</t>
    </rPh>
    <rPh sb="307" eb="311">
      <t>ガイライカンジャ</t>
    </rPh>
    <rPh sb="360" eb="361">
      <t>ヒ</t>
    </rPh>
    <rPh sb="366" eb="367">
      <t>ホド</t>
    </rPh>
    <rPh sb="368" eb="371">
      <t>センモンテキ</t>
    </rPh>
    <rPh sb="432" eb="434">
      <t>ネンド</t>
    </rPh>
    <rPh sb="435" eb="437">
      <t>ヒカク</t>
    </rPh>
    <rPh sb="439" eb="441">
      <t>ビゲン</t>
    </rPh>
    <rPh sb="443" eb="447">
      <t>イギョウシュウエキ</t>
    </rPh>
    <rPh sb="448" eb="450">
      <t>ゾウシュウ</t>
    </rPh>
    <rPh sb="452" eb="457">
      <t>タイイギョウシュウエキ</t>
    </rPh>
    <rPh sb="457" eb="459">
      <t>ヒリツ</t>
    </rPh>
    <rPh sb="460" eb="462">
      <t>ヒリツ</t>
    </rPh>
    <rPh sb="465" eb="467">
      <t>テイカ</t>
    </rPh>
    <rPh sb="471" eb="474">
      <t>ショクインスウ</t>
    </rPh>
    <rPh sb="475" eb="477">
      <t>ゲンショウ</t>
    </rPh>
    <rPh sb="478" eb="479">
      <t>トモナ</t>
    </rPh>
    <rPh sb="489" eb="491">
      <t>コンゴ</t>
    </rPh>
    <rPh sb="496" eb="499">
      <t>ザイリョウヒ</t>
    </rPh>
    <rPh sb="500" eb="502">
      <t>コウトウ</t>
    </rPh>
    <rPh sb="505" eb="507">
      <t>セツゲン</t>
    </rPh>
    <rPh sb="508" eb="509">
      <t>オコナ</t>
    </rPh>
    <rPh sb="515" eb="517">
      <t>ヒカク</t>
    </rPh>
    <rPh sb="541" eb="542">
      <t>ホン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</si>
</sst>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2" fillId="0" borderId="5"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7"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0" xfId="0" applyFont="1" applyAlignment="1">
      <alignment horizontal="left" vertical="center" shrinkToFit="1"/>
    </xf>
    <xf numFmtId="0" fontId="22"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80.8</c:v>
                </c:pt>
                <c:pt idx="1">
                  <c:v>82</c:v>
                </c:pt>
                <c:pt idx="2">
                  <c:v>78.7</c:v>
                </c:pt>
                <c:pt idx="3">
                  <c:v>78.400000000000006</c:v>
                </c:pt>
                <c:pt idx="4">
                  <c:v>79.099999999999994</c:v>
                </c:pt>
              </c:numCache>
            </c:numRef>
          </c:val>
          <c:extLst>
            <c:ext xmlns:c16="http://schemas.microsoft.com/office/drawing/2014/chart" uri="{C3380CC4-5D6E-409C-BE32-E72D297353CC}">
              <c16:uniqueId val="{00000000-DFAF-41E9-A07A-7078FDD3C42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DFAF-41E9-A07A-7078FDD3C42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7174</c:v>
                </c:pt>
                <c:pt idx="1">
                  <c:v>7877</c:v>
                </c:pt>
                <c:pt idx="2">
                  <c:v>7977</c:v>
                </c:pt>
                <c:pt idx="3">
                  <c:v>8560</c:v>
                </c:pt>
                <c:pt idx="4">
                  <c:v>8112</c:v>
                </c:pt>
              </c:numCache>
            </c:numRef>
          </c:val>
          <c:extLst>
            <c:ext xmlns:c16="http://schemas.microsoft.com/office/drawing/2014/chart" uri="{C3380CC4-5D6E-409C-BE32-E72D297353CC}">
              <c16:uniqueId val="{00000000-D14A-4E1C-85BC-E79DD76E2A1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D14A-4E1C-85BC-E79DD76E2A1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31352</c:v>
                </c:pt>
                <c:pt idx="1">
                  <c:v>31315</c:v>
                </c:pt>
                <c:pt idx="2">
                  <c:v>31445</c:v>
                </c:pt>
                <c:pt idx="3">
                  <c:v>30727</c:v>
                </c:pt>
                <c:pt idx="4">
                  <c:v>35576</c:v>
                </c:pt>
              </c:numCache>
            </c:numRef>
          </c:val>
          <c:extLst>
            <c:ext xmlns:c16="http://schemas.microsoft.com/office/drawing/2014/chart" uri="{C3380CC4-5D6E-409C-BE32-E72D297353CC}">
              <c16:uniqueId val="{00000000-17E5-4C65-86A9-ACC32871F9C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17E5-4C65-86A9-ACC32871F9C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38.200000000000003</c:v>
                </c:pt>
                <c:pt idx="1">
                  <c:v>24.8</c:v>
                </c:pt>
                <c:pt idx="2">
                  <c:v>12.5</c:v>
                </c:pt>
                <c:pt idx="3">
                  <c:v>2.9</c:v>
                </c:pt>
                <c:pt idx="4">
                  <c:v>0</c:v>
                </c:pt>
              </c:numCache>
            </c:numRef>
          </c:val>
          <c:extLst>
            <c:ext xmlns:c16="http://schemas.microsoft.com/office/drawing/2014/chart" uri="{C3380CC4-5D6E-409C-BE32-E72D297353CC}">
              <c16:uniqueId val="{00000000-600E-4A13-A190-B2A61D8C135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600E-4A13-A190-B2A61D8C135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97.3</c:v>
                </c:pt>
                <c:pt idx="1">
                  <c:v>102</c:v>
                </c:pt>
                <c:pt idx="2">
                  <c:v>96.6</c:v>
                </c:pt>
                <c:pt idx="3">
                  <c:v>99.5</c:v>
                </c:pt>
                <c:pt idx="4">
                  <c:v>107</c:v>
                </c:pt>
              </c:numCache>
            </c:numRef>
          </c:val>
          <c:extLst>
            <c:ext xmlns:c16="http://schemas.microsoft.com/office/drawing/2014/chart" uri="{C3380CC4-5D6E-409C-BE32-E72D297353CC}">
              <c16:uniqueId val="{00000000-724E-43C6-A7F0-6DB0A932382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724E-43C6-A7F0-6DB0A932382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99.8</c:v>
                </c:pt>
                <c:pt idx="1">
                  <c:v>105.1</c:v>
                </c:pt>
                <c:pt idx="2">
                  <c:v>99.5</c:v>
                </c:pt>
                <c:pt idx="3">
                  <c:v>102.5</c:v>
                </c:pt>
                <c:pt idx="4">
                  <c:v>109.7</c:v>
                </c:pt>
              </c:numCache>
            </c:numRef>
          </c:val>
          <c:extLst>
            <c:ext xmlns:c16="http://schemas.microsoft.com/office/drawing/2014/chart" uri="{C3380CC4-5D6E-409C-BE32-E72D297353CC}">
              <c16:uniqueId val="{00000000-43A9-4249-BC83-FDD20FAE7BD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43A9-4249-BC83-FDD20FAE7BD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98.4</c:v>
                </c:pt>
                <c:pt idx="1">
                  <c:v>110.6</c:v>
                </c:pt>
                <c:pt idx="2">
                  <c:v>110.6</c:v>
                </c:pt>
                <c:pt idx="3">
                  <c:v>107.5</c:v>
                </c:pt>
                <c:pt idx="4">
                  <c:v>103.6</c:v>
                </c:pt>
              </c:numCache>
            </c:numRef>
          </c:val>
          <c:extLst>
            <c:ext xmlns:c16="http://schemas.microsoft.com/office/drawing/2014/chart" uri="{C3380CC4-5D6E-409C-BE32-E72D297353CC}">
              <c16:uniqueId val="{00000000-45A2-4533-9E8F-5E52295F8B8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45A2-4533-9E8F-5E52295F8B8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49</c:v>
                </c:pt>
                <c:pt idx="1">
                  <c:v>51.1</c:v>
                </c:pt>
                <c:pt idx="2">
                  <c:v>50.2</c:v>
                </c:pt>
                <c:pt idx="3">
                  <c:v>51.8</c:v>
                </c:pt>
                <c:pt idx="4">
                  <c:v>54.2</c:v>
                </c:pt>
              </c:numCache>
            </c:numRef>
          </c:val>
          <c:extLst>
            <c:ext xmlns:c16="http://schemas.microsoft.com/office/drawing/2014/chart" uri="{C3380CC4-5D6E-409C-BE32-E72D297353CC}">
              <c16:uniqueId val="{00000000-2011-4DA8-8949-EA0617ADB3B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2011-4DA8-8949-EA0617ADB3B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78.8</c:v>
                </c:pt>
                <c:pt idx="1">
                  <c:v>79.5</c:v>
                </c:pt>
                <c:pt idx="2">
                  <c:v>66.400000000000006</c:v>
                </c:pt>
                <c:pt idx="3">
                  <c:v>65.599999999999994</c:v>
                </c:pt>
                <c:pt idx="4">
                  <c:v>67</c:v>
                </c:pt>
              </c:numCache>
            </c:numRef>
          </c:val>
          <c:extLst>
            <c:ext xmlns:c16="http://schemas.microsoft.com/office/drawing/2014/chart" uri="{C3380CC4-5D6E-409C-BE32-E72D297353CC}">
              <c16:uniqueId val="{00000000-8034-4206-BE9F-EA583B6FCD8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8034-4206-BE9F-EA583B6FCD8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38944426</c:v>
                </c:pt>
                <c:pt idx="1">
                  <c:v>39296826</c:v>
                </c:pt>
                <c:pt idx="2">
                  <c:v>39317215</c:v>
                </c:pt>
                <c:pt idx="3">
                  <c:v>39659856</c:v>
                </c:pt>
                <c:pt idx="4">
                  <c:v>39753718</c:v>
                </c:pt>
              </c:numCache>
            </c:numRef>
          </c:val>
          <c:extLst>
            <c:ext xmlns:c16="http://schemas.microsoft.com/office/drawing/2014/chart" uri="{C3380CC4-5D6E-409C-BE32-E72D297353CC}">
              <c16:uniqueId val="{00000000-3A05-4E02-8D99-600F6E10168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3A05-4E02-8D99-600F6E10168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14.5</c:v>
                </c:pt>
                <c:pt idx="1">
                  <c:v>13.3</c:v>
                </c:pt>
                <c:pt idx="2">
                  <c:v>13.7</c:v>
                </c:pt>
                <c:pt idx="3">
                  <c:v>14.9</c:v>
                </c:pt>
                <c:pt idx="4">
                  <c:v>13.8</c:v>
                </c:pt>
              </c:numCache>
            </c:numRef>
          </c:val>
          <c:extLst>
            <c:ext xmlns:c16="http://schemas.microsoft.com/office/drawing/2014/chart" uri="{C3380CC4-5D6E-409C-BE32-E72D297353CC}">
              <c16:uniqueId val="{00000000-D484-40E9-A25A-332EA6C49FB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D484-40E9-A25A-332EA6C49FB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67.099999999999994</c:v>
                </c:pt>
                <c:pt idx="1">
                  <c:v>64.8</c:v>
                </c:pt>
                <c:pt idx="2">
                  <c:v>63.4</c:v>
                </c:pt>
                <c:pt idx="3">
                  <c:v>62.8</c:v>
                </c:pt>
                <c:pt idx="4">
                  <c:v>57.7</c:v>
                </c:pt>
              </c:numCache>
            </c:numRef>
          </c:val>
          <c:extLst>
            <c:ext xmlns:c16="http://schemas.microsoft.com/office/drawing/2014/chart" uri="{C3380CC4-5D6E-409C-BE32-E72D297353CC}">
              <c16:uniqueId val="{00000000-8C91-4388-8C1B-BC7268B21CC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8C91-4388-8C1B-BC7268B21CC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1" zoomScaleNormal="81" zoomScaleSheetLayoutView="70" workbookViewId="0"/>
  </sheetViews>
  <sheetFormatPr defaultColWidth="2.6328125" defaultRowHeight="13"/>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熊本県上天草市　上天草総合病院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149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46</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195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f>データ!U6</f>
        <v>24285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11805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第１種該当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144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43</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187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3"/>
      <c r="NK15" s="83"/>
      <c r="NL15" s="83"/>
      <c r="NM15" s="83"/>
      <c r="NN15" s="83"/>
      <c r="NO15" s="83"/>
      <c r="NP15" s="83"/>
      <c r="NQ15" s="83"/>
      <c r="NR15" s="83"/>
      <c r="NS15" s="83"/>
      <c r="NT15" s="83"/>
      <c r="NU15" s="83"/>
      <c r="NV15" s="83"/>
      <c r="NW15" s="83"/>
      <c r="NX15" s="83"/>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182</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98.4</v>
      </c>
      <c r="Q33" s="70"/>
      <c r="R33" s="70"/>
      <c r="S33" s="70"/>
      <c r="T33" s="70"/>
      <c r="U33" s="70"/>
      <c r="V33" s="70"/>
      <c r="W33" s="70"/>
      <c r="X33" s="70"/>
      <c r="Y33" s="70"/>
      <c r="Z33" s="70"/>
      <c r="AA33" s="70"/>
      <c r="AB33" s="70"/>
      <c r="AC33" s="70"/>
      <c r="AD33" s="71"/>
      <c r="AE33" s="69">
        <f>データ!AJ7</f>
        <v>110.6</v>
      </c>
      <c r="AF33" s="70"/>
      <c r="AG33" s="70"/>
      <c r="AH33" s="70"/>
      <c r="AI33" s="70"/>
      <c r="AJ33" s="70"/>
      <c r="AK33" s="70"/>
      <c r="AL33" s="70"/>
      <c r="AM33" s="70"/>
      <c r="AN33" s="70"/>
      <c r="AO33" s="70"/>
      <c r="AP33" s="70"/>
      <c r="AQ33" s="70"/>
      <c r="AR33" s="70"/>
      <c r="AS33" s="71"/>
      <c r="AT33" s="69">
        <f>データ!AK7</f>
        <v>110.6</v>
      </c>
      <c r="AU33" s="70"/>
      <c r="AV33" s="70"/>
      <c r="AW33" s="70"/>
      <c r="AX33" s="70"/>
      <c r="AY33" s="70"/>
      <c r="AZ33" s="70"/>
      <c r="BA33" s="70"/>
      <c r="BB33" s="70"/>
      <c r="BC33" s="70"/>
      <c r="BD33" s="70"/>
      <c r="BE33" s="70"/>
      <c r="BF33" s="70"/>
      <c r="BG33" s="70"/>
      <c r="BH33" s="71"/>
      <c r="BI33" s="69">
        <f>データ!AL7</f>
        <v>107.5</v>
      </c>
      <c r="BJ33" s="70"/>
      <c r="BK33" s="70"/>
      <c r="BL33" s="70"/>
      <c r="BM33" s="70"/>
      <c r="BN33" s="70"/>
      <c r="BO33" s="70"/>
      <c r="BP33" s="70"/>
      <c r="BQ33" s="70"/>
      <c r="BR33" s="70"/>
      <c r="BS33" s="70"/>
      <c r="BT33" s="70"/>
      <c r="BU33" s="70"/>
      <c r="BV33" s="70"/>
      <c r="BW33" s="71"/>
      <c r="BX33" s="69">
        <f>データ!AM7</f>
        <v>103.6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99.8</v>
      </c>
      <c r="DE33" s="70"/>
      <c r="DF33" s="70"/>
      <c r="DG33" s="70"/>
      <c r="DH33" s="70"/>
      <c r="DI33" s="70"/>
      <c r="DJ33" s="70"/>
      <c r="DK33" s="70"/>
      <c r="DL33" s="70"/>
      <c r="DM33" s="70"/>
      <c r="DN33" s="70"/>
      <c r="DO33" s="70"/>
      <c r="DP33" s="70"/>
      <c r="DQ33" s="70"/>
      <c r="DR33" s="71"/>
      <c r="DS33" s="69">
        <f>データ!AU7</f>
        <v>105.1</v>
      </c>
      <c r="DT33" s="70"/>
      <c r="DU33" s="70"/>
      <c r="DV33" s="70"/>
      <c r="DW33" s="70"/>
      <c r="DX33" s="70"/>
      <c r="DY33" s="70"/>
      <c r="DZ33" s="70"/>
      <c r="EA33" s="70"/>
      <c r="EB33" s="70"/>
      <c r="EC33" s="70"/>
      <c r="ED33" s="70"/>
      <c r="EE33" s="70"/>
      <c r="EF33" s="70"/>
      <c r="EG33" s="71"/>
      <c r="EH33" s="69">
        <f>データ!AV7</f>
        <v>99.5</v>
      </c>
      <c r="EI33" s="70"/>
      <c r="EJ33" s="70"/>
      <c r="EK33" s="70"/>
      <c r="EL33" s="70"/>
      <c r="EM33" s="70"/>
      <c r="EN33" s="70"/>
      <c r="EO33" s="70"/>
      <c r="EP33" s="70"/>
      <c r="EQ33" s="70"/>
      <c r="ER33" s="70"/>
      <c r="ES33" s="70"/>
      <c r="ET33" s="70"/>
      <c r="EU33" s="70"/>
      <c r="EV33" s="71"/>
      <c r="EW33" s="69">
        <f>データ!AW7</f>
        <v>102.5</v>
      </c>
      <c r="EX33" s="70"/>
      <c r="EY33" s="70"/>
      <c r="EZ33" s="70"/>
      <c r="FA33" s="70"/>
      <c r="FB33" s="70"/>
      <c r="FC33" s="70"/>
      <c r="FD33" s="70"/>
      <c r="FE33" s="70"/>
      <c r="FF33" s="70"/>
      <c r="FG33" s="70"/>
      <c r="FH33" s="70"/>
      <c r="FI33" s="70"/>
      <c r="FJ33" s="70"/>
      <c r="FK33" s="71"/>
      <c r="FL33" s="69">
        <f>データ!AX7</f>
        <v>109.7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97.3</v>
      </c>
      <c r="GS33" s="70"/>
      <c r="GT33" s="70"/>
      <c r="GU33" s="70"/>
      <c r="GV33" s="70"/>
      <c r="GW33" s="70"/>
      <c r="GX33" s="70"/>
      <c r="GY33" s="70"/>
      <c r="GZ33" s="70"/>
      <c r="HA33" s="70"/>
      <c r="HB33" s="70"/>
      <c r="HC33" s="70"/>
      <c r="HD33" s="70"/>
      <c r="HE33" s="70"/>
      <c r="HF33" s="71"/>
      <c r="HG33" s="69">
        <f>データ!BF7</f>
        <v>102</v>
      </c>
      <c r="HH33" s="70"/>
      <c r="HI33" s="70"/>
      <c r="HJ33" s="70"/>
      <c r="HK33" s="70"/>
      <c r="HL33" s="70"/>
      <c r="HM33" s="70"/>
      <c r="HN33" s="70"/>
      <c r="HO33" s="70"/>
      <c r="HP33" s="70"/>
      <c r="HQ33" s="70"/>
      <c r="HR33" s="70"/>
      <c r="HS33" s="70"/>
      <c r="HT33" s="70"/>
      <c r="HU33" s="71"/>
      <c r="HV33" s="69">
        <f>データ!BG7</f>
        <v>96.6</v>
      </c>
      <c r="HW33" s="70"/>
      <c r="HX33" s="70"/>
      <c r="HY33" s="70"/>
      <c r="HZ33" s="70"/>
      <c r="IA33" s="70"/>
      <c r="IB33" s="70"/>
      <c r="IC33" s="70"/>
      <c r="ID33" s="70"/>
      <c r="IE33" s="70"/>
      <c r="IF33" s="70"/>
      <c r="IG33" s="70"/>
      <c r="IH33" s="70"/>
      <c r="II33" s="70"/>
      <c r="IJ33" s="71"/>
      <c r="IK33" s="69">
        <f>データ!BH7</f>
        <v>99.5</v>
      </c>
      <c r="IL33" s="70"/>
      <c r="IM33" s="70"/>
      <c r="IN33" s="70"/>
      <c r="IO33" s="70"/>
      <c r="IP33" s="70"/>
      <c r="IQ33" s="70"/>
      <c r="IR33" s="70"/>
      <c r="IS33" s="70"/>
      <c r="IT33" s="70"/>
      <c r="IU33" s="70"/>
      <c r="IV33" s="70"/>
      <c r="IW33" s="70"/>
      <c r="IX33" s="70"/>
      <c r="IY33" s="71"/>
      <c r="IZ33" s="69">
        <f>データ!BI7</f>
        <v>107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80.8</v>
      </c>
      <c r="KG33" s="70"/>
      <c r="KH33" s="70"/>
      <c r="KI33" s="70"/>
      <c r="KJ33" s="70"/>
      <c r="KK33" s="70"/>
      <c r="KL33" s="70"/>
      <c r="KM33" s="70"/>
      <c r="KN33" s="70"/>
      <c r="KO33" s="70"/>
      <c r="KP33" s="70"/>
      <c r="KQ33" s="70"/>
      <c r="KR33" s="70"/>
      <c r="KS33" s="70"/>
      <c r="KT33" s="71"/>
      <c r="KU33" s="69">
        <f>データ!BQ7</f>
        <v>82</v>
      </c>
      <c r="KV33" s="70"/>
      <c r="KW33" s="70"/>
      <c r="KX33" s="70"/>
      <c r="KY33" s="70"/>
      <c r="KZ33" s="70"/>
      <c r="LA33" s="70"/>
      <c r="LB33" s="70"/>
      <c r="LC33" s="70"/>
      <c r="LD33" s="70"/>
      <c r="LE33" s="70"/>
      <c r="LF33" s="70"/>
      <c r="LG33" s="70"/>
      <c r="LH33" s="70"/>
      <c r="LI33" s="71"/>
      <c r="LJ33" s="69">
        <f>データ!BR7</f>
        <v>78.7</v>
      </c>
      <c r="LK33" s="70"/>
      <c r="LL33" s="70"/>
      <c r="LM33" s="70"/>
      <c r="LN33" s="70"/>
      <c r="LO33" s="70"/>
      <c r="LP33" s="70"/>
      <c r="LQ33" s="70"/>
      <c r="LR33" s="70"/>
      <c r="LS33" s="70"/>
      <c r="LT33" s="70"/>
      <c r="LU33" s="70"/>
      <c r="LV33" s="70"/>
      <c r="LW33" s="70"/>
      <c r="LX33" s="71"/>
      <c r="LY33" s="69">
        <f>データ!BS7</f>
        <v>78.400000000000006</v>
      </c>
      <c r="LZ33" s="70"/>
      <c r="MA33" s="70"/>
      <c r="MB33" s="70"/>
      <c r="MC33" s="70"/>
      <c r="MD33" s="70"/>
      <c r="ME33" s="70"/>
      <c r="MF33" s="70"/>
      <c r="MG33" s="70"/>
      <c r="MH33" s="70"/>
      <c r="MI33" s="70"/>
      <c r="MJ33" s="70"/>
      <c r="MK33" s="70"/>
      <c r="ML33" s="70"/>
      <c r="MM33" s="71"/>
      <c r="MN33" s="69">
        <f>データ!BT7</f>
        <v>79.099999999999994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25" customHeight="1">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21"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185</v>
      </c>
      <c r="NK39" s="86"/>
      <c r="NL39" s="86"/>
      <c r="NM39" s="86"/>
      <c r="NN39" s="86"/>
      <c r="NO39" s="86"/>
      <c r="NP39" s="86"/>
      <c r="NQ39" s="86"/>
      <c r="NR39" s="86"/>
      <c r="NS39" s="86"/>
      <c r="NT39" s="86"/>
      <c r="NU39" s="86"/>
      <c r="NV39" s="86"/>
      <c r="NW39" s="86"/>
      <c r="NX39" s="87"/>
      <c r="OC39" s="16" t="s">
        <v>68</v>
      </c>
    </row>
    <row r="40" spans="1:393" ht="21"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21"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21"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21"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21"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21"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21"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21"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21"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21"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21"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21"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55" t="s">
        <v>81</v>
      </c>
      <c r="NK52" s="156"/>
      <c r="NL52" s="156"/>
      <c r="NM52" s="156"/>
      <c r="NN52" s="156"/>
      <c r="NO52" s="156"/>
      <c r="NP52" s="156"/>
      <c r="NQ52" s="156"/>
      <c r="NR52" s="156"/>
      <c r="NS52" s="156"/>
      <c r="NT52" s="156"/>
      <c r="NU52" s="156"/>
      <c r="NV52" s="156"/>
      <c r="NW52" s="156"/>
      <c r="NX52" s="157"/>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58"/>
      <c r="NK53" s="159"/>
      <c r="NL53" s="159"/>
      <c r="NM53" s="159"/>
      <c r="NN53" s="159"/>
      <c r="NO53" s="159"/>
      <c r="NP53" s="159"/>
      <c r="NQ53" s="159"/>
      <c r="NR53" s="159"/>
      <c r="NS53" s="159"/>
      <c r="NT53" s="159"/>
      <c r="NU53" s="159"/>
      <c r="NV53" s="159"/>
      <c r="NW53" s="159"/>
      <c r="NX53" s="160"/>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5" t="s">
        <v>184</v>
      </c>
      <c r="NK54" s="86"/>
      <c r="NL54" s="86"/>
      <c r="NM54" s="86"/>
      <c r="NN54" s="86"/>
      <c r="NO54" s="86"/>
      <c r="NP54" s="86"/>
      <c r="NQ54" s="86"/>
      <c r="NR54" s="86"/>
      <c r="NS54" s="86"/>
      <c r="NT54" s="86"/>
      <c r="NU54" s="86"/>
      <c r="NV54" s="86"/>
      <c r="NW54" s="86"/>
      <c r="NX54" s="87"/>
      <c r="OC54" s="16" t="s">
        <v>84</v>
      </c>
    </row>
    <row r="55" spans="1:393" ht="13.5" customHeight="1">
      <c r="A55" s="2"/>
      <c r="B55" s="14"/>
      <c r="C55" s="2"/>
      <c r="D55" s="2"/>
      <c r="E55" s="2"/>
      <c r="F55" s="2"/>
      <c r="G55" s="65" t="s">
        <v>58</v>
      </c>
      <c r="H55" s="65"/>
      <c r="I55" s="65"/>
      <c r="J55" s="65"/>
      <c r="K55" s="65"/>
      <c r="L55" s="65"/>
      <c r="M55" s="65"/>
      <c r="N55" s="65"/>
      <c r="O55" s="65"/>
      <c r="P55" s="66">
        <f>データ!CA7</f>
        <v>31352</v>
      </c>
      <c r="Q55" s="67"/>
      <c r="R55" s="67"/>
      <c r="S55" s="67"/>
      <c r="T55" s="67"/>
      <c r="U55" s="67"/>
      <c r="V55" s="67"/>
      <c r="W55" s="67"/>
      <c r="X55" s="67"/>
      <c r="Y55" s="67"/>
      <c r="Z55" s="67"/>
      <c r="AA55" s="67"/>
      <c r="AB55" s="67"/>
      <c r="AC55" s="67"/>
      <c r="AD55" s="68"/>
      <c r="AE55" s="66">
        <f>データ!CB7</f>
        <v>31315</v>
      </c>
      <c r="AF55" s="67"/>
      <c r="AG55" s="67"/>
      <c r="AH55" s="67"/>
      <c r="AI55" s="67"/>
      <c r="AJ55" s="67"/>
      <c r="AK55" s="67"/>
      <c r="AL55" s="67"/>
      <c r="AM55" s="67"/>
      <c r="AN55" s="67"/>
      <c r="AO55" s="67"/>
      <c r="AP55" s="67"/>
      <c r="AQ55" s="67"/>
      <c r="AR55" s="67"/>
      <c r="AS55" s="68"/>
      <c r="AT55" s="66">
        <f>データ!CC7</f>
        <v>31445</v>
      </c>
      <c r="AU55" s="67"/>
      <c r="AV55" s="67"/>
      <c r="AW55" s="67"/>
      <c r="AX55" s="67"/>
      <c r="AY55" s="67"/>
      <c r="AZ55" s="67"/>
      <c r="BA55" s="67"/>
      <c r="BB55" s="67"/>
      <c r="BC55" s="67"/>
      <c r="BD55" s="67"/>
      <c r="BE55" s="67"/>
      <c r="BF55" s="67"/>
      <c r="BG55" s="67"/>
      <c r="BH55" s="68"/>
      <c r="BI55" s="66">
        <f>データ!CD7</f>
        <v>30727</v>
      </c>
      <c r="BJ55" s="67"/>
      <c r="BK55" s="67"/>
      <c r="BL55" s="67"/>
      <c r="BM55" s="67"/>
      <c r="BN55" s="67"/>
      <c r="BO55" s="67"/>
      <c r="BP55" s="67"/>
      <c r="BQ55" s="67"/>
      <c r="BR55" s="67"/>
      <c r="BS55" s="67"/>
      <c r="BT55" s="67"/>
      <c r="BU55" s="67"/>
      <c r="BV55" s="67"/>
      <c r="BW55" s="68"/>
      <c r="BX55" s="66">
        <f>データ!CE7</f>
        <v>35576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7174</v>
      </c>
      <c r="DE55" s="67"/>
      <c r="DF55" s="67"/>
      <c r="DG55" s="67"/>
      <c r="DH55" s="67"/>
      <c r="DI55" s="67"/>
      <c r="DJ55" s="67"/>
      <c r="DK55" s="67"/>
      <c r="DL55" s="67"/>
      <c r="DM55" s="67"/>
      <c r="DN55" s="67"/>
      <c r="DO55" s="67"/>
      <c r="DP55" s="67"/>
      <c r="DQ55" s="67"/>
      <c r="DR55" s="68"/>
      <c r="DS55" s="66">
        <f>データ!CM7</f>
        <v>7877</v>
      </c>
      <c r="DT55" s="67"/>
      <c r="DU55" s="67"/>
      <c r="DV55" s="67"/>
      <c r="DW55" s="67"/>
      <c r="DX55" s="67"/>
      <c r="DY55" s="67"/>
      <c r="DZ55" s="67"/>
      <c r="EA55" s="67"/>
      <c r="EB55" s="67"/>
      <c r="EC55" s="67"/>
      <c r="ED55" s="67"/>
      <c r="EE55" s="67"/>
      <c r="EF55" s="67"/>
      <c r="EG55" s="68"/>
      <c r="EH55" s="66">
        <f>データ!CN7</f>
        <v>7977</v>
      </c>
      <c r="EI55" s="67"/>
      <c r="EJ55" s="67"/>
      <c r="EK55" s="67"/>
      <c r="EL55" s="67"/>
      <c r="EM55" s="67"/>
      <c r="EN55" s="67"/>
      <c r="EO55" s="67"/>
      <c r="EP55" s="67"/>
      <c r="EQ55" s="67"/>
      <c r="ER55" s="67"/>
      <c r="ES55" s="67"/>
      <c r="ET55" s="67"/>
      <c r="EU55" s="67"/>
      <c r="EV55" s="68"/>
      <c r="EW55" s="66">
        <f>データ!CO7</f>
        <v>8560</v>
      </c>
      <c r="EX55" s="67"/>
      <c r="EY55" s="67"/>
      <c r="EZ55" s="67"/>
      <c r="FA55" s="67"/>
      <c r="FB55" s="67"/>
      <c r="FC55" s="67"/>
      <c r="FD55" s="67"/>
      <c r="FE55" s="67"/>
      <c r="FF55" s="67"/>
      <c r="FG55" s="67"/>
      <c r="FH55" s="67"/>
      <c r="FI55" s="67"/>
      <c r="FJ55" s="67"/>
      <c r="FK55" s="68"/>
      <c r="FL55" s="66">
        <f>データ!CP7</f>
        <v>8112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67.099999999999994</v>
      </c>
      <c r="GS55" s="70"/>
      <c r="GT55" s="70"/>
      <c r="GU55" s="70"/>
      <c r="GV55" s="70"/>
      <c r="GW55" s="70"/>
      <c r="GX55" s="70"/>
      <c r="GY55" s="70"/>
      <c r="GZ55" s="70"/>
      <c r="HA55" s="70"/>
      <c r="HB55" s="70"/>
      <c r="HC55" s="70"/>
      <c r="HD55" s="70"/>
      <c r="HE55" s="70"/>
      <c r="HF55" s="71"/>
      <c r="HG55" s="69">
        <f>データ!CX7</f>
        <v>64.8</v>
      </c>
      <c r="HH55" s="70"/>
      <c r="HI55" s="70"/>
      <c r="HJ55" s="70"/>
      <c r="HK55" s="70"/>
      <c r="HL55" s="70"/>
      <c r="HM55" s="70"/>
      <c r="HN55" s="70"/>
      <c r="HO55" s="70"/>
      <c r="HP55" s="70"/>
      <c r="HQ55" s="70"/>
      <c r="HR55" s="70"/>
      <c r="HS55" s="70"/>
      <c r="HT55" s="70"/>
      <c r="HU55" s="71"/>
      <c r="HV55" s="69">
        <f>データ!CY7</f>
        <v>63.4</v>
      </c>
      <c r="HW55" s="70"/>
      <c r="HX55" s="70"/>
      <c r="HY55" s="70"/>
      <c r="HZ55" s="70"/>
      <c r="IA55" s="70"/>
      <c r="IB55" s="70"/>
      <c r="IC55" s="70"/>
      <c r="ID55" s="70"/>
      <c r="IE55" s="70"/>
      <c r="IF55" s="70"/>
      <c r="IG55" s="70"/>
      <c r="IH55" s="70"/>
      <c r="II55" s="70"/>
      <c r="IJ55" s="71"/>
      <c r="IK55" s="69">
        <f>データ!CZ7</f>
        <v>62.8</v>
      </c>
      <c r="IL55" s="70"/>
      <c r="IM55" s="70"/>
      <c r="IN55" s="70"/>
      <c r="IO55" s="70"/>
      <c r="IP55" s="70"/>
      <c r="IQ55" s="70"/>
      <c r="IR55" s="70"/>
      <c r="IS55" s="70"/>
      <c r="IT55" s="70"/>
      <c r="IU55" s="70"/>
      <c r="IV55" s="70"/>
      <c r="IW55" s="70"/>
      <c r="IX55" s="70"/>
      <c r="IY55" s="71"/>
      <c r="IZ55" s="69">
        <f>データ!DA7</f>
        <v>57.7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14.5</v>
      </c>
      <c r="KG55" s="70"/>
      <c r="KH55" s="70"/>
      <c r="KI55" s="70"/>
      <c r="KJ55" s="70"/>
      <c r="KK55" s="70"/>
      <c r="KL55" s="70"/>
      <c r="KM55" s="70"/>
      <c r="KN55" s="70"/>
      <c r="KO55" s="70"/>
      <c r="KP55" s="70"/>
      <c r="KQ55" s="70"/>
      <c r="KR55" s="70"/>
      <c r="KS55" s="70"/>
      <c r="KT55" s="71"/>
      <c r="KU55" s="69">
        <f>データ!DI7</f>
        <v>13.3</v>
      </c>
      <c r="KV55" s="70"/>
      <c r="KW55" s="70"/>
      <c r="KX55" s="70"/>
      <c r="KY55" s="70"/>
      <c r="KZ55" s="70"/>
      <c r="LA55" s="70"/>
      <c r="LB55" s="70"/>
      <c r="LC55" s="70"/>
      <c r="LD55" s="70"/>
      <c r="LE55" s="70"/>
      <c r="LF55" s="70"/>
      <c r="LG55" s="70"/>
      <c r="LH55" s="70"/>
      <c r="LI55" s="71"/>
      <c r="LJ55" s="69">
        <f>データ!DJ7</f>
        <v>13.7</v>
      </c>
      <c r="LK55" s="70"/>
      <c r="LL55" s="70"/>
      <c r="LM55" s="70"/>
      <c r="LN55" s="70"/>
      <c r="LO55" s="70"/>
      <c r="LP55" s="70"/>
      <c r="LQ55" s="70"/>
      <c r="LR55" s="70"/>
      <c r="LS55" s="70"/>
      <c r="LT55" s="70"/>
      <c r="LU55" s="70"/>
      <c r="LV55" s="70"/>
      <c r="LW55" s="70"/>
      <c r="LX55" s="71"/>
      <c r="LY55" s="69">
        <f>データ!DK7</f>
        <v>14.9</v>
      </c>
      <c r="LZ55" s="70"/>
      <c r="MA55" s="70"/>
      <c r="MB55" s="70"/>
      <c r="MC55" s="70"/>
      <c r="MD55" s="70"/>
      <c r="ME55" s="70"/>
      <c r="MF55" s="70"/>
      <c r="MG55" s="70"/>
      <c r="MH55" s="70"/>
      <c r="MI55" s="70"/>
      <c r="MJ55" s="70"/>
      <c r="MK55" s="70"/>
      <c r="ML55" s="70"/>
      <c r="MM55" s="71"/>
      <c r="MN55" s="69">
        <f>データ!DL7</f>
        <v>13.8</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55" t="s">
        <v>88</v>
      </c>
      <c r="NK68" s="156"/>
      <c r="NL68" s="156"/>
      <c r="NM68" s="156"/>
      <c r="NN68" s="156"/>
      <c r="NO68" s="156"/>
      <c r="NP68" s="156"/>
      <c r="NQ68" s="156"/>
      <c r="NR68" s="156"/>
      <c r="NS68" s="156"/>
      <c r="NT68" s="156"/>
      <c r="NU68" s="156"/>
      <c r="NV68" s="156"/>
      <c r="NW68" s="156"/>
      <c r="NX68" s="157"/>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58"/>
      <c r="NK69" s="159"/>
      <c r="NL69" s="159"/>
      <c r="NM69" s="159"/>
      <c r="NN69" s="159"/>
      <c r="NO69" s="159"/>
      <c r="NP69" s="159"/>
      <c r="NQ69" s="159"/>
      <c r="NR69" s="159"/>
      <c r="NS69" s="159"/>
      <c r="NT69" s="159"/>
      <c r="NU69" s="159"/>
      <c r="NV69" s="159"/>
      <c r="NW69" s="159"/>
      <c r="NX69" s="160"/>
    </row>
    <row r="70" spans="1:388" ht="16.2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61" t="s">
        <v>183</v>
      </c>
      <c r="NK70" s="162"/>
      <c r="NL70" s="162"/>
      <c r="NM70" s="162"/>
      <c r="NN70" s="162"/>
      <c r="NO70" s="162"/>
      <c r="NP70" s="162"/>
      <c r="NQ70" s="162"/>
      <c r="NR70" s="162"/>
      <c r="NS70" s="162"/>
      <c r="NT70" s="162"/>
      <c r="NU70" s="162"/>
      <c r="NV70" s="162"/>
      <c r="NW70" s="162"/>
      <c r="NX70" s="163"/>
    </row>
    <row r="71" spans="1:388" ht="16.2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61"/>
      <c r="NK71" s="162"/>
      <c r="NL71" s="162"/>
      <c r="NM71" s="162"/>
      <c r="NN71" s="162"/>
      <c r="NO71" s="162"/>
      <c r="NP71" s="162"/>
      <c r="NQ71" s="162"/>
      <c r="NR71" s="162"/>
      <c r="NS71" s="162"/>
      <c r="NT71" s="162"/>
      <c r="NU71" s="162"/>
      <c r="NV71" s="162"/>
      <c r="NW71" s="162"/>
      <c r="NX71" s="163"/>
    </row>
    <row r="72" spans="1:388" ht="16.2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61"/>
      <c r="NK72" s="162"/>
      <c r="NL72" s="162"/>
      <c r="NM72" s="162"/>
      <c r="NN72" s="162"/>
      <c r="NO72" s="162"/>
      <c r="NP72" s="162"/>
      <c r="NQ72" s="162"/>
      <c r="NR72" s="162"/>
      <c r="NS72" s="162"/>
      <c r="NT72" s="162"/>
      <c r="NU72" s="162"/>
      <c r="NV72" s="162"/>
      <c r="NW72" s="162"/>
      <c r="NX72" s="163"/>
    </row>
    <row r="73" spans="1:388" ht="16.2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61"/>
      <c r="NK73" s="162"/>
      <c r="NL73" s="162"/>
      <c r="NM73" s="162"/>
      <c r="NN73" s="162"/>
      <c r="NO73" s="162"/>
      <c r="NP73" s="162"/>
      <c r="NQ73" s="162"/>
      <c r="NR73" s="162"/>
      <c r="NS73" s="162"/>
      <c r="NT73" s="162"/>
      <c r="NU73" s="162"/>
      <c r="NV73" s="162"/>
      <c r="NW73" s="162"/>
      <c r="NX73" s="163"/>
    </row>
    <row r="74" spans="1:388" ht="16.2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61"/>
      <c r="NK74" s="162"/>
      <c r="NL74" s="162"/>
      <c r="NM74" s="162"/>
      <c r="NN74" s="162"/>
      <c r="NO74" s="162"/>
      <c r="NP74" s="162"/>
      <c r="NQ74" s="162"/>
      <c r="NR74" s="162"/>
      <c r="NS74" s="162"/>
      <c r="NT74" s="162"/>
      <c r="NU74" s="162"/>
      <c r="NV74" s="162"/>
      <c r="NW74" s="162"/>
      <c r="NX74" s="163"/>
    </row>
    <row r="75" spans="1:388" ht="16.2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61"/>
      <c r="NK75" s="162"/>
      <c r="NL75" s="162"/>
      <c r="NM75" s="162"/>
      <c r="NN75" s="162"/>
      <c r="NO75" s="162"/>
      <c r="NP75" s="162"/>
      <c r="NQ75" s="162"/>
      <c r="NR75" s="162"/>
      <c r="NS75" s="162"/>
      <c r="NT75" s="162"/>
      <c r="NU75" s="162"/>
      <c r="NV75" s="162"/>
      <c r="NW75" s="162"/>
      <c r="NX75" s="163"/>
    </row>
    <row r="76" spans="1:388" ht="16.2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61"/>
      <c r="NK76" s="162"/>
      <c r="NL76" s="162"/>
      <c r="NM76" s="162"/>
      <c r="NN76" s="162"/>
      <c r="NO76" s="162"/>
      <c r="NP76" s="162"/>
      <c r="NQ76" s="162"/>
      <c r="NR76" s="162"/>
      <c r="NS76" s="162"/>
      <c r="NT76" s="162"/>
      <c r="NU76" s="162"/>
      <c r="NV76" s="162"/>
      <c r="NW76" s="162"/>
      <c r="NX76" s="163"/>
    </row>
    <row r="77" spans="1:388" ht="16.2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61"/>
      <c r="NK77" s="162"/>
      <c r="NL77" s="162"/>
      <c r="NM77" s="162"/>
      <c r="NN77" s="162"/>
      <c r="NO77" s="162"/>
      <c r="NP77" s="162"/>
      <c r="NQ77" s="162"/>
      <c r="NR77" s="162"/>
      <c r="NS77" s="162"/>
      <c r="NT77" s="162"/>
      <c r="NU77" s="162"/>
      <c r="NV77" s="162"/>
      <c r="NW77" s="162"/>
      <c r="NX77" s="163"/>
    </row>
    <row r="78" spans="1:388" ht="16.2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161"/>
      <c r="NK78" s="162"/>
      <c r="NL78" s="162"/>
      <c r="NM78" s="162"/>
      <c r="NN78" s="162"/>
      <c r="NO78" s="162"/>
      <c r="NP78" s="162"/>
      <c r="NQ78" s="162"/>
      <c r="NR78" s="162"/>
      <c r="NS78" s="162"/>
      <c r="NT78" s="162"/>
      <c r="NU78" s="162"/>
      <c r="NV78" s="162"/>
      <c r="NW78" s="162"/>
      <c r="NX78" s="163"/>
    </row>
    <row r="79" spans="1:388" ht="16.25" customHeight="1">
      <c r="A79" s="2"/>
      <c r="B79" s="14"/>
      <c r="C79" s="2"/>
      <c r="D79" s="2"/>
      <c r="E79" s="2"/>
      <c r="F79" s="2"/>
      <c r="G79" s="65" t="s">
        <v>58</v>
      </c>
      <c r="H79" s="65"/>
      <c r="I79" s="65"/>
      <c r="J79" s="65"/>
      <c r="K79" s="65"/>
      <c r="L79" s="65"/>
      <c r="M79" s="65"/>
      <c r="N79" s="65"/>
      <c r="O79" s="65"/>
      <c r="P79" s="69">
        <f>データ!DS7</f>
        <v>38.200000000000003</v>
      </c>
      <c r="Q79" s="70"/>
      <c r="R79" s="70"/>
      <c r="S79" s="70"/>
      <c r="T79" s="70"/>
      <c r="U79" s="70"/>
      <c r="V79" s="70"/>
      <c r="W79" s="70"/>
      <c r="X79" s="70"/>
      <c r="Y79" s="70"/>
      <c r="Z79" s="70"/>
      <c r="AA79" s="70"/>
      <c r="AB79" s="70"/>
      <c r="AC79" s="70"/>
      <c r="AD79" s="71"/>
      <c r="AE79" s="69">
        <f>データ!DT7</f>
        <v>24.8</v>
      </c>
      <c r="AF79" s="70"/>
      <c r="AG79" s="70"/>
      <c r="AH79" s="70"/>
      <c r="AI79" s="70"/>
      <c r="AJ79" s="70"/>
      <c r="AK79" s="70"/>
      <c r="AL79" s="70"/>
      <c r="AM79" s="70"/>
      <c r="AN79" s="70"/>
      <c r="AO79" s="70"/>
      <c r="AP79" s="70"/>
      <c r="AQ79" s="70"/>
      <c r="AR79" s="70"/>
      <c r="AS79" s="71"/>
      <c r="AT79" s="69">
        <f>データ!DU7</f>
        <v>12.5</v>
      </c>
      <c r="AU79" s="70"/>
      <c r="AV79" s="70"/>
      <c r="AW79" s="70"/>
      <c r="AX79" s="70"/>
      <c r="AY79" s="70"/>
      <c r="AZ79" s="70"/>
      <c r="BA79" s="70"/>
      <c r="BB79" s="70"/>
      <c r="BC79" s="70"/>
      <c r="BD79" s="70"/>
      <c r="BE79" s="70"/>
      <c r="BF79" s="70"/>
      <c r="BG79" s="70"/>
      <c r="BH79" s="71"/>
      <c r="BI79" s="69">
        <f>データ!DV7</f>
        <v>2.9</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49</v>
      </c>
      <c r="DH79" s="70"/>
      <c r="DI79" s="70"/>
      <c r="DJ79" s="70"/>
      <c r="DK79" s="70"/>
      <c r="DL79" s="70"/>
      <c r="DM79" s="70"/>
      <c r="DN79" s="70"/>
      <c r="DO79" s="70"/>
      <c r="DP79" s="70"/>
      <c r="DQ79" s="70"/>
      <c r="DR79" s="70"/>
      <c r="DS79" s="70"/>
      <c r="DT79" s="70"/>
      <c r="DU79" s="71"/>
      <c r="DV79" s="69">
        <f>データ!EE7</f>
        <v>51.1</v>
      </c>
      <c r="DW79" s="70"/>
      <c r="DX79" s="70"/>
      <c r="DY79" s="70"/>
      <c r="DZ79" s="70"/>
      <c r="EA79" s="70"/>
      <c r="EB79" s="70"/>
      <c r="EC79" s="70"/>
      <c r="ED79" s="70"/>
      <c r="EE79" s="70"/>
      <c r="EF79" s="70"/>
      <c r="EG79" s="70"/>
      <c r="EH79" s="70"/>
      <c r="EI79" s="70"/>
      <c r="EJ79" s="71"/>
      <c r="EK79" s="69">
        <f>データ!EF7</f>
        <v>50.2</v>
      </c>
      <c r="EL79" s="70"/>
      <c r="EM79" s="70"/>
      <c r="EN79" s="70"/>
      <c r="EO79" s="70"/>
      <c r="EP79" s="70"/>
      <c r="EQ79" s="70"/>
      <c r="ER79" s="70"/>
      <c r="ES79" s="70"/>
      <c r="ET79" s="70"/>
      <c r="EU79" s="70"/>
      <c r="EV79" s="70"/>
      <c r="EW79" s="70"/>
      <c r="EX79" s="70"/>
      <c r="EY79" s="71"/>
      <c r="EZ79" s="69">
        <f>データ!EG7</f>
        <v>51.8</v>
      </c>
      <c r="FA79" s="70"/>
      <c r="FB79" s="70"/>
      <c r="FC79" s="70"/>
      <c r="FD79" s="70"/>
      <c r="FE79" s="70"/>
      <c r="FF79" s="70"/>
      <c r="FG79" s="70"/>
      <c r="FH79" s="70"/>
      <c r="FI79" s="70"/>
      <c r="FJ79" s="70"/>
      <c r="FK79" s="70"/>
      <c r="FL79" s="70"/>
      <c r="FM79" s="70"/>
      <c r="FN79" s="71"/>
      <c r="FO79" s="69">
        <f>データ!EH7</f>
        <v>54.2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78.8</v>
      </c>
      <c r="GU79" s="70"/>
      <c r="GV79" s="70"/>
      <c r="GW79" s="70"/>
      <c r="GX79" s="70"/>
      <c r="GY79" s="70"/>
      <c r="GZ79" s="70"/>
      <c r="HA79" s="70"/>
      <c r="HB79" s="70"/>
      <c r="HC79" s="70"/>
      <c r="HD79" s="70"/>
      <c r="HE79" s="70"/>
      <c r="HF79" s="70"/>
      <c r="HG79" s="70"/>
      <c r="HH79" s="71"/>
      <c r="HI79" s="69">
        <f>データ!EP7</f>
        <v>79.5</v>
      </c>
      <c r="HJ79" s="70"/>
      <c r="HK79" s="70"/>
      <c r="HL79" s="70"/>
      <c r="HM79" s="70"/>
      <c r="HN79" s="70"/>
      <c r="HO79" s="70"/>
      <c r="HP79" s="70"/>
      <c r="HQ79" s="70"/>
      <c r="HR79" s="70"/>
      <c r="HS79" s="70"/>
      <c r="HT79" s="70"/>
      <c r="HU79" s="70"/>
      <c r="HV79" s="70"/>
      <c r="HW79" s="71"/>
      <c r="HX79" s="69">
        <f>データ!EQ7</f>
        <v>66.400000000000006</v>
      </c>
      <c r="HY79" s="70"/>
      <c r="HZ79" s="70"/>
      <c r="IA79" s="70"/>
      <c r="IB79" s="70"/>
      <c r="IC79" s="70"/>
      <c r="ID79" s="70"/>
      <c r="IE79" s="70"/>
      <c r="IF79" s="70"/>
      <c r="IG79" s="70"/>
      <c r="IH79" s="70"/>
      <c r="II79" s="70"/>
      <c r="IJ79" s="70"/>
      <c r="IK79" s="70"/>
      <c r="IL79" s="71"/>
      <c r="IM79" s="69">
        <f>データ!ER7</f>
        <v>65.599999999999994</v>
      </c>
      <c r="IN79" s="70"/>
      <c r="IO79" s="70"/>
      <c r="IP79" s="70"/>
      <c r="IQ79" s="70"/>
      <c r="IR79" s="70"/>
      <c r="IS79" s="70"/>
      <c r="IT79" s="70"/>
      <c r="IU79" s="70"/>
      <c r="IV79" s="70"/>
      <c r="IW79" s="70"/>
      <c r="IX79" s="70"/>
      <c r="IY79" s="70"/>
      <c r="IZ79" s="70"/>
      <c r="JA79" s="71"/>
      <c r="JB79" s="69">
        <f>データ!ES7</f>
        <v>67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38944426</v>
      </c>
      <c r="KH79" s="67"/>
      <c r="KI79" s="67"/>
      <c r="KJ79" s="67"/>
      <c r="KK79" s="67"/>
      <c r="KL79" s="67"/>
      <c r="KM79" s="67"/>
      <c r="KN79" s="67"/>
      <c r="KO79" s="67"/>
      <c r="KP79" s="67"/>
      <c r="KQ79" s="67"/>
      <c r="KR79" s="67"/>
      <c r="KS79" s="67"/>
      <c r="KT79" s="67"/>
      <c r="KU79" s="68"/>
      <c r="KV79" s="66">
        <f>データ!FA7</f>
        <v>39296826</v>
      </c>
      <c r="KW79" s="67"/>
      <c r="KX79" s="67"/>
      <c r="KY79" s="67"/>
      <c r="KZ79" s="67"/>
      <c r="LA79" s="67"/>
      <c r="LB79" s="67"/>
      <c r="LC79" s="67"/>
      <c r="LD79" s="67"/>
      <c r="LE79" s="67"/>
      <c r="LF79" s="67"/>
      <c r="LG79" s="67"/>
      <c r="LH79" s="67"/>
      <c r="LI79" s="67"/>
      <c r="LJ79" s="68"/>
      <c r="LK79" s="66">
        <f>データ!FB7</f>
        <v>39317215</v>
      </c>
      <c r="LL79" s="67"/>
      <c r="LM79" s="67"/>
      <c r="LN79" s="67"/>
      <c r="LO79" s="67"/>
      <c r="LP79" s="67"/>
      <c r="LQ79" s="67"/>
      <c r="LR79" s="67"/>
      <c r="LS79" s="67"/>
      <c r="LT79" s="67"/>
      <c r="LU79" s="67"/>
      <c r="LV79" s="67"/>
      <c r="LW79" s="67"/>
      <c r="LX79" s="67"/>
      <c r="LY79" s="68"/>
      <c r="LZ79" s="66">
        <f>データ!FC7</f>
        <v>39659856</v>
      </c>
      <c r="MA79" s="67"/>
      <c r="MB79" s="67"/>
      <c r="MC79" s="67"/>
      <c r="MD79" s="67"/>
      <c r="ME79" s="67"/>
      <c r="MF79" s="67"/>
      <c r="MG79" s="67"/>
      <c r="MH79" s="67"/>
      <c r="MI79" s="67"/>
      <c r="MJ79" s="67"/>
      <c r="MK79" s="67"/>
      <c r="ML79" s="67"/>
      <c r="MM79" s="67"/>
      <c r="MN79" s="68"/>
      <c r="MO79" s="66">
        <f>データ!FD7</f>
        <v>39753718</v>
      </c>
      <c r="MP79" s="67"/>
      <c r="MQ79" s="67"/>
      <c r="MR79" s="67"/>
      <c r="MS79" s="67"/>
      <c r="MT79" s="67"/>
      <c r="MU79" s="67"/>
      <c r="MV79" s="67"/>
      <c r="MW79" s="67"/>
      <c r="MX79" s="67"/>
      <c r="MY79" s="67"/>
      <c r="MZ79" s="67"/>
      <c r="NA79" s="67"/>
      <c r="NB79" s="67"/>
      <c r="NC79" s="68"/>
      <c r="ND79" s="2"/>
      <c r="NE79" s="2"/>
      <c r="NF79" s="2"/>
      <c r="NG79" s="21"/>
      <c r="NH79" s="15"/>
      <c r="NI79" s="2"/>
      <c r="NJ79" s="161"/>
      <c r="NK79" s="162"/>
      <c r="NL79" s="162"/>
      <c r="NM79" s="162"/>
      <c r="NN79" s="162"/>
      <c r="NO79" s="162"/>
      <c r="NP79" s="162"/>
      <c r="NQ79" s="162"/>
      <c r="NR79" s="162"/>
      <c r="NS79" s="162"/>
      <c r="NT79" s="162"/>
      <c r="NU79" s="162"/>
      <c r="NV79" s="162"/>
      <c r="NW79" s="162"/>
      <c r="NX79" s="163"/>
    </row>
    <row r="80" spans="1:388" ht="16.25" customHeight="1">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161"/>
      <c r="NK80" s="162"/>
      <c r="NL80" s="162"/>
      <c r="NM80" s="162"/>
      <c r="NN80" s="162"/>
      <c r="NO80" s="162"/>
      <c r="NP80" s="162"/>
      <c r="NQ80" s="162"/>
      <c r="NR80" s="162"/>
      <c r="NS80" s="162"/>
      <c r="NT80" s="162"/>
      <c r="NU80" s="162"/>
      <c r="NV80" s="162"/>
      <c r="NW80" s="162"/>
      <c r="NX80" s="163"/>
    </row>
    <row r="81" spans="1:388" ht="16.2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61"/>
      <c r="NK81" s="162"/>
      <c r="NL81" s="162"/>
      <c r="NM81" s="162"/>
      <c r="NN81" s="162"/>
      <c r="NO81" s="162"/>
      <c r="NP81" s="162"/>
      <c r="NQ81" s="162"/>
      <c r="NR81" s="162"/>
      <c r="NS81" s="162"/>
      <c r="NT81" s="162"/>
      <c r="NU81" s="162"/>
      <c r="NV81" s="162"/>
      <c r="NW81" s="162"/>
      <c r="NX81" s="163"/>
    </row>
    <row r="82" spans="1:388" ht="16.2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61"/>
      <c r="NK82" s="162"/>
      <c r="NL82" s="162"/>
      <c r="NM82" s="162"/>
      <c r="NN82" s="162"/>
      <c r="NO82" s="162"/>
      <c r="NP82" s="162"/>
      <c r="NQ82" s="162"/>
      <c r="NR82" s="162"/>
      <c r="NS82" s="162"/>
      <c r="NT82" s="162"/>
      <c r="NU82" s="162"/>
      <c r="NV82" s="162"/>
      <c r="NW82" s="162"/>
      <c r="NX82" s="163"/>
    </row>
    <row r="83" spans="1:388" ht="16.2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61"/>
      <c r="NK83" s="162"/>
      <c r="NL83" s="162"/>
      <c r="NM83" s="162"/>
      <c r="NN83" s="162"/>
      <c r="NO83" s="162"/>
      <c r="NP83" s="162"/>
      <c r="NQ83" s="162"/>
      <c r="NR83" s="162"/>
      <c r="NS83" s="162"/>
      <c r="NT83" s="162"/>
      <c r="NU83" s="162"/>
      <c r="NV83" s="162"/>
      <c r="NW83" s="162"/>
      <c r="NX83" s="163"/>
    </row>
    <row r="84" spans="1:388" ht="16.2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64"/>
      <c r="NK84" s="165"/>
      <c r="NL84" s="165"/>
      <c r="NM84" s="165"/>
      <c r="NN84" s="165"/>
      <c r="NO84" s="165"/>
      <c r="NP84" s="165"/>
      <c r="NQ84" s="165"/>
      <c r="NR84" s="165"/>
      <c r="NS84" s="165"/>
      <c r="NT84" s="165"/>
      <c r="NU84" s="165"/>
      <c r="NV84" s="165"/>
      <c r="NW84" s="165"/>
      <c r="NX84" s="166"/>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99</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S1Xv/2qCxjlDdwbMfehhcpbjL7jVf7ivdIekj7Xz1iJnB9nNEhv2gKhM1aaKfhM4Y5M0vwU/gByupwFy89edQ==" saltValue="H5vcyWwRrG1e24dQIdINt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160</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c r="A6" s="35" t="s">
        <v>161</v>
      </c>
      <c r="B6" s="50">
        <f>B8</f>
        <v>2023</v>
      </c>
      <c r="C6" s="50">
        <f t="shared" ref="C6:M6" si="2">C8</f>
        <v>432121</v>
      </c>
      <c r="D6" s="50">
        <f t="shared" si="2"/>
        <v>46</v>
      </c>
      <c r="E6" s="50">
        <f t="shared" si="2"/>
        <v>6</v>
      </c>
      <c r="F6" s="50">
        <f t="shared" si="2"/>
        <v>0</v>
      </c>
      <c r="G6" s="50">
        <f t="shared" si="2"/>
        <v>1</v>
      </c>
      <c r="H6" s="147" t="str">
        <f>IF(H8&lt;&gt;I8,H8,"")&amp;IF(I8&lt;&gt;J8,I8,"")&amp;"　"&amp;J8</f>
        <v>熊本県上天草市　上天草総合病院</v>
      </c>
      <c r="I6" s="148"/>
      <c r="J6" s="149"/>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24</v>
      </c>
      <c r="R6" s="50" t="str">
        <f t="shared" si="3"/>
        <v>対象</v>
      </c>
      <c r="S6" s="50" t="str">
        <f t="shared" si="3"/>
        <v>ド 透 訓</v>
      </c>
      <c r="T6" s="50" t="str">
        <f t="shared" si="3"/>
        <v>救 臨 へ 災 輪</v>
      </c>
      <c r="U6" s="51">
        <f>U8</f>
        <v>24285</v>
      </c>
      <c r="V6" s="51">
        <f>V8</f>
        <v>11805</v>
      </c>
      <c r="W6" s="50" t="str">
        <f>W8</f>
        <v>-</v>
      </c>
      <c r="X6" s="50" t="str">
        <f t="shared" ref="X6" si="4">X8</f>
        <v>第１種該当</v>
      </c>
      <c r="Y6" s="50" t="str">
        <f t="shared" si="3"/>
        <v>１０：１</v>
      </c>
      <c r="Z6" s="51">
        <f t="shared" si="3"/>
        <v>149</v>
      </c>
      <c r="AA6" s="51">
        <f t="shared" si="3"/>
        <v>46</v>
      </c>
      <c r="AB6" s="51" t="str">
        <f t="shared" si="3"/>
        <v>-</v>
      </c>
      <c r="AC6" s="51" t="str">
        <f t="shared" si="3"/>
        <v>-</v>
      </c>
      <c r="AD6" s="51" t="str">
        <f t="shared" si="3"/>
        <v>-</v>
      </c>
      <c r="AE6" s="51">
        <f t="shared" si="3"/>
        <v>195</v>
      </c>
      <c r="AF6" s="51">
        <f t="shared" si="3"/>
        <v>144</v>
      </c>
      <c r="AG6" s="51">
        <f t="shared" si="3"/>
        <v>43</v>
      </c>
      <c r="AH6" s="51">
        <f t="shared" si="3"/>
        <v>187</v>
      </c>
      <c r="AI6" s="52">
        <f>IF(AI8="-",NA(),AI8)</f>
        <v>98.4</v>
      </c>
      <c r="AJ6" s="52">
        <f t="shared" ref="AJ6:AR6" si="5">IF(AJ8="-",NA(),AJ8)</f>
        <v>110.6</v>
      </c>
      <c r="AK6" s="52">
        <f t="shared" si="5"/>
        <v>110.6</v>
      </c>
      <c r="AL6" s="52">
        <f t="shared" si="5"/>
        <v>107.5</v>
      </c>
      <c r="AM6" s="52">
        <f t="shared" si="5"/>
        <v>103.6</v>
      </c>
      <c r="AN6" s="52">
        <f t="shared" si="5"/>
        <v>96.9</v>
      </c>
      <c r="AO6" s="52">
        <f t="shared" si="5"/>
        <v>100.6</v>
      </c>
      <c r="AP6" s="52">
        <f t="shared" si="5"/>
        <v>105.9</v>
      </c>
      <c r="AQ6" s="52">
        <f t="shared" si="5"/>
        <v>104.3</v>
      </c>
      <c r="AR6" s="52">
        <f t="shared" si="5"/>
        <v>96.3</v>
      </c>
      <c r="AS6" s="52" t="str">
        <f>IF(AS8="-","【-】","【"&amp;SUBSTITUTE(TEXT(AS8,"#,##0.0"),"-","△")&amp;"】")</f>
        <v>【96.6】</v>
      </c>
      <c r="AT6" s="52">
        <f>IF(AT8="-",NA(),AT8)</f>
        <v>99.8</v>
      </c>
      <c r="AU6" s="52">
        <f t="shared" ref="AU6:BC6" si="6">IF(AU8="-",NA(),AU8)</f>
        <v>105.1</v>
      </c>
      <c r="AV6" s="52">
        <f t="shared" si="6"/>
        <v>99.5</v>
      </c>
      <c r="AW6" s="52">
        <f t="shared" si="6"/>
        <v>102.5</v>
      </c>
      <c r="AX6" s="52">
        <f t="shared" si="6"/>
        <v>109.7</v>
      </c>
      <c r="AY6" s="52">
        <f t="shared" si="6"/>
        <v>84.3</v>
      </c>
      <c r="AZ6" s="52">
        <f t="shared" si="6"/>
        <v>80.7</v>
      </c>
      <c r="BA6" s="52">
        <f t="shared" si="6"/>
        <v>82.2</v>
      </c>
      <c r="BB6" s="52">
        <f t="shared" si="6"/>
        <v>81.7</v>
      </c>
      <c r="BC6" s="52">
        <f t="shared" si="6"/>
        <v>81</v>
      </c>
      <c r="BD6" s="52" t="str">
        <f>IF(BD8="-","【-】","【"&amp;SUBSTITUTE(TEXT(BD8,"#,##0.0"),"-","△")&amp;"】")</f>
        <v>【86.6】</v>
      </c>
      <c r="BE6" s="52">
        <f>IF(BE8="-",NA(),BE8)</f>
        <v>97.3</v>
      </c>
      <c r="BF6" s="52">
        <f t="shared" ref="BF6:BN6" si="7">IF(BF8="-",NA(),BF8)</f>
        <v>102</v>
      </c>
      <c r="BG6" s="52">
        <f t="shared" si="7"/>
        <v>96.6</v>
      </c>
      <c r="BH6" s="52">
        <f t="shared" si="7"/>
        <v>99.5</v>
      </c>
      <c r="BI6" s="52">
        <f t="shared" si="7"/>
        <v>107</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80.8</v>
      </c>
      <c r="BQ6" s="52">
        <f t="shared" ref="BQ6:BY6" si="8">IF(BQ8="-",NA(),BQ8)</f>
        <v>82</v>
      </c>
      <c r="BR6" s="52">
        <f t="shared" si="8"/>
        <v>78.7</v>
      </c>
      <c r="BS6" s="52">
        <f t="shared" si="8"/>
        <v>78.400000000000006</v>
      </c>
      <c r="BT6" s="52">
        <f t="shared" si="8"/>
        <v>79.099999999999994</v>
      </c>
      <c r="BU6" s="52">
        <f t="shared" si="8"/>
        <v>70.400000000000006</v>
      </c>
      <c r="BV6" s="52">
        <f t="shared" si="8"/>
        <v>65.8</v>
      </c>
      <c r="BW6" s="52">
        <f t="shared" si="8"/>
        <v>65</v>
      </c>
      <c r="BX6" s="52">
        <f t="shared" si="8"/>
        <v>63.3</v>
      </c>
      <c r="BY6" s="52">
        <f t="shared" si="8"/>
        <v>64.7</v>
      </c>
      <c r="BZ6" s="52" t="str">
        <f>IF(BZ8="-","【-】","【"&amp;SUBSTITUTE(TEXT(BZ8,"#,##0.0"),"-","△")&amp;"】")</f>
        <v>【68.7】</v>
      </c>
      <c r="CA6" s="53">
        <f>IF(CA8="-",NA(),CA8)</f>
        <v>31352</v>
      </c>
      <c r="CB6" s="53">
        <f t="shared" ref="CB6:CJ6" si="9">IF(CB8="-",NA(),CB8)</f>
        <v>31315</v>
      </c>
      <c r="CC6" s="53">
        <f t="shared" si="9"/>
        <v>31445</v>
      </c>
      <c r="CD6" s="53">
        <f t="shared" si="9"/>
        <v>30727</v>
      </c>
      <c r="CE6" s="53">
        <f t="shared" si="9"/>
        <v>35576</v>
      </c>
      <c r="CF6" s="53">
        <f t="shared" si="9"/>
        <v>35788</v>
      </c>
      <c r="CG6" s="53">
        <f t="shared" si="9"/>
        <v>37855</v>
      </c>
      <c r="CH6" s="53">
        <f t="shared" si="9"/>
        <v>39289</v>
      </c>
      <c r="CI6" s="53">
        <f t="shared" si="9"/>
        <v>40846</v>
      </c>
      <c r="CJ6" s="53">
        <f t="shared" si="9"/>
        <v>41075</v>
      </c>
      <c r="CK6" s="52" t="str">
        <f>IF(CK8="-","【-】","【"&amp;SUBSTITUTE(TEXT(CK8,"#,##0"),"-","△")&amp;"】")</f>
        <v>【62,428】</v>
      </c>
      <c r="CL6" s="53">
        <f>IF(CL8="-",NA(),CL8)</f>
        <v>7174</v>
      </c>
      <c r="CM6" s="53">
        <f t="shared" ref="CM6:CU6" si="10">IF(CM8="-",NA(),CM8)</f>
        <v>7877</v>
      </c>
      <c r="CN6" s="53">
        <f t="shared" si="10"/>
        <v>7977</v>
      </c>
      <c r="CO6" s="53">
        <f t="shared" si="10"/>
        <v>8560</v>
      </c>
      <c r="CP6" s="53">
        <f t="shared" si="10"/>
        <v>8112</v>
      </c>
      <c r="CQ6" s="53">
        <f t="shared" si="10"/>
        <v>10602</v>
      </c>
      <c r="CR6" s="53">
        <f t="shared" si="10"/>
        <v>11234</v>
      </c>
      <c r="CS6" s="53">
        <f t="shared" si="10"/>
        <v>11512</v>
      </c>
      <c r="CT6" s="53">
        <f t="shared" si="10"/>
        <v>11831</v>
      </c>
      <c r="CU6" s="53">
        <f t="shared" si="10"/>
        <v>11652</v>
      </c>
      <c r="CV6" s="52" t="str">
        <f>IF(CV8="-","【-】","【"&amp;SUBSTITUTE(TEXT(CV8,"#,##0"),"-","△")&amp;"】")</f>
        <v>【18,236】</v>
      </c>
      <c r="CW6" s="52">
        <f>IF(CW8="-",NA(),CW8)</f>
        <v>67.099999999999994</v>
      </c>
      <c r="CX6" s="52">
        <f t="shared" ref="CX6:DF6" si="11">IF(CX8="-",NA(),CX8)</f>
        <v>64.8</v>
      </c>
      <c r="CY6" s="52">
        <f t="shared" si="11"/>
        <v>63.4</v>
      </c>
      <c r="CZ6" s="52">
        <f t="shared" si="11"/>
        <v>62.8</v>
      </c>
      <c r="DA6" s="52">
        <f t="shared" si="11"/>
        <v>57.7</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14.5</v>
      </c>
      <c r="DI6" s="52">
        <f t="shared" ref="DI6:DQ6" si="12">IF(DI8="-",NA(),DI8)</f>
        <v>13.3</v>
      </c>
      <c r="DJ6" s="52">
        <f t="shared" si="12"/>
        <v>13.7</v>
      </c>
      <c r="DK6" s="52">
        <f t="shared" si="12"/>
        <v>14.9</v>
      </c>
      <c r="DL6" s="52">
        <f t="shared" si="12"/>
        <v>13.8</v>
      </c>
      <c r="DM6" s="52">
        <f t="shared" si="12"/>
        <v>17.5</v>
      </c>
      <c r="DN6" s="52">
        <f t="shared" si="12"/>
        <v>17.5</v>
      </c>
      <c r="DO6" s="52">
        <f t="shared" si="12"/>
        <v>17.3</v>
      </c>
      <c r="DP6" s="52">
        <f t="shared" si="12"/>
        <v>17.899999999999999</v>
      </c>
      <c r="DQ6" s="52">
        <f t="shared" si="12"/>
        <v>18</v>
      </c>
      <c r="DR6" s="52" t="str">
        <f>IF(DR8="-","【-】","【"&amp;SUBSTITUTE(TEXT(DR8,"#,##0.0"),"-","△")&amp;"】")</f>
        <v>【26.4】</v>
      </c>
      <c r="DS6" s="52">
        <f>IF(DS8="-",NA(),DS8)</f>
        <v>38.200000000000003</v>
      </c>
      <c r="DT6" s="52">
        <f t="shared" ref="DT6:EB6" si="13">IF(DT8="-",NA(),DT8)</f>
        <v>24.8</v>
      </c>
      <c r="DU6" s="52">
        <f t="shared" si="13"/>
        <v>12.5</v>
      </c>
      <c r="DV6" s="52">
        <f t="shared" si="13"/>
        <v>2.9</v>
      </c>
      <c r="DW6" s="52">
        <f t="shared" si="13"/>
        <v>0</v>
      </c>
      <c r="DX6" s="52">
        <f t="shared" si="13"/>
        <v>120.5</v>
      </c>
      <c r="DY6" s="52">
        <f t="shared" si="13"/>
        <v>124.2</v>
      </c>
      <c r="DZ6" s="52">
        <f t="shared" si="13"/>
        <v>121.6</v>
      </c>
      <c r="EA6" s="52">
        <f t="shared" si="13"/>
        <v>118.9</v>
      </c>
      <c r="EB6" s="52">
        <f t="shared" si="13"/>
        <v>121.9</v>
      </c>
      <c r="EC6" s="52" t="str">
        <f>IF(EC8="-","【-】","【"&amp;SUBSTITUTE(TEXT(EC8,"#,##0.0"),"-","△")&amp;"】")</f>
        <v>【54.5】</v>
      </c>
      <c r="ED6" s="52">
        <f>IF(ED8="-",NA(),ED8)</f>
        <v>49</v>
      </c>
      <c r="EE6" s="52">
        <f t="shared" ref="EE6:EM6" si="14">IF(EE8="-",NA(),EE8)</f>
        <v>51.1</v>
      </c>
      <c r="EF6" s="52">
        <f t="shared" si="14"/>
        <v>50.2</v>
      </c>
      <c r="EG6" s="52">
        <f t="shared" si="14"/>
        <v>51.8</v>
      </c>
      <c r="EH6" s="52">
        <f t="shared" si="14"/>
        <v>54.2</v>
      </c>
      <c r="EI6" s="52">
        <f t="shared" si="14"/>
        <v>54.6</v>
      </c>
      <c r="EJ6" s="52">
        <f t="shared" si="14"/>
        <v>56.9</v>
      </c>
      <c r="EK6" s="52">
        <f t="shared" si="14"/>
        <v>58.1</v>
      </c>
      <c r="EL6" s="52">
        <f t="shared" si="14"/>
        <v>59.4</v>
      </c>
      <c r="EM6" s="52">
        <f t="shared" si="14"/>
        <v>59.1</v>
      </c>
      <c r="EN6" s="52" t="str">
        <f>IF(EN8="-","【-】","【"&amp;SUBSTITUTE(TEXT(EN8,"#,##0.0"),"-","△")&amp;"】")</f>
        <v>【57.0】</v>
      </c>
      <c r="EO6" s="52">
        <f>IF(EO8="-",NA(),EO8)</f>
        <v>78.8</v>
      </c>
      <c r="EP6" s="52">
        <f t="shared" ref="EP6:EX6" si="15">IF(EP8="-",NA(),EP8)</f>
        <v>79.5</v>
      </c>
      <c r="EQ6" s="52">
        <f t="shared" si="15"/>
        <v>66.400000000000006</v>
      </c>
      <c r="ER6" s="52">
        <f t="shared" si="15"/>
        <v>65.599999999999994</v>
      </c>
      <c r="ES6" s="52">
        <f t="shared" si="15"/>
        <v>67</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38944426</v>
      </c>
      <c r="FA6" s="53">
        <f t="shared" ref="FA6:FI6" si="16">IF(FA8="-",NA(),FA8)</f>
        <v>39296826</v>
      </c>
      <c r="FB6" s="53">
        <f t="shared" si="16"/>
        <v>39317215</v>
      </c>
      <c r="FC6" s="53">
        <f t="shared" si="16"/>
        <v>39659856</v>
      </c>
      <c r="FD6" s="53">
        <f t="shared" si="16"/>
        <v>39753718</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c r="A7" s="35" t="s">
        <v>162</v>
      </c>
      <c r="B7" s="50">
        <f t="shared" ref="B7:AH7" si="17">B8</f>
        <v>2023</v>
      </c>
      <c r="C7" s="50">
        <f t="shared" si="17"/>
        <v>432121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24</v>
      </c>
      <c r="R7" s="50" t="str">
        <f t="shared" si="17"/>
        <v>対象</v>
      </c>
      <c r="S7" s="50" t="str">
        <f t="shared" si="17"/>
        <v>ド 透 訓</v>
      </c>
      <c r="T7" s="50" t="str">
        <f t="shared" si="17"/>
        <v>救 臨 へ 災 輪</v>
      </c>
      <c r="U7" s="51">
        <f>U8</f>
        <v>24285</v>
      </c>
      <c r="V7" s="51">
        <f>V8</f>
        <v>11805</v>
      </c>
      <c r="W7" s="50" t="str">
        <f>W8</f>
        <v>-</v>
      </c>
      <c r="X7" s="50" t="str">
        <f t="shared" si="17"/>
        <v>第１種該当</v>
      </c>
      <c r="Y7" s="50" t="str">
        <f t="shared" si="17"/>
        <v>１０：１</v>
      </c>
      <c r="Z7" s="51">
        <f t="shared" si="17"/>
        <v>149</v>
      </c>
      <c r="AA7" s="51">
        <f t="shared" si="17"/>
        <v>46</v>
      </c>
      <c r="AB7" s="51" t="str">
        <f t="shared" si="17"/>
        <v>-</v>
      </c>
      <c r="AC7" s="51" t="str">
        <f t="shared" si="17"/>
        <v>-</v>
      </c>
      <c r="AD7" s="51" t="str">
        <f t="shared" si="17"/>
        <v>-</v>
      </c>
      <c r="AE7" s="51">
        <f t="shared" si="17"/>
        <v>195</v>
      </c>
      <c r="AF7" s="51">
        <f t="shared" si="17"/>
        <v>144</v>
      </c>
      <c r="AG7" s="51">
        <f t="shared" si="17"/>
        <v>43</v>
      </c>
      <c r="AH7" s="51">
        <f t="shared" si="17"/>
        <v>187</v>
      </c>
      <c r="AI7" s="52">
        <f>AI8</f>
        <v>98.4</v>
      </c>
      <c r="AJ7" s="52">
        <f t="shared" ref="AJ7:AR7" si="18">AJ8</f>
        <v>110.6</v>
      </c>
      <c r="AK7" s="52">
        <f t="shared" si="18"/>
        <v>110.6</v>
      </c>
      <c r="AL7" s="52">
        <f t="shared" si="18"/>
        <v>107.5</v>
      </c>
      <c r="AM7" s="52">
        <f t="shared" si="18"/>
        <v>103.6</v>
      </c>
      <c r="AN7" s="52">
        <f t="shared" si="18"/>
        <v>96.9</v>
      </c>
      <c r="AO7" s="52">
        <f t="shared" si="18"/>
        <v>100.6</v>
      </c>
      <c r="AP7" s="52">
        <f t="shared" si="18"/>
        <v>105.9</v>
      </c>
      <c r="AQ7" s="52">
        <f t="shared" si="18"/>
        <v>104.3</v>
      </c>
      <c r="AR7" s="52">
        <f t="shared" si="18"/>
        <v>96.3</v>
      </c>
      <c r="AS7" s="52"/>
      <c r="AT7" s="52">
        <f>AT8</f>
        <v>99.8</v>
      </c>
      <c r="AU7" s="52">
        <f t="shared" ref="AU7:BC7" si="19">AU8</f>
        <v>105.1</v>
      </c>
      <c r="AV7" s="52">
        <f t="shared" si="19"/>
        <v>99.5</v>
      </c>
      <c r="AW7" s="52">
        <f t="shared" si="19"/>
        <v>102.5</v>
      </c>
      <c r="AX7" s="52">
        <f t="shared" si="19"/>
        <v>109.7</v>
      </c>
      <c r="AY7" s="52">
        <f t="shared" si="19"/>
        <v>84.3</v>
      </c>
      <c r="AZ7" s="52">
        <f t="shared" si="19"/>
        <v>80.7</v>
      </c>
      <c r="BA7" s="52">
        <f t="shared" si="19"/>
        <v>82.2</v>
      </c>
      <c r="BB7" s="52">
        <f t="shared" si="19"/>
        <v>81.7</v>
      </c>
      <c r="BC7" s="52">
        <f t="shared" si="19"/>
        <v>81</v>
      </c>
      <c r="BD7" s="52"/>
      <c r="BE7" s="52">
        <f>BE8</f>
        <v>97.3</v>
      </c>
      <c r="BF7" s="52">
        <f t="shared" ref="BF7:BN7" si="20">BF8</f>
        <v>102</v>
      </c>
      <c r="BG7" s="52">
        <f t="shared" si="20"/>
        <v>96.6</v>
      </c>
      <c r="BH7" s="52">
        <f t="shared" si="20"/>
        <v>99.5</v>
      </c>
      <c r="BI7" s="52">
        <f t="shared" si="20"/>
        <v>107</v>
      </c>
      <c r="BJ7" s="52">
        <f t="shared" si="20"/>
        <v>80.599999999999994</v>
      </c>
      <c r="BK7" s="52">
        <f t="shared" si="20"/>
        <v>77.099999999999994</v>
      </c>
      <c r="BL7" s="52">
        <f t="shared" si="20"/>
        <v>78.599999999999994</v>
      </c>
      <c r="BM7" s="52">
        <f t="shared" si="20"/>
        <v>78.099999999999994</v>
      </c>
      <c r="BN7" s="52">
        <f t="shared" si="20"/>
        <v>77.5</v>
      </c>
      <c r="BO7" s="52"/>
      <c r="BP7" s="52">
        <f>BP8</f>
        <v>80.8</v>
      </c>
      <c r="BQ7" s="52">
        <f t="shared" ref="BQ7:BY7" si="21">BQ8</f>
        <v>82</v>
      </c>
      <c r="BR7" s="52">
        <f t="shared" si="21"/>
        <v>78.7</v>
      </c>
      <c r="BS7" s="52">
        <f t="shared" si="21"/>
        <v>78.400000000000006</v>
      </c>
      <c r="BT7" s="52">
        <f t="shared" si="21"/>
        <v>79.099999999999994</v>
      </c>
      <c r="BU7" s="52">
        <f t="shared" si="21"/>
        <v>70.400000000000006</v>
      </c>
      <c r="BV7" s="52">
        <f t="shared" si="21"/>
        <v>65.8</v>
      </c>
      <c r="BW7" s="52">
        <f t="shared" si="21"/>
        <v>65</v>
      </c>
      <c r="BX7" s="52">
        <f t="shared" si="21"/>
        <v>63.3</v>
      </c>
      <c r="BY7" s="52">
        <f t="shared" si="21"/>
        <v>64.7</v>
      </c>
      <c r="BZ7" s="52"/>
      <c r="CA7" s="53">
        <f>CA8</f>
        <v>31352</v>
      </c>
      <c r="CB7" s="53">
        <f t="shared" ref="CB7:CJ7" si="22">CB8</f>
        <v>31315</v>
      </c>
      <c r="CC7" s="53">
        <f t="shared" si="22"/>
        <v>31445</v>
      </c>
      <c r="CD7" s="53">
        <f t="shared" si="22"/>
        <v>30727</v>
      </c>
      <c r="CE7" s="53">
        <f t="shared" si="22"/>
        <v>35576</v>
      </c>
      <c r="CF7" s="53">
        <f t="shared" si="22"/>
        <v>35788</v>
      </c>
      <c r="CG7" s="53">
        <f t="shared" si="22"/>
        <v>37855</v>
      </c>
      <c r="CH7" s="53">
        <f t="shared" si="22"/>
        <v>39289</v>
      </c>
      <c r="CI7" s="53">
        <f t="shared" si="22"/>
        <v>40846</v>
      </c>
      <c r="CJ7" s="53">
        <f t="shared" si="22"/>
        <v>41075</v>
      </c>
      <c r="CK7" s="52"/>
      <c r="CL7" s="53">
        <f>CL8</f>
        <v>7174</v>
      </c>
      <c r="CM7" s="53">
        <f t="shared" ref="CM7:CU7" si="23">CM8</f>
        <v>7877</v>
      </c>
      <c r="CN7" s="53">
        <f t="shared" si="23"/>
        <v>7977</v>
      </c>
      <c r="CO7" s="53">
        <f t="shared" si="23"/>
        <v>8560</v>
      </c>
      <c r="CP7" s="53">
        <f t="shared" si="23"/>
        <v>8112</v>
      </c>
      <c r="CQ7" s="53">
        <f t="shared" si="23"/>
        <v>10602</v>
      </c>
      <c r="CR7" s="53">
        <f t="shared" si="23"/>
        <v>11234</v>
      </c>
      <c r="CS7" s="53">
        <f t="shared" si="23"/>
        <v>11512</v>
      </c>
      <c r="CT7" s="53">
        <f t="shared" si="23"/>
        <v>11831</v>
      </c>
      <c r="CU7" s="53">
        <f t="shared" si="23"/>
        <v>11652</v>
      </c>
      <c r="CV7" s="52"/>
      <c r="CW7" s="52">
        <f>CW8</f>
        <v>67.099999999999994</v>
      </c>
      <c r="CX7" s="52">
        <f t="shared" ref="CX7:DF7" si="24">CX8</f>
        <v>64.8</v>
      </c>
      <c r="CY7" s="52">
        <f t="shared" si="24"/>
        <v>63.4</v>
      </c>
      <c r="CZ7" s="52">
        <f t="shared" si="24"/>
        <v>62.8</v>
      </c>
      <c r="DA7" s="52">
        <f t="shared" si="24"/>
        <v>57.7</v>
      </c>
      <c r="DB7" s="52">
        <f t="shared" si="24"/>
        <v>63.3</v>
      </c>
      <c r="DC7" s="52">
        <f t="shared" si="24"/>
        <v>68.5</v>
      </c>
      <c r="DD7" s="52">
        <f t="shared" si="24"/>
        <v>67.099999999999994</v>
      </c>
      <c r="DE7" s="52">
        <f t="shared" si="24"/>
        <v>66.900000000000006</v>
      </c>
      <c r="DF7" s="52">
        <f t="shared" si="24"/>
        <v>68.099999999999994</v>
      </c>
      <c r="DG7" s="52"/>
      <c r="DH7" s="52">
        <f>DH8</f>
        <v>14.5</v>
      </c>
      <c r="DI7" s="52">
        <f t="shared" ref="DI7:DQ7" si="25">DI8</f>
        <v>13.3</v>
      </c>
      <c r="DJ7" s="52">
        <f t="shared" si="25"/>
        <v>13.7</v>
      </c>
      <c r="DK7" s="52">
        <f t="shared" si="25"/>
        <v>14.9</v>
      </c>
      <c r="DL7" s="52">
        <f t="shared" si="25"/>
        <v>13.8</v>
      </c>
      <c r="DM7" s="52">
        <f t="shared" si="25"/>
        <v>17.5</v>
      </c>
      <c r="DN7" s="52">
        <f t="shared" si="25"/>
        <v>17.5</v>
      </c>
      <c r="DO7" s="52">
        <f t="shared" si="25"/>
        <v>17.3</v>
      </c>
      <c r="DP7" s="52">
        <f t="shared" si="25"/>
        <v>17.899999999999999</v>
      </c>
      <c r="DQ7" s="52">
        <f t="shared" si="25"/>
        <v>18</v>
      </c>
      <c r="DR7" s="52"/>
      <c r="DS7" s="52">
        <f>DS8</f>
        <v>38.200000000000003</v>
      </c>
      <c r="DT7" s="52">
        <f t="shared" ref="DT7:EB7" si="26">DT8</f>
        <v>24.8</v>
      </c>
      <c r="DU7" s="52">
        <f t="shared" si="26"/>
        <v>12.5</v>
      </c>
      <c r="DV7" s="52">
        <f t="shared" si="26"/>
        <v>2.9</v>
      </c>
      <c r="DW7" s="52">
        <f t="shared" si="26"/>
        <v>0</v>
      </c>
      <c r="DX7" s="52">
        <f t="shared" si="26"/>
        <v>120.5</v>
      </c>
      <c r="DY7" s="52">
        <f t="shared" si="26"/>
        <v>124.2</v>
      </c>
      <c r="DZ7" s="52">
        <f t="shared" si="26"/>
        <v>121.6</v>
      </c>
      <c r="EA7" s="52">
        <f t="shared" si="26"/>
        <v>118.9</v>
      </c>
      <c r="EB7" s="52">
        <f t="shared" si="26"/>
        <v>121.9</v>
      </c>
      <c r="EC7" s="52"/>
      <c r="ED7" s="52">
        <f>ED8</f>
        <v>49</v>
      </c>
      <c r="EE7" s="52">
        <f t="shared" ref="EE7:EM7" si="27">EE8</f>
        <v>51.1</v>
      </c>
      <c r="EF7" s="52">
        <f t="shared" si="27"/>
        <v>50.2</v>
      </c>
      <c r="EG7" s="52">
        <f t="shared" si="27"/>
        <v>51.8</v>
      </c>
      <c r="EH7" s="52">
        <f t="shared" si="27"/>
        <v>54.2</v>
      </c>
      <c r="EI7" s="52">
        <f t="shared" si="27"/>
        <v>54.6</v>
      </c>
      <c r="EJ7" s="52">
        <f t="shared" si="27"/>
        <v>56.9</v>
      </c>
      <c r="EK7" s="52">
        <f t="shared" si="27"/>
        <v>58.1</v>
      </c>
      <c r="EL7" s="52">
        <f t="shared" si="27"/>
        <v>59.4</v>
      </c>
      <c r="EM7" s="52">
        <f t="shared" si="27"/>
        <v>59.1</v>
      </c>
      <c r="EN7" s="52"/>
      <c r="EO7" s="52">
        <f>EO8</f>
        <v>78.8</v>
      </c>
      <c r="EP7" s="52">
        <f t="shared" ref="EP7:EX7" si="28">EP8</f>
        <v>79.5</v>
      </c>
      <c r="EQ7" s="52">
        <f t="shared" si="28"/>
        <v>66.400000000000006</v>
      </c>
      <c r="ER7" s="52">
        <f t="shared" si="28"/>
        <v>65.599999999999994</v>
      </c>
      <c r="ES7" s="52">
        <f t="shared" si="28"/>
        <v>67</v>
      </c>
      <c r="ET7" s="52">
        <f t="shared" si="28"/>
        <v>71.7</v>
      </c>
      <c r="EU7" s="52">
        <f t="shared" si="28"/>
        <v>72.900000000000006</v>
      </c>
      <c r="EV7" s="52">
        <f t="shared" si="28"/>
        <v>73.900000000000006</v>
      </c>
      <c r="EW7" s="52">
        <f t="shared" si="28"/>
        <v>74.3</v>
      </c>
      <c r="EX7" s="52">
        <f t="shared" si="28"/>
        <v>72.2</v>
      </c>
      <c r="EY7" s="52"/>
      <c r="EZ7" s="53">
        <f>EZ8</f>
        <v>38944426</v>
      </c>
      <c r="FA7" s="53">
        <f t="shared" ref="FA7:FI7" si="29">FA8</f>
        <v>39296826</v>
      </c>
      <c r="FB7" s="53">
        <f t="shared" si="29"/>
        <v>39317215</v>
      </c>
      <c r="FC7" s="53">
        <f t="shared" si="29"/>
        <v>39659856</v>
      </c>
      <c r="FD7" s="53">
        <f t="shared" si="29"/>
        <v>39753718</v>
      </c>
      <c r="FE7" s="53">
        <f t="shared" si="29"/>
        <v>41891213</v>
      </c>
      <c r="FF7" s="53">
        <f t="shared" si="29"/>
        <v>42806727</v>
      </c>
      <c r="FG7" s="53">
        <f t="shared" si="29"/>
        <v>43530781</v>
      </c>
      <c r="FH7" s="53">
        <f t="shared" si="29"/>
        <v>44196357</v>
      </c>
      <c r="FI7" s="53">
        <f t="shared" si="29"/>
        <v>45484013</v>
      </c>
      <c r="FJ7" s="53"/>
    </row>
    <row r="8" spans="1:166" s="54" customFormat="1">
      <c r="A8" s="35"/>
      <c r="B8" s="55">
        <v>2023</v>
      </c>
      <c r="C8" s="55">
        <v>432121</v>
      </c>
      <c r="D8" s="55">
        <v>46</v>
      </c>
      <c r="E8" s="55">
        <v>6</v>
      </c>
      <c r="F8" s="55">
        <v>0</v>
      </c>
      <c r="G8" s="55">
        <v>1</v>
      </c>
      <c r="H8" s="55" t="s">
        <v>163</v>
      </c>
      <c r="I8" s="55" t="s">
        <v>164</v>
      </c>
      <c r="J8" s="55" t="s">
        <v>165</v>
      </c>
      <c r="K8" s="55" t="s">
        <v>166</v>
      </c>
      <c r="L8" s="55" t="s">
        <v>167</v>
      </c>
      <c r="M8" s="55" t="s">
        <v>168</v>
      </c>
      <c r="N8" s="55" t="s">
        <v>169</v>
      </c>
      <c r="O8" s="55" t="s">
        <v>170</v>
      </c>
      <c r="P8" s="55" t="s">
        <v>171</v>
      </c>
      <c r="Q8" s="56">
        <v>24</v>
      </c>
      <c r="R8" s="55" t="s">
        <v>172</v>
      </c>
      <c r="S8" s="55" t="s">
        <v>173</v>
      </c>
      <c r="T8" s="55" t="s">
        <v>174</v>
      </c>
      <c r="U8" s="56">
        <v>24285</v>
      </c>
      <c r="V8" s="56">
        <v>11805</v>
      </c>
      <c r="W8" s="55" t="s">
        <v>40</v>
      </c>
      <c r="X8" s="55" t="s">
        <v>175</v>
      </c>
      <c r="Y8" s="57" t="s">
        <v>176</v>
      </c>
      <c r="Z8" s="56">
        <v>149</v>
      </c>
      <c r="AA8" s="56">
        <v>46</v>
      </c>
      <c r="AB8" s="56" t="s">
        <v>40</v>
      </c>
      <c r="AC8" s="56" t="s">
        <v>40</v>
      </c>
      <c r="AD8" s="56" t="s">
        <v>40</v>
      </c>
      <c r="AE8" s="56">
        <v>195</v>
      </c>
      <c r="AF8" s="56">
        <v>144</v>
      </c>
      <c r="AG8" s="56">
        <v>43</v>
      </c>
      <c r="AH8" s="56">
        <v>187</v>
      </c>
      <c r="AI8" s="58">
        <v>98.4</v>
      </c>
      <c r="AJ8" s="58">
        <v>110.6</v>
      </c>
      <c r="AK8" s="58">
        <v>110.6</v>
      </c>
      <c r="AL8" s="58">
        <v>107.5</v>
      </c>
      <c r="AM8" s="58">
        <v>103.6</v>
      </c>
      <c r="AN8" s="58">
        <v>96.9</v>
      </c>
      <c r="AO8" s="58">
        <v>100.6</v>
      </c>
      <c r="AP8" s="58">
        <v>105.9</v>
      </c>
      <c r="AQ8" s="58">
        <v>104.3</v>
      </c>
      <c r="AR8" s="58">
        <v>96.3</v>
      </c>
      <c r="AS8" s="58">
        <v>96.6</v>
      </c>
      <c r="AT8" s="58">
        <v>99.8</v>
      </c>
      <c r="AU8" s="58">
        <v>105.1</v>
      </c>
      <c r="AV8" s="58">
        <v>99.5</v>
      </c>
      <c r="AW8" s="58">
        <v>102.5</v>
      </c>
      <c r="AX8" s="58">
        <v>109.7</v>
      </c>
      <c r="AY8" s="58">
        <v>84.3</v>
      </c>
      <c r="AZ8" s="58">
        <v>80.7</v>
      </c>
      <c r="BA8" s="58">
        <v>82.2</v>
      </c>
      <c r="BB8" s="58">
        <v>81.7</v>
      </c>
      <c r="BC8" s="58">
        <v>81</v>
      </c>
      <c r="BD8" s="58">
        <v>86.6</v>
      </c>
      <c r="BE8" s="59">
        <v>97.3</v>
      </c>
      <c r="BF8" s="59">
        <v>102</v>
      </c>
      <c r="BG8" s="59">
        <v>96.6</v>
      </c>
      <c r="BH8" s="59">
        <v>99.5</v>
      </c>
      <c r="BI8" s="59">
        <v>107</v>
      </c>
      <c r="BJ8" s="59">
        <v>80.599999999999994</v>
      </c>
      <c r="BK8" s="59">
        <v>77.099999999999994</v>
      </c>
      <c r="BL8" s="59">
        <v>78.599999999999994</v>
      </c>
      <c r="BM8" s="59">
        <v>78.099999999999994</v>
      </c>
      <c r="BN8" s="59">
        <v>77.5</v>
      </c>
      <c r="BO8" s="59">
        <v>83.9</v>
      </c>
      <c r="BP8" s="58">
        <v>80.8</v>
      </c>
      <c r="BQ8" s="58">
        <v>82</v>
      </c>
      <c r="BR8" s="58">
        <v>78.7</v>
      </c>
      <c r="BS8" s="58">
        <v>78.400000000000006</v>
      </c>
      <c r="BT8" s="58">
        <v>79.099999999999994</v>
      </c>
      <c r="BU8" s="58">
        <v>70.400000000000006</v>
      </c>
      <c r="BV8" s="58">
        <v>65.8</v>
      </c>
      <c r="BW8" s="58">
        <v>65</v>
      </c>
      <c r="BX8" s="58">
        <v>63.3</v>
      </c>
      <c r="BY8" s="58">
        <v>64.7</v>
      </c>
      <c r="BZ8" s="58">
        <v>68.7</v>
      </c>
      <c r="CA8" s="59">
        <v>31352</v>
      </c>
      <c r="CB8" s="59">
        <v>31315</v>
      </c>
      <c r="CC8" s="59">
        <v>31445</v>
      </c>
      <c r="CD8" s="59">
        <v>30727</v>
      </c>
      <c r="CE8" s="59">
        <v>35576</v>
      </c>
      <c r="CF8" s="59">
        <v>35788</v>
      </c>
      <c r="CG8" s="59">
        <v>37855</v>
      </c>
      <c r="CH8" s="59">
        <v>39289</v>
      </c>
      <c r="CI8" s="59">
        <v>40846</v>
      </c>
      <c r="CJ8" s="59">
        <v>41075</v>
      </c>
      <c r="CK8" s="58">
        <v>62428</v>
      </c>
      <c r="CL8" s="59">
        <v>7174</v>
      </c>
      <c r="CM8" s="59">
        <v>7877</v>
      </c>
      <c r="CN8" s="59">
        <v>7977</v>
      </c>
      <c r="CO8" s="59">
        <v>8560</v>
      </c>
      <c r="CP8" s="59">
        <v>8112</v>
      </c>
      <c r="CQ8" s="59">
        <v>10602</v>
      </c>
      <c r="CR8" s="59">
        <v>11234</v>
      </c>
      <c r="CS8" s="59">
        <v>11512</v>
      </c>
      <c r="CT8" s="59">
        <v>11831</v>
      </c>
      <c r="CU8" s="59">
        <v>11652</v>
      </c>
      <c r="CV8" s="58">
        <v>18236</v>
      </c>
      <c r="CW8" s="59">
        <v>67.099999999999994</v>
      </c>
      <c r="CX8" s="59">
        <v>64.8</v>
      </c>
      <c r="CY8" s="59">
        <v>63.4</v>
      </c>
      <c r="CZ8" s="59">
        <v>62.8</v>
      </c>
      <c r="DA8" s="59">
        <v>57.7</v>
      </c>
      <c r="DB8" s="59">
        <v>63.3</v>
      </c>
      <c r="DC8" s="59">
        <v>68.5</v>
      </c>
      <c r="DD8" s="59">
        <v>67.099999999999994</v>
      </c>
      <c r="DE8" s="59">
        <v>66.900000000000006</v>
      </c>
      <c r="DF8" s="59">
        <v>68.099999999999994</v>
      </c>
      <c r="DG8" s="59">
        <v>56.1</v>
      </c>
      <c r="DH8" s="59">
        <v>14.5</v>
      </c>
      <c r="DI8" s="59">
        <v>13.3</v>
      </c>
      <c r="DJ8" s="59">
        <v>13.7</v>
      </c>
      <c r="DK8" s="59">
        <v>14.9</v>
      </c>
      <c r="DL8" s="59">
        <v>13.8</v>
      </c>
      <c r="DM8" s="59">
        <v>17.5</v>
      </c>
      <c r="DN8" s="59">
        <v>17.5</v>
      </c>
      <c r="DO8" s="59">
        <v>17.3</v>
      </c>
      <c r="DP8" s="59">
        <v>17.899999999999999</v>
      </c>
      <c r="DQ8" s="59">
        <v>18</v>
      </c>
      <c r="DR8" s="59">
        <v>26.4</v>
      </c>
      <c r="DS8" s="59">
        <v>38.200000000000003</v>
      </c>
      <c r="DT8" s="59">
        <v>24.8</v>
      </c>
      <c r="DU8" s="59">
        <v>12.5</v>
      </c>
      <c r="DV8" s="59">
        <v>2.9</v>
      </c>
      <c r="DW8" s="59">
        <v>0</v>
      </c>
      <c r="DX8" s="59">
        <v>120.5</v>
      </c>
      <c r="DY8" s="59">
        <v>124.2</v>
      </c>
      <c r="DZ8" s="59">
        <v>121.6</v>
      </c>
      <c r="EA8" s="59">
        <v>118.9</v>
      </c>
      <c r="EB8" s="59">
        <v>121.9</v>
      </c>
      <c r="EC8" s="59">
        <v>54.5</v>
      </c>
      <c r="ED8" s="58">
        <v>49</v>
      </c>
      <c r="EE8" s="58">
        <v>51.1</v>
      </c>
      <c r="EF8" s="58">
        <v>50.2</v>
      </c>
      <c r="EG8" s="58">
        <v>51.8</v>
      </c>
      <c r="EH8" s="58">
        <v>54.2</v>
      </c>
      <c r="EI8" s="58">
        <v>54.6</v>
      </c>
      <c r="EJ8" s="58">
        <v>56.9</v>
      </c>
      <c r="EK8" s="58">
        <v>58.1</v>
      </c>
      <c r="EL8" s="58">
        <v>59.4</v>
      </c>
      <c r="EM8" s="58">
        <v>59.1</v>
      </c>
      <c r="EN8" s="58">
        <v>57</v>
      </c>
      <c r="EO8" s="58">
        <v>78.8</v>
      </c>
      <c r="EP8" s="58">
        <v>79.5</v>
      </c>
      <c r="EQ8" s="58">
        <v>66.400000000000006</v>
      </c>
      <c r="ER8" s="58">
        <v>65.599999999999994</v>
      </c>
      <c r="ES8" s="58">
        <v>67</v>
      </c>
      <c r="ET8" s="58">
        <v>71.7</v>
      </c>
      <c r="EU8" s="58">
        <v>72.900000000000006</v>
      </c>
      <c r="EV8" s="58">
        <v>73.900000000000006</v>
      </c>
      <c r="EW8" s="58">
        <v>74.3</v>
      </c>
      <c r="EX8" s="58">
        <v>72.2</v>
      </c>
      <c r="EY8" s="58">
        <v>70.400000000000006</v>
      </c>
      <c r="EZ8" s="59">
        <v>38944426</v>
      </c>
      <c r="FA8" s="59">
        <v>39296826</v>
      </c>
      <c r="FB8" s="59">
        <v>39317215</v>
      </c>
      <c r="FC8" s="59">
        <v>39659856</v>
      </c>
      <c r="FD8" s="59">
        <v>39753718</v>
      </c>
      <c r="FE8" s="59">
        <v>41891213</v>
      </c>
      <c r="FF8" s="59">
        <v>42806727</v>
      </c>
      <c r="FG8" s="59">
        <v>43530781</v>
      </c>
      <c r="FH8" s="59">
        <v>44196357</v>
      </c>
      <c r="FI8" s="59">
        <v>45484013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2025-02-27T01:08:02Z</cp:lastPrinted>
  <dcterms:created xsi:type="dcterms:W3CDTF">2025-01-16T06:45:57Z</dcterms:created>
  <dcterms:modified xsi:type="dcterms:W3CDTF">2025-02-27T01:08:02Z</dcterms:modified>
  <cp:category/>
</cp:coreProperties>
</file>