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26 西原村\工業用水\"/>
    </mc:Choice>
  </mc:AlternateContent>
  <workbookProtection workbookAlgorithmName="SHA-512" workbookHashValue="fpmQvrinjGT0tDs6QyMnDKyJmwDjfLIm0YvbO1wLt75wYnnMyPIkzTXFPR7Uus/fTjdxJPfN8aVgwzD+pfhC1w==" workbookSaltValue="/S0Da2ko7lUQhdwpM077pA==" workbookSpinCount="100000" lockStructure="1"/>
  <bookViews>
    <workbookView xWindow="0" yWindow="0" windowWidth="28800" windowHeight="1221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CW10" i="5" s="1"/>
  <c r="D10" i="5"/>
  <c r="EC10" i="5" s="1"/>
  <c r="C10" i="5"/>
  <c r="CU10" i="5" s="1"/>
  <c r="B10" i="5"/>
  <c r="DZ9" i="5"/>
  <c r="DO9" i="5"/>
  <c r="DD9" i="5"/>
  <c r="CS9" i="5"/>
  <c r="CH9" i="5"/>
  <c r="BW9" i="5"/>
  <c r="BL9" i="5"/>
  <c r="BA9" i="5"/>
  <c r="AP9" i="5"/>
  <c r="AE9" i="5"/>
  <c r="T9" i="5"/>
  <c r="EJ6" i="5"/>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DP11" i="5" s="1"/>
  <c r="DN6" i="5"/>
  <c r="DM6" i="5"/>
  <c r="DL6" i="5"/>
  <c r="DK6" i="5"/>
  <c r="DG12" i="5" s="1"/>
  <c r="DJ6" i="5"/>
  <c r="DF12" i="5" s="1"/>
  <c r="DI6" i="5"/>
  <c r="DH6" i="5"/>
  <c r="DI11" i="5" s="1"/>
  <c r="DG6" i="5"/>
  <c r="DH11" i="5" s="1"/>
  <c r="DF6" i="5"/>
  <c r="DG11" i="5" s="1"/>
  <c r="DE6" i="5"/>
  <c r="DF11" i="5" s="1"/>
  <c r="DD6" i="5"/>
  <c r="DE11" i="5" s="1"/>
  <c r="DC6" i="5"/>
  <c r="GJ90" i="4" s="1"/>
  <c r="DB6" i="5"/>
  <c r="CX12" i="5" s="1"/>
  <c r="DA6" i="5"/>
  <c r="CZ6" i="5"/>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I12" i="5" s="1"/>
  <c r="CL6" i="5"/>
  <c r="MN55" i="4" s="1"/>
  <c r="CK6" i="5"/>
  <c r="CJ6" i="5"/>
  <c r="CK11" i="5" s="1"/>
  <c r="CI6" i="5"/>
  <c r="CJ11" i="5" s="1"/>
  <c r="CH6" i="5"/>
  <c r="JL55" i="4" s="1"/>
  <c r="CG6" i="5"/>
  <c r="EH90" i="4" s="1"/>
  <c r="CF6" i="5"/>
  <c r="CE6" i="5"/>
  <c r="CA12" i="5" s="1"/>
  <c r="CD6" i="5"/>
  <c r="BZ12" i="5" s="1"/>
  <c r="CC6" i="5"/>
  <c r="CB6" i="5"/>
  <c r="CA6" i="5"/>
  <c r="CB11" i="5" s="1"/>
  <c r="BZ6" i="5"/>
  <c r="CA11" i="5" s="1"/>
  <c r="BY6" i="5"/>
  <c r="BZ11" i="5" s="1"/>
  <c r="BX6" i="5"/>
  <c r="BW6" i="5"/>
  <c r="BX11" i="5" s="1"/>
  <c r="BV6" i="5"/>
  <c r="BU6" i="5"/>
  <c r="BQ12" i="5" s="1"/>
  <c r="BT6" i="5"/>
  <c r="BP12" i="5" s="1"/>
  <c r="BS6" i="5"/>
  <c r="BO12" i="5" s="1"/>
  <c r="BR6" i="5"/>
  <c r="BN12" i="5" s="1"/>
  <c r="BQ6" i="5"/>
  <c r="BM12" i="5" s="1"/>
  <c r="BP6" i="5"/>
  <c r="BQ11" i="5" s="1"/>
  <c r="BO6" i="5"/>
  <c r="BP11" i="5" s="1"/>
  <c r="BN6" i="5"/>
  <c r="BL55" i="4" s="1"/>
  <c r="BM6" i="5"/>
  <c r="BL6" i="5"/>
  <c r="BM11" i="5" s="1"/>
  <c r="BK6" i="5"/>
  <c r="CF90" i="4" s="1"/>
  <c r="BJ6" i="5"/>
  <c r="BF12" i="5" s="1"/>
  <c r="BI6" i="5"/>
  <c r="BH6" i="5"/>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M6" i="5"/>
  <c r="AI12" i="5" s="1"/>
  <c r="AL6" i="5"/>
  <c r="AH12" i="5" s="1"/>
  <c r="AK6" i="5"/>
  <c r="AJ6" i="5"/>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DG90" i="4"/>
  <c r="C90" i="4"/>
  <c r="PZ81" i="4"/>
  <c r="JN81" i="4"/>
  <c r="IM81" i="4"/>
  <c r="AZ81" i="4"/>
  <c r="RA80" i="4"/>
  <c r="PZ80" i="4"/>
  <c r="OY80" i="4"/>
  <c r="MW80" i="4"/>
  <c r="JN80" i="4"/>
  <c r="DB80" i="4"/>
  <c r="CA80" i="4"/>
  <c r="AZ80" i="4"/>
  <c r="OY79" i="4"/>
  <c r="NX79" i="4"/>
  <c r="IM79" i="4"/>
  <c r="EC79" i="4"/>
  <c r="CA79" i="4"/>
  <c r="RH56" i="4"/>
  <c r="OZ56" i="4"/>
  <c r="OF56" i="4"/>
  <c r="LT56" i="4"/>
  <c r="KZ56" i="4"/>
  <c r="GF56" i="4"/>
  <c r="BL56" i="4"/>
  <c r="AR56" i="4"/>
  <c r="RH55" i="4"/>
  <c r="OZ55" i="4"/>
  <c r="GZ55" i="4"/>
  <c r="GF55" i="4"/>
  <c r="RH54" i="4"/>
  <c r="PT54" i="4"/>
  <c r="OZ54" i="4"/>
  <c r="OF54" i="4"/>
  <c r="KZ54" i="4"/>
  <c r="KF54" i="4"/>
  <c r="GF54" i="4"/>
  <c r="CZ54" i="4"/>
  <c r="BL54" i="4"/>
  <c r="RH33" i="4"/>
  <c r="OF33" i="4"/>
  <c r="LT33" i="4"/>
  <c r="KZ33" i="4"/>
  <c r="KF33" i="4"/>
  <c r="GZ33" i="4"/>
  <c r="GF33" i="4"/>
  <c r="CZ33" i="4"/>
  <c r="AR33" i="4"/>
  <c r="X33" i="4"/>
  <c r="RH32" i="4"/>
  <c r="OZ32" i="4"/>
  <c r="OF32" i="4"/>
  <c r="LT32" i="4"/>
  <c r="HT32" i="4"/>
  <c r="GZ32" i="4"/>
  <c r="CZ32" i="4"/>
  <c r="CF32" i="4"/>
  <c r="RH31" i="4"/>
  <c r="PT31" i="4"/>
  <c r="OZ31" i="4"/>
  <c r="OF31" i="4"/>
  <c r="KZ31" i="4"/>
  <c r="KF31" i="4"/>
  <c r="HT31" i="4"/>
  <c r="GF31" i="4"/>
  <c r="CZ31" i="4"/>
  <c r="BL31" i="4"/>
  <c r="AR31" i="4"/>
  <c r="X31" i="4"/>
  <c r="LZ10" i="4"/>
  <c r="IT10" i="4"/>
  <c r="FN10" i="4"/>
  <c r="CH10" i="4"/>
  <c r="B10" i="4"/>
  <c r="PF8" i="4"/>
  <c r="LZ8" i="4"/>
  <c r="IT8" i="4"/>
  <c r="FN8" i="4"/>
  <c r="CH8" i="4"/>
  <c r="B8" i="4"/>
  <c r="B5" i="4"/>
  <c r="KF32" i="4" l="1"/>
  <c r="PT32" i="4"/>
  <c r="BL33" i="4"/>
  <c r="JL33" i="4"/>
  <c r="MN33" i="4"/>
  <c r="GZ54" i="4"/>
  <c r="PT55" i="4"/>
  <c r="PZ79" i="4"/>
  <c r="GK80" i="4"/>
  <c r="NX80" i="4"/>
  <c r="MW81" i="4"/>
  <c r="AT10" i="5"/>
  <c r="DH10" i="5"/>
  <c r="LT54" i="4"/>
  <c r="QN54" i="4"/>
  <c r="GZ31" i="4"/>
  <c r="LT31" i="4"/>
  <c r="ER32" i="4"/>
  <c r="CF54" i="4"/>
  <c r="CF55" i="4"/>
  <c r="HT55" i="4"/>
  <c r="GZ56" i="4"/>
  <c r="MN56" i="4"/>
  <c r="JN79" i="4"/>
  <c r="CA81" i="4"/>
  <c r="X10" i="5"/>
  <c r="BP10" i="5"/>
  <c r="DS10" i="5"/>
  <c r="QN31" i="4"/>
  <c r="CF31" i="4"/>
  <c r="OZ33" i="4"/>
  <c r="ER55" i="4"/>
  <c r="KF55" i="4"/>
  <c r="JL56" i="4"/>
  <c r="DB79" i="4"/>
  <c r="KO80" i="4"/>
  <c r="RA81" i="4"/>
  <c r="AH10" i="5"/>
  <c r="CA10" i="5"/>
  <c r="ED10" i="5"/>
  <c r="AI10" i="5"/>
  <c r="CL10" i="5"/>
  <c r="CL11" i="5"/>
  <c r="LT55" i="4"/>
  <c r="CW12" i="5"/>
  <c r="QN56" i="4"/>
  <c r="DE12" i="5"/>
  <c r="Y81" i="4"/>
  <c r="DI12" i="5"/>
  <c r="EC81" i="4"/>
  <c r="DR11" i="5"/>
  <c r="IM80" i="4"/>
  <c r="EC12" i="5"/>
  <c r="OY81" i="4"/>
  <c r="BD12" i="5"/>
  <c r="PT33" i="4"/>
  <c r="QN55" i="4"/>
  <c r="CW11" i="5"/>
  <c r="CV12" i="5"/>
  <c r="PT56" i="4"/>
  <c r="HL80" i="4"/>
  <c r="DQ11" i="5"/>
  <c r="DE10" i="5"/>
  <c r="BM10" i="5"/>
  <c r="U10" i="5"/>
  <c r="CT10" i="5"/>
  <c r="BB10" i="5"/>
  <c r="EA10" i="5"/>
  <c r="CI10" i="5"/>
  <c r="AQ10" i="5"/>
  <c r="MW79" i="4"/>
  <c r="JL54" i="4"/>
  <c r="JL31" i="4"/>
  <c r="GK79" i="4"/>
  <c r="ER54" i="4"/>
  <c r="DP10" i="5"/>
  <c r="BX10" i="5"/>
  <c r="AF10" i="5"/>
  <c r="ER31" i="4"/>
  <c r="X32" i="4"/>
  <c r="X55" i="4"/>
  <c r="KZ55" i="4"/>
  <c r="CF56" i="4"/>
  <c r="Y79" i="4"/>
  <c r="GK81" i="4"/>
  <c r="KO81" i="4"/>
  <c r="AG12" i="5"/>
  <c r="FL33" i="4"/>
  <c r="BE12" i="5"/>
  <c r="QN33" i="4"/>
  <c r="BN11" i="5"/>
  <c r="AR55" i="4"/>
  <c r="BY12" i="5"/>
  <c r="FL56" i="4"/>
  <c r="AR32" i="4"/>
  <c r="GF32" i="4"/>
  <c r="KZ32" i="4"/>
  <c r="OF55" i="4"/>
  <c r="X56" i="4"/>
  <c r="CZ56" i="4"/>
  <c r="KF56" i="4"/>
  <c r="Y80" i="4"/>
  <c r="EC80" i="4"/>
  <c r="HL81" i="4"/>
  <c r="FL32" i="4"/>
  <c r="AG11" i="5"/>
  <c r="AF12" i="5"/>
  <c r="ER33" i="4"/>
  <c r="AJ12" i="5"/>
  <c r="HT33" i="4"/>
  <c r="QN32" i="4"/>
  <c r="BE11" i="5"/>
  <c r="FL55" i="4"/>
  <c r="BY11" i="5"/>
  <c r="BX12" i="5"/>
  <c r="ER56" i="4"/>
  <c r="CB12" i="5"/>
  <c r="HT56" i="4"/>
  <c r="DB81" i="4"/>
  <c r="DH12" i="5"/>
  <c r="NX81" i="4"/>
  <c r="EB12" i="5"/>
  <c r="CF33" i="4"/>
  <c r="X54" i="4"/>
  <c r="CZ55" i="4"/>
  <c r="HT54" i="4"/>
  <c r="V10" i="5"/>
  <c r="AJ10" i="5"/>
  <c r="BD10" i="5"/>
  <c r="BN10" i="5"/>
  <c r="CB10" i="5"/>
  <c r="CV10" i="5"/>
  <c r="DF10" i="5"/>
  <c r="DT10" i="5"/>
  <c r="W11" i="5"/>
  <c r="AQ11" i="5"/>
  <c r="AU11" i="5"/>
  <c r="BO11" i="5"/>
  <c r="CI11" i="5"/>
  <c r="CM11" i="5"/>
  <c r="AR54" i="4"/>
  <c r="AZ79" i="4"/>
  <c r="KO79" i="4"/>
  <c r="FL31" i="4"/>
  <c r="MN31" i="4"/>
  <c r="FL54" i="4"/>
  <c r="MN54" i="4"/>
  <c r="HL79" i="4"/>
  <c r="RA79" i="4"/>
  <c r="W10" i="5"/>
  <c r="AG10" i="5"/>
  <c r="AU10" i="5"/>
  <c r="BE10" i="5"/>
  <c r="BO10" i="5"/>
  <c r="BY10" i="5"/>
  <c r="CM10" i="5"/>
  <c r="DG10" i="5"/>
  <c r="DQ10" i="5"/>
  <c r="EE10" i="5"/>
  <c r="AR10" i="5"/>
  <c r="BF10" i="5"/>
  <c r="BZ10" i="5"/>
  <c r="CJ10" i="5"/>
  <c r="CX10" i="5"/>
  <c r="DR10" i="5"/>
  <c r="EB10" i="5"/>
  <c r="Y10" i="5"/>
  <c r="AS10" i="5"/>
  <c r="BC10" i="5"/>
  <c r="BQ10" i="5"/>
  <c r="CK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<sst xmlns="http://schemas.openxmlformats.org/spreadsheetml/2006/main" count="262" uniqueCount="107">
  <si>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</si>
  <si>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</si>
  <si>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</si>
  <si>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</si>
  <si>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</si>
  <si>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</si>
  <si>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</si>
  <si>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</si>
  <si>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</si>
  <si>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</si>
  <si>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</si>
  <si>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</si>
  <si>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</si>
  <si>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</si>
  <si>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</si>
  <si>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</si>
  <si>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</si>
  <si>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</si>
  <si>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</si>
  <si>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</si>
  <si>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</si>
  <si>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</si>
  <si>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</si>
  <si>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</si>
  <si>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</si>
  <si>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</si>
  <si>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</si>
  <si>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</si>
  <si>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</si>
  <si>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</si>
  <si>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</si>
  <si>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</si>
  <si>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</si>
  <si>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</si>
  <si>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</si>
  <si>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</si>
  <si>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</si>
  <si>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</si>
  <si>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</si>
  <si>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</si>
  <si>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</si>
  <si>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</si>
  <si>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</si>
  <si>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</si>
  <si>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</si>
  <si>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</si>
  <si>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</si>
  <si>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</si>
  <si>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</si>
  <si>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</si>
  <si>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</si>
  <si>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</si>
  <si>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</si>
  <si>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</si>
  <si>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</si>
  <si>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</si>
  <si>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</si>
  <si>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</si>
  <si>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</si>
  <si>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</si>
  <si>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</si>
  <si>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</si>
  <si>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</si>
  <si>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</si>
  <si>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</si>
  <si>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</si>
  <si>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</si>
  <si>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</si>
  <si>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</si>
  <si>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</si>
  <si>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</si>
  <si>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</si>
  <si>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</si>
  <si>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</si>
  <si>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</si>
  <si>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</si>
  <si>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</si>
  <si>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</si>
  <si>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</si>
  <si>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</si>
  <si>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</si>
  <si>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</si>
  <si>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</si>
  <si>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</si>
  <si>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</si>
  <si>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</si>
  <si>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</si>
  <si>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</si>
  <si>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434329</t>
  </si>
  <si>
    <t>46</t>
  </si>
  <si>
    <t>02</t>
  </si>
  <si>
    <t>0</t>
  </si>
  <si>
    <t>000</t>
  </si>
  <si>
    <t>熊本県　西原村</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</si>
  <si>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</si>
  <si>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</si>
  <si>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</si>
  <si>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</si>
  <si>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</si>
  <si>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</si>
  <si>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</si>
  <si>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</si>
  <si>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</si>
  <si>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</si>
  <si>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ほとんどの施設が昭和61年（1986年）に建設を行っています。現在のところ、老朽化による事業への影響はありません。しかし、配水池などの施設や水道管ともに年々老朽化が進んでいるため、計画的・効率的な更新を実施していく必要がある。また老朽管については管路更新整備計画を策定し、効率的な布設替えを行い安定的な給水確保を図る必要があります。</t>
    <phoneticPr fontId="5"/>
  </si>
  <si>
    <t>　経営の健全性及び効率性に係る指標を分析すると、おおむね健全な状態ではありますが、配水管などの構築物の耐用年数を考えながら、計画的に施設更新の計画を立てる必要があると、考えております。</t>
    <phoneticPr fontId="5"/>
  </si>
  <si>
    <t>①経常収支比率は100％以上、また、類似団体平均値及び令和5年度全国平均を上回っており、健全経営が出来ています。
　当事業体は予算総額約2千万円の小規模経営体です。供給企業の少しの生産調整による売上変動でも、比率が大きく振れる特徴があります。
②累積欠損金比率は0％ですので、健全経営が出来ています。
③ 流動比率（％）は令和4年度は一時的に、新工業団地整備計画による業務委託等により約5,000千円発生した為に下がりましたが、令和５年度からは標準的な水準に戻っています。今後、さく井工事等を予定しているため、財政状況に考慮し、健全経営を図っていきます。
④企業債残高対給水収益比率（％）企業債残高は0円なので、健全経営が出来ています。
⑤料金回収率が低下した理由については,水源電気探査業務の委託により、給水原価が上昇したためである。
⑥給水原価は、水源電気探査業務の委託や動力費の増により上昇傾向となっている。類似団体平均値よりも高くなっており、更なる経常経費の節減や有収水量の確保を図る必要がある。
⑦施設利用率は、全国平均を上回っているので、健全経営が出来ていると判断しています。
⑧契約率（％）は企業の生産量に連動するため、景気に左右される要素を持っています。現状、契約水量は年々増加しておりますが、今後、工業団地の整備予定があるため、水道施設等の整備も検討が必要となる可能性があります。</t>
    <rPh sb="153" eb="157">
      <t>リュウドウヒリツ</t>
    </rPh>
    <rPh sb="214" eb="216">
      <t>レイワ</t>
    </rPh>
    <rPh sb="217" eb="219">
      <t>ネンド</t>
    </rPh>
    <rPh sb="222" eb="225">
      <t>ヒョウジュンテキ</t>
    </rPh>
    <rPh sb="226" eb="228">
      <t>スイジュン</t>
    </rPh>
    <rPh sb="229" eb="230">
      <t>モド</t>
    </rPh>
    <rPh sb="326" eb="328">
      <t>テイカ</t>
    </rPh>
    <rPh sb="330" eb="332">
      <t>リユウ</t>
    </rPh>
    <rPh sb="388" eb="391">
      <t>ドウリョクヒ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</si>
</sst>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80.930000000000007</c:v>
                </c:pt>
                <c:pt idx="1">
                  <c:v>81.83</c:v>
                </c:pt>
                <c:pt idx="2">
                  <c:v>82.5</c:v>
                </c:pt>
                <c:pt idx="3">
                  <c:v>81.78</c:v>
                </c:pt>
                <c:pt idx="4">
                  <c:v>85.07</c:v>
                </c:pt>
              </c:numCache>
            </c:numRef>
          </c:val>
          <c:extLst>
            <c:ext xmlns:c16="http://schemas.microsoft.com/office/drawing/2014/chart" uri="{C3380CC4-5D6E-409C-BE32-E72D297353CC}">
              <c16:uniqueId val="{00000000-E66D-4D39-800E-3FD0A7B5266A}"/>
            </c:ext>
          </c:extLst>
        </c:ser>
        <c:dLbls>
          <c:showLegendKey val="0"/>
          <c:showVal val="0"/>
          <c:showCatName val="0"/>
          <c:showSerName val="0"/>
          <c:showPercent val="0"/>
          <c:showBubbleSize val="0"/>
        </c:dLbls>
        <c:gapWidth val="150"/>
        <c:axId val="147894928"/>
        <c:axId val="14789688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E66D-4D39-800E-3FD0A7B5266A}"/>
            </c:ext>
          </c:extLst>
        </c:ser>
        <c:dLbls>
          <c:showLegendKey val="0"/>
          <c:showVal val="0"/>
          <c:showCatName val="0"/>
          <c:showSerName val="0"/>
          <c:showPercent val="0"/>
          <c:showBubbleSize val="0"/>
        </c:dLbls>
        <c:marker val="1"/>
        <c:smooth val="0"/>
        <c:axId val="147894928"/>
        <c:axId val="147896888"/>
      </c:lineChart>
      <c:catAx>
        <c:axId val="147894928"/>
        <c:scaling>
          <c:orientation val="minMax"/>
        </c:scaling>
        <c:delete val="1"/>
        <c:axPos val="b"/>
        <c:numFmt formatCode="General" sourceLinked="1"/>
        <c:majorTickMark val="none"/>
        <c:minorTickMark val="none"/>
        <c:tickLblPos val="none"/>
        <c:crossAx val="147896888"/>
        <c:crosses val="autoZero"/>
        <c:auto val="1"/>
        <c:lblAlgn val="ctr"/>
        <c:lblOffset val="100"/>
        <c:noMultiLvlLbl val="1"/>
      </c:catAx>
      <c:valAx>
        <c:axId val="1478968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478949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AD-43ED-B5AC-07BD825BC4A2}"/>
            </c:ext>
          </c:extLst>
        </c:ser>
        <c:dLbls>
          <c:showLegendKey val="0"/>
          <c:showVal val="0"/>
          <c:showCatName val="0"/>
          <c:showSerName val="0"/>
          <c:showPercent val="0"/>
          <c:showBubbleSize val="0"/>
        </c:dLbls>
        <c:gapWidth val="150"/>
        <c:axId val="594337344"/>
        <c:axId val="59433146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73AD-43ED-B5AC-07BD825BC4A2}"/>
            </c:ext>
          </c:extLst>
        </c:ser>
        <c:dLbls>
          <c:showLegendKey val="0"/>
          <c:showVal val="0"/>
          <c:showCatName val="0"/>
          <c:showSerName val="0"/>
          <c:showPercent val="0"/>
          <c:showBubbleSize val="0"/>
        </c:dLbls>
        <c:marker val="1"/>
        <c:smooth val="0"/>
        <c:axId val="594337344"/>
        <c:axId val="594331464"/>
      </c:lineChart>
      <c:catAx>
        <c:axId val="594337344"/>
        <c:scaling>
          <c:orientation val="minMax"/>
        </c:scaling>
        <c:delete val="1"/>
        <c:axPos val="b"/>
        <c:numFmt formatCode="General" sourceLinked="1"/>
        <c:majorTickMark val="none"/>
        <c:minorTickMark val="none"/>
        <c:tickLblPos val="none"/>
        <c:crossAx val="594331464"/>
        <c:crosses val="autoZero"/>
        <c:auto val="1"/>
        <c:lblAlgn val="ctr"/>
        <c:lblOffset val="100"/>
        <c:noMultiLvlLbl val="1"/>
      </c:catAx>
      <c:valAx>
        <c:axId val="5943314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373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199.06</c:v>
                </c:pt>
                <c:pt idx="1">
                  <c:v>195.25</c:v>
                </c:pt>
                <c:pt idx="2">
                  <c:v>173.09</c:v>
                </c:pt>
                <c:pt idx="3">
                  <c:v>185.58</c:v>
                </c:pt>
                <c:pt idx="4">
                  <c:v>121.3</c:v>
                </c:pt>
              </c:numCache>
            </c:numRef>
          </c:val>
          <c:extLst>
            <c:ext xmlns:c16="http://schemas.microsoft.com/office/drawing/2014/chart" uri="{C3380CC4-5D6E-409C-BE32-E72D297353CC}">
              <c16:uniqueId val="{00000000-AC86-4E91-B0AB-5AE5395B7317}"/>
            </c:ext>
          </c:extLst>
        </c:ser>
        <c:dLbls>
          <c:showLegendKey val="0"/>
          <c:showVal val="0"/>
          <c:showCatName val="0"/>
          <c:showSerName val="0"/>
          <c:showPercent val="0"/>
          <c:showBubbleSize val="0"/>
        </c:dLbls>
        <c:gapWidth val="150"/>
        <c:axId val="594337736"/>
        <c:axId val="59433224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AC86-4E91-B0AB-5AE5395B7317}"/>
            </c:ext>
          </c:extLst>
        </c:ser>
        <c:dLbls>
          <c:showLegendKey val="0"/>
          <c:showVal val="0"/>
          <c:showCatName val="0"/>
          <c:showSerName val="0"/>
          <c:showPercent val="0"/>
          <c:showBubbleSize val="0"/>
        </c:dLbls>
        <c:marker val="1"/>
        <c:smooth val="0"/>
        <c:axId val="594337736"/>
        <c:axId val="594332248"/>
      </c:lineChart>
      <c:catAx>
        <c:axId val="594337736"/>
        <c:scaling>
          <c:orientation val="minMax"/>
        </c:scaling>
        <c:delete val="1"/>
        <c:axPos val="b"/>
        <c:numFmt formatCode="General" sourceLinked="1"/>
        <c:majorTickMark val="none"/>
        <c:minorTickMark val="none"/>
        <c:tickLblPos val="none"/>
        <c:crossAx val="594332248"/>
        <c:crosses val="autoZero"/>
        <c:auto val="1"/>
        <c:lblAlgn val="ctr"/>
        <c:lblOffset val="100"/>
        <c:noMultiLvlLbl val="1"/>
      </c:catAx>
      <c:valAx>
        <c:axId val="5943322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377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5-4B39-A2EE-13522D21084D}"/>
            </c:ext>
          </c:extLst>
        </c:ser>
        <c:dLbls>
          <c:showLegendKey val="0"/>
          <c:showVal val="0"/>
          <c:showCatName val="0"/>
          <c:showSerName val="0"/>
          <c:showPercent val="0"/>
          <c:showBubbleSize val="0"/>
        </c:dLbls>
        <c:gapWidth val="150"/>
        <c:axId val="147900024"/>
        <c:axId val="14789571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B8E5-4B39-A2EE-13522D21084D}"/>
            </c:ext>
          </c:extLst>
        </c:ser>
        <c:dLbls>
          <c:showLegendKey val="0"/>
          <c:showVal val="0"/>
          <c:showCatName val="0"/>
          <c:showSerName val="0"/>
          <c:showPercent val="0"/>
          <c:showBubbleSize val="0"/>
        </c:dLbls>
        <c:marker val="1"/>
        <c:smooth val="0"/>
        <c:axId val="147900024"/>
        <c:axId val="147895712"/>
      </c:lineChart>
      <c:catAx>
        <c:axId val="147900024"/>
        <c:scaling>
          <c:orientation val="minMax"/>
        </c:scaling>
        <c:delete val="1"/>
        <c:axPos val="b"/>
        <c:numFmt formatCode="General" sourceLinked="1"/>
        <c:majorTickMark val="none"/>
        <c:minorTickMark val="none"/>
        <c:tickLblPos val="none"/>
        <c:crossAx val="147895712"/>
        <c:crosses val="autoZero"/>
        <c:auto val="1"/>
        <c:lblAlgn val="ctr"/>
        <c:lblOffset val="100"/>
        <c:noMultiLvlLbl val="1"/>
      </c:catAx>
      <c:valAx>
        <c:axId val="1478957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479000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31-4C48-BB9C-A188A77A9782}"/>
            </c:ext>
          </c:extLst>
        </c:ser>
        <c:dLbls>
          <c:showLegendKey val="0"/>
          <c:showVal val="0"/>
          <c:showCatName val="0"/>
          <c:showSerName val="0"/>
          <c:showPercent val="0"/>
          <c:showBubbleSize val="0"/>
        </c:dLbls>
        <c:gapWidth val="150"/>
        <c:axId val="147898456"/>
        <c:axId val="14789884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6C31-4C48-BB9C-A188A77A9782}"/>
            </c:ext>
          </c:extLst>
        </c:ser>
        <c:dLbls>
          <c:showLegendKey val="0"/>
          <c:showVal val="0"/>
          <c:showCatName val="0"/>
          <c:showSerName val="0"/>
          <c:showPercent val="0"/>
          <c:showBubbleSize val="0"/>
        </c:dLbls>
        <c:marker val="1"/>
        <c:smooth val="0"/>
        <c:axId val="147898456"/>
        <c:axId val="147898848"/>
      </c:lineChart>
      <c:catAx>
        <c:axId val="147898456"/>
        <c:scaling>
          <c:orientation val="minMax"/>
        </c:scaling>
        <c:delete val="1"/>
        <c:axPos val="b"/>
        <c:numFmt formatCode="General" sourceLinked="1"/>
        <c:majorTickMark val="none"/>
        <c:minorTickMark val="none"/>
        <c:tickLblPos val="none"/>
        <c:crossAx val="147898848"/>
        <c:crosses val="autoZero"/>
        <c:auto val="1"/>
        <c:lblAlgn val="ctr"/>
        <c:lblOffset val="100"/>
        <c:noMultiLvlLbl val="1"/>
      </c:catAx>
      <c:valAx>
        <c:axId val="1478988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478984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27700</c:v>
                </c:pt>
                <c:pt idx="1">
                  <c:v>26170.400000000001</c:v>
                </c:pt>
                <c:pt idx="2">
                  <c:v>20925.32</c:v>
                </c:pt>
                <c:pt idx="3">
                  <c:v>3643.91</c:v>
                </c:pt>
                <c:pt idx="4">
                  <c:v>22916.94</c:v>
                </c:pt>
              </c:numCache>
            </c:numRef>
          </c:val>
          <c:extLst>
            <c:ext xmlns:c16="http://schemas.microsoft.com/office/drawing/2014/chart" uri="{C3380CC4-5D6E-409C-BE32-E72D297353CC}">
              <c16:uniqueId val="{00000000-CF4D-46CA-BE43-6AD802D7C3B3}"/>
            </c:ext>
          </c:extLst>
        </c:ser>
        <c:dLbls>
          <c:showLegendKey val="0"/>
          <c:showVal val="0"/>
          <c:showCatName val="0"/>
          <c:showSerName val="0"/>
          <c:showPercent val="0"/>
          <c:showBubbleSize val="0"/>
        </c:dLbls>
        <c:gapWidth val="150"/>
        <c:axId val="147896104"/>
        <c:axId val="59432793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CF4D-46CA-BE43-6AD802D7C3B3}"/>
            </c:ext>
          </c:extLst>
        </c:ser>
        <c:dLbls>
          <c:showLegendKey val="0"/>
          <c:showVal val="0"/>
          <c:showCatName val="0"/>
          <c:showSerName val="0"/>
          <c:showPercent val="0"/>
          <c:showBubbleSize val="0"/>
        </c:dLbls>
        <c:marker val="1"/>
        <c:smooth val="0"/>
        <c:axId val="147896104"/>
        <c:axId val="594327936"/>
      </c:lineChart>
      <c:catAx>
        <c:axId val="147896104"/>
        <c:scaling>
          <c:orientation val="minMax"/>
        </c:scaling>
        <c:delete val="1"/>
        <c:axPos val="b"/>
        <c:numFmt formatCode="General" sourceLinked="1"/>
        <c:majorTickMark val="none"/>
        <c:minorTickMark val="none"/>
        <c:tickLblPos val="none"/>
        <c:crossAx val="594327936"/>
        <c:crosses val="autoZero"/>
        <c:auto val="1"/>
        <c:lblAlgn val="ctr"/>
        <c:lblOffset val="100"/>
        <c:noMultiLvlLbl val="1"/>
      </c:catAx>
      <c:valAx>
        <c:axId val="5943279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478961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E-402F-B523-93DCD84139C6}"/>
            </c:ext>
          </c:extLst>
        </c:ser>
        <c:dLbls>
          <c:showLegendKey val="0"/>
          <c:showVal val="0"/>
          <c:showCatName val="0"/>
          <c:showSerName val="0"/>
          <c:showPercent val="0"/>
          <c:showBubbleSize val="0"/>
        </c:dLbls>
        <c:gapWidth val="150"/>
        <c:axId val="594327544"/>
        <c:axId val="59433616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740E-402F-B523-93DCD84139C6}"/>
            </c:ext>
          </c:extLst>
        </c:ser>
        <c:dLbls>
          <c:showLegendKey val="0"/>
          <c:showVal val="0"/>
          <c:showCatName val="0"/>
          <c:showSerName val="0"/>
          <c:showPercent val="0"/>
          <c:showBubbleSize val="0"/>
        </c:dLbls>
        <c:marker val="1"/>
        <c:smooth val="0"/>
        <c:axId val="594327544"/>
        <c:axId val="594336168"/>
      </c:lineChart>
      <c:catAx>
        <c:axId val="594327544"/>
        <c:scaling>
          <c:orientation val="minMax"/>
        </c:scaling>
        <c:delete val="1"/>
        <c:axPos val="b"/>
        <c:numFmt formatCode="General" sourceLinked="1"/>
        <c:majorTickMark val="none"/>
        <c:minorTickMark val="none"/>
        <c:tickLblPos val="none"/>
        <c:crossAx val="594336168"/>
        <c:crosses val="autoZero"/>
        <c:auto val="1"/>
        <c:lblAlgn val="ctr"/>
        <c:lblOffset val="100"/>
        <c:noMultiLvlLbl val="1"/>
      </c:catAx>
      <c:valAx>
        <c:axId val="5943361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275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140.4</c:v>
                </c:pt>
                <c:pt idx="1">
                  <c:v>131.93</c:v>
                </c:pt>
                <c:pt idx="2">
                  <c:v>102.06</c:v>
                </c:pt>
                <c:pt idx="3">
                  <c:v>120.62</c:v>
                </c:pt>
                <c:pt idx="4">
                  <c:v>78.709999999999994</c:v>
                </c:pt>
              </c:numCache>
            </c:numRef>
          </c:val>
          <c:extLst>
            <c:ext xmlns:c16="http://schemas.microsoft.com/office/drawing/2014/chart" uri="{C3380CC4-5D6E-409C-BE32-E72D297353CC}">
              <c16:uniqueId val="{00000000-591A-4E59-9D91-34D5EBEDF024}"/>
            </c:ext>
          </c:extLst>
        </c:ser>
        <c:dLbls>
          <c:showLegendKey val="0"/>
          <c:showVal val="0"/>
          <c:showCatName val="0"/>
          <c:showSerName val="0"/>
          <c:showPercent val="0"/>
          <c:showBubbleSize val="0"/>
        </c:dLbls>
        <c:gapWidth val="150"/>
        <c:axId val="594335384"/>
        <c:axId val="59433460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591A-4E59-9D91-34D5EBEDF024}"/>
            </c:ext>
          </c:extLst>
        </c:ser>
        <c:dLbls>
          <c:showLegendKey val="0"/>
          <c:showVal val="0"/>
          <c:showCatName val="0"/>
          <c:showSerName val="0"/>
          <c:showPercent val="0"/>
          <c:showBubbleSize val="0"/>
        </c:dLbls>
        <c:marker val="1"/>
        <c:smooth val="0"/>
        <c:axId val="594335384"/>
        <c:axId val="594334600"/>
      </c:lineChart>
      <c:catAx>
        <c:axId val="594335384"/>
        <c:scaling>
          <c:orientation val="minMax"/>
        </c:scaling>
        <c:delete val="1"/>
        <c:axPos val="b"/>
        <c:numFmt formatCode="General" sourceLinked="1"/>
        <c:majorTickMark val="none"/>
        <c:minorTickMark val="none"/>
        <c:tickLblPos val="none"/>
        <c:crossAx val="594334600"/>
        <c:crosses val="autoZero"/>
        <c:auto val="1"/>
        <c:lblAlgn val="ctr"/>
        <c:lblOffset val="100"/>
        <c:noMultiLvlLbl val="1"/>
      </c:catAx>
      <c:valAx>
        <c:axId val="5943346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353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41.31</c:v>
                </c:pt>
                <c:pt idx="1">
                  <c:v>42.45</c:v>
                </c:pt>
                <c:pt idx="2">
                  <c:v>50.97</c:v>
                </c:pt>
                <c:pt idx="3">
                  <c:v>50</c:v>
                </c:pt>
                <c:pt idx="4">
                  <c:v>76.13</c:v>
                </c:pt>
              </c:numCache>
            </c:numRef>
          </c:val>
          <c:extLst>
            <c:ext xmlns:c16="http://schemas.microsoft.com/office/drawing/2014/chart" uri="{C3380CC4-5D6E-409C-BE32-E72D297353CC}">
              <c16:uniqueId val="{00000000-2638-4B8E-8267-3F1C0027BBF1}"/>
            </c:ext>
          </c:extLst>
        </c:ser>
        <c:dLbls>
          <c:showLegendKey val="0"/>
          <c:showVal val="0"/>
          <c:showCatName val="0"/>
          <c:showSerName val="0"/>
          <c:showPercent val="0"/>
          <c:showBubbleSize val="0"/>
        </c:dLbls>
        <c:gapWidth val="150"/>
        <c:axId val="594328328"/>
        <c:axId val="59432872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2638-4B8E-8267-3F1C0027BBF1}"/>
            </c:ext>
          </c:extLst>
        </c:ser>
        <c:dLbls>
          <c:showLegendKey val="0"/>
          <c:showVal val="0"/>
          <c:showCatName val="0"/>
          <c:showSerName val="0"/>
          <c:showPercent val="0"/>
          <c:showBubbleSize val="0"/>
        </c:dLbls>
        <c:marker val="1"/>
        <c:smooth val="0"/>
        <c:axId val="594328328"/>
        <c:axId val="594328720"/>
      </c:lineChart>
      <c:catAx>
        <c:axId val="594328328"/>
        <c:scaling>
          <c:orientation val="minMax"/>
        </c:scaling>
        <c:delete val="1"/>
        <c:axPos val="b"/>
        <c:numFmt formatCode="General" sourceLinked="1"/>
        <c:majorTickMark val="none"/>
        <c:minorTickMark val="none"/>
        <c:tickLblPos val="none"/>
        <c:crossAx val="594328720"/>
        <c:crosses val="autoZero"/>
        <c:auto val="1"/>
        <c:lblAlgn val="ctr"/>
        <c:lblOffset val="100"/>
        <c:noMultiLvlLbl val="1"/>
      </c:catAx>
      <c:valAx>
        <c:axId val="5943287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283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53.5</c:v>
                </c:pt>
                <c:pt idx="1">
                  <c:v>54</c:v>
                </c:pt>
                <c:pt idx="2">
                  <c:v>68.75</c:v>
                </c:pt>
                <c:pt idx="3">
                  <c:v>60.92</c:v>
                </c:pt>
                <c:pt idx="4">
                  <c:v>58</c:v>
                </c:pt>
              </c:numCache>
            </c:numRef>
          </c:val>
          <c:extLst>
            <c:ext xmlns:c16="http://schemas.microsoft.com/office/drawing/2014/chart" uri="{C3380CC4-5D6E-409C-BE32-E72D297353CC}">
              <c16:uniqueId val="{00000000-A3BF-47B9-848D-7BFD413C93DE}"/>
            </c:ext>
          </c:extLst>
        </c:ser>
        <c:dLbls>
          <c:showLegendKey val="0"/>
          <c:showVal val="0"/>
          <c:showCatName val="0"/>
          <c:showSerName val="0"/>
          <c:showPercent val="0"/>
          <c:showBubbleSize val="0"/>
        </c:dLbls>
        <c:gapWidth val="150"/>
        <c:axId val="594336952"/>
        <c:axId val="594330680"/>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A3BF-47B9-848D-7BFD413C93DE}"/>
            </c:ext>
          </c:extLst>
        </c:ser>
        <c:dLbls>
          <c:showLegendKey val="0"/>
          <c:showVal val="0"/>
          <c:showCatName val="0"/>
          <c:showSerName val="0"/>
          <c:showPercent val="0"/>
          <c:showBubbleSize val="0"/>
        </c:dLbls>
        <c:marker val="1"/>
        <c:smooth val="0"/>
        <c:axId val="594336952"/>
        <c:axId val="594330680"/>
      </c:lineChart>
      <c:catAx>
        <c:axId val="594336952"/>
        <c:scaling>
          <c:orientation val="minMax"/>
        </c:scaling>
        <c:delete val="1"/>
        <c:axPos val="b"/>
        <c:numFmt formatCode="General" sourceLinked="1"/>
        <c:majorTickMark val="none"/>
        <c:minorTickMark val="none"/>
        <c:tickLblPos val="none"/>
        <c:crossAx val="594330680"/>
        <c:crosses val="autoZero"/>
        <c:auto val="1"/>
        <c:lblAlgn val="ctr"/>
        <c:lblOffset val="100"/>
        <c:noMultiLvlLbl val="1"/>
      </c:catAx>
      <c:valAx>
        <c:axId val="5943306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369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50.5</c:v>
                </c:pt>
                <c:pt idx="1">
                  <c:v>68</c:v>
                </c:pt>
                <c:pt idx="2">
                  <c:v>73.83</c:v>
                </c:pt>
                <c:pt idx="3">
                  <c:v>78.83</c:v>
                </c:pt>
                <c:pt idx="4">
                  <c:v>69.67</c:v>
                </c:pt>
              </c:numCache>
            </c:numRef>
          </c:val>
          <c:extLst>
            <c:ext xmlns:c16="http://schemas.microsoft.com/office/drawing/2014/chart" uri="{C3380CC4-5D6E-409C-BE32-E72D297353CC}">
              <c16:uniqueId val="{00000000-9DD8-46AC-AE7A-7AB3DF01BFDD}"/>
            </c:ext>
          </c:extLst>
        </c:ser>
        <c:dLbls>
          <c:showLegendKey val="0"/>
          <c:showVal val="0"/>
          <c:showCatName val="0"/>
          <c:showSerName val="0"/>
          <c:showPercent val="0"/>
          <c:showBubbleSize val="0"/>
        </c:dLbls>
        <c:gapWidth val="150"/>
        <c:axId val="594329504"/>
        <c:axId val="59433107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9DD8-46AC-AE7A-7AB3DF01BFDD}"/>
            </c:ext>
          </c:extLst>
        </c:ser>
        <c:dLbls>
          <c:showLegendKey val="0"/>
          <c:showVal val="0"/>
          <c:showCatName val="0"/>
          <c:showSerName val="0"/>
          <c:showPercent val="0"/>
          <c:showBubbleSize val="0"/>
        </c:dLbls>
        <c:marker val="1"/>
        <c:smooth val="0"/>
        <c:axId val="594329504"/>
        <c:axId val="594331072"/>
      </c:lineChart>
      <c:catAx>
        <c:axId val="594329504"/>
        <c:scaling>
          <c:orientation val="minMax"/>
        </c:scaling>
        <c:delete val="1"/>
        <c:axPos val="b"/>
        <c:numFmt formatCode="General" sourceLinked="1"/>
        <c:majorTickMark val="none"/>
        <c:minorTickMark val="none"/>
        <c:tickLblPos val="none"/>
        <c:crossAx val="594331072"/>
        <c:crosses val="autoZero"/>
        <c:auto val="1"/>
        <c:lblAlgn val="ctr"/>
        <c:lblOffset val="100"/>
        <c:noMultiLvlLbl val="1"/>
      </c:catAx>
      <c:valAx>
        <c:axId val="5943310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43295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S28" zoomScale="115" zoomScaleNormal="115"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熊本県　西原村</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1200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696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98.4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8</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836</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199.06</v>
      </c>
      <c r="Y32" s="90"/>
      <c r="Z32" s="90"/>
      <c r="AA32" s="90"/>
      <c r="AB32" s="90"/>
      <c r="AC32" s="90"/>
      <c r="AD32" s="90"/>
      <c r="AE32" s="90"/>
      <c r="AF32" s="90"/>
      <c r="AG32" s="90"/>
      <c r="AH32" s="90"/>
      <c r="AI32" s="90"/>
      <c r="AJ32" s="90"/>
      <c r="AK32" s="90"/>
      <c r="AL32" s="90"/>
      <c r="AM32" s="90"/>
      <c r="AN32" s="90"/>
      <c r="AO32" s="90"/>
      <c r="AP32" s="90"/>
      <c r="AQ32" s="91"/>
      <c r="AR32" s="89">
        <f>データ!U6</f>
        <v>195.25</v>
      </c>
      <c r="AS32" s="90"/>
      <c r="AT32" s="90"/>
      <c r="AU32" s="90"/>
      <c r="AV32" s="90"/>
      <c r="AW32" s="90"/>
      <c r="AX32" s="90"/>
      <c r="AY32" s="90"/>
      <c r="AZ32" s="90"/>
      <c r="BA32" s="90"/>
      <c r="BB32" s="90"/>
      <c r="BC32" s="90"/>
      <c r="BD32" s="90"/>
      <c r="BE32" s="90"/>
      <c r="BF32" s="90"/>
      <c r="BG32" s="90"/>
      <c r="BH32" s="90"/>
      <c r="BI32" s="90"/>
      <c r="BJ32" s="90"/>
      <c r="BK32" s="91"/>
      <c r="BL32" s="89">
        <f>データ!V6</f>
        <v>173.09</v>
      </c>
      <c r="BM32" s="90"/>
      <c r="BN32" s="90"/>
      <c r="BO32" s="90"/>
      <c r="BP32" s="90"/>
      <c r="BQ32" s="90"/>
      <c r="BR32" s="90"/>
      <c r="BS32" s="90"/>
      <c r="BT32" s="90"/>
      <c r="BU32" s="90"/>
      <c r="BV32" s="90"/>
      <c r="BW32" s="90"/>
      <c r="BX32" s="90"/>
      <c r="BY32" s="90"/>
      <c r="BZ32" s="90"/>
      <c r="CA32" s="90"/>
      <c r="CB32" s="90"/>
      <c r="CC32" s="90"/>
      <c r="CD32" s="90"/>
      <c r="CE32" s="91"/>
      <c r="CF32" s="89">
        <f>データ!W6</f>
        <v>185.58</v>
      </c>
      <c r="CG32" s="90"/>
      <c r="CH32" s="90"/>
      <c r="CI32" s="90"/>
      <c r="CJ32" s="90"/>
      <c r="CK32" s="90"/>
      <c r="CL32" s="90"/>
      <c r="CM32" s="90"/>
      <c r="CN32" s="90"/>
      <c r="CO32" s="90"/>
      <c r="CP32" s="90"/>
      <c r="CQ32" s="90"/>
      <c r="CR32" s="90"/>
      <c r="CS32" s="90"/>
      <c r="CT32" s="90"/>
      <c r="CU32" s="90"/>
      <c r="CV32" s="90"/>
      <c r="CW32" s="90"/>
      <c r="CX32" s="90"/>
      <c r="CY32" s="91"/>
      <c r="CZ32" s="89">
        <f>データ!X6</f>
        <v>121.3</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27700</v>
      </c>
      <c r="JM32" s="90"/>
      <c r="JN32" s="90"/>
      <c r="JO32" s="90"/>
      <c r="JP32" s="90"/>
      <c r="JQ32" s="90"/>
      <c r="JR32" s="90"/>
      <c r="JS32" s="90"/>
      <c r="JT32" s="90"/>
      <c r="JU32" s="90"/>
      <c r="JV32" s="90"/>
      <c r="JW32" s="90"/>
      <c r="JX32" s="90"/>
      <c r="JY32" s="90"/>
      <c r="JZ32" s="90"/>
      <c r="KA32" s="90"/>
      <c r="KB32" s="90"/>
      <c r="KC32" s="90"/>
      <c r="KD32" s="90"/>
      <c r="KE32" s="91"/>
      <c r="KF32" s="89">
        <f>データ!AQ6</f>
        <v>26170.400000000001</v>
      </c>
      <c r="KG32" s="90"/>
      <c r="KH32" s="90"/>
      <c r="KI32" s="90"/>
      <c r="KJ32" s="90"/>
      <c r="KK32" s="90"/>
      <c r="KL32" s="90"/>
      <c r="KM32" s="90"/>
      <c r="KN32" s="90"/>
      <c r="KO32" s="90"/>
      <c r="KP32" s="90"/>
      <c r="KQ32" s="90"/>
      <c r="KR32" s="90"/>
      <c r="KS32" s="90"/>
      <c r="KT32" s="90"/>
      <c r="KU32" s="90"/>
      <c r="KV32" s="90"/>
      <c r="KW32" s="90"/>
      <c r="KX32" s="90"/>
      <c r="KY32" s="91"/>
      <c r="KZ32" s="89">
        <f>データ!AR6</f>
        <v>20925.32</v>
      </c>
      <c r="LA32" s="90"/>
      <c r="LB32" s="90"/>
      <c r="LC32" s="90"/>
      <c r="LD32" s="90"/>
      <c r="LE32" s="90"/>
      <c r="LF32" s="90"/>
      <c r="LG32" s="90"/>
      <c r="LH32" s="90"/>
      <c r="LI32" s="90"/>
      <c r="LJ32" s="90"/>
      <c r="LK32" s="90"/>
      <c r="LL32" s="90"/>
      <c r="LM32" s="90"/>
      <c r="LN32" s="90"/>
      <c r="LO32" s="90"/>
      <c r="LP32" s="90"/>
      <c r="LQ32" s="90"/>
      <c r="LR32" s="90"/>
      <c r="LS32" s="91"/>
      <c r="LT32" s="89">
        <f>データ!AS6</f>
        <v>3643.91</v>
      </c>
      <c r="LU32" s="90"/>
      <c r="LV32" s="90"/>
      <c r="LW32" s="90"/>
      <c r="LX32" s="90"/>
      <c r="LY32" s="90"/>
      <c r="LZ32" s="90"/>
      <c r="MA32" s="90"/>
      <c r="MB32" s="90"/>
      <c r="MC32" s="90"/>
      <c r="MD32" s="90"/>
      <c r="ME32" s="90"/>
      <c r="MF32" s="90"/>
      <c r="MG32" s="90"/>
      <c r="MH32" s="90"/>
      <c r="MI32" s="90"/>
      <c r="MJ32" s="90"/>
      <c r="MK32" s="90"/>
      <c r="ML32" s="90"/>
      <c r="MM32" s="91"/>
      <c r="MN32" s="89">
        <f>データ!AT6</f>
        <v>22916.94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140.4</v>
      </c>
      <c r="Y55" s="90"/>
      <c r="Z55" s="90"/>
      <c r="AA55" s="90"/>
      <c r="AB55" s="90"/>
      <c r="AC55" s="90"/>
      <c r="AD55" s="90"/>
      <c r="AE55" s="90"/>
      <c r="AF55" s="90"/>
      <c r="AG55" s="90"/>
      <c r="AH55" s="90"/>
      <c r="AI55" s="90"/>
      <c r="AJ55" s="90"/>
      <c r="AK55" s="90"/>
      <c r="AL55" s="90"/>
      <c r="AM55" s="90"/>
      <c r="AN55" s="90"/>
      <c r="AO55" s="90"/>
      <c r="AP55" s="90"/>
      <c r="AQ55" s="91"/>
      <c r="AR55" s="89">
        <f>データ!BM6</f>
        <v>131.93</v>
      </c>
      <c r="AS55" s="90"/>
      <c r="AT55" s="90"/>
      <c r="AU55" s="90"/>
      <c r="AV55" s="90"/>
      <c r="AW55" s="90"/>
      <c r="AX55" s="90"/>
      <c r="AY55" s="90"/>
      <c r="AZ55" s="90"/>
      <c r="BA55" s="90"/>
      <c r="BB55" s="90"/>
      <c r="BC55" s="90"/>
      <c r="BD55" s="90"/>
      <c r="BE55" s="90"/>
      <c r="BF55" s="90"/>
      <c r="BG55" s="90"/>
      <c r="BH55" s="90"/>
      <c r="BI55" s="90"/>
      <c r="BJ55" s="90"/>
      <c r="BK55" s="91"/>
      <c r="BL55" s="89">
        <f>データ!BN6</f>
        <v>102.06</v>
      </c>
      <c r="BM55" s="90"/>
      <c r="BN55" s="90"/>
      <c r="BO55" s="90"/>
      <c r="BP55" s="90"/>
      <c r="BQ55" s="90"/>
      <c r="BR55" s="90"/>
      <c r="BS55" s="90"/>
      <c r="BT55" s="90"/>
      <c r="BU55" s="90"/>
      <c r="BV55" s="90"/>
      <c r="BW55" s="90"/>
      <c r="BX55" s="90"/>
      <c r="BY55" s="90"/>
      <c r="BZ55" s="90"/>
      <c r="CA55" s="90"/>
      <c r="CB55" s="90"/>
      <c r="CC55" s="90"/>
      <c r="CD55" s="90"/>
      <c r="CE55" s="91"/>
      <c r="CF55" s="89">
        <f>データ!BO6</f>
        <v>120.62</v>
      </c>
      <c r="CG55" s="90"/>
      <c r="CH55" s="90"/>
      <c r="CI55" s="90"/>
      <c r="CJ55" s="90"/>
      <c r="CK55" s="90"/>
      <c r="CL55" s="90"/>
      <c r="CM55" s="90"/>
      <c r="CN55" s="90"/>
      <c r="CO55" s="90"/>
      <c r="CP55" s="90"/>
      <c r="CQ55" s="90"/>
      <c r="CR55" s="90"/>
      <c r="CS55" s="90"/>
      <c r="CT55" s="90"/>
      <c r="CU55" s="90"/>
      <c r="CV55" s="90"/>
      <c r="CW55" s="90"/>
      <c r="CX55" s="90"/>
      <c r="CY55" s="91"/>
      <c r="CZ55" s="89">
        <f>データ!BP6</f>
        <v>78.709999999999994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41.31</v>
      </c>
      <c r="ES55" s="90"/>
      <c r="ET55" s="90"/>
      <c r="EU55" s="90"/>
      <c r="EV55" s="90"/>
      <c r="EW55" s="90"/>
      <c r="EX55" s="90"/>
      <c r="EY55" s="90"/>
      <c r="EZ55" s="90"/>
      <c r="FA55" s="90"/>
      <c r="FB55" s="90"/>
      <c r="FC55" s="90"/>
      <c r="FD55" s="90"/>
      <c r="FE55" s="90"/>
      <c r="FF55" s="90"/>
      <c r="FG55" s="90"/>
      <c r="FH55" s="90"/>
      <c r="FI55" s="90"/>
      <c r="FJ55" s="90"/>
      <c r="FK55" s="91"/>
      <c r="FL55" s="89">
        <f>データ!BX6</f>
        <v>42.45</v>
      </c>
      <c r="FM55" s="90"/>
      <c r="FN55" s="90"/>
      <c r="FO55" s="90"/>
      <c r="FP55" s="90"/>
      <c r="FQ55" s="90"/>
      <c r="FR55" s="90"/>
      <c r="FS55" s="90"/>
      <c r="FT55" s="90"/>
      <c r="FU55" s="90"/>
      <c r="FV55" s="90"/>
      <c r="FW55" s="90"/>
      <c r="FX55" s="90"/>
      <c r="FY55" s="90"/>
      <c r="FZ55" s="90"/>
      <c r="GA55" s="90"/>
      <c r="GB55" s="90"/>
      <c r="GC55" s="90"/>
      <c r="GD55" s="90"/>
      <c r="GE55" s="91"/>
      <c r="GF55" s="89">
        <f>データ!BY6</f>
        <v>50.97</v>
      </c>
      <c r="GG55" s="90"/>
      <c r="GH55" s="90"/>
      <c r="GI55" s="90"/>
      <c r="GJ55" s="90"/>
      <c r="GK55" s="90"/>
      <c r="GL55" s="90"/>
      <c r="GM55" s="90"/>
      <c r="GN55" s="90"/>
      <c r="GO55" s="90"/>
      <c r="GP55" s="90"/>
      <c r="GQ55" s="90"/>
      <c r="GR55" s="90"/>
      <c r="GS55" s="90"/>
      <c r="GT55" s="90"/>
      <c r="GU55" s="90"/>
      <c r="GV55" s="90"/>
      <c r="GW55" s="90"/>
      <c r="GX55" s="90"/>
      <c r="GY55" s="91"/>
      <c r="GZ55" s="89">
        <f>データ!BZ6</f>
        <v>50</v>
      </c>
      <c r="HA55" s="90"/>
      <c r="HB55" s="90"/>
      <c r="HC55" s="90"/>
      <c r="HD55" s="90"/>
      <c r="HE55" s="90"/>
      <c r="HF55" s="90"/>
      <c r="HG55" s="90"/>
      <c r="HH55" s="90"/>
      <c r="HI55" s="90"/>
      <c r="HJ55" s="90"/>
      <c r="HK55" s="90"/>
      <c r="HL55" s="90"/>
      <c r="HM55" s="90"/>
      <c r="HN55" s="90"/>
      <c r="HO55" s="90"/>
      <c r="HP55" s="90"/>
      <c r="HQ55" s="90"/>
      <c r="HR55" s="90"/>
      <c r="HS55" s="91"/>
      <c r="HT55" s="89">
        <f>データ!CA6</f>
        <v>76.13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53.5</v>
      </c>
      <c r="JM55" s="90"/>
      <c r="JN55" s="90"/>
      <c r="JO55" s="90"/>
      <c r="JP55" s="90"/>
      <c r="JQ55" s="90"/>
      <c r="JR55" s="90"/>
      <c r="JS55" s="90"/>
      <c r="JT55" s="90"/>
      <c r="JU55" s="90"/>
      <c r="JV55" s="90"/>
      <c r="JW55" s="90"/>
      <c r="JX55" s="90"/>
      <c r="JY55" s="90"/>
      <c r="JZ55" s="90"/>
      <c r="KA55" s="90"/>
      <c r="KB55" s="90"/>
      <c r="KC55" s="90"/>
      <c r="KD55" s="90"/>
      <c r="KE55" s="91"/>
      <c r="KF55" s="89">
        <f>データ!CI6</f>
        <v>54</v>
      </c>
      <c r="KG55" s="90"/>
      <c r="KH55" s="90"/>
      <c r="KI55" s="90"/>
      <c r="KJ55" s="90"/>
      <c r="KK55" s="90"/>
      <c r="KL55" s="90"/>
      <c r="KM55" s="90"/>
      <c r="KN55" s="90"/>
      <c r="KO55" s="90"/>
      <c r="KP55" s="90"/>
      <c r="KQ55" s="90"/>
      <c r="KR55" s="90"/>
      <c r="KS55" s="90"/>
      <c r="KT55" s="90"/>
      <c r="KU55" s="90"/>
      <c r="KV55" s="90"/>
      <c r="KW55" s="90"/>
      <c r="KX55" s="90"/>
      <c r="KY55" s="91"/>
      <c r="KZ55" s="89">
        <f>データ!CJ6</f>
        <v>68.75</v>
      </c>
      <c r="LA55" s="90"/>
      <c r="LB55" s="90"/>
      <c r="LC55" s="90"/>
      <c r="LD55" s="90"/>
      <c r="LE55" s="90"/>
      <c r="LF55" s="90"/>
      <c r="LG55" s="90"/>
      <c r="LH55" s="90"/>
      <c r="LI55" s="90"/>
      <c r="LJ55" s="90"/>
      <c r="LK55" s="90"/>
      <c r="LL55" s="90"/>
      <c r="LM55" s="90"/>
      <c r="LN55" s="90"/>
      <c r="LO55" s="90"/>
      <c r="LP55" s="90"/>
      <c r="LQ55" s="90"/>
      <c r="LR55" s="90"/>
      <c r="LS55" s="91"/>
      <c r="LT55" s="89">
        <f>データ!CK6</f>
        <v>60.92</v>
      </c>
      <c r="LU55" s="90"/>
      <c r="LV55" s="90"/>
      <c r="LW55" s="90"/>
      <c r="LX55" s="90"/>
      <c r="LY55" s="90"/>
      <c r="LZ55" s="90"/>
      <c r="MA55" s="90"/>
      <c r="MB55" s="90"/>
      <c r="MC55" s="90"/>
      <c r="MD55" s="90"/>
      <c r="ME55" s="90"/>
      <c r="MF55" s="90"/>
      <c r="MG55" s="90"/>
      <c r="MH55" s="90"/>
      <c r="MI55" s="90"/>
      <c r="MJ55" s="90"/>
      <c r="MK55" s="90"/>
      <c r="ML55" s="90"/>
      <c r="MM55" s="91"/>
      <c r="MN55" s="89">
        <f>データ!CL6</f>
        <v>58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50.5</v>
      </c>
      <c r="OG55" s="90"/>
      <c r="OH55" s="90"/>
      <c r="OI55" s="90"/>
      <c r="OJ55" s="90"/>
      <c r="OK55" s="90"/>
      <c r="OL55" s="90"/>
      <c r="OM55" s="90"/>
      <c r="ON55" s="90"/>
      <c r="OO55" s="90"/>
      <c r="OP55" s="90"/>
      <c r="OQ55" s="90"/>
      <c r="OR55" s="90"/>
      <c r="OS55" s="90"/>
      <c r="OT55" s="90"/>
      <c r="OU55" s="90"/>
      <c r="OV55" s="90"/>
      <c r="OW55" s="90"/>
      <c r="OX55" s="90"/>
      <c r="OY55" s="91"/>
      <c r="OZ55" s="89">
        <f>データ!CT6</f>
        <v>68</v>
      </c>
      <c r="PA55" s="90"/>
      <c r="PB55" s="90"/>
      <c r="PC55" s="90"/>
      <c r="PD55" s="90"/>
      <c r="PE55" s="90"/>
      <c r="PF55" s="90"/>
      <c r="PG55" s="90"/>
      <c r="PH55" s="90"/>
      <c r="PI55" s="90"/>
      <c r="PJ55" s="90"/>
      <c r="PK55" s="90"/>
      <c r="PL55" s="90"/>
      <c r="PM55" s="90"/>
      <c r="PN55" s="90"/>
      <c r="PO55" s="90"/>
      <c r="PP55" s="90"/>
      <c r="PQ55" s="90"/>
      <c r="PR55" s="90"/>
      <c r="PS55" s="91"/>
      <c r="PT55" s="89">
        <f>データ!CU6</f>
        <v>73.83</v>
      </c>
      <c r="PU55" s="90"/>
      <c r="PV55" s="90"/>
      <c r="PW55" s="90"/>
      <c r="PX55" s="90"/>
      <c r="PY55" s="90"/>
      <c r="PZ55" s="90"/>
      <c r="QA55" s="90"/>
      <c r="QB55" s="90"/>
      <c r="QC55" s="90"/>
      <c r="QD55" s="90"/>
      <c r="QE55" s="90"/>
      <c r="QF55" s="90"/>
      <c r="QG55" s="90"/>
      <c r="QH55" s="90"/>
      <c r="QI55" s="90"/>
      <c r="QJ55" s="90"/>
      <c r="QK55" s="90"/>
      <c r="QL55" s="90"/>
      <c r="QM55" s="91"/>
      <c r="QN55" s="89">
        <f>データ!CV6</f>
        <v>78.83</v>
      </c>
      <c r="QO55" s="90"/>
      <c r="QP55" s="90"/>
      <c r="QQ55" s="90"/>
      <c r="QR55" s="90"/>
      <c r="QS55" s="90"/>
      <c r="QT55" s="90"/>
      <c r="QU55" s="90"/>
      <c r="QV55" s="90"/>
      <c r="QW55" s="90"/>
      <c r="QX55" s="90"/>
      <c r="QY55" s="90"/>
      <c r="QZ55" s="90"/>
      <c r="RA55" s="90"/>
      <c r="RB55" s="90"/>
      <c r="RC55" s="90"/>
      <c r="RD55" s="90"/>
      <c r="RE55" s="90"/>
      <c r="RF55" s="90"/>
      <c r="RG55" s="91"/>
      <c r="RH55" s="89">
        <f>データ!CW6</f>
        <v>69.67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80.930000000000007</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81.83</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82.5</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81.78</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85.07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55.32</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55.08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56.95</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4.66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8.2100000000000009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0.09</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0.14000000000000001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0.19</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37</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DgXtUUNb5WuEfehVwWoEC6Sf0McV25d2L3VwK3AIm3xsRtX7wztsbkW7g3mpVP1DgWmnIHApMBRlD6UJ2vhig==" saltValue="8mG10Uo/CSpFZeeTdpM0x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199.06</v>
      </c>
      <c r="U6" s="35">
        <f>U7</f>
        <v>195.25</v>
      </c>
      <c r="V6" s="35">
        <f>V7</f>
        <v>173.09</v>
      </c>
      <c r="W6" s="35">
        <f>W7</f>
        <v>185.58</v>
      </c>
      <c r="X6" s="35">
        <f t="shared" si="3"/>
        <v>121.3</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27700</v>
      </c>
      <c r="AQ6" s="35">
        <f>AQ7</f>
        <v>26170.400000000001</v>
      </c>
      <c r="AR6" s="35">
        <f>AR7</f>
        <v>20925.32</v>
      </c>
      <c r="AS6" s="35">
        <f>AS7</f>
        <v>3643.91</v>
      </c>
      <c r="AT6" s="35">
        <f t="shared" si="3"/>
        <v>22916.94</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140.4</v>
      </c>
      <c r="BM6" s="35">
        <f>BM7</f>
        <v>131.93</v>
      </c>
      <c r="BN6" s="35">
        <f>BN7</f>
        <v>102.06</v>
      </c>
      <c r="BO6" s="35">
        <f>BO7</f>
        <v>120.62</v>
      </c>
      <c r="BP6" s="35">
        <f t="shared" si="3"/>
        <v>78.709999999999994</v>
      </c>
      <c r="BQ6" s="35">
        <f t="shared" si="3"/>
        <v>90.22</v>
      </c>
      <c r="BR6" s="35">
        <f t="shared" si="3"/>
        <v>90.8</v>
      </c>
      <c r="BS6" s="35">
        <f t="shared" si="3"/>
        <v>93.49</v>
      </c>
      <c r="BT6" s="35">
        <f t="shared" si="3"/>
        <v>94.77</v>
      </c>
      <c r="BU6" s="35">
        <f t="shared" si="3"/>
        <v>89.59</v>
      </c>
      <c r="BV6" s="33" t="str">
        <f>IF(BV7="-","【-】","【"&amp;SUBSTITUTE(TEXT(BV7,"#,##0.00"),"-","△")&amp;"】")</f>
        <v>【110.13】</v>
      </c>
      <c r="BW6" s="35">
        <f t="shared" si="3"/>
        <v>41.31</v>
      </c>
      <c r="BX6" s="35">
        <f>BX7</f>
        <v>42.45</v>
      </c>
      <c r="BY6" s="35">
        <f>BY7</f>
        <v>50.97</v>
      </c>
      <c r="BZ6" s="35">
        <f>BZ7</f>
        <v>50</v>
      </c>
      <c r="CA6" s="35">
        <f t="shared" si="3"/>
        <v>76.13</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53.5</v>
      </c>
      <c r="CI6" s="35">
        <f>CI7</f>
        <v>54</v>
      </c>
      <c r="CJ6" s="35">
        <f>CJ7</f>
        <v>68.75</v>
      </c>
      <c r="CK6" s="35">
        <f>CK7</f>
        <v>60.92</v>
      </c>
      <c r="CL6" s="35">
        <f t="shared" si="5"/>
        <v>58</v>
      </c>
      <c r="CM6" s="35">
        <f t="shared" si="5"/>
        <v>34.92</v>
      </c>
      <c r="CN6" s="35">
        <f t="shared" si="5"/>
        <v>34.19</v>
      </c>
      <c r="CO6" s="35">
        <f t="shared" si="5"/>
        <v>36.65</v>
      </c>
      <c r="CP6" s="35">
        <f t="shared" si="5"/>
        <v>33.29</v>
      </c>
      <c r="CQ6" s="35">
        <f t="shared" si="5"/>
        <v>31.77</v>
      </c>
      <c r="CR6" s="33" t="str">
        <f>IF(CR7="-","【-】","【"&amp;SUBSTITUTE(TEXT(CR7,"#,##0.00"),"-","△")&amp;"】")</f>
        <v>【52.61】</v>
      </c>
      <c r="CS6" s="35">
        <f t="shared" ref="CS6:DB6" si="6">CS7</f>
        <v>50.5</v>
      </c>
      <c r="CT6" s="35">
        <f>CT7</f>
        <v>68</v>
      </c>
      <c r="CU6" s="35">
        <f>CU7</f>
        <v>73.83</v>
      </c>
      <c r="CV6" s="35">
        <f>CV7</f>
        <v>78.83</v>
      </c>
      <c r="CW6" s="35">
        <f t="shared" si="6"/>
        <v>69.67</v>
      </c>
      <c r="CX6" s="35">
        <f t="shared" si="6"/>
        <v>50.9</v>
      </c>
      <c r="CY6" s="35">
        <f t="shared" si="6"/>
        <v>49.05</v>
      </c>
      <c r="CZ6" s="35">
        <f t="shared" si="6"/>
        <v>50.94</v>
      </c>
      <c r="DA6" s="35">
        <f t="shared" si="6"/>
        <v>49.76</v>
      </c>
      <c r="DB6" s="35">
        <f t="shared" si="6"/>
        <v>49.18</v>
      </c>
      <c r="DC6" s="33" t="str">
        <f>IF(DC7="-","【-】","【"&amp;SUBSTITUTE(TEXT(DC7,"#,##0.00"),"-","△")&amp;"】")</f>
        <v>【77.52】</v>
      </c>
      <c r="DD6" s="35">
        <f t="shared" ref="DD6:DM6" si="7">DD7</f>
        <v>80.930000000000007</v>
      </c>
      <c r="DE6" s="35">
        <f>DE7</f>
        <v>81.83</v>
      </c>
      <c r="DF6" s="35">
        <f>DF7</f>
        <v>82.5</v>
      </c>
      <c r="DG6" s="35">
        <f>DG7</f>
        <v>81.78</v>
      </c>
      <c r="DH6" s="35">
        <f t="shared" si="7"/>
        <v>85.07</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1200</v>
      </c>
      <c r="L7" s="37" t="s">
        <v>96</v>
      </c>
      <c r="M7" s="38">
        <v>1</v>
      </c>
      <c r="N7" s="38">
        <v>696</v>
      </c>
      <c r="O7" s="39" t="s">
        <v>97</v>
      </c>
      <c r="P7" s="39">
        <v>98.4</v>
      </c>
      <c r="Q7" s="38">
        <v>8</v>
      </c>
      <c r="R7" s="38">
        <v>836</v>
      </c>
      <c r="S7" s="37" t="s">
        <v>98</v>
      </c>
      <c r="T7" s="40">
        <v>199.06</v>
      </c>
      <c r="U7" s="40">
        <v>195.25</v>
      </c>
      <c r="V7" s="40">
        <v>173.09</v>
      </c>
      <c r="W7" s="40">
        <v>185.58</v>
      </c>
      <c r="X7" s="40">
        <v>121.3</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27700</v>
      </c>
      <c r="AQ7" s="40">
        <v>26170.400000000001</v>
      </c>
      <c r="AR7" s="40">
        <v>20925.32</v>
      </c>
      <c r="AS7" s="40">
        <v>3643.91</v>
      </c>
      <c r="AT7" s="40">
        <v>22916.94</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140.4</v>
      </c>
      <c r="BM7" s="40">
        <v>131.93</v>
      </c>
      <c r="BN7" s="40">
        <v>102.06</v>
      </c>
      <c r="BO7" s="40">
        <v>120.62</v>
      </c>
      <c r="BP7" s="40">
        <v>78.709999999999994</v>
      </c>
      <c r="BQ7" s="40">
        <v>90.22</v>
      </c>
      <c r="BR7" s="40">
        <v>90.8</v>
      </c>
      <c r="BS7" s="40">
        <v>93.49</v>
      </c>
      <c r="BT7" s="40">
        <v>94.77</v>
      </c>
      <c r="BU7" s="40">
        <v>89.59</v>
      </c>
      <c r="BV7" s="40">
        <v>110.13</v>
      </c>
      <c r="BW7" s="40">
        <v>41.31</v>
      </c>
      <c r="BX7" s="40">
        <v>42.45</v>
      </c>
      <c r="BY7" s="40">
        <v>50.97</v>
      </c>
      <c r="BZ7" s="40">
        <v>50</v>
      </c>
      <c r="CA7" s="40">
        <v>76.13</v>
      </c>
      <c r="CB7" s="40">
        <v>49.94</v>
      </c>
      <c r="CC7" s="40">
        <v>50.56</v>
      </c>
      <c r="CD7" s="40">
        <v>49.4</v>
      </c>
      <c r="CE7" s="40">
        <v>49.51</v>
      </c>
      <c r="CF7" s="40">
        <v>52.49</v>
      </c>
      <c r="CG7" s="40">
        <v>19.72</v>
      </c>
      <c r="CH7" s="40">
        <v>53.5</v>
      </c>
      <c r="CI7" s="40">
        <v>54</v>
      </c>
      <c r="CJ7" s="40">
        <v>68.75</v>
      </c>
      <c r="CK7" s="40">
        <v>60.92</v>
      </c>
      <c r="CL7" s="40">
        <v>58</v>
      </c>
      <c r="CM7" s="40">
        <v>34.92</v>
      </c>
      <c r="CN7" s="40">
        <v>34.19</v>
      </c>
      <c r="CO7" s="40">
        <v>36.65</v>
      </c>
      <c r="CP7" s="40">
        <v>33.29</v>
      </c>
      <c r="CQ7" s="40">
        <v>31.77</v>
      </c>
      <c r="CR7" s="40">
        <v>52.61</v>
      </c>
      <c r="CS7" s="40">
        <v>50.5</v>
      </c>
      <c r="CT7" s="40">
        <v>68</v>
      </c>
      <c r="CU7" s="40">
        <v>73.83</v>
      </c>
      <c r="CV7" s="40">
        <v>78.83</v>
      </c>
      <c r="CW7" s="40">
        <v>69.67</v>
      </c>
      <c r="CX7" s="40">
        <v>50.9</v>
      </c>
      <c r="CY7" s="40">
        <v>49.05</v>
      </c>
      <c r="CZ7" s="40">
        <v>50.94</v>
      </c>
      <c r="DA7" s="40">
        <v>49.76</v>
      </c>
      <c r="DB7" s="40">
        <v>49.18</v>
      </c>
      <c r="DC7" s="40">
        <v>77.52</v>
      </c>
      <c r="DD7" s="40">
        <v>80.930000000000007</v>
      </c>
      <c r="DE7" s="40">
        <v>81.83</v>
      </c>
      <c r="DF7" s="40">
        <v>82.5</v>
      </c>
      <c r="DG7" s="40">
        <v>81.78</v>
      </c>
      <c r="DH7" s="40">
        <v>85.07</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199.06</v>
      </c>
      <c r="V11" s="48">
        <f>IF(U6="-",NA(),U6)</f>
        <v>195.25</v>
      </c>
      <c r="W11" s="48">
        <f>IF(V6="-",NA(),V6)</f>
        <v>173.09</v>
      </c>
      <c r="X11" s="48">
        <f>IF(W6="-",NA(),W6)</f>
        <v>185.58</v>
      </c>
      <c r="Y11" s="48">
        <f>IF(X6="-",NA(),X6)</f>
        <v>121.3</v>
      </c>
      <c r="AE11" s="47" t="s">
        <v>23</v>
      </c>
      <c r="AF11" s="48">
        <f>IF(AE6="-",NA(),AE6)</f>
        <v>0</v>
      </c>
      <c r="AG11" s="48">
        <f>IF(AF6="-",NA(),AF6)</f>
        <v>0</v>
      </c>
      <c r="AH11" s="48">
        <f>IF(AG6="-",NA(),AG6)</f>
        <v>0</v>
      </c>
      <c r="AI11" s="48">
        <f>IF(AH6="-",NA(),AH6)</f>
        <v>0</v>
      </c>
      <c r="AJ11" s="48">
        <f>IF(AI6="-",NA(),AI6)</f>
        <v>0</v>
      </c>
      <c r="AP11" s="47" t="s">
        <v>23</v>
      </c>
      <c r="AQ11" s="48">
        <f>IF(AP6="-",NA(),AP6)</f>
        <v>27700</v>
      </c>
      <c r="AR11" s="48">
        <f>IF(AQ6="-",NA(),AQ6)</f>
        <v>26170.400000000001</v>
      </c>
      <c r="AS11" s="48">
        <f>IF(AR6="-",NA(),AR6)</f>
        <v>20925.32</v>
      </c>
      <c r="AT11" s="48">
        <f>IF(AS6="-",NA(),AS6)</f>
        <v>3643.91</v>
      </c>
      <c r="AU11" s="48">
        <f>IF(AT6="-",NA(),AT6)</f>
        <v>22916.94</v>
      </c>
      <c r="BA11" s="47" t="s">
        <v>23</v>
      </c>
      <c r="BB11" s="48">
        <f>IF(BA6="-",NA(),BA6)</f>
        <v>0</v>
      </c>
      <c r="BC11" s="48">
        <f>IF(BB6="-",NA(),BB6)</f>
        <v>0</v>
      </c>
      <c r="BD11" s="48">
        <f>IF(BC6="-",NA(),BC6)</f>
        <v>0</v>
      </c>
      <c r="BE11" s="48">
        <f>IF(BD6="-",NA(),BD6)</f>
        <v>0</v>
      </c>
      <c r="BF11" s="48">
        <f>IF(BE6="-",NA(),BE6)</f>
        <v>0</v>
      </c>
      <c r="BL11" s="47" t="s">
        <v>23</v>
      </c>
      <c r="BM11" s="48">
        <f>IF(BL6="-",NA(),BL6)</f>
        <v>140.4</v>
      </c>
      <c r="BN11" s="48">
        <f>IF(BM6="-",NA(),BM6)</f>
        <v>131.93</v>
      </c>
      <c r="BO11" s="48">
        <f>IF(BN6="-",NA(),BN6)</f>
        <v>102.06</v>
      </c>
      <c r="BP11" s="48">
        <f>IF(BO6="-",NA(),BO6)</f>
        <v>120.62</v>
      </c>
      <c r="BQ11" s="48">
        <f>IF(BP6="-",NA(),BP6)</f>
        <v>78.709999999999994</v>
      </c>
      <c r="BW11" s="47" t="s">
        <v>23</v>
      </c>
      <c r="BX11" s="48">
        <f>IF(BW6="-",NA(),BW6)</f>
        <v>41.31</v>
      </c>
      <c r="BY11" s="48">
        <f>IF(BX6="-",NA(),BX6)</f>
        <v>42.45</v>
      </c>
      <c r="BZ11" s="48">
        <f>IF(BY6="-",NA(),BY6)</f>
        <v>50.97</v>
      </c>
      <c r="CA11" s="48">
        <f>IF(BZ6="-",NA(),BZ6)</f>
        <v>50</v>
      </c>
      <c r="CB11" s="48">
        <f>IF(CA6="-",NA(),CA6)</f>
        <v>76.13</v>
      </c>
      <c r="CH11" s="47" t="s">
        <v>23</v>
      </c>
      <c r="CI11" s="48">
        <f>IF(CH6="-",NA(),CH6)</f>
        <v>53.5</v>
      </c>
      <c r="CJ11" s="48">
        <f>IF(CI6="-",NA(),CI6)</f>
        <v>54</v>
      </c>
      <c r="CK11" s="48">
        <f>IF(CJ6="-",NA(),CJ6)</f>
        <v>68.75</v>
      </c>
      <c r="CL11" s="48">
        <f>IF(CK6="-",NA(),CK6)</f>
        <v>60.92</v>
      </c>
      <c r="CM11" s="48">
        <f>IF(CL6="-",NA(),CL6)</f>
        <v>58</v>
      </c>
      <c r="CS11" s="47" t="s">
        <v>23</v>
      </c>
      <c r="CT11" s="48">
        <f>IF(CS6="-",NA(),CS6)</f>
        <v>50.5</v>
      </c>
      <c r="CU11" s="48">
        <f>IF(CT6="-",NA(),CT6)</f>
        <v>68</v>
      </c>
      <c r="CV11" s="48">
        <f>IF(CU6="-",NA(),CU6)</f>
        <v>73.83</v>
      </c>
      <c r="CW11" s="48">
        <f>IF(CV6="-",NA(),CV6)</f>
        <v>78.83</v>
      </c>
      <c r="CX11" s="48">
        <f>IF(CW6="-",NA(),CW6)</f>
        <v>69.67</v>
      </c>
      <c r="DD11" s="47" t="s">
        <v>23</v>
      </c>
      <c r="DE11" s="48">
        <f>IF(DD6="-",NA(),DD6)</f>
        <v>80.930000000000007</v>
      </c>
      <c r="DF11" s="48">
        <f>IF(DE6="-",NA(),DE6)</f>
        <v>81.83</v>
      </c>
      <c r="DG11" s="48">
        <f>IF(DF6="-",NA(),DF6)</f>
        <v>82.5</v>
      </c>
      <c r="DH11" s="48">
        <f>IF(DG6="-",NA(),DG6)</f>
        <v>81.78</v>
      </c>
      <c r="DI11" s="48">
        <f>IF(DH6="-",NA(),DH6)</f>
        <v>85.07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4810410</cp:lastModifiedBy>
  <cp:lastPrinted>2025-02-13T06:06:40Z</cp:lastPrinted>
  <dcterms:created xsi:type="dcterms:W3CDTF">2024-12-11T05:22:34Z</dcterms:created>
  <dcterms:modified xsi:type="dcterms:W3CDTF">2025-02-13T06:06:42Z</dcterms:modified>
  <cp:category/>
</cp:coreProperties>
</file>