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File-sv\L-data\４建設課\02：上下水道係\01：上水道\2024年度（Ｒ06年度）\08：公文書\04：国・県　公文書\20250121_公営企業に係る経営比較分析表（令和５年度決算）の分析等について\提出\"/>
    </mc:Choice>
  </mc:AlternateContent>
  <xr:revisionPtr revIDLastSave="0" documentId="13_ncr:1_{D576AEB0-21B0-4C7F-B650-3392E9D94F54}" xr6:coauthVersionLast="47" xr6:coauthVersionMax="47" xr10:uidLastSave="{00000000-0000-0000-0000-000000000000}"/>
  <workbookProtection workbookAlgorithmName="SHA-512" workbookHashValue="VfVis7xgMTuP54rWudcMtSDhubhSdUGA6tplXdchWf8QDbOlv/VO4rTBEweyLMrkW2AZox37l5Qe/M3QNmG/4g==" workbookSaltValue="l5TD1iwYSJVhqHr64ok0wg=="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BB8" i="4" s="1"/>
  <c r="S6" i="5"/>
  <c r="AT8" i="4" s="1"/>
  <c r="R6" i="5"/>
  <c r="AL8" i="4" s="1"/>
  <c r="Q6" i="5"/>
  <c r="W10" i="4" s="1"/>
  <c r="P6" i="5"/>
  <c r="P10" i="4" s="1"/>
  <c r="O6" i="5"/>
  <c r="I10" i="4" s="1"/>
  <c r="N6" i="5"/>
  <c r="B10" i="4" s="1"/>
  <c r="M6" i="5"/>
  <c r="AD8" i="4" s="1"/>
  <c r="L6" i="5"/>
  <c r="W8" i="4" s="1"/>
  <c r="K6" i="5"/>
  <c r="P8" i="4" s="1"/>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J85" i="4"/>
  <c r="H85" i="4"/>
  <c r="G85" i="4"/>
  <c r="F85" i="4"/>
  <c r="BB10" i="4"/>
  <c r="I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<sst xmlns="http://schemas.openxmlformats.org/spreadsheetml/2006/main" count="228" uniqueCount="113">
  <si>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</si>
  <si>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</si>
  <si>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</si>
  <si>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</si>
  <si>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</si>
  <si>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</si>
  <si>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</si>
  <si>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</si>
  <si>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</si>
  <si>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</si>
  <si>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</si>
  <si>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</si>
  <si>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</si>
  <si>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</si>
  <si>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</si>
  <si>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</si>
  <si>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</si>
  <si>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</si>
  <si>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</si>
  <si>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</si>
  <si>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</si>
  <si>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</si>
  <si>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</si>
  <si>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</si>
  <si>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</si>
  <si>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</si>
  <si>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</si>
  <si>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</si>
  <si>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</si>
  <si>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</si>
  <si>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</si>
  <si>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</si>
  <si>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</si>
  <si>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</si>
  <si>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</si>
  <si>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</si>
  <si>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</si>
  <si>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</si>
  <si>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</si>
  <si>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</si>
  <si>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</si>
  <si>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</si>
  <si>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</si>
  <si>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</si>
  <si>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</si>
  <si>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</si>
  <si>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</si>
  <si>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</si>
  <si>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</si>
  <si>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</si>
  <si>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</si>
  <si>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</si>
  <si>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</si>
  <si>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</si>
  <si>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</si>
  <si>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</si>
  <si>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</si>
  <si>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</si>
  <si>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</si>
  <si>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</si>
  <si>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</si>
  <si>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</si>
  <si>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</si>
  <si>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</si>
  <si>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</si>
  <si>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</si>
  <si>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</si>
  <si>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</si>
  <si>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</si>
  <si>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</si>
  <si>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</si>
  <si>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</si>
  <si>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</si>
  <si>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</si>
  <si>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</si>
  <si>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</si>
  <si>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</si>
  <si>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</si>
  <si>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</si>
  <si>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</si>
  <si>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</si>
  <si>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</si>
  <si>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</si>
  <si>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</si>
  <si>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</si>
  <si>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</si>
  <si>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</si>
  <si>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</si>
  <si>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</si>
  <si>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</si>
  <si>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</si>
  <si>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</si>
  <si>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</si>
  <si>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多良木町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</si>
  <si>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</si>
  <si>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</si>
  <si>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</si>
  <si>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</si>
  <si>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</si>
  <si>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</si>
  <si>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</si>
  <si>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</si>
  <si>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</si>
  <si>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</si>
  <si>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</si>
  <si>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</si>
  <si>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</si>
  <si>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</si>
  <si>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</si>
  <si>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</si>
  <si>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①計上収支比率
　黒字経営が続いているが、人口減少等に伴い料金収入は減少傾向である。今後も、支出の抑制が課題である。
③流動比率
　現在のところ問題ない状況であるが、料金収入は減少傾向であることから、注視していく必要がある。
④企業債残高対給水収益比率
　企業債残高は、年々減少しているが、施設の老朽化及び耐震化に伴う各種更新等が必要となってくるため、将来的には起債残高が上昇に転ずると推察される。
⑤料金回収率
　現在のところ、給水に係る費用の全てを料金で賄えているが、人口減少に伴う料金収入の減少が見込まれるため、支出の抑制を図る必要がある。
⑥給水原価
　類似団体平均値を下回っている状況ではあるが、投資の効率化等、経営改善の検討を行っていく必要がある。
⑦施設利用率
　類似団体平均値を下回っており、今後も人口減少に伴い給水人口も減少することが見込まれることから、将来的には、施設規模の縮小などを検討する必要がある。
⑧有収率
　類似団体と比較すると、有収率が高いことから、収益に結びついていると判断できる。
</t>
    <rPh sb="1" eb="3">
      <t>ケイジョウ</t>
    </rPh>
    <rPh sb="3" eb="5">
      <t>シュウシ</t>
    </rPh>
    <rPh sb="5" eb="7">
      <t>ヒリツ</t>
    </rPh>
    <rPh sb="9" eb="11">
      <t>クロジ</t>
    </rPh>
    <rPh sb="11" eb="13">
      <t>ケイエイ</t>
    </rPh>
    <rPh sb="14" eb="15">
      <t>ツヅ</t>
    </rPh>
    <rPh sb="21" eb="25">
      <t>ジンコウゲンショウ</t>
    </rPh>
    <rPh sb="25" eb="26">
      <t>トウ</t>
    </rPh>
    <rPh sb="27" eb="28">
      <t>トモナ</t>
    </rPh>
    <rPh sb="29" eb="31">
      <t>リョウキン</t>
    </rPh>
    <rPh sb="31" eb="33">
      <t>シュウニュウ</t>
    </rPh>
    <rPh sb="34" eb="38">
      <t>ゲンショウケイコウ</t>
    </rPh>
    <rPh sb="42" eb="44">
      <t>コンゴ</t>
    </rPh>
    <rPh sb="46" eb="48">
      <t>シシュツ</t>
    </rPh>
    <rPh sb="49" eb="51">
      <t>ヨクセイ</t>
    </rPh>
    <rPh sb="52" eb="54">
      <t>カダイ</t>
    </rPh>
    <rPh sb="60" eb="64">
      <t>リュウドウヒリツ</t>
    </rPh>
    <rPh sb="66" eb="68">
      <t>ゲンザイ</t>
    </rPh>
    <rPh sb="72" eb="74">
      <t>モンダイ</t>
    </rPh>
    <rPh sb="76" eb="78">
      <t>ジョウキョウ</t>
    </rPh>
    <rPh sb="83" eb="87">
      <t>リョウキンシュウニュウ</t>
    </rPh>
    <rPh sb="88" eb="92">
      <t>ゲンショウケイコウ</t>
    </rPh>
    <rPh sb="100" eb="102">
      <t>チュウシ</t>
    </rPh>
    <rPh sb="106" eb="108">
      <t>ヒツヨウ</t>
    </rPh>
    <rPh sb="114" eb="117">
      <t>キギョウサイ</t>
    </rPh>
    <rPh sb="117" eb="119">
      <t>ザンダカ</t>
    </rPh>
    <rPh sb="119" eb="120">
      <t>タイ</t>
    </rPh>
    <rPh sb="120" eb="122">
      <t>キュウスイ</t>
    </rPh>
    <rPh sb="122" eb="124">
      <t>シュウエキ</t>
    </rPh>
    <rPh sb="124" eb="126">
      <t>ヒリツ</t>
    </rPh>
    <rPh sb="128" eb="131">
      <t>キギョウサイ</t>
    </rPh>
    <rPh sb="131" eb="133">
      <t>ザンダカ</t>
    </rPh>
    <rPh sb="135" eb="137">
      <t>ネンネン</t>
    </rPh>
    <rPh sb="137" eb="139">
      <t>ゲンショウ</t>
    </rPh>
    <rPh sb="145" eb="147">
      <t>シセツ</t>
    </rPh>
    <rPh sb="148" eb="151">
      <t>ロウキュウカ</t>
    </rPh>
    <rPh sb="151" eb="152">
      <t>オヨ</t>
    </rPh>
    <rPh sb="153" eb="156">
      <t>タイシンカ</t>
    </rPh>
    <rPh sb="157" eb="158">
      <t>トモナ</t>
    </rPh>
    <rPh sb="159" eb="161">
      <t>カクシュ</t>
    </rPh>
    <rPh sb="161" eb="164">
      <t>コウシントウ</t>
    </rPh>
    <rPh sb="165" eb="167">
      <t>ヒツヨウ</t>
    </rPh>
    <rPh sb="176" eb="179">
      <t>ショウライテキ</t>
    </rPh>
    <rPh sb="181" eb="185">
      <t>キサイザンダカ</t>
    </rPh>
    <rPh sb="186" eb="188">
      <t>ジョウショウ</t>
    </rPh>
    <rPh sb="189" eb="190">
      <t>テン</t>
    </rPh>
    <rPh sb="193" eb="195">
      <t>スイサツ</t>
    </rPh>
    <rPh sb="201" eb="206">
      <t>リョウキンカイシュウリツ</t>
    </rPh>
    <rPh sb="208" eb="210">
      <t>ゲンザイ</t>
    </rPh>
    <rPh sb="285" eb="288">
      <t>ヘイキンチ</t>
    </rPh>
    <rPh sb="289" eb="291">
      <t>シタマワ</t>
    </rPh>
    <rPh sb="295" eb="297">
      <t>ジョウキョウ</t>
    </rPh>
    <rPh sb="303" eb="305">
      <t>トウシ</t>
    </rPh>
    <rPh sb="306" eb="310">
      <t>コウリツカトウ</t>
    </rPh>
    <rPh sb="311" eb="315">
      <t>ケイエイカイゼン</t>
    </rPh>
    <rPh sb="316" eb="318">
      <t>ケントウ</t>
    </rPh>
    <rPh sb="319" eb="320">
      <t>オコナ</t>
    </rPh>
    <rPh sb="324" eb="326">
      <t>ヒツヨウ</t>
    </rPh>
    <rPh sb="332" eb="337">
      <t>シセツリヨウリツ</t>
    </rPh>
    <rPh sb="339" eb="341">
      <t>ルイジ</t>
    </rPh>
    <rPh sb="341" eb="343">
      <t>ダンタイ</t>
    </rPh>
    <rPh sb="343" eb="346">
      <t>ヘイキンチ</t>
    </rPh>
    <rPh sb="347" eb="349">
      <t>シタマワ</t>
    </rPh>
    <rPh sb="354" eb="356">
      <t>コンゴ</t>
    </rPh>
    <rPh sb="357" eb="361">
      <t>ジンコウゲンショウ</t>
    </rPh>
    <rPh sb="362" eb="363">
      <t>トモナ</t>
    </rPh>
    <rPh sb="364" eb="368">
      <t>キュウスイジンコウ</t>
    </rPh>
    <rPh sb="369" eb="371">
      <t>ゲンショウ</t>
    </rPh>
    <rPh sb="376" eb="378">
      <t>ミコ</t>
    </rPh>
    <rPh sb="386" eb="389">
      <t>ショウライテキ</t>
    </rPh>
    <rPh sb="392" eb="396">
      <t>シセツキボ</t>
    </rPh>
    <rPh sb="397" eb="399">
      <t>シュクショウ</t>
    </rPh>
    <rPh sb="402" eb="404">
      <t>ケントウ</t>
    </rPh>
    <rPh sb="406" eb="408">
      <t>ヒツヨウ</t>
    </rPh>
    <rPh sb="414" eb="417">
      <t>ユウシュウリツ</t>
    </rPh>
    <rPh sb="419" eb="421">
      <t>ルイジ</t>
    </rPh>
    <rPh sb="421" eb="423">
      <t>ダンタイ</t>
    </rPh>
    <rPh sb="424" eb="426">
      <t>ヒカク</t>
    </rPh>
    <rPh sb="430" eb="433">
      <t>ユウシュウリツ</t>
    </rPh>
    <rPh sb="434" eb="435">
      <t>タカ</t>
    </rPh>
    <rPh sb="441" eb="443">
      <t>シュウエキ</t>
    </rPh>
    <rPh sb="444" eb="445">
      <t>ムス</t>
    </rPh>
    <rPh sb="452" eb="454">
      <t>ハンダン</t>
    </rPh>
    <phoneticPr fontId="4"/>
  </si>
  <si>
    <t>①有形固定資産減価償却率
　本町の水準は、類似団体平均を上回っており、法定耐用年数に近い資産が多いことがうかがえる。今後は施設更新に必要な財源を確保するため、経営改善を図る必要がある。
③管路更新率
　類似団体平均と、ほぼ変らない状況である。将来を見据え、ダウンサイジングの検討を行いながら、ストックマネジメント計画に基づき、計画的に管路の更新を行っていく。</t>
    <rPh sb="1" eb="3">
      <t>ユウケイ</t>
    </rPh>
    <rPh sb="3" eb="7">
      <t>コテイシサン</t>
    </rPh>
    <rPh sb="7" eb="12">
      <t>ゲンカショウキャクリツ</t>
    </rPh>
    <rPh sb="14" eb="16">
      <t>ホンチョウ</t>
    </rPh>
    <rPh sb="17" eb="19">
      <t>スイジュン</t>
    </rPh>
    <rPh sb="21" eb="25">
      <t>ルイジダンタイ</t>
    </rPh>
    <rPh sb="25" eb="27">
      <t>ヘイキン</t>
    </rPh>
    <rPh sb="28" eb="30">
      <t>ウワマワ</t>
    </rPh>
    <rPh sb="35" eb="41">
      <t>ホウテイタイヨウネンスウ</t>
    </rPh>
    <rPh sb="42" eb="43">
      <t>チカ</t>
    </rPh>
    <rPh sb="44" eb="46">
      <t>シサン</t>
    </rPh>
    <rPh sb="47" eb="48">
      <t>オオ</t>
    </rPh>
    <rPh sb="58" eb="60">
      <t>コンゴ</t>
    </rPh>
    <rPh sb="61" eb="63">
      <t>シセツ</t>
    </rPh>
    <rPh sb="63" eb="65">
      <t>コウシン</t>
    </rPh>
    <rPh sb="66" eb="68">
      <t>ヒツヨウ</t>
    </rPh>
    <rPh sb="69" eb="71">
      <t>ザイゲン</t>
    </rPh>
    <rPh sb="72" eb="74">
      <t>カクホ</t>
    </rPh>
    <phoneticPr fontId="4"/>
  </si>
  <si>
    <t>　現在のところ、経営状況は概ね良好であるが、人口減少に伴う料金収入の減収が見込まれる中、施設更新及び管路更新を行う必要があることから、支出経費の見直し、抑制を図り財源確保に努め、将来の給水人口等を考慮した施設更新等に努めることが必要である。</t>
    <rPh sb="1" eb="3">
      <t>ゲンザイ</t>
    </rPh>
    <rPh sb="8" eb="12">
      <t>ケイエイジョウキョウ</t>
    </rPh>
    <rPh sb="13" eb="14">
      <t>オオム</t>
    </rPh>
    <rPh sb="15" eb="17">
      <t>リョウコウ</t>
    </rPh>
    <rPh sb="22" eb="26">
      <t>ジンコウゲンショウ</t>
    </rPh>
    <rPh sb="27" eb="28">
      <t>トモナ</t>
    </rPh>
    <rPh sb="29" eb="31">
      <t>リョウキン</t>
    </rPh>
    <rPh sb="31" eb="33">
      <t>シュウニュウ</t>
    </rPh>
    <rPh sb="34" eb="36">
      <t>ゲンシュウ</t>
    </rPh>
    <rPh sb="37" eb="39">
      <t>ミコ</t>
    </rPh>
    <rPh sb="42" eb="43">
      <t>ナカ</t>
    </rPh>
    <rPh sb="44" eb="46">
      <t>シセツ</t>
    </rPh>
    <rPh sb="46" eb="48">
      <t>コウシン</t>
    </rPh>
    <rPh sb="48" eb="49">
      <t>オヨ</t>
    </rPh>
    <rPh sb="50" eb="52">
      <t>カンロ</t>
    </rPh>
    <rPh sb="52" eb="54">
      <t>コウシン</t>
    </rPh>
    <rPh sb="55" eb="56">
      <t>オコナ</t>
    </rPh>
    <rPh sb="57" eb="59">
      <t>ヒツヨウ</t>
    </rPh>
    <rPh sb="67" eb="69">
      <t>シシュツ</t>
    </rPh>
    <rPh sb="69" eb="71">
      <t>ケイヒ</t>
    </rPh>
    <rPh sb="72" eb="74">
      <t>ミナオ</t>
    </rPh>
    <rPh sb="76" eb="78">
      <t>ヨクセイ</t>
    </rPh>
    <rPh sb="79" eb="80">
      <t>ハカ</t>
    </rPh>
    <rPh sb="81" eb="85">
      <t>ザイゲンカクホ</t>
    </rPh>
    <rPh sb="86" eb="87">
      <t>ツト</t>
    </rPh>
    <rPh sb="89" eb="91">
      <t>ショウライ</t>
    </rPh>
    <rPh sb="92" eb="97">
      <t>キュウスイジンコウトウ</t>
    </rPh>
    <rPh sb="98" eb="100">
      <t>コウリョ</t>
    </rPh>
    <rPh sb="102" eb="104">
      <t>シセツ</t>
    </rPh>
    <rPh sb="104" eb="106">
      <t>コウシン</t>
    </rPh>
    <rPh sb="106" eb="107">
      <t>トウ</t>
    </rPh>
    <rPh sb="108" eb="109">
      <t>ツト</t>
    </rPh>
    <rPh sb="114" eb="11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</si>
</sst>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1.74</c:v>
                </c:pt>
                <c:pt idx="1">
                  <c:v>0.95</c:v>
                </c:pt>
                <c:pt idx="2">
                  <c:v>0.44</c:v>
                </c:pt>
                <c:pt idx="3">
                  <c:v>0.92</c:v>
                </c:pt>
                <c:pt idx="4">
                  <c:v>0.66</c:v>
                </c:pt>
              </c:numCache>
            </c:numRef>
          </c:val>
          <c:extLst>
            <c:ext xmlns:c16="http://schemas.microsoft.com/office/drawing/2014/chart" uri="{C3380CC4-5D6E-409C-BE32-E72D297353CC}">
              <c16:uniqueId val="{00000000-F5BF-4715-9BFC-2D2BC98AF0C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0.4</c:v>
                </c:pt>
                <c:pt idx="2">
                  <c:v>0.36</c:v>
                </c:pt>
                <c:pt idx="3">
                  <c:v>0.56999999999999995</c:v>
                </c:pt>
                <c:pt idx="4">
                  <c:v>0.56000000000000005</c:v>
                </c:pt>
              </c:numCache>
            </c:numRef>
          </c:val>
          <c:smooth val="0"/>
          <c:extLst>
            <c:ext xmlns:c16="http://schemas.microsoft.com/office/drawing/2014/chart" uri="{C3380CC4-5D6E-409C-BE32-E72D297353CC}">
              <c16:uniqueId val="{00000001-F5BF-4715-9BFC-2D2BC98AF0C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46.28</c:v>
                </c:pt>
                <c:pt idx="1">
                  <c:v>46.56</c:v>
                </c:pt>
                <c:pt idx="2">
                  <c:v>43.79</c:v>
                </c:pt>
                <c:pt idx="3">
                  <c:v>42.46</c:v>
                </c:pt>
                <c:pt idx="4">
                  <c:v>38.83</c:v>
                </c:pt>
              </c:numCache>
            </c:numRef>
          </c:val>
          <c:extLst>
            <c:ext xmlns:c16="http://schemas.microsoft.com/office/drawing/2014/chart" uri="{C3380CC4-5D6E-409C-BE32-E72D297353CC}">
              <c16:uniqueId val="{00000000-FD24-4A05-8EC5-6BFC82CB202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49.64</c:v>
                </c:pt>
                <c:pt idx="1">
                  <c:v>49.38</c:v>
                </c:pt>
                <c:pt idx="2">
                  <c:v>50.09</c:v>
                </c:pt>
                <c:pt idx="3">
                  <c:v>50.1</c:v>
                </c:pt>
                <c:pt idx="4">
                  <c:v>49.76</c:v>
                </c:pt>
              </c:numCache>
            </c:numRef>
          </c:val>
          <c:smooth val="0"/>
          <c:extLst>
            <c:ext xmlns:c16="http://schemas.microsoft.com/office/drawing/2014/chart" uri="{C3380CC4-5D6E-409C-BE32-E72D297353CC}">
              <c16:uniqueId val="{00000001-FD24-4A05-8EC5-6BFC82CB202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90.33</c:v>
                </c:pt>
                <c:pt idx="1">
                  <c:v>91.93</c:v>
                </c:pt>
                <c:pt idx="2">
                  <c:v>96.97</c:v>
                </c:pt>
                <c:pt idx="3">
                  <c:v>96.74</c:v>
                </c:pt>
                <c:pt idx="4">
                  <c:v>99.6</c:v>
                </c:pt>
              </c:numCache>
            </c:numRef>
          </c:val>
          <c:extLst>
            <c:ext xmlns:c16="http://schemas.microsoft.com/office/drawing/2014/chart" uri="{C3380CC4-5D6E-409C-BE32-E72D297353CC}">
              <c16:uniqueId val="{00000000-CB23-4B6B-9DD2-DF453D4EEAC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78.09</c:v>
                </c:pt>
                <c:pt idx="1">
                  <c:v>78.010000000000005</c:v>
                </c:pt>
                <c:pt idx="2">
                  <c:v>77.599999999999994</c:v>
                </c:pt>
                <c:pt idx="3">
                  <c:v>77.3</c:v>
                </c:pt>
                <c:pt idx="4">
                  <c:v>76.64</c:v>
                </c:pt>
              </c:numCache>
            </c:numRef>
          </c:val>
          <c:smooth val="0"/>
          <c:extLst>
            <c:ext xmlns:c16="http://schemas.microsoft.com/office/drawing/2014/chart" uri="{C3380CC4-5D6E-409C-BE32-E72D297353CC}">
              <c16:uniqueId val="{00000001-CB23-4B6B-9DD2-DF453D4EEAC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107.47</c:v>
                </c:pt>
                <c:pt idx="1">
                  <c:v>116.1</c:v>
                </c:pt>
                <c:pt idx="2">
                  <c:v>119.95</c:v>
                </c:pt>
                <c:pt idx="3">
                  <c:v>121.8</c:v>
                </c:pt>
                <c:pt idx="4">
                  <c:v>138.75</c:v>
                </c:pt>
              </c:numCache>
            </c:numRef>
          </c:val>
          <c:extLst>
            <c:ext xmlns:c16="http://schemas.microsoft.com/office/drawing/2014/chart" uri="{C3380CC4-5D6E-409C-BE32-E72D297353CC}">
              <c16:uniqueId val="{00000000-F1F7-490E-8ACC-4487CF7260D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104.35</c:v>
                </c:pt>
                <c:pt idx="1">
                  <c:v>105.34</c:v>
                </c:pt>
                <c:pt idx="2">
                  <c:v>105.77</c:v>
                </c:pt>
                <c:pt idx="3">
                  <c:v>104.82</c:v>
                </c:pt>
                <c:pt idx="4">
                  <c:v>106.46</c:v>
                </c:pt>
              </c:numCache>
            </c:numRef>
          </c:val>
          <c:smooth val="0"/>
          <c:extLst>
            <c:ext xmlns:c16="http://schemas.microsoft.com/office/drawing/2014/chart" uri="{C3380CC4-5D6E-409C-BE32-E72D297353CC}">
              <c16:uniqueId val="{00000001-F1F7-490E-8ACC-4487CF7260D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59.73</c:v>
                </c:pt>
                <c:pt idx="1">
                  <c:v>61.33</c:v>
                </c:pt>
                <c:pt idx="2">
                  <c:v>63.04</c:v>
                </c:pt>
                <c:pt idx="3">
                  <c:v>64.37</c:v>
                </c:pt>
                <c:pt idx="4">
                  <c:v>65.540000000000006</c:v>
                </c:pt>
              </c:numCache>
            </c:numRef>
          </c:val>
          <c:extLst>
            <c:ext xmlns:c16="http://schemas.microsoft.com/office/drawing/2014/chart" uri="{C3380CC4-5D6E-409C-BE32-E72D297353CC}">
              <c16:uniqueId val="{00000000-AD71-4D49-A154-0F85D3E4DAF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47.31</c:v>
                </c:pt>
                <c:pt idx="1">
                  <c:v>47.5</c:v>
                </c:pt>
                <c:pt idx="2">
                  <c:v>48.41</c:v>
                </c:pt>
                <c:pt idx="3">
                  <c:v>50.02</c:v>
                </c:pt>
                <c:pt idx="4">
                  <c:v>51.38</c:v>
                </c:pt>
              </c:numCache>
            </c:numRef>
          </c:val>
          <c:smooth val="0"/>
          <c:extLst>
            <c:ext xmlns:c16="http://schemas.microsoft.com/office/drawing/2014/chart" uri="{C3380CC4-5D6E-409C-BE32-E72D297353CC}">
              <c16:uniqueId val="{00000001-AD71-4D49-A154-0F85D3E4DAF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B8E-4EAC-9AED-8017FB3EC5B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16.77</c:v>
                </c:pt>
                <c:pt idx="1">
                  <c:v>17.399999999999999</c:v>
                </c:pt>
                <c:pt idx="2">
                  <c:v>18.64</c:v>
                </c:pt>
                <c:pt idx="3">
                  <c:v>19.510000000000002</c:v>
                </c:pt>
                <c:pt idx="4">
                  <c:v>21.6</c:v>
                </c:pt>
              </c:numCache>
            </c:numRef>
          </c:val>
          <c:smooth val="0"/>
          <c:extLst>
            <c:ext xmlns:c16="http://schemas.microsoft.com/office/drawing/2014/chart" uri="{C3380CC4-5D6E-409C-BE32-E72D297353CC}">
              <c16:uniqueId val="{00000001-4B8E-4EAC-9AED-8017FB3EC5B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D2A-4809-B8E1-D673E93C47A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21.69</c:v>
                </c:pt>
                <c:pt idx="1">
                  <c:v>24.04</c:v>
                </c:pt>
                <c:pt idx="2">
                  <c:v>28.03</c:v>
                </c:pt>
                <c:pt idx="3">
                  <c:v>26.73</c:v>
                </c:pt>
                <c:pt idx="4">
                  <c:v>27.85</c:v>
                </c:pt>
              </c:numCache>
            </c:numRef>
          </c:val>
          <c:smooth val="0"/>
          <c:extLst>
            <c:ext xmlns:c16="http://schemas.microsoft.com/office/drawing/2014/chart" uri="{C3380CC4-5D6E-409C-BE32-E72D297353CC}">
              <c16:uniqueId val="{00000001-8D2A-4809-B8E1-D673E93C47A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420.83</c:v>
                </c:pt>
                <c:pt idx="1">
                  <c:v>358.24</c:v>
                </c:pt>
                <c:pt idx="2">
                  <c:v>492.09</c:v>
                </c:pt>
                <c:pt idx="3">
                  <c:v>532.21</c:v>
                </c:pt>
                <c:pt idx="4">
                  <c:v>481.88</c:v>
                </c:pt>
              </c:numCache>
            </c:numRef>
          </c:val>
          <c:extLst>
            <c:ext xmlns:c16="http://schemas.microsoft.com/office/drawing/2014/chart" uri="{C3380CC4-5D6E-409C-BE32-E72D297353CC}">
              <c16:uniqueId val="{00000000-BEFD-4C90-AD64-610DB479070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301.04000000000002</c:v>
                </c:pt>
                <c:pt idx="1">
                  <c:v>305.08</c:v>
                </c:pt>
                <c:pt idx="2">
                  <c:v>305.33999999999997</c:v>
                </c:pt>
                <c:pt idx="3">
                  <c:v>310.01</c:v>
                </c:pt>
                <c:pt idx="4">
                  <c:v>311.12</c:v>
                </c:pt>
              </c:numCache>
            </c:numRef>
          </c:val>
          <c:smooth val="0"/>
          <c:extLst>
            <c:ext xmlns:c16="http://schemas.microsoft.com/office/drawing/2014/chart" uri="{C3380CC4-5D6E-409C-BE32-E72D297353CC}">
              <c16:uniqueId val="{00000001-BEFD-4C90-AD64-610DB479070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187.89</c:v>
                </c:pt>
                <c:pt idx="1">
                  <c:v>153.51</c:v>
                </c:pt>
                <c:pt idx="2">
                  <c:v>122.72</c:v>
                </c:pt>
                <c:pt idx="3">
                  <c:v>95.62</c:v>
                </c:pt>
                <c:pt idx="4">
                  <c:v>84.07</c:v>
                </c:pt>
              </c:numCache>
            </c:numRef>
          </c:val>
          <c:extLst>
            <c:ext xmlns:c16="http://schemas.microsoft.com/office/drawing/2014/chart" uri="{C3380CC4-5D6E-409C-BE32-E72D297353CC}">
              <c16:uniqueId val="{00000000-F0FB-4705-9661-037FB3EC52B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551.62</c:v>
                </c:pt>
                <c:pt idx="1">
                  <c:v>585.59</c:v>
                </c:pt>
                <c:pt idx="2">
                  <c:v>561.34</c:v>
                </c:pt>
                <c:pt idx="3">
                  <c:v>538.33000000000004</c:v>
                </c:pt>
                <c:pt idx="4">
                  <c:v>515.14</c:v>
                </c:pt>
              </c:numCache>
            </c:numRef>
          </c:val>
          <c:smooth val="0"/>
          <c:extLst>
            <c:ext xmlns:c16="http://schemas.microsoft.com/office/drawing/2014/chart" uri="{C3380CC4-5D6E-409C-BE32-E72D297353CC}">
              <c16:uniqueId val="{00000001-F0FB-4705-9661-037FB3EC52B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107.02</c:v>
                </c:pt>
                <c:pt idx="1">
                  <c:v>115.78</c:v>
                </c:pt>
                <c:pt idx="2">
                  <c:v>120.21</c:v>
                </c:pt>
                <c:pt idx="3">
                  <c:v>122.98</c:v>
                </c:pt>
                <c:pt idx="4">
                  <c:v>115.73</c:v>
                </c:pt>
              </c:numCache>
            </c:numRef>
          </c:val>
          <c:extLst>
            <c:ext xmlns:c16="http://schemas.microsoft.com/office/drawing/2014/chart" uri="{C3380CC4-5D6E-409C-BE32-E72D297353CC}">
              <c16:uniqueId val="{00000000-2A30-4C32-A195-ED8DF2CEA14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87.11</c:v>
                </c:pt>
                <c:pt idx="1">
                  <c:v>82.78</c:v>
                </c:pt>
                <c:pt idx="2">
                  <c:v>84.82</c:v>
                </c:pt>
                <c:pt idx="3">
                  <c:v>82.29</c:v>
                </c:pt>
                <c:pt idx="4">
                  <c:v>84.16</c:v>
                </c:pt>
              </c:numCache>
            </c:numRef>
          </c:val>
          <c:smooth val="0"/>
          <c:extLst>
            <c:ext xmlns:c16="http://schemas.microsoft.com/office/drawing/2014/chart" uri="{C3380CC4-5D6E-409C-BE32-E72D297353CC}">
              <c16:uniqueId val="{00000001-2A30-4C32-A195-ED8DF2CEA14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169.17</c:v>
                </c:pt>
                <c:pt idx="1">
                  <c:v>156.18</c:v>
                </c:pt>
                <c:pt idx="2">
                  <c:v>150.94</c:v>
                </c:pt>
                <c:pt idx="3">
                  <c:v>148.63999999999999</c:v>
                </c:pt>
                <c:pt idx="4">
                  <c:v>136.1</c:v>
                </c:pt>
              </c:numCache>
            </c:numRef>
          </c:val>
          <c:extLst>
            <c:ext xmlns:c16="http://schemas.microsoft.com/office/drawing/2014/chart" uri="{C3380CC4-5D6E-409C-BE32-E72D297353CC}">
              <c16:uniqueId val="{00000000-D564-406E-A423-0EC9AB70694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223.98</c:v>
                </c:pt>
                <c:pt idx="1">
                  <c:v>225.09</c:v>
                </c:pt>
                <c:pt idx="2">
                  <c:v>224.82</c:v>
                </c:pt>
                <c:pt idx="3">
                  <c:v>230.85</c:v>
                </c:pt>
                <c:pt idx="4">
                  <c:v>230.21</c:v>
                </c:pt>
              </c:numCache>
            </c:numRef>
          </c:val>
          <c:smooth val="0"/>
          <c:extLst>
            <c:ext xmlns:c16="http://schemas.microsoft.com/office/drawing/2014/chart" uri="{C3380CC4-5D6E-409C-BE32-E72D297353CC}">
              <c16:uniqueId val="{00000001-D564-406E-A423-0EC9AB70694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熊本県　多良木町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A8</v>
      </c>
      <c r="X8" s="75"/>
      <c r="Y8" s="75"/>
      <c r="Z8" s="75"/>
      <c r="AA8" s="75"/>
      <c r="AB8" s="75"/>
      <c r="AC8" s="75"/>
      <c r="AD8" s="75" t="str">
        <f>データ!$M$6</f>
        <v>非設置</v>
      </c>
      <c r="AE8" s="75"/>
      <c r="AF8" s="75"/>
      <c r="AG8" s="75"/>
      <c r="AH8" s="75"/>
      <c r="AI8" s="75"/>
      <c r="AJ8" s="75"/>
      <c r="AK8" s="2"/>
      <c r="AL8" s="58">
        <f>データ!$R$6</f>
        <v>8554</v>
      </c>
      <c r="AM8" s="58"/>
      <c r="AN8" s="58"/>
      <c r="AO8" s="58"/>
      <c r="AP8" s="58"/>
      <c r="AQ8" s="58"/>
      <c r="AR8" s="58"/>
      <c r="AS8" s="58"/>
      <c r="AT8" s="55">
        <f>データ!$S$6</f>
        <v>165.86</v>
      </c>
      <c r="AU8" s="56"/>
      <c r="AV8" s="56"/>
      <c r="AW8" s="56"/>
      <c r="AX8" s="56"/>
      <c r="AY8" s="56"/>
      <c r="AZ8" s="56"/>
      <c r="BA8" s="56"/>
      <c r="BB8" s="45">
        <f>データ!$T$6</f>
        <v>51.57</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91.4</v>
      </c>
      <c r="J10" s="56"/>
      <c r="K10" s="56"/>
      <c r="L10" s="56"/>
      <c r="M10" s="56"/>
      <c r="N10" s="56"/>
      <c r="O10" s="57"/>
      <c r="P10" s="45">
        <f>データ!$P$6</f>
        <v>103.14</v>
      </c>
      <c r="Q10" s="45"/>
      <c r="R10" s="45"/>
      <c r="S10" s="45"/>
      <c r="T10" s="45"/>
      <c r="U10" s="45"/>
      <c r="V10" s="45"/>
      <c r="W10" s="58">
        <f>データ!$Q$6</f>
        <v>3680</v>
      </c>
      <c r="X10" s="58"/>
      <c r="Y10" s="58"/>
      <c r="Z10" s="58"/>
      <c r="AA10" s="58"/>
      <c r="AB10" s="58"/>
      <c r="AC10" s="58"/>
      <c r="AD10" s="2"/>
      <c r="AE10" s="2"/>
      <c r="AF10" s="2"/>
      <c r="AG10" s="2"/>
      <c r="AH10" s="2"/>
      <c r="AI10" s="2"/>
      <c r="AJ10" s="2"/>
      <c r="AK10" s="2"/>
      <c r="AL10" s="58">
        <f>データ!$U$6</f>
        <v>8699</v>
      </c>
      <c r="AM10" s="58"/>
      <c r="AN10" s="58"/>
      <c r="AO10" s="58"/>
      <c r="AP10" s="58"/>
      <c r="AQ10" s="58"/>
      <c r="AR10" s="58"/>
      <c r="AS10" s="58"/>
      <c r="AT10" s="55">
        <f>データ!$V$6</f>
        <v>57</v>
      </c>
      <c r="AU10" s="56"/>
      <c r="AV10" s="56"/>
      <c r="AW10" s="56"/>
      <c r="AX10" s="56"/>
      <c r="AY10" s="56"/>
      <c r="AZ10" s="56"/>
      <c r="BA10" s="56"/>
      <c r="BB10" s="45">
        <f>データ!$W$6</f>
        <v>152.61000000000001</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110</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111</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112</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YK8aKcOENvKHDvmopuwO0c5KL0QngfhHZBhDCS/rhTnre9FlFuqm5f0YQPqU56J+wevQi8HpmAyEQDA/5rJPCA==" saltValue="RMp7JpXGxuXTg5Z9eqDrB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435058</v>
      </c>
      <c r="D6" s="20">
        <f t="shared" si="3"/>
        <v>46</v>
      </c>
      <c r="E6" s="20">
        <f t="shared" si="3"/>
        <v>1</v>
      </c>
      <c r="F6" s="20">
        <f t="shared" si="3"/>
        <v>0</v>
      </c>
      <c r="G6" s="20">
        <f t="shared" si="3"/>
        <v>1</v>
      </c>
      <c r="H6" s="20" t="str">
        <f t="shared" si="3"/>
        <v>熊本県　多良木町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91.4</v>
      </c>
      <c r="P6" s="21">
        <f t="shared" si="3"/>
        <v>103.14</v>
      </c>
      <c r="Q6" s="21">
        <f t="shared" si="3"/>
        <v>3680</v>
      </c>
      <c r="R6" s="21">
        <f t="shared" si="3"/>
        <v>8554</v>
      </c>
      <c r="S6" s="21">
        <f t="shared" si="3"/>
        <v>165.86</v>
      </c>
      <c r="T6" s="21">
        <f t="shared" si="3"/>
        <v>51.57</v>
      </c>
      <c r="U6" s="21">
        <f t="shared" si="3"/>
        <v>8699</v>
      </c>
      <c r="V6" s="21">
        <f t="shared" si="3"/>
        <v>57</v>
      </c>
      <c r="W6" s="21">
        <f t="shared" si="3"/>
        <v>152.61000000000001</v>
      </c>
      <c r="X6" s="22">
        <f>IF(X7="",NA(),X7)</f>
        <v>107.47</v>
      </c>
      <c r="Y6" s="22">
        <f t="shared" ref="Y6:AG6" si="4">IF(Y7="",NA(),Y7)</f>
        <v>116.1</v>
      </c>
      <c r="Z6" s="22">
        <f t="shared" si="4"/>
        <v>119.95</v>
      </c>
      <c r="AA6" s="22">
        <f t="shared" si="4"/>
        <v>121.8</v>
      </c>
      <c r="AB6" s="22">
        <f t="shared" si="4"/>
        <v>138.75</v>
      </c>
      <c r="AC6" s="22">
        <f t="shared" si="4"/>
        <v>104.35</v>
      </c>
      <c r="AD6" s="22">
        <f t="shared" si="4"/>
        <v>105.34</v>
      </c>
      <c r="AE6" s="22">
        <f t="shared" si="4"/>
        <v>105.77</v>
      </c>
      <c r="AF6" s="22">
        <f t="shared" si="4"/>
        <v>104.82</v>
      </c>
      <c r="AG6" s="22">
        <f t="shared" si="4"/>
        <v>106.46</v>
      </c>
      <c r="AH6" s="21" t="str">
        <f>IF(AH7="","",IF(AH7="-","【-】","【"&amp;SUBSTITUTE(TEXT(AH7,"#,##0.00"),"-","△")&amp;"】"))</f>
        <v>【108.24】</v>
      </c>
      <c r="AI6" s="21">
        <f>IF(AI7="",NA(),AI7)</f>
        <v>0</v>
      </c>
      <c r="AJ6" s="21">
        <f t="shared" ref="AJ6:AR6" si="5">IF(AJ7="",NA(),AJ7)</f>
        <v>0</v>
      </c>
      <c r="AK6" s="21">
        <f t="shared" si="5"/>
        <v>0</v>
      </c>
      <c r="AL6" s="21">
        <f t="shared" si="5"/>
        <v>0</v>
      </c>
      <c r="AM6" s="21">
        <f t="shared" si="5"/>
        <v>0</v>
      </c>
      <c r="AN6" s="22">
        <f t="shared" si="5"/>
        <v>21.69</v>
      </c>
      <c r="AO6" s="22">
        <f t="shared" si="5"/>
        <v>24.04</v>
      </c>
      <c r="AP6" s="22">
        <f t="shared" si="5"/>
        <v>28.03</v>
      </c>
      <c r="AQ6" s="22">
        <f t="shared" si="5"/>
        <v>26.73</v>
      </c>
      <c r="AR6" s="22">
        <f t="shared" si="5"/>
        <v>27.85</v>
      </c>
      <c r="AS6" s="21" t="str">
        <f>IF(AS7="","",IF(AS7="-","【-】","【"&amp;SUBSTITUTE(TEXT(AS7,"#,##0.00"),"-","△")&amp;"】"))</f>
        <v>【1.50】</v>
      </c>
      <c r="AT6" s="22">
        <f>IF(AT7="",NA(),AT7)</f>
        <v>420.83</v>
      </c>
      <c r="AU6" s="22">
        <f t="shared" ref="AU6:BC6" si="6">IF(AU7="",NA(),AU7)</f>
        <v>358.24</v>
      </c>
      <c r="AV6" s="22">
        <f t="shared" si="6"/>
        <v>492.09</v>
      </c>
      <c r="AW6" s="22">
        <f t="shared" si="6"/>
        <v>532.21</v>
      </c>
      <c r="AX6" s="22">
        <f t="shared" si="6"/>
        <v>481.88</v>
      </c>
      <c r="AY6" s="22">
        <f t="shared" si="6"/>
        <v>301.04000000000002</v>
      </c>
      <c r="AZ6" s="22">
        <f t="shared" si="6"/>
        <v>305.08</v>
      </c>
      <c r="BA6" s="22">
        <f t="shared" si="6"/>
        <v>305.33999999999997</v>
      </c>
      <c r="BB6" s="22">
        <f t="shared" si="6"/>
        <v>310.01</v>
      </c>
      <c r="BC6" s="22">
        <f t="shared" si="6"/>
        <v>311.12</v>
      </c>
      <c r="BD6" s="21" t="str">
        <f>IF(BD7="","",IF(BD7="-","【-】","【"&amp;SUBSTITUTE(TEXT(BD7,"#,##0.00"),"-","△")&amp;"】"))</f>
        <v>【243.36】</v>
      </c>
      <c r="BE6" s="22">
        <f>IF(BE7="",NA(),BE7)</f>
        <v>187.89</v>
      </c>
      <c r="BF6" s="22">
        <f t="shared" ref="BF6:BN6" si="7">IF(BF7="",NA(),BF7)</f>
        <v>153.51</v>
      </c>
      <c r="BG6" s="22">
        <f t="shared" si="7"/>
        <v>122.72</v>
      </c>
      <c r="BH6" s="22">
        <f t="shared" si="7"/>
        <v>95.62</v>
      </c>
      <c r="BI6" s="22">
        <f t="shared" si="7"/>
        <v>84.07</v>
      </c>
      <c r="BJ6" s="22">
        <f t="shared" si="7"/>
        <v>551.62</v>
      </c>
      <c r="BK6" s="22">
        <f t="shared" si="7"/>
        <v>585.59</v>
      </c>
      <c r="BL6" s="22">
        <f t="shared" si="7"/>
        <v>561.34</v>
      </c>
      <c r="BM6" s="22">
        <f t="shared" si="7"/>
        <v>538.33000000000004</v>
      </c>
      <c r="BN6" s="22">
        <f t="shared" si="7"/>
        <v>515.14</v>
      </c>
      <c r="BO6" s="21" t="str">
        <f>IF(BO7="","",IF(BO7="-","【-】","【"&amp;SUBSTITUTE(TEXT(BO7,"#,##0.00"),"-","△")&amp;"】"))</f>
        <v>【265.93】</v>
      </c>
      <c r="BP6" s="22">
        <f>IF(BP7="",NA(),BP7)</f>
        <v>107.02</v>
      </c>
      <c r="BQ6" s="22">
        <f t="shared" ref="BQ6:BY6" si="8">IF(BQ7="",NA(),BQ7)</f>
        <v>115.78</v>
      </c>
      <c r="BR6" s="22">
        <f t="shared" si="8"/>
        <v>120.21</v>
      </c>
      <c r="BS6" s="22">
        <f t="shared" si="8"/>
        <v>122.98</v>
      </c>
      <c r="BT6" s="22">
        <f t="shared" si="8"/>
        <v>115.73</v>
      </c>
      <c r="BU6" s="22">
        <f t="shared" si="8"/>
        <v>87.11</v>
      </c>
      <c r="BV6" s="22">
        <f t="shared" si="8"/>
        <v>82.78</v>
      </c>
      <c r="BW6" s="22">
        <f t="shared" si="8"/>
        <v>84.82</v>
      </c>
      <c r="BX6" s="22">
        <f t="shared" si="8"/>
        <v>82.29</v>
      </c>
      <c r="BY6" s="22">
        <f t="shared" si="8"/>
        <v>84.16</v>
      </c>
      <c r="BZ6" s="21" t="str">
        <f>IF(BZ7="","",IF(BZ7="-","【-】","【"&amp;SUBSTITUTE(TEXT(BZ7,"#,##0.00"),"-","△")&amp;"】"))</f>
        <v>【97.82】</v>
      </c>
      <c r="CA6" s="22">
        <f>IF(CA7="",NA(),CA7)</f>
        <v>169.17</v>
      </c>
      <c r="CB6" s="22">
        <f t="shared" ref="CB6:CJ6" si="9">IF(CB7="",NA(),CB7)</f>
        <v>156.18</v>
      </c>
      <c r="CC6" s="22">
        <f t="shared" si="9"/>
        <v>150.94</v>
      </c>
      <c r="CD6" s="22">
        <f t="shared" si="9"/>
        <v>148.63999999999999</v>
      </c>
      <c r="CE6" s="22">
        <f t="shared" si="9"/>
        <v>136.1</v>
      </c>
      <c r="CF6" s="22">
        <f t="shared" si="9"/>
        <v>223.98</v>
      </c>
      <c r="CG6" s="22">
        <f t="shared" si="9"/>
        <v>225.09</v>
      </c>
      <c r="CH6" s="22">
        <f t="shared" si="9"/>
        <v>224.82</v>
      </c>
      <c r="CI6" s="22">
        <f t="shared" si="9"/>
        <v>230.85</v>
      </c>
      <c r="CJ6" s="22">
        <f t="shared" si="9"/>
        <v>230.21</v>
      </c>
      <c r="CK6" s="21" t="str">
        <f>IF(CK7="","",IF(CK7="-","【-】","【"&amp;SUBSTITUTE(TEXT(CK7,"#,##0.00"),"-","△")&amp;"】"))</f>
        <v>【177.56】</v>
      </c>
      <c r="CL6" s="22">
        <f>IF(CL7="",NA(),CL7)</f>
        <v>46.28</v>
      </c>
      <c r="CM6" s="22">
        <f t="shared" ref="CM6:CU6" si="10">IF(CM7="",NA(),CM7)</f>
        <v>46.56</v>
      </c>
      <c r="CN6" s="22">
        <f t="shared" si="10"/>
        <v>43.79</v>
      </c>
      <c r="CO6" s="22">
        <f t="shared" si="10"/>
        <v>42.46</v>
      </c>
      <c r="CP6" s="22">
        <f t="shared" si="10"/>
        <v>38.83</v>
      </c>
      <c r="CQ6" s="22">
        <f t="shared" si="10"/>
        <v>49.64</v>
      </c>
      <c r="CR6" s="22">
        <f t="shared" si="10"/>
        <v>49.38</v>
      </c>
      <c r="CS6" s="22">
        <f t="shared" si="10"/>
        <v>50.09</v>
      </c>
      <c r="CT6" s="22">
        <f t="shared" si="10"/>
        <v>50.1</v>
      </c>
      <c r="CU6" s="22">
        <f t="shared" si="10"/>
        <v>49.76</v>
      </c>
      <c r="CV6" s="21" t="str">
        <f>IF(CV7="","",IF(CV7="-","【-】","【"&amp;SUBSTITUTE(TEXT(CV7,"#,##0.00"),"-","△")&amp;"】"))</f>
        <v>【59.81】</v>
      </c>
      <c r="CW6" s="22">
        <f>IF(CW7="",NA(),CW7)</f>
        <v>90.33</v>
      </c>
      <c r="CX6" s="22">
        <f t="shared" ref="CX6:DF6" si="11">IF(CX7="",NA(),CX7)</f>
        <v>91.93</v>
      </c>
      <c r="CY6" s="22">
        <f t="shared" si="11"/>
        <v>96.97</v>
      </c>
      <c r="CZ6" s="22">
        <f t="shared" si="11"/>
        <v>96.74</v>
      </c>
      <c r="DA6" s="22">
        <f t="shared" si="11"/>
        <v>99.6</v>
      </c>
      <c r="DB6" s="22">
        <f t="shared" si="11"/>
        <v>78.09</v>
      </c>
      <c r="DC6" s="22">
        <f t="shared" si="11"/>
        <v>78.010000000000005</v>
      </c>
      <c r="DD6" s="22">
        <f t="shared" si="11"/>
        <v>77.599999999999994</v>
      </c>
      <c r="DE6" s="22">
        <f t="shared" si="11"/>
        <v>77.3</v>
      </c>
      <c r="DF6" s="22">
        <f t="shared" si="11"/>
        <v>76.64</v>
      </c>
      <c r="DG6" s="21" t="str">
        <f>IF(DG7="","",IF(DG7="-","【-】","【"&amp;SUBSTITUTE(TEXT(DG7,"#,##0.00"),"-","△")&amp;"】"))</f>
        <v>【89.42】</v>
      </c>
      <c r="DH6" s="22">
        <f>IF(DH7="",NA(),DH7)</f>
        <v>59.73</v>
      </c>
      <c r="DI6" s="22">
        <f t="shared" ref="DI6:DQ6" si="12">IF(DI7="",NA(),DI7)</f>
        <v>61.33</v>
      </c>
      <c r="DJ6" s="22">
        <f t="shared" si="12"/>
        <v>63.04</v>
      </c>
      <c r="DK6" s="22">
        <f t="shared" si="12"/>
        <v>64.37</v>
      </c>
      <c r="DL6" s="22">
        <f t="shared" si="12"/>
        <v>65.540000000000006</v>
      </c>
      <c r="DM6" s="22">
        <f t="shared" si="12"/>
        <v>47.31</v>
      </c>
      <c r="DN6" s="22">
        <f t="shared" si="12"/>
        <v>47.5</v>
      </c>
      <c r="DO6" s="22">
        <f t="shared" si="12"/>
        <v>48.41</v>
      </c>
      <c r="DP6" s="22">
        <f t="shared" si="12"/>
        <v>50.02</v>
      </c>
      <c r="DQ6" s="22">
        <f t="shared" si="12"/>
        <v>51.38</v>
      </c>
      <c r="DR6" s="21" t="str">
        <f>IF(DR7="","",IF(DR7="-","【-】","【"&amp;SUBSTITUTE(TEXT(DR7,"#,##0.00"),"-","△")&amp;"】"))</f>
        <v>【52.02】</v>
      </c>
      <c r="DS6" s="21">
        <f>IF(DS7="",NA(),DS7)</f>
        <v>0</v>
      </c>
      <c r="DT6" s="21">
        <f t="shared" ref="DT6:EB6" si="13">IF(DT7="",NA(),DT7)</f>
        <v>0</v>
      </c>
      <c r="DU6" s="21">
        <f t="shared" si="13"/>
        <v>0</v>
      </c>
      <c r="DV6" s="21">
        <f t="shared" si="13"/>
        <v>0</v>
      </c>
      <c r="DW6" s="21">
        <f t="shared" si="13"/>
        <v>0</v>
      </c>
      <c r="DX6" s="22">
        <f t="shared" si="13"/>
        <v>16.77</v>
      </c>
      <c r="DY6" s="22">
        <f t="shared" si="13"/>
        <v>17.399999999999999</v>
      </c>
      <c r="DZ6" s="22">
        <f t="shared" si="13"/>
        <v>18.64</v>
      </c>
      <c r="EA6" s="22">
        <f t="shared" si="13"/>
        <v>19.510000000000002</v>
      </c>
      <c r="EB6" s="22">
        <f t="shared" si="13"/>
        <v>21.6</v>
      </c>
      <c r="EC6" s="21" t="str">
        <f>IF(EC7="","",IF(EC7="-","【-】","【"&amp;SUBSTITUTE(TEXT(EC7,"#,##0.00"),"-","△")&amp;"】"))</f>
        <v>【25.37】</v>
      </c>
      <c r="ED6" s="22">
        <f>IF(ED7="",NA(),ED7)</f>
        <v>1.74</v>
      </c>
      <c r="EE6" s="22">
        <f t="shared" ref="EE6:EM6" si="14">IF(EE7="",NA(),EE7)</f>
        <v>0.95</v>
      </c>
      <c r="EF6" s="22">
        <f t="shared" si="14"/>
        <v>0.44</v>
      </c>
      <c r="EG6" s="22">
        <f t="shared" si="14"/>
        <v>0.92</v>
      </c>
      <c r="EH6" s="22">
        <f t="shared" si="14"/>
        <v>0.66</v>
      </c>
      <c r="EI6" s="22">
        <f t="shared" si="14"/>
        <v>0.47</v>
      </c>
      <c r="EJ6" s="22">
        <f t="shared" si="14"/>
        <v>0.4</v>
      </c>
      <c r="EK6" s="22">
        <f t="shared" si="14"/>
        <v>0.36</v>
      </c>
      <c r="EL6" s="22">
        <f t="shared" si="14"/>
        <v>0.56999999999999995</v>
      </c>
      <c r="EM6" s="22">
        <f t="shared" si="14"/>
        <v>0.56000000000000005</v>
      </c>
      <c r="EN6" s="21" t="str">
        <f>IF(EN7="","",IF(EN7="-","【-】","【"&amp;SUBSTITUTE(TEXT(EN7,"#,##0.00"),"-","△")&amp;"】"))</f>
        <v>【0.62】</v>
      </c>
    </row>
    <row r="7" spans="1:144" s="23" customFormat="1" x14ac:dyDescent="0.15">
      <c r="A7" s="15"/>
      <c r="B7" s="24">
        <v>2023</v>
      </c>
      <c r="C7" s="24">
        <v>435058</v>
      </c>
      <c r="D7" s="24">
        <v>46</v>
      </c>
      <c r="E7" s="24">
        <v>1</v>
      </c>
      <c r="F7" s="24">
        <v>0</v>
      </c>
      <c r="G7" s="24">
        <v>1</v>
      </c>
      <c r="H7" s="24" t="s">
        <v>93</v>
      </c>
      <c r="I7" s="24" t="s">
        <v>94</v>
      </c>
      <c r="J7" s="24" t="s">
        <v>95</v>
      </c>
      <c r="K7" s="24" t="s">
        <v>96</v>
      </c>
      <c r="L7" s="24" t="s">
        <v>97</v>
      </c>
      <c r="M7" s="24" t="s">
        <v>98</v>
      </c>
      <c r="N7" s="25" t="s">
        <v>99</v>
      </c>
      <c r="O7" s="25">
        <v>91.4</v>
      </c>
      <c r="P7" s="25">
        <v>103.14</v>
      </c>
      <c r="Q7" s="25">
        <v>3680</v>
      </c>
      <c r="R7" s="25">
        <v>8554</v>
      </c>
      <c r="S7" s="25">
        <v>165.86</v>
      </c>
      <c r="T7" s="25">
        <v>51.57</v>
      </c>
      <c r="U7" s="25">
        <v>8699</v>
      </c>
      <c r="V7" s="25">
        <v>57</v>
      </c>
      <c r="W7" s="25">
        <v>152.61000000000001</v>
      </c>
      <c r="X7" s="25">
        <v>107.47</v>
      </c>
      <c r="Y7" s="25">
        <v>116.1</v>
      </c>
      <c r="Z7" s="25">
        <v>119.95</v>
      </c>
      <c r="AA7" s="25">
        <v>121.8</v>
      </c>
      <c r="AB7" s="25">
        <v>138.75</v>
      </c>
      <c r="AC7" s="25">
        <v>104.35</v>
      </c>
      <c r="AD7" s="25">
        <v>105.34</v>
      </c>
      <c r="AE7" s="25">
        <v>105.77</v>
      </c>
      <c r="AF7" s="25">
        <v>104.82</v>
      </c>
      <c r="AG7" s="25">
        <v>106.46</v>
      </c>
      <c r="AH7" s="25">
        <v>108.24</v>
      </c>
      <c r="AI7" s="25">
        <v>0</v>
      </c>
      <c r="AJ7" s="25">
        <v>0</v>
      </c>
      <c r="AK7" s="25">
        <v>0</v>
      </c>
      <c r="AL7" s="25">
        <v>0</v>
      </c>
      <c r="AM7" s="25">
        <v>0</v>
      </c>
      <c r="AN7" s="25">
        <v>21.69</v>
      </c>
      <c r="AO7" s="25">
        <v>24.04</v>
      </c>
      <c r="AP7" s="25">
        <v>28.03</v>
      </c>
      <c r="AQ7" s="25">
        <v>26.73</v>
      </c>
      <c r="AR7" s="25">
        <v>27.85</v>
      </c>
      <c r="AS7" s="25">
        <v>1.5</v>
      </c>
      <c r="AT7" s="25">
        <v>420.83</v>
      </c>
      <c r="AU7" s="25">
        <v>358.24</v>
      </c>
      <c r="AV7" s="25">
        <v>492.09</v>
      </c>
      <c r="AW7" s="25">
        <v>532.21</v>
      </c>
      <c r="AX7" s="25">
        <v>481.88</v>
      </c>
      <c r="AY7" s="25">
        <v>301.04000000000002</v>
      </c>
      <c r="AZ7" s="25">
        <v>305.08</v>
      </c>
      <c r="BA7" s="25">
        <v>305.33999999999997</v>
      </c>
      <c r="BB7" s="25">
        <v>310.01</v>
      </c>
      <c r="BC7" s="25">
        <v>311.12</v>
      </c>
      <c r="BD7" s="25">
        <v>243.36</v>
      </c>
      <c r="BE7" s="25">
        <v>187.89</v>
      </c>
      <c r="BF7" s="25">
        <v>153.51</v>
      </c>
      <c r="BG7" s="25">
        <v>122.72</v>
      </c>
      <c r="BH7" s="25">
        <v>95.62</v>
      </c>
      <c r="BI7" s="25">
        <v>84.07</v>
      </c>
      <c r="BJ7" s="25">
        <v>551.62</v>
      </c>
      <c r="BK7" s="25">
        <v>585.59</v>
      </c>
      <c r="BL7" s="25">
        <v>561.34</v>
      </c>
      <c r="BM7" s="25">
        <v>538.33000000000004</v>
      </c>
      <c r="BN7" s="25">
        <v>515.14</v>
      </c>
      <c r="BO7" s="25">
        <v>265.93</v>
      </c>
      <c r="BP7" s="25">
        <v>107.02</v>
      </c>
      <c r="BQ7" s="25">
        <v>115.78</v>
      </c>
      <c r="BR7" s="25">
        <v>120.21</v>
      </c>
      <c r="BS7" s="25">
        <v>122.98</v>
      </c>
      <c r="BT7" s="25">
        <v>115.73</v>
      </c>
      <c r="BU7" s="25">
        <v>87.11</v>
      </c>
      <c r="BV7" s="25">
        <v>82.78</v>
      </c>
      <c r="BW7" s="25">
        <v>84.82</v>
      </c>
      <c r="BX7" s="25">
        <v>82.29</v>
      </c>
      <c r="BY7" s="25">
        <v>84.16</v>
      </c>
      <c r="BZ7" s="25">
        <v>97.82</v>
      </c>
      <c r="CA7" s="25">
        <v>169.17</v>
      </c>
      <c r="CB7" s="25">
        <v>156.18</v>
      </c>
      <c r="CC7" s="25">
        <v>150.94</v>
      </c>
      <c r="CD7" s="25">
        <v>148.63999999999999</v>
      </c>
      <c r="CE7" s="25">
        <v>136.1</v>
      </c>
      <c r="CF7" s="25">
        <v>223.98</v>
      </c>
      <c r="CG7" s="25">
        <v>225.09</v>
      </c>
      <c r="CH7" s="25">
        <v>224.82</v>
      </c>
      <c r="CI7" s="25">
        <v>230.85</v>
      </c>
      <c r="CJ7" s="25">
        <v>230.21</v>
      </c>
      <c r="CK7" s="25">
        <v>177.56</v>
      </c>
      <c r="CL7" s="25">
        <v>46.28</v>
      </c>
      <c r="CM7" s="25">
        <v>46.56</v>
      </c>
      <c r="CN7" s="25">
        <v>43.79</v>
      </c>
      <c r="CO7" s="25">
        <v>42.46</v>
      </c>
      <c r="CP7" s="25">
        <v>38.83</v>
      </c>
      <c r="CQ7" s="25">
        <v>49.64</v>
      </c>
      <c r="CR7" s="25">
        <v>49.38</v>
      </c>
      <c r="CS7" s="25">
        <v>50.09</v>
      </c>
      <c r="CT7" s="25">
        <v>50.1</v>
      </c>
      <c r="CU7" s="25">
        <v>49.76</v>
      </c>
      <c r="CV7" s="25">
        <v>59.81</v>
      </c>
      <c r="CW7" s="25">
        <v>90.33</v>
      </c>
      <c r="CX7" s="25">
        <v>91.93</v>
      </c>
      <c r="CY7" s="25">
        <v>96.97</v>
      </c>
      <c r="CZ7" s="25">
        <v>96.74</v>
      </c>
      <c r="DA7" s="25">
        <v>99.6</v>
      </c>
      <c r="DB7" s="25">
        <v>78.09</v>
      </c>
      <c r="DC7" s="25">
        <v>78.010000000000005</v>
      </c>
      <c r="DD7" s="25">
        <v>77.599999999999994</v>
      </c>
      <c r="DE7" s="25">
        <v>77.3</v>
      </c>
      <c r="DF7" s="25">
        <v>76.64</v>
      </c>
      <c r="DG7" s="25">
        <v>89.42</v>
      </c>
      <c r="DH7" s="25">
        <v>59.73</v>
      </c>
      <c r="DI7" s="25">
        <v>61.33</v>
      </c>
      <c r="DJ7" s="25">
        <v>63.04</v>
      </c>
      <c r="DK7" s="25">
        <v>64.37</v>
      </c>
      <c r="DL7" s="25">
        <v>65.540000000000006</v>
      </c>
      <c r="DM7" s="25">
        <v>47.31</v>
      </c>
      <c r="DN7" s="25">
        <v>47.5</v>
      </c>
      <c r="DO7" s="25">
        <v>48.41</v>
      </c>
      <c r="DP7" s="25">
        <v>50.02</v>
      </c>
      <c r="DQ7" s="25">
        <v>51.38</v>
      </c>
      <c r="DR7" s="25">
        <v>52.02</v>
      </c>
      <c r="DS7" s="25">
        <v>0</v>
      </c>
      <c r="DT7" s="25">
        <v>0</v>
      </c>
      <c r="DU7" s="25">
        <v>0</v>
      </c>
      <c r="DV7" s="25">
        <v>0</v>
      </c>
      <c r="DW7" s="25">
        <v>0</v>
      </c>
      <c r="DX7" s="25">
        <v>16.77</v>
      </c>
      <c r="DY7" s="25">
        <v>17.399999999999999</v>
      </c>
      <c r="DZ7" s="25">
        <v>18.64</v>
      </c>
      <c r="EA7" s="25">
        <v>19.510000000000002</v>
      </c>
      <c r="EB7" s="25">
        <v>21.6</v>
      </c>
      <c r="EC7" s="25">
        <v>25.37</v>
      </c>
      <c r="ED7" s="25">
        <v>1.74</v>
      </c>
      <c r="EE7" s="25">
        <v>0.95</v>
      </c>
      <c r="EF7" s="25">
        <v>0.44</v>
      </c>
      <c r="EG7" s="25">
        <v>0.92</v>
      </c>
      <c r="EH7" s="25">
        <v>0.66</v>
      </c>
      <c r="EI7" s="25">
        <v>0.47</v>
      </c>
      <c r="EJ7" s="25">
        <v>0.4</v>
      </c>
      <c r="EK7" s="25">
        <v>0.36</v>
      </c>
      <c r="EL7" s="25">
        <v>0.56999999999999995</v>
      </c>
      <c r="EM7" s="25">
        <v>0.56000000000000005</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佐藤　愛子</cp:lastModifiedBy>
  <dcterms:created xsi:type="dcterms:W3CDTF">2025-01-24T06:55:46Z</dcterms:created>
  <dcterms:modified xsi:type="dcterms:W3CDTF">2025-02-04T05:49:23Z</dcterms:modified>
  <cp:category/>
</cp:coreProperties>
</file>