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19033\Desktop\2025.1.20【130（木）〆】公営企業に係る経営比較分析表（令和５年度決算）の分析等について（依頼）\"/>
    </mc:Choice>
  </mc:AlternateContent>
  <workbookProtection workbookAlgorithmName="SHA-512" workbookHashValue="8viQ0/AtaIzLDgPQyNh3Fs/1jHU4+mEaczneOD4y+TY9mG6XD1BNZxO26ImGTD7Yi/DYJPtwcdXzMBy81tiMXw==" workbookSaltValue="vVNaZe6Ci8/XYbmrwc3Zrg==" workbookSpinCount="100000" lockStructure="1"/>
  <bookViews>
    <workbookView xWindow="0" yWindow="0" windowWidth="23040" windowHeight="921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<sst xmlns="http://schemas.openxmlformats.org/spreadsheetml/2006/main" count="316" uniqueCount="116">
  <si>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</si>
  <si>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</si>
  <si>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</si>
  <si>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</si>
  <si>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</si>
  <si>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</si>
  <si>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</si>
  <si>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</si>
  <si>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</si>
  <si>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</si>
  <si>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</si>
  <si>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</si>
  <si>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</si>
  <si>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</si>
  <si>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</si>
  <si>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</si>
  <si>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</si>
  <si>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</si>
  <si>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</si>
  <si>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</si>
  <si>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</si>
  <si>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</si>
  <si>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</si>
  <si>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</si>
  <si>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</si>
  <si>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</si>
  <si>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</si>
  <si>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</si>
  <si>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</si>
  <si>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</si>
  <si>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</si>
  <si>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</si>
  <si>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</si>
  <si>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</si>
  <si>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</si>
  <si>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</si>
  <si>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</si>
  <si>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</si>
  <si>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</si>
  <si>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</si>
  <si>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</si>
  <si>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</si>
  <si>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</si>
  <si>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</si>
  <si>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</si>
  <si>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</si>
  <si>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</si>
  <si>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</si>
  <si>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</si>
  <si>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</si>
  <si>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</si>
  <si>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</si>
  <si>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</si>
  <si>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</si>
  <si>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</si>
  <si>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</si>
  <si>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</si>
  <si>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</si>
  <si>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</si>
  <si>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</si>
  <si>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</si>
  <si>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</si>
  <si>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</si>
  <si>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</si>
  <si>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</si>
  <si>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</si>
  <si>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</si>
  <si>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</si>
  <si>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</si>
  <si>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</si>
  <si>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</si>
  <si>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</si>
  <si>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</si>
  <si>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</si>
  <si>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</si>
  <si>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</si>
  <si>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</si>
  <si>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</si>
  <si>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</si>
  <si>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</si>
  <si>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</si>
  <si>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</si>
  <si>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</si>
  <si>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</si>
  <si>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</si>
  <si>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</si>
  <si>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</si>
  <si>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</si>
  <si>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</si>
  <si>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</si>
  <si>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</si>
  <si>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</si>
  <si>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</si>
  <si>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和水町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</si>
  <si>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</si>
  <si>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</si>
  <si>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</si>
  <si>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</si>
  <si>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</si>
  <si>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</si>
  <si>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</si>
  <si>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</si>
  <si>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</si>
  <si>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</si>
  <si>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</si>
  <si>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</si>
  <si>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</si>
  <si>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</si>
  <si>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</si>
  <si>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</si>
  <si>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</si>
  <si>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</si>
  <si>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</si>
  <si>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 xml:space="preserve">経営の健全性について、法適用初年度のため前年度との比較はできませんが、経常収益の給水収益は打ち切り決算の関係で、例年に比べ増加しており、他会計補助金も増加しています。そのため経常収支比率は100％を超える数値になっています。しかし、使用料だけで全ての費用を賄うことは難しい状況であるため繰入金に頼るしかないのが現状です。
　そのほかの数値については、平均値に比べ高くなっていますが、当町は県内でも高い使用料金設定となっており、町全体の普及率が低く、自家用井戸や井戸と町水との併用世帯が多い為、収益があまり上がらず料金回収率も平均値より髙くなっています。
　今後の人口減少や維持管理費の増加等を踏まえ、費用面では経費削減を、収入面では加入促進を行い健全性を堅持します。
　経営の効率性については、将来の人口減少等による水需要の低下と減収を踏まえ、施設のダウンサイジング等を検討していきます。
</t>
    <rPh sb="11" eb="14">
      <t>ホウテキヨウ</t>
    </rPh>
    <rPh sb="14" eb="17">
      <t>ショネンド</t>
    </rPh>
    <rPh sb="20" eb="23">
      <t>ゼンネンド</t>
    </rPh>
    <rPh sb="25" eb="27">
      <t>ヒカク</t>
    </rPh>
    <rPh sb="35" eb="37">
      <t>ケイジョウ</t>
    </rPh>
    <rPh sb="40" eb="42">
      <t>キュウスイ</t>
    </rPh>
    <rPh sb="42" eb="44">
      <t>シュウエキ</t>
    </rPh>
    <rPh sb="45" eb="46">
      <t>ウ</t>
    </rPh>
    <rPh sb="47" eb="48">
      <t>キ</t>
    </rPh>
    <rPh sb="49" eb="51">
      <t>ケッサン</t>
    </rPh>
    <rPh sb="52" eb="54">
      <t>カンケイ</t>
    </rPh>
    <rPh sb="56" eb="58">
      <t>レイネン</t>
    </rPh>
    <rPh sb="59" eb="60">
      <t>クラ</t>
    </rPh>
    <rPh sb="61" eb="63">
      <t>ゾウカ</t>
    </rPh>
    <rPh sb="68" eb="71">
      <t>タカイケイ</t>
    </rPh>
    <rPh sb="71" eb="74">
      <t>ホジョキン</t>
    </rPh>
    <rPh sb="75" eb="77">
      <t>ゾウカ</t>
    </rPh>
    <rPh sb="87" eb="93">
      <t>ケイジョウシュウシヒリツ</t>
    </rPh>
    <rPh sb="99" eb="100">
      <t>コ</t>
    </rPh>
    <rPh sb="102" eb="104">
      <t>スウチ</t>
    </rPh>
    <rPh sb="116" eb="119">
      <t>シヨウリョウ</t>
    </rPh>
    <rPh sb="122" eb="123">
      <t>スベ</t>
    </rPh>
    <rPh sb="125" eb="127">
      <t>ヒヨウ</t>
    </rPh>
    <rPh sb="128" eb="129">
      <t>マカナ</t>
    </rPh>
    <rPh sb="133" eb="134">
      <t>ムズカ</t>
    </rPh>
    <rPh sb="136" eb="138">
      <t>ジョウキョウ</t>
    </rPh>
    <rPh sb="143" eb="146">
      <t>クリイレキン</t>
    </rPh>
    <rPh sb="147" eb="148">
      <t>タヨ</t>
    </rPh>
    <rPh sb="155" eb="157">
      <t>ゲンジョウ</t>
    </rPh>
    <rPh sb="179" eb="180">
      <t>クラ</t>
    </rPh>
    <rPh sb="181" eb="182">
      <t>タカ</t>
    </rPh>
    <rPh sb="256" eb="261">
      <t>リョウキンカイシュウリツ</t>
    </rPh>
    <rPh sb="262" eb="265">
      <t>ヘイキンチ</t>
    </rPh>
    <rPh sb="267" eb="268">
      <t>タカ</t>
    </rPh>
    <phoneticPr fontId="4"/>
  </si>
  <si>
    <t>当町の水道管は、平成元年度より整備されており、一番古いもので３５年を経過しています。他団体に比べれば比較的新しいですが、年々少しずつ漏水箇所が発見されていることから、令和4年度から計画的に更新を進めています。
　管路更新ついては、多額な投資が必要となることから更新計画の検討、財政計画等、様々な課題を複合的にとらえ、限られた財源の中で効率的な実施に努めます。</t>
    <phoneticPr fontId="4"/>
  </si>
  <si>
    <t>現時点では概ね堅調な経営状況ではあるものの、維持管理費の増加や起債償還など財政的に厳しい状況にあり、施設のポンプや設備等も更新時期を迎えています。計画的に更新を進めて行くために計画を作成し財政状況を見ながら事業を進めて行きます。
　また、急速な人口減少等に伴うサービス需要の減少や施設の老朽化に伴う更新需要の増大等、経営環境が厳しさを増す中、経費の削減、企業債残高の低減等により、将来負担の軽減を図るとともに、将来の需要に見合った施設計画の策定、水道施設の老朽施設の更新、老朽管の更新への効率的な財源配分に努め、経営基盤の強化を図ります。
　和水町簡易水道事業は、平成29年3月に経営戦略の策定を行っており、令和7年度までに見直しを行う予定です。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</si>
</sst>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2.34</c:v>
                </c:pt>
              </c:numCache>
            </c:numRef>
          </c:val>
          <c:extLst>
            <c:ext xmlns:c16="http://schemas.microsoft.com/office/drawing/2014/chart" uri="{C3380CC4-5D6E-409C-BE32-E72D297353CC}">
              <c16:uniqueId val="{00000000-91B6-4933-AAB1-A9CF436902B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0.88</c:v>
                </c:pt>
              </c:numCache>
            </c:numRef>
          </c:val>
          <c:smooth val="0"/>
          <c:extLst>
            <c:ext xmlns:c16="http://schemas.microsoft.com/office/drawing/2014/chart" uri="{C3380CC4-5D6E-409C-BE32-E72D297353CC}">
              <c16:uniqueId val="{00000001-91B6-4933-AAB1-A9CF436902B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0</c:v>
                </c:pt>
                <c:pt idx="2">
                  <c:v>0</c:v>
                </c:pt>
                <c:pt idx="3">
                  <c:v>0</c:v>
                </c:pt>
                <c:pt idx="4">
                  <c:v>56.22</c:v>
                </c:pt>
              </c:numCache>
            </c:numRef>
          </c:val>
          <c:extLst>
            <c:ext xmlns:c16="http://schemas.microsoft.com/office/drawing/2014/chart" uri="{C3380CC4-5D6E-409C-BE32-E72D297353CC}">
              <c16:uniqueId val="{00000000-6AE3-4799-9E97-830036CB69A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52.39</c:v>
                </c:pt>
              </c:numCache>
            </c:numRef>
          </c:val>
          <c:smooth val="0"/>
          <c:extLst>
            <c:ext xmlns:c16="http://schemas.microsoft.com/office/drawing/2014/chart" uri="{C3380CC4-5D6E-409C-BE32-E72D297353CC}">
              <c16:uniqueId val="{00000001-6AE3-4799-9E97-830036CB69A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0</c:v>
                </c:pt>
                <c:pt idx="2">
                  <c:v>0</c:v>
                </c:pt>
                <c:pt idx="3">
                  <c:v>0</c:v>
                </c:pt>
                <c:pt idx="4">
                  <c:v>98.47</c:v>
                </c:pt>
              </c:numCache>
            </c:numRef>
          </c:val>
          <c:extLst>
            <c:ext xmlns:c16="http://schemas.microsoft.com/office/drawing/2014/chart" uri="{C3380CC4-5D6E-409C-BE32-E72D297353CC}">
              <c16:uniqueId val="{00000000-990E-4A8F-8F64-AF7C112E079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63.38</c:v>
                </c:pt>
              </c:numCache>
            </c:numRef>
          </c:val>
          <c:smooth val="0"/>
          <c:extLst>
            <c:ext xmlns:c16="http://schemas.microsoft.com/office/drawing/2014/chart" uri="{C3380CC4-5D6E-409C-BE32-E72D297353CC}">
              <c16:uniqueId val="{00000001-990E-4A8F-8F64-AF7C112E079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0</c:v>
                </c:pt>
                <c:pt idx="2">
                  <c:v>0</c:v>
                </c:pt>
                <c:pt idx="3">
                  <c:v>0</c:v>
                </c:pt>
                <c:pt idx="4">
                  <c:v>124.14</c:v>
                </c:pt>
              </c:numCache>
            </c:numRef>
          </c:val>
          <c:extLst>
            <c:ext xmlns:c16="http://schemas.microsoft.com/office/drawing/2014/chart" uri="{C3380CC4-5D6E-409C-BE32-E72D297353CC}">
              <c16:uniqueId val="{00000000-B11E-41FA-B484-92E1D79842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103.12</c:v>
                </c:pt>
              </c:numCache>
            </c:numRef>
          </c:val>
          <c:smooth val="0"/>
          <c:extLst>
            <c:ext xmlns:c16="http://schemas.microsoft.com/office/drawing/2014/chart" uri="{C3380CC4-5D6E-409C-BE32-E72D297353CC}">
              <c16:uniqueId val="{00000001-B11E-41FA-B484-92E1D79842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0</c:v>
                </c:pt>
                <c:pt idx="2">
                  <c:v>0</c:v>
                </c:pt>
                <c:pt idx="3">
                  <c:v>0</c:v>
                </c:pt>
                <c:pt idx="4">
                  <c:v>6.06</c:v>
                </c:pt>
              </c:numCache>
            </c:numRef>
          </c:val>
          <c:extLst>
            <c:ext xmlns:c16="http://schemas.microsoft.com/office/drawing/2014/chart" uri="{C3380CC4-5D6E-409C-BE32-E72D297353CC}">
              <c16:uniqueId val="{00000000-CBF7-4551-BC10-5A1A63A28E2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24.27</c:v>
                </c:pt>
              </c:numCache>
            </c:numRef>
          </c:val>
          <c:smooth val="0"/>
          <c:extLst>
            <c:ext xmlns:c16="http://schemas.microsoft.com/office/drawing/2014/chart" uri="{C3380CC4-5D6E-409C-BE32-E72D297353CC}">
              <c16:uniqueId val="{00000001-CBF7-4551-BC10-5A1A63A28E2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5AD-4A0F-9095-207CD48CCE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12.77</c:v>
                </c:pt>
              </c:numCache>
            </c:numRef>
          </c:val>
          <c:smooth val="0"/>
          <c:extLst>
            <c:ext xmlns:c16="http://schemas.microsoft.com/office/drawing/2014/chart" uri="{C3380CC4-5D6E-409C-BE32-E72D297353CC}">
              <c16:uniqueId val="{00000001-F5AD-4A0F-9095-207CD48CCE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DD4-4E03-8749-17AF39912A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101.46</c:v>
                </c:pt>
              </c:numCache>
            </c:numRef>
          </c:val>
          <c:smooth val="0"/>
          <c:extLst>
            <c:ext xmlns:c16="http://schemas.microsoft.com/office/drawing/2014/chart" uri="{C3380CC4-5D6E-409C-BE32-E72D297353CC}">
              <c16:uniqueId val="{00000001-9DD4-4E03-8749-17AF39912A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0</c:v>
                </c:pt>
                <c:pt idx="2">
                  <c:v>0</c:v>
                </c:pt>
                <c:pt idx="3">
                  <c:v>0</c:v>
                </c:pt>
                <c:pt idx="4">
                  <c:v>139.37</c:v>
                </c:pt>
              </c:numCache>
            </c:numRef>
          </c:val>
          <c:extLst>
            <c:ext xmlns:c16="http://schemas.microsoft.com/office/drawing/2014/chart" uri="{C3380CC4-5D6E-409C-BE32-E72D297353CC}">
              <c16:uniqueId val="{00000000-FB61-4AB5-850E-00DB7D79D01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112.37</c:v>
                </c:pt>
              </c:numCache>
            </c:numRef>
          </c:val>
          <c:smooth val="0"/>
          <c:extLst>
            <c:ext xmlns:c16="http://schemas.microsoft.com/office/drawing/2014/chart" uri="{C3380CC4-5D6E-409C-BE32-E72D297353CC}">
              <c16:uniqueId val="{00000001-FB61-4AB5-850E-00DB7D79D01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c:v>560.79</c:v>
                </c:pt>
              </c:numCache>
            </c:numRef>
          </c:val>
          <c:extLst>
            <c:ext xmlns:c16="http://schemas.microsoft.com/office/drawing/2014/chart" uri="{C3380CC4-5D6E-409C-BE32-E72D297353CC}">
              <c16:uniqueId val="{00000000-2A45-4A68-8915-938A2956407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1364.2</c:v>
                </c:pt>
              </c:numCache>
            </c:numRef>
          </c:val>
          <c:smooth val="0"/>
          <c:extLst>
            <c:ext xmlns:c16="http://schemas.microsoft.com/office/drawing/2014/chart" uri="{C3380CC4-5D6E-409C-BE32-E72D297353CC}">
              <c16:uniqueId val="{00000001-2A45-4A68-8915-938A2956407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0</c:v>
                </c:pt>
                <c:pt idx="2">
                  <c:v>0</c:v>
                </c:pt>
                <c:pt idx="3">
                  <c:v>0</c:v>
                </c:pt>
                <c:pt idx="4">
                  <c:v>45.96</c:v>
                </c:pt>
              </c:numCache>
            </c:numRef>
          </c:val>
          <c:extLst>
            <c:ext xmlns:c16="http://schemas.microsoft.com/office/drawing/2014/chart" uri="{C3380CC4-5D6E-409C-BE32-E72D297353CC}">
              <c16:uniqueId val="{00000000-4C81-4A09-9A7A-815E6479425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38.58</c:v>
                </c:pt>
              </c:numCache>
            </c:numRef>
          </c:val>
          <c:smooth val="0"/>
          <c:extLst>
            <c:ext xmlns:c16="http://schemas.microsoft.com/office/drawing/2014/chart" uri="{C3380CC4-5D6E-409C-BE32-E72D297353CC}">
              <c16:uniqueId val="{00000001-4C81-4A09-9A7A-815E6479425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0</c:v>
                </c:pt>
                <c:pt idx="2">
                  <c:v>0</c:v>
                </c:pt>
                <c:pt idx="3">
                  <c:v>0</c:v>
                </c:pt>
                <c:pt idx="4">
                  <c:v>399.36</c:v>
                </c:pt>
              </c:numCache>
            </c:numRef>
          </c:val>
          <c:extLst>
            <c:ext xmlns:c16="http://schemas.microsoft.com/office/drawing/2014/chart" uri="{C3380CC4-5D6E-409C-BE32-E72D297353CC}">
              <c16:uniqueId val="{00000000-51A7-4915-9EB0-0E7FBE85A4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448.81</c:v>
                </c:pt>
              </c:numCache>
            </c:numRef>
          </c:val>
          <c:smooth val="0"/>
          <c:extLst>
            <c:ext xmlns:c16="http://schemas.microsoft.com/office/drawing/2014/chart" uri="{C3380CC4-5D6E-409C-BE32-E72D297353CC}">
              <c16:uniqueId val="{00000001-51A7-4915-9EB0-0E7FBE85A4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9" zoomScaleNormal="100" workbookViewId="0">
      <selection activeCell="AK58" sqref="AK5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熊本県　和水町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非設置</v>
      </c>
      <c r="AE8" s="75"/>
      <c r="AF8" s="75"/>
      <c r="AG8" s="75"/>
      <c r="AH8" s="75"/>
      <c r="AI8" s="75"/>
      <c r="AJ8" s="75"/>
      <c r="AK8" s="2"/>
      <c r="AL8" s="58">
        <f>データ!$R$6</f>
        <v>9104</v>
      </c>
      <c r="AM8" s="58"/>
      <c r="AN8" s="58"/>
      <c r="AO8" s="58"/>
      <c r="AP8" s="58"/>
      <c r="AQ8" s="58"/>
      <c r="AR8" s="58"/>
      <c r="AS8" s="58"/>
      <c r="AT8" s="55">
        <f>データ!$S$6</f>
        <v>98.78</v>
      </c>
      <c r="AU8" s="56"/>
      <c r="AV8" s="56"/>
      <c r="AW8" s="56"/>
      <c r="AX8" s="56"/>
      <c r="AY8" s="56"/>
      <c r="AZ8" s="56"/>
      <c r="BA8" s="56"/>
      <c r="BB8" s="45">
        <f>データ!$T$6</f>
        <v>92.16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70.42</v>
      </c>
      <c r="J10" s="56"/>
      <c r="K10" s="56"/>
      <c r="L10" s="56"/>
      <c r="M10" s="56"/>
      <c r="N10" s="56"/>
      <c r="O10" s="57"/>
      <c r="P10" s="45">
        <f>データ!$P$6</f>
        <v>17.29</v>
      </c>
      <c r="Q10" s="45"/>
      <c r="R10" s="45"/>
      <c r="S10" s="45"/>
      <c r="T10" s="45"/>
      <c r="U10" s="45"/>
      <c r="V10" s="45"/>
      <c r="W10" s="58">
        <f>データ!$Q$6</f>
        <v>3575</v>
      </c>
      <c r="X10" s="58"/>
      <c r="Y10" s="58"/>
      <c r="Z10" s="58"/>
      <c r="AA10" s="58"/>
      <c r="AB10" s="58"/>
      <c r="AC10" s="58"/>
      <c r="AD10" s="2"/>
      <c r="AE10" s="2"/>
      <c r="AF10" s="2"/>
      <c r="AG10" s="2"/>
      <c r="AH10" s="2"/>
      <c r="AI10" s="2"/>
      <c r="AJ10" s="2"/>
      <c r="AK10" s="2"/>
      <c r="AL10" s="58">
        <f>データ!$U$6</f>
        <v>1567</v>
      </c>
      <c r="AM10" s="58"/>
      <c r="AN10" s="58"/>
      <c r="AO10" s="58"/>
      <c r="AP10" s="58"/>
      <c r="AQ10" s="58"/>
      <c r="AR10" s="58"/>
      <c r="AS10" s="58"/>
      <c r="AT10" s="55">
        <f>データ!$V$6</f>
        <v>1.84</v>
      </c>
      <c r="AU10" s="56"/>
      <c r="AV10" s="56"/>
      <c r="AW10" s="56"/>
      <c r="AX10" s="56"/>
      <c r="AY10" s="56"/>
      <c r="AZ10" s="56"/>
      <c r="BA10" s="56"/>
      <c r="BB10" s="45">
        <f>データ!$W$6</f>
        <v>851.63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113</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114</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115</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asQ+T5WvVv1i/kVZg7bR7hra0S/+rFHku91NzxjlvotaGnIMJWEp8jZ8zMI0v+CTa1l2dl1x43xhPXlLJVDCYg==" saltValue="9g0o+6ASVY599tdlS9T/j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433691</v>
      </c>
      <c r="D6" s="20">
        <f t="shared" si="3"/>
        <v>46</v>
      </c>
      <c r="E6" s="20">
        <f t="shared" si="3"/>
        <v>1</v>
      </c>
      <c r="F6" s="20">
        <f t="shared" si="3"/>
        <v>0</v>
      </c>
      <c r="G6" s="20">
        <f t="shared" si="3"/>
        <v>5</v>
      </c>
      <c r="H6" s="20" t="str">
        <f t="shared" si="3"/>
        <v>熊本県　和水町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70.42</v>
      </c>
      <c r="P6" s="21">
        <f t="shared" si="3"/>
        <v>17.29</v>
      </c>
      <c r="Q6" s="21">
        <f t="shared" si="3"/>
        <v>3575</v>
      </c>
      <c r="R6" s="21">
        <f t="shared" si="3"/>
        <v>9104</v>
      </c>
      <c r="S6" s="21">
        <f t="shared" si="3"/>
        <v>98.78</v>
      </c>
      <c r="T6" s="21">
        <f t="shared" si="3"/>
        <v>92.16</v>
      </c>
      <c r="U6" s="21">
        <f t="shared" si="3"/>
        <v>1567</v>
      </c>
      <c r="V6" s="21">
        <f t="shared" si="3"/>
        <v>1.84</v>
      </c>
      <c r="W6" s="21">
        <f t="shared" si="3"/>
        <v>851.63</v>
      </c>
      <c r="X6" s="22" t="str">
        <f>IF(X7="",NA(),X7)</f>
        <v>-</v>
      </c>
      <c r="Y6" s="22" t="str">
        <f t="shared" ref="Y6:AG6" si="4">IF(Y7="",NA(),Y7)</f>
        <v>-</v>
      </c>
      <c r="Z6" s="22" t="str">
        <f t="shared" si="4"/>
        <v>-</v>
      </c>
      <c r="AA6" s="22" t="str">
        <f t="shared" si="4"/>
        <v>-</v>
      </c>
      <c r="AB6" s="22">
        <f t="shared" si="4"/>
        <v>124.14</v>
      </c>
      <c r="AC6" s="22" t="str">
        <f t="shared" si="4"/>
        <v>-</v>
      </c>
      <c r="AD6" s="22" t="str">
        <f t="shared" si="4"/>
        <v>-</v>
      </c>
      <c r="AE6" s="22" t="str">
        <f t="shared" si="4"/>
        <v>-</v>
      </c>
      <c r="AF6" s="22" t="str">
        <f t="shared" si="4"/>
        <v>-</v>
      </c>
      <c r="AG6" s="22">
        <f t="shared" si="4"/>
        <v>103.12</v>
      </c>
      <c r="AH6" s="21" t="str">
        <f>IF(AH7="","",IF(AH7="-","【-】","【"&amp;SUBSTITUTE(TEXT(AH7,"#,##0.00"),"-","△")&amp;"】"))</f>
        <v>【103.05】</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101.46</v>
      </c>
      <c r="AS6" s="21" t="str">
        <f>IF(AS7="","",IF(AS7="-","【-】","【"&amp;SUBSTITUTE(TEXT(AS7,"#,##0.00"),"-","△")&amp;"】"))</f>
        <v>【30.22】</v>
      </c>
      <c r="AT6" s="22" t="str">
        <f>IF(AT7="",NA(),AT7)</f>
        <v>-</v>
      </c>
      <c r="AU6" s="22" t="str">
        <f t="shared" ref="AU6:BC6" si="6">IF(AU7="",NA(),AU7)</f>
        <v>-</v>
      </c>
      <c r="AV6" s="22" t="str">
        <f t="shared" si="6"/>
        <v>-</v>
      </c>
      <c r="AW6" s="22" t="str">
        <f t="shared" si="6"/>
        <v>-</v>
      </c>
      <c r="AX6" s="22">
        <f t="shared" si="6"/>
        <v>139.37</v>
      </c>
      <c r="AY6" s="22" t="str">
        <f t="shared" si="6"/>
        <v>-</v>
      </c>
      <c r="AZ6" s="22" t="str">
        <f t="shared" si="6"/>
        <v>-</v>
      </c>
      <c r="BA6" s="22" t="str">
        <f t="shared" si="6"/>
        <v>-</v>
      </c>
      <c r="BB6" s="22" t="str">
        <f t="shared" si="6"/>
        <v>-</v>
      </c>
      <c r="BC6" s="22">
        <f t="shared" si="6"/>
        <v>112.37</v>
      </c>
      <c r="BD6" s="21" t="str">
        <f>IF(BD7="","",IF(BD7="-","【-】","【"&amp;SUBSTITUTE(TEXT(BD7,"#,##0.00"),"-","△")&amp;"】"))</f>
        <v>【179.30】</v>
      </c>
      <c r="BE6" s="22" t="str">
        <f>IF(BE7="",NA(),BE7)</f>
        <v>-</v>
      </c>
      <c r="BF6" s="22" t="str">
        <f t="shared" ref="BF6:BN6" si="7">IF(BF7="",NA(),BF7)</f>
        <v>-</v>
      </c>
      <c r="BG6" s="22" t="str">
        <f t="shared" si="7"/>
        <v>-</v>
      </c>
      <c r="BH6" s="22" t="str">
        <f t="shared" si="7"/>
        <v>-</v>
      </c>
      <c r="BI6" s="22">
        <f t="shared" si="7"/>
        <v>560.79</v>
      </c>
      <c r="BJ6" s="22" t="str">
        <f t="shared" si="7"/>
        <v>-</v>
      </c>
      <c r="BK6" s="22" t="str">
        <f t="shared" si="7"/>
        <v>-</v>
      </c>
      <c r="BL6" s="22" t="str">
        <f t="shared" si="7"/>
        <v>-</v>
      </c>
      <c r="BM6" s="22" t="str">
        <f t="shared" si="7"/>
        <v>-</v>
      </c>
      <c r="BN6" s="22">
        <f t="shared" si="7"/>
        <v>1364.2</v>
      </c>
      <c r="BO6" s="21" t="str">
        <f>IF(BO7="","",IF(BO7="-","【-】","【"&amp;SUBSTITUTE(TEXT(BO7,"#,##0.00"),"-","△")&amp;"】"))</f>
        <v>【1,042.45】</v>
      </c>
      <c r="BP6" s="22" t="str">
        <f>IF(BP7="",NA(),BP7)</f>
        <v>-</v>
      </c>
      <c r="BQ6" s="22" t="str">
        <f t="shared" ref="BQ6:BY6" si="8">IF(BQ7="",NA(),BQ7)</f>
        <v>-</v>
      </c>
      <c r="BR6" s="22" t="str">
        <f t="shared" si="8"/>
        <v>-</v>
      </c>
      <c r="BS6" s="22" t="str">
        <f t="shared" si="8"/>
        <v>-</v>
      </c>
      <c r="BT6" s="22">
        <f t="shared" si="8"/>
        <v>45.96</v>
      </c>
      <c r="BU6" s="22" t="str">
        <f t="shared" si="8"/>
        <v>-</v>
      </c>
      <c r="BV6" s="22" t="str">
        <f t="shared" si="8"/>
        <v>-</v>
      </c>
      <c r="BW6" s="22" t="str">
        <f t="shared" si="8"/>
        <v>-</v>
      </c>
      <c r="BX6" s="22" t="str">
        <f t="shared" si="8"/>
        <v>-</v>
      </c>
      <c r="BY6" s="22">
        <f t="shared" si="8"/>
        <v>38.58</v>
      </c>
      <c r="BZ6" s="21" t="str">
        <f>IF(BZ7="","",IF(BZ7="-","【-】","【"&amp;SUBSTITUTE(TEXT(BZ7,"#,##0.00"),"-","△")&amp;"】"))</f>
        <v>【57.74】</v>
      </c>
      <c r="CA6" s="22" t="str">
        <f>IF(CA7="",NA(),CA7)</f>
        <v>-</v>
      </c>
      <c r="CB6" s="22" t="str">
        <f t="shared" ref="CB6:CJ6" si="9">IF(CB7="",NA(),CB7)</f>
        <v>-</v>
      </c>
      <c r="CC6" s="22" t="str">
        <f t="shared" si="9"/>
        <v>-</v>
      </c>
      <c r="CD6" s="22" t="str">
        <f t="shared" si="9"/>
        <v>-</v>
      </c>
      <c r="CE6" s="22">
        <f t="shared" si="9"/>
        <v>399.36</v>
      </c>
      <c r="CF6" s="22" t="str">
        <f t="shared" si="9"/>
        <v>-</v>
      </c>
      <c r="CG6" s="22" t="str">
        <f t="shared" si="9"/>
        <v>-</v>
      </c>
      <c r="CH6" s="22" t="str">
        <f t="shared" si="9"/>
        <v>-</v>
      </c>
      <c r="CI6" s="22" t="str">
        <f t="shared" si="9"/>
        <v>-</v>
      </c>
      <c r="CJ6" s="22">
        <f t="shared" si="9"/>
        <v>448.81</v>
      </c>
      <c r="CK6" s="21" t="str">
        <f>IF(CK7="","",IF(CK7="-","【-】","【"&amp;SUBSTITUTE(TEXT(CK7,"#,##0.00"),"-","△")&amp;"】"))</f>
        <v>【285.48】</v>
      </c>
      <c r="CL6" s="22" t="str">
        <f>IF(CL7="",NA(),CL7)</f>
        <v>-</v>
      </c>
      <c r="CM6" s="22" t="str">
        <f t="shared" ref="CM6:CU6" si="10">IF(CM7="",NA(),CM7)</f>
        <v>-</v>
      </c>
      <c r="CN6" s="22" t="str">
        <f t="shared" si="10"/>
        <v>-</v>
      </c>
      <c r="CO6" s="22" t="str">
        <f t="shared" si="10"/>
        <v>-</v>
      </c>
      <c r="CP6" s="22">
        <f t="shared" si="10"/>
        <v>56.22</v>
      </c>
      <c r="CQ6" s="22" t="str">
        <f t="shared" si="10"/>
        <v>-</v>
      </c>
      <c r="CR6" s="22" t="str">
        <f t="shared" si="10"/>
        <v>-</v>
      </c>
      <c r="CS6" s="22" t="str">
        <f t="shared" si="10"/>
        <v>-</v>
      </c>
      <c r="CT6" s="22" t="str">
        <f t="shared" si="10"/>
        <v>-</v>
      </c>
      <c r="CU6" s="22">
        <f t="shared" si="10"/>
        <v>52.39</v>
      </c>
      <c r="CV6" s="21" t="str">
        <f>IF(CV7="","",IF(CV7="-","【-】","【"&amp;SUBSTITUTE(TEXT(CV7,"#,##0.00"),"-","△")&amp;"】"))</f>
        <v>【53.73】</v>
      </c>
      <c r="CW6" s="22" t="str">
        <f>IF(CW7="",NA(),CW7)</f>
        <v>-</v>
      </c>
      <c r="CX6" s="22" t="str">
        <f t="shared" ref="CX6:DF6" si="11">IF(CX7="",NA(),CX7)</f>
        <v>-</v>
      </c>
      <c r="CY6" s="22" t="str">
        <f t="shared" si="11"/>
        <v>-</v>
      </c>
      <c r="CZ6" s="22" t="str">
        <f t="shared" si="11"/>
        <v>-</v>
      </c>
      <c r="DA6" s="22">
        <f t="shared" si="11"/>
        <v>98.47</v>
      </c>
      <c r="DB6" s="22" t="str">
        <f t="shared" si="11"/>
        <v>-</v>
      </c>
      <c r="DC6" s="22" t="str">
        <f t="shared" si="11"/>
        <v>-</v>
      </c>
      <c r="DD6" s="22" t="str">
        <f t="shared" si="11"/>
        <v>-</v>
      </c>
      <c r="DE6" s="22" t="str">
        <f t="shared" si="11"/>
        <v>-</v>
      </c>
      <c r="DF6" s="22">
        <f t="shared" si="11"/>
        <v>63.38</v>
      </c>
      <c r="DG6" s="21" t="str">
        <f>IF(DG7="","",IF(DG7="-","【-】","【"&amp;SUBSTITUTE(TEXT(DG7,"#,##0.00"),"-","△")&amp;"】"))</f>
        <v>【71.52】</v>
      </c>
      <c r="DH6" s="22" t="str">
        <f>IF(DH7="",NA(),DH7)</f>
        <v>-</v>
      </c>
      <c r="DI6" s="22" t="str">
        <f t="shared" ref="DI6:DQ6" si="12">IF(DI7="",NA(),DI7)</f>
        <v>-</v>
      </c>
      <c r="DJ6" s="22" t="str">
        <f t="shared" si="12"/>
        <v>-</v>
      </c>
      <c r="DK6" s="22" t="str">
        <f t="shared" si="12"/>
        <v>-</v>
      </c>
      <c r="DL6" s="22">
        <f t="shared" si="12"/>
        <v>6.06</v>
      </c>
      <c r="DM6" s="22" t="str">
        <f t="shared" si="12"/>
        <v>-</v>
      </c>
      <c r="DN6" s="22" t="str">
        <f t="shared" si="12"/>
        <v>-</v>
      </c>
      <c r="DO6" s="22" t="str">
        <f t="shared" si="12"/>
        <v>-</v>
      </c>
      <c r="DP6" s="22" t="str">
        <f t="shared" si="12"/>
        <v>-</v>
      </c>
      <c r="DQ6" s="22">
        <f t="shared" si="12"/>
        <v>24.27</v>
      </c>
      <c r="DR6" s="21" t="str">
        <f>IF(DR7="","",IF(DR7="-","【-】","【"&amp;SUBSTITUTE(TEXT(DR7,"#,##0.00"),"-","△")&amp;"】"))</f>
        <v>【38.43】</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12.77</v>
      </c>
      <c r="EC6" s="21" t="str">
        <f>IF(EC7="","",IF(EC7="-","【-】","【"&amp;SUBSTITUTE(TEXT(EC7,"#,##0.00"),"-","△")&amp;"】"))</f>
        <v>【19.16】</v>
      </c>
      <c r="ED6" s="22" t="str">
        <f>IF(ED7="",NA(),ED7)</f>
        <v>-</v>
      </c>
      <c r="EE6" s="22" t="str">
        <f t="shared" ref="EE6:EM6" si="14">IF(EE7="",NA(),EE7)</f>
        <v>-</v>
      </c>
      <c r="EF6" s="22" t="str">
        <f t="shared" si="14"/>
        <v>-</v>
      </c>
      <c r="EG6" s="22" t="str">
        <f t="shared" si="14"/>
        <v>-</v>
      </c>
      <c r="EH6" s="22">
        <f t="shared" si="14"/>
        <v>2.34</v>
      </c>
      <c r="EI6" s="22" t="str">
        <f t="shared" si="14"/>
        <v>-</v>
      </c>
      <c r="EJ6" s="22" t="str">
        <f t="shared" si="14"/>
        <v>-</v>
      </c>
      <c r="EK6" s="22" t="str">
        <f t="shared" si="14"/>
        <v>-</v>
      </c>
      <c r="EL6" s="22" t="str">
        <f t="shared" si="14"/>
        <v>-</v>
      </c>
      <c r="EM6" s="22">
        <f t="shared" si="14"/>
        <v>0.88</v>
      </c>
      <c r="EN6" s="21" t="str">
        <f>IF(EN7="","",IF(EN7="-","【-】","【"&amp;SUBSTITUTE(TEXT(EN7,"#,##0.00"),"-","△")&amp;"】"))</f>
        <v>【0.49】</v>
      </c>
    </row>
    <row r="7" spans="1:144" s="23" customFormat="1" x14ac:dyDescent="0.2">
      <c r="A7" s="15"/>
      <c r="B7" s="24">
        <v>2023</v>
      </c>
      <c r="C7" s="24">
        <v>433691</v>
      </c>
      <c r="D7" s="24">
        <v>46</v>
      </c>
      <c r="E7" s="24">
        <v>1</v>
      </c>
      <c r="F7" s="24">
        <v>0</v>
      </c>
      <c r="G7" s="24">
        <v>5</v>
      </c>
      <c r="H7" s="24" t="s">
        <v>93</v>
      </c>
      <c r="I7" s="24" t="s">
        <v>94</v>
      </c>
      <c r="J7" s="24" t="s">
        <v>95</v>
      </c>
      <c r="K7" s="24" t="s">
        <v>96</v>
      </c>
      <c r="L7" s="24" t="s">
        <v>97</v>
      </c>
      <c r="M7" s="24" t="s">
        <v>98</v>
      </c>
      <c r="N7" s="25" t="s">
        <v>99</v>
      </c>
      <c r="O7" s="25">
        <v>70.42</v>
      </c>
      <c r="P7" s="25">
        <v>17.29</v>
      </c>
      <c r="Q7" s="25">
        <v>3575</v>
      </c>
      <c r="R7" s="25">
        <v>9104</v>
      </c>
      <c r="S7" s="25">
        <v>98.78</v>
      </c>
      <c r="T7" s="25">
        <v>92.16</v>
      </c>
      <c r="U7" s="25">
        <v>1567</v>
      </c>
      <c r="V7" s="25">
        <v>1.84</v>
      </c>
      <c r="W7" s="25">
        <v>851.63</v>
      </c>
      <c r="X7" s="25" t="s">
        <v>99</v>
      </c>
      <c r="Y7" s="25" t="s">
        <v>99</v>
      </c>
      <c r="Z7" s="25" t="s">
        <v>99</v>
      </c>
      <c r="AA7" s="25" t="s">
        <v>99</v>
      </c>
      <c r="AB7" s="25">
        <v>124.14</v>
      </c>
      <c r="AC7" s="25" t="s">
        <v>99</v>
      </c>
      <c r="AD7" s="25" t="s">
        <v>99</v>
      </c>
      <c r="AE7" s="25" t="s">
        <v>99</v>
      </c>
      <c r="AF7" s="25" t="s">
        <v>99</v>
      </c>
      <c r="AG7" s="25">
        <v>103.12</v>
      </c>
      <c r="AH7" s="25">
        <v>103.05</v>
      </c>
      <c r="AI7" s="25" t="s">
        <v>99</v>
      </c>
      <c r="AJ7" s="25" t="s">
        <v>99</v>
      </c>
      <c r="AK7" s="25" t="s">
        <v>99</v>
      </c>
      <c r="AL7" s="25" t="s">
        <v>99</v>
      </c>
      <c r="AM7" s="25">
        <v>0</v>
      </c>
      <c r="AN7" s="25" t="s">
        <v>99</v>
      </c>
      <c r="AO7" s="25" t="s">
        <v>99</v>
      </c>
      <c r="AP7" s="25" t="s">
        <v>99</v>
      </c>
      <c r="AQ7" s="25" t="s">
        <v>99</v>
      </c>
      <c r="AR7" s="25">
        <v>101.46</v>
      </c>
      <c r="AS7" s="25">
        <v>30.22</v>
      </c>
      <c r="AT7" s="25" t="s">
        <v>99</v>
      </c>
      <c r="AU7" s="25" t="s">
        <v>99</v>
      </c>
      <c r="AV7" s="25" t="s">
        <v>99</v>
      </c>
      <c r="AW7" s="25" t="s">
        <v>99</v>
      </c>
      <c r="AX7" s="25">
        <v>139.37</v>
      </c>
      <c r="AY7" s="25" t="s">
        <v>99</v>
      </c>
      <c r="AZ7" s="25" t="s">
        <v>99</v>
      </c>
      <c r="BA7" s="25" t="s">
        <v>99</v>
      </c>
      <c r="BB7" s="25" t="s">
        <v>99</v>
      </c>
      <c r="BC7" s="25">
        <v>112.37</v>
      </c>
      <c r="BD7" s="25">
        <v>179.3</v>
      </c>
      <c r="BE7" s="25" t="s">
        <v>99</v>
      </c>
      <c r="BF7" s="25" t="s">
        <v>99</v>
      </c>
      <c r="BG7" s="25" t="s">
        <v>99</v>
      </c>
      <c r="BH7" s="25" t="s">
        <v>99</v>
      </c>
      <c r="BI7" s="25">
        <v>560.79</v>
      </c>
      <c r="BJ7" s="25" t="s">
        <v>99</v>
      </c>
      <c r="BK7" s="25" t="s">
        <v>99</v>
      </c>
      <c r="BL7" s="25" t="s">
        <v>99</v>
      </c>
      <c r="BM7" s="25" t="s">
        <v>99</v>
      </c>
      <c r="BN7" s="25">
        <v>1364.2</v>
      </c>
      <c r="BO7" s="25">
        <v>1042.45</v>
      </c>
      <c r="BP7" s="25" t="s">
        <v>99</v>
      </c>
      <c r="BQ7" s="25" t="s">
        <v>99</v>
      </c>
      <c r="BR7" s="25" t="s">
        <v>99</v>
      </c>
      <c r="BS7" s="25" t="s">
        <v>99</v>
      </c>
      <c r="BT7" s="25">
        <v>45.96</v>
      </c>
      <c r="BU7" s="25" t="s">
        <v>99</v>
      </c>
      <c r="BV7" s="25" t="s">
        <v>99</v>
      </c>
      <c r="BW7" s="25" t="s">
        <v>99</v>
      </c>
      <c r="BX7" s="25" t="s">
        <v>99</v>
      </c>
      <c r="BY7" s="25">
        <v>38.58</v>
      </c>
      <c r="BZ7" s="25">
        <v>57.74</v>
      </c>
      <c r="CA7" s="25" t="s">
        <v>99</v>
      </c>
      <c r="CB7" s="25" t="s">
        <v>99</v>
      </c>
      <c r="CC7" s="25" t="s">
        <v>99</v>
      </c>
      <c r="CD7" s="25" t="s">
        <v>99</v>
      </c>
      <c r="CE7" s="25">
        <v>399.36</v>
      </c>
      <c r="CF7" s="25" t="s">
        <v>99</v>
      </c>
      <c r="CG7" s="25" t="s">
        <v>99</v>
      </c>
      <c r="CH7" s="25" t="s">
        <v>99</v>
      </c>
      <c r="CI7" s="25" t="s">
        <v>99</v>
      </c>
      <c r="CJ7" s="25">
        <v>448.81</v>
      </c>
      <c r="CK7" s="25">
        <v>285.48</v>
      </c>
      <c r="CL7" s="25" t="s">
        <v>99</v>
      </c>
      <c r="CM7" s="25" t="s">
        <v>99</v>
      </c>
      <c r="CN7" s="25" t="s">
        <v>99</v>
      </c>
      <c r="CO7" s="25" t="s">
        <v>99</v>
      </c>
      <c r="CP7" s="25">
        <v>56.22</v>
      </c>
      <c r="CQ7" s="25" t="s">
        <v>99</v>
      </c>
      <c r="CR7" s="25" t="s">
        <v>99</v>
      </c>
      <c r="CS7" s="25" t="s">
        <v>99</v>
      </c>
      <c r="CT7" s="25" t="s">
        <v>99</v>
      </c>
      <c r="CU7" s="25">
        <v>52.39</v>
      </c>
      <c r="CV7" s="25">
        <v>53.73</v>
      </c>
      <c r="CW7" s="25" t="s">
        <v>99</v>
      </c>
      <c r="CX7" s="25" t="s">
        <v>99</v>
      </c>
      <c r="CY7" s="25" t="s">
        <v>99</v>
      </c>
      <c r="CZ7" s="25" t="s">
        <v>99</v>
      </c>
      <c r="DA7" s="25">
        <v>98.47</v>
      </c>
      <c r="DB7" s="25" t="s">
        <v>99</v>
      </c>
      <c r="DC7" s="25" t="s">
        <v>99</v>
      </c>
      <c r="DD7" s="25" t="s">
        <v>99</v>
      </c>
      <c r="DE7" s="25" t="s">
        <v>99</v>
      </c>
      <c r="DF7" s="25">
        <v>63.38</v>
      </c>
      <c r="DG7" s="25">
        <v>71.52</v>
      </c>
      <c r="DH7" s="25" t="s">
        <v>99</v>
      </c>
      <c r="DI7" s="25" t="s">
        <v>99</v>
      </c>
      <c r="DJ7" s="25" t="s">
        <v>99</v>
      </c>
      <c r="DK7" s="25" t="s">
        <v>99</v>
      </c>
      <c r="DL7" s="25">
        <v>6.06</v>
      </c>
      <c r="DM7" s="25" t="s">
        <v>99</v>
      </c>
      <c r="DN7" s="25" t="s">
        <v>99</v>
      </c>
      <c r="DO7" s="25" t="s">
        <v>99</v>
      </c>
      <c r="DP7" s="25" t="s">
        <v>99</v>
      </c>
      <c r="DQ7" s="25">
        <v>24.27</v>
      </c>
      <c r="DR7" s="25">
        <v>38.43</v>
      </c>
      <c r="DS7" s="25" t="s">
        <v>99</v>
      </c>
      <c r="DT7" s="25" t="s">
        <v>99</v>
      </c>
      <c r="DU7" s="25" t="s">
        <v>99</v>
      </c>
      <c r="DV7" s="25" t="s">
        <v>99</v>
      </c>
      <c r="DW7" s="25">
        <v>0</v>
      </c>
      <c r="DX7" s="25" t="s">
        <v>99</v>
      </c>
      <c r="DY7" s="25" t="s">
        <v>99</v>
      </c>
      <c r="DZ7" s="25" t="s">
        <v>99</v>
      </c>
      <c r="EA7" s="25" t="s">
        <v>99</v>
      </c>
      <c r="EB7" s="25">
        <v>12.77</v>
      </c>
      <c r="EC7" s="25">
        <v>19.16</v>
      </c>
      <c r="ED7" s="25" t="s">
        <v>99</v>
      </c>
      <c r="EE7" s="25" t="s">
        <v>99</v>
      </c>
      <c r="EF7" s="25" t="s">
        <v>99</v>
      </c>
      <c r="EG7" s="25" t="s">
        <v>99</v>
      </c>
      <c r="EH7" s="25">
        <v>2.34</v>
      </c>
      <c r="EI7" s="25" t="s">
        <v>99</v>
      </c>
      <c r="EJ7" s="25" t="s">
        <v>99</v>
      </c>
      <c r="EK7" s="25" t="s">
        <v>99</v>
      </c>
      <c r="EL7" s="25" t="s">
        <v>99</v>
      </c>
      <c r="EM7" s="25">
        <v>0.88</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2025-01-28T08:40:53Z</cp:lastPrinted>
  <dcterms:created xsi:type="dcterms:W3CDTF">2025-01-24T06:55:40Z</dcterms:created>
  <dcterms:modified xsi:type="dcterms:W3CDTF">2025-01-28T08:41:27Z</dcterms:modified>
  <cp:category/>
</cp:coreProperties>
</file>