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C:\Users\90290\Desktop\経営比較分析\"/>
    </mc:Choice>
  </mc:AlternateContent>
  <xr:revisionPtr revIDLastSave="0" documentId="13_ncr:1_{04F1A1CC-0A97-48E9-88C8-46A152720E63}" xr6:coauthVersionLast="36" xr6:coauthVersionMax="36" xr10:uidLastSave="{00000000-0000-0000-0000-000000000000}"/>
  <workbookProtection workbookAlgorithmName="SHA-512" workbookHashValue="7TTGvG+2d/56wuSECFPAqR9eIMEBbsC9nZ0i7B8gpkLMrO8wM4pH2J3MhXqnJQGmkp+t/83v4jWiC0EOcmTAFw==" workbookSaltValue="j4JJ6vvP3Ub01OGQzaOIDA=="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O6" i="5"/>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BB10" i="4"/>
  <c r="AT10" i="4"/>
  <c r="AL10" i="4"/>
  <c r="W10" i="4"/>
  <c r="P10" i="4"/>
  <c r="I10" i="4"/>
  <c r="BB8" i="4"/>
  <c r="P8" i="4"/>
  <c r="I8" i="4"/>
  <c r="B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<sst xmlns="http://schemas.openxmlformats.org/spreadsheetml/2006/main" count="228" uniqueCount="112">
  <si>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</si>
  <si>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</si>
  <si>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</si>
  <si>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</si>
  <si>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</si>
  <si>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</si>
  <si>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</si>
  <si>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</si>
  <si>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</si>
  <si>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</si>
  <si>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</si>
  <si>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</si>
  <si>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</si>
  <si>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</si>
  <si>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</si>
  <si>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</si>
  <si>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</si>
  <si>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</si>
  <si>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</si>
  <si>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</si>
  <si>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</si>
  <si>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</si>
  <si>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</si>
  <si>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</si>
  <si>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</si>
  <si>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</si>
  <si>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</si>
  <si>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</si>
  <si>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</si>
  <si>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</si>
  <si>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</si>
  <si>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</si>
  <si>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</si>
  <si>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</si>
  <si>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</si>
  <si>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</si>
  <si>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</si>
  <si>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</si>
  <si>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</si>
  <si>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</si>
  <si>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</si>
  <si>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</si>
  <si>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</si>
  <si>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</si>
  <si>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</si>
  <si>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</si>
  <si>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</si>
  <si>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</si>
  <si>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</si>
  <si>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</si>
  <si>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</si>
  <si>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</si>
  <si>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</si>
  <si>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</si>
  <si>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</si>
  <si>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</si>
  <si>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</si>
  <si>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</si>
  <si>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</si>
  <si>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</si>
  <si>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</si>
  <si>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</si>
  <si>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</si>
  <si>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</si>
  <si>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</si>
  <si>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</si>
  <si>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</si>
  <si>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</si>
  <si>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</si>
  <si>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</si>
  <si>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</si>
  <si>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</si>
  <si>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</si>
  <si>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</si>
  <si>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</si>
  <si>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</si>
  <si>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</si>
  <si>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</si>
  <si>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</si>
  <si>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</si>
  <si>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</si>
  <si>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</si>
  <si>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</si>
  <si>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</si>
  <si>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</si>
  <si>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</si>
  <si>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</si>
  <si>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</si>
  <si>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</si>
  <si>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</si>
  <si>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</si>
  <si>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</si>
  <si>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</si>
  <si>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阿蘇市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</si>
  <si>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</si>
  <si>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</si>
  <si>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</si>
  <si>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</si>
  <si>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</si>
  <si>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</si>
  <si>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</si>
  <si>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</si>
  <si>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</si>
  <si>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</si>
  <si>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</si>
  <si>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</si>
  <si>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</si>
  <si>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</si>
  <si>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</si>
  <si>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①有形固定資産減価償却率は平均値と比較して低い状況ではあるが、数値は増加傾向にあり施設の老朽化が進んでいることが表れている。
②管路経年化率は今のところ平均値よりも低位で推移しているが、今後更新時期を迎える管路が増加するため、これまで以上に計画的かつ効率的な管路更新を進める必要がある。
③本市は給水区域が広く、給水人口密度が低い地域もあることから、配水量に対する管路延長が長く、管路更新率も経年的には低下傾向にある。有収率にも影響するため、漏水調査等の結果も鑑みながら更新を進めなければならない。
</t>
    <rPh sb="1" eb="2">
      <t>アリ</t>
    </rPh>
    <rPh sb="31" eb="33">
      <t>スウチ</t>
    </rPh>
    <rPh sb="35" eb="36">
      <t>カ</t>
    </rPh>
    <rPh sb="48" eb="49">
      <t>スス</t>
    </rPh>
    <rPh sb="56" eb="57">
      <t>アラワ</t>
    </rPh>
    <rPh sb="64" eb="66">
      <t>カンロ</t>
    </rPh>
    <rPh sb="66" eb="67">
      <t>ケイ</t>
    </rPh>
    <rPh sb="67" eb="68">
      <t>ネン</t>
    </rPh>
    <rPh sb="69" eb="70">
      <t>リツ</t>
    </rPh>
    <rPh sb="71" eb="72">
      <t>イマ</t>
    </rPh>
    <rPh sb="117" eb="119">
      <t>イジョウ</t>
    </rPh>
    <rPh sb="134" eb="135">
      <t>スス</t>
    </rPh>
    <rPh sb="137" eb="139">
      <t>ヒツヨウ</t>
    </rPh>
    <rPh sb="165" eb="167">
      <t>チイキ</t>
    </rPh>
    <rPh sb="187" eb="188">
      <t>ナガ</t>
    </rPh>
    <rPh sb="190" eb="192">
      <t>カンロ</t>
    </rPh>
    <rPh sb="192" eb="194">
      <t>コウシン</t>
    </rPh>
    <rPh sb="194" eb="195">
      <t>リツ</t>
    </rPh>
    <rPh sb="196" eb="199">
      <t>ケイネンテキ</t>
    </rPh>
    <rPh sb="201" eb="203">
      <t>テイカ</t>
    </rPh>
    <rPh sb="203" eb="205">
      <t>ケイコウ</t>
    </rPh>
    <rPh sb="209" eb="212">
      <t>ユウシュウリツ</t>
    </rPh>
    <rPh sb="214" eb="216">
      <t>エイキョウ</t>
    </rPh>
    <rPh sb="221" eb="223">
      <t>ロウスイ</t>
    </rPh>
    <rPh sb="223" eb="225">
      <t>チョウサ</t>
    </rPh>
    <rPh sb="225" eb="226">
      <t>トウ</t>
    </rPh>
    <rPh sb="227" eb="229">
      <t>ケッカ</t>
    </rPh>
    <rPh sb="230" eb="231">
      <t>カンガ</t>
    </rPh>
    <rPh sb="235" eb="237">
      <t>コウシン</t>
    </rPh>
    <phoneticPr fontId="4"/>
  </si>
  <si>
    <t xml:space="preserve">①経常収支比率については、100％以上を維持しており、特に令和5年度は「電気・ガス価格激変緩和対策事業」により水源地や配水池における電気料が抑えられたことにより数値が向上している。
②累積欠損金は計上していない。
③流動比率は減少傾向にはあるが、短期債務に対する支払い能力は十分に確保できている。
④企業債残高対給水収益比率は例年平均値よりも高く推移しており、これは過去に実施した施設整備等の事業が企業債を主な財源として取り組んだことによるものである。
⑤料金回収率は、令和5年度においては100％を超えているが、給水原価が一時的に低くなったことによるものであり、基本的な改善が図られたものではない。
⑥本市は豊富な地下水により原価を低く維持できているが、今後は物価・人件費高騰の煽りを受け給水原価は高くならざるを得ず、更なる経費節減等の努力が必要となる。
⑦施設利用率は平均値を上回っており、施設を適切に活用した運営がなされている。
⑧有収率は全国平均より低位にあることから、漏水調査や老朽管の更新等に今後も計画的に取り組む必要がある。
</t>
    <rPh sb="3" eb="5">
      <t>シュウシ</t>
    </rPh>
    <rPh sb="5" eb="7">
      <t>ヒリツ</t>
    </rPh>
    <rPh sb="17" eb="19">
      <t>イジョウ</t>
    </rPh>
    <rPh sb="20" eb="22">
      <t>イジ</t>
    </rPh>
    <rPh sb="27" eb="28">
      <t>トク</t>
    </rPh>
    <rPh sb="29" eb="31">
      <t>レイワ</t>
    </rPh>
    <rPh sb="32" eb="34">
      <t>ネンド</t>
    </rPh>
    <rPh sb="36" eb="38">
      <t>デンキ</t>
    </rPh>
    <rPh sb="41" eb="43">
      <t>カカク</t>
    </rPh>
    <rPh sb="43" eb="45">
      <t>ゲキヘン</t>
    </rPh>
    <rPh sb="45" eb="47">
      <t>カンワ</t>
    </rPh>
    <rPh sb="47" eb="49">
      <t>タイサク</t>
    </rPh>
    <rPh sb="49" eb="51">
      <t>ジギョウ</t>
    </rPh>
    <rPh sb="55" eb="58">
      <t>スイゲンチ</t>
    </rPh>
    <rPh sb="59" eb="62">
      <t>ハイスイチ</t>
    </rPh>
    <rPh sb="66" eb="68">
      <t>デンキ</t>
    </rPh>
    <rPh sb="68" eb="69">
      <t>リョウ</t>
    </rPh>
    <rPh sb="70" eb="71">
      <t>オサ</t>
    </rPh>
    <rPh sb="80" eb="82">
      <t>スウチ</t>
    </rPh>
    <rPh sb="83" eb="85">
      <t>コウジョウ</t>
    </rPh>
    <rPh sb="92" eb="94">
      <t>ルイセキ</t>
    </rPh>
    <rPh sb="94" eb="96">
      <t>ケッソン</t>
    </rPh>
    <rPh sb="96" eb="97">
      <t>キン</t>
    </rPh>
    <rPh sb="109" eb="111">
      <t>リュウドウ</t>
    </rPh>
    <rPh sb="111" eb="113">
      <t>ヒリツ</t>
    </rPh>
    <rPh sb="114" eb="116">
      <t>ゲンショウ</t>
    </rPh>
    <rPh sb="116" eb="118">
      <t>ケイコウ</t>
    </rPh>
    <rPh sb="124" eb="126">
      <t>タンキ</t>
    </rPh>
    <rPh sb="126" eb="128">
      <t>サイム</t>
    </rPh>
    <rPh sb="129" eb="130">
      <t>タイ</t>
    </rPh>
    <rPh sb="135" eb="137">
      <t>ノウリョク</t>
    </rPh>
    <rPh sb="138" eb="140">
      <t>ジュウブン</t>
    </rPh>
    <rPh sb="141" eb="143">
      <t>カクホ</t>
    </rPh>
    <rPh sb="151" eb="153">
      <t>キギョウ</t>
    </rPh>
    <rPh sb="153" eb="154">
      <t>サイ</t>
    </rPh>
    <rPh sb="154" eb="156">
      <t>ザンダカ</t>
    </rPh>
    <rPh sb="187" eb="189">
      <t>ジッシ</t>
    </rPh>
    <rPh sb="197" eb="199">
      <t>ジギョウ</t>
    </rPh>
    <rPh sb="200" eb="202">
      <t>キギョウ</t>
    </rPh>
    <rPh sb="204" eb="205">
      <t>オモ</t>
    </rPh>
    <rPh sb="283" eb="285">
      <t>キホン</t>
    </rPh>
    <rPh sb="329" eb="331">
      <t>コンゴ</t>
    </rPh>
    <rPh sb="332" eb="334">
      <t>ブッカ</t>
    </rPh>
    <rPh sb="338" eb="340">
      <t>コウトウ</t>
    </rPh>
    <rPh sb="341" eb="342">
      <t>アオ</t>
    </rPh>
    <rPh sb="344" eb="345">
      <t>ウ</t>
    </rPh>
    <rPh sb="346" eb="348">
      <t>キュウスイ</t>
    </rPh>
    <rPh sb="348" eb="350">
      <t>ゲンカ</t>
    </rPh>
    <rPh sb="351" eb="352">
      <t>タカ</t>
    </rPh>
    <rPh sb="358" eb="359">
      <t>エ</t>
    </rPh>
    <rPh sb="361" eb="362">
      <t>サラ</t>
    </rPh>
    <rPh sb="364" eb="366">
      <t>ケイヒ</t>
    </rPh>
    <rPh sb="372" eb="374">
      <t>ヒツヨウ</t>
    </rPh>
    <rPh sb="397" eb="399">
      <t>シセツ</t>
    </rPh>
    <rPh sb="400" eb="402">
      <t>テキセツ</t>
    </rPh>
    <rPh sb="403" eb="405">
      <t>カツヨウ</t>
    </rPh>
    <rPh sb="419" eb="422">
      <t>ユウシュウリツ</t>
    </rPh>
    <rPh sb="423" eb="425">
      <t>ゼンコク</t>
    </rPh>
    <rPh sb="425" eb="427">
      <t>ヘイキン</t>
    </rPh>
    <rPh sb="429" eb="431">
      <t>テイイ</t>
    </rPh>
    <rPh sb="439" eb="441">
      <t>ロウスイ</t>
    </rPh>
    <rPh sb="441" eb="443">
      <t>チョウサ</t>
    </rPh>
    <rPh sb="444" eb="446">
      <t>ロウキュウ</t>
    </rPh>
    <rPh sb="446" eb="447">
      <t>カン</t>
    </rPh>
    <rPh sb="448" eb="450">
      <t>コウシン</t>
    </rPh>
    <rPh sb="450" eb="451">
      <t>トウ</t>
    </rPh>
    <rPh sb="452" eb="454">
      <t>コンゴ</t>
    </rPh>
    <rPh sb="455" eb="458">
      <t>ケイカクテキ</t>
    </rPh>
    <rPh sb="459" eb="460">
      <t>ト</t>
    </rPh>
    <rPh sb="461" eb="462">
      <t>ク</t>
    </rPh>
    <rPh sb="463" eb="465">
      <t>ヒツヨウ</t>
    </rPh>
    <phoneticPr fontId="4"/>
  </si>
  <si>
    <t>　経営の健全性・効率性については、現在までの様々な経営効率化の取り組み等により継続的に黒字を計上し、健全な財務状況を維持している。
　しかし、これからの人口減少に伴う給水収益の減少や、老朽化施設の更新費用の増加は、今後の経営に大きな影響を及ぼすと思われる。
　今後も安定的な給水を維持するため、経営戦略の見直しを視野に入れながら、アセットマネジメントによる既存設備等の適切な維持管理や更新、経常経費の縮減等に努めると同時に、料金体系の再検討にも取り組まなければならない。</t>
    <rPh sb="17" eb="19">
      <t>ゲンザイ</t>
    </rPh>
    <rPh sb="113" eb="114">
      <t>オオ</t>
    </rPh>
    <rPh sb="116" eb="118">
      <t>エイキョウ</t>
    </rPh>
    <rPh sb="119" eb="120">
      <t>オヨ</t>
    </rPh>
    <rPh sb="123" eb="124">
      <t>オモ</t>
    </rPh>
    <rPh sb="140" eb="142">
      <t>イジ</t>
    </rPh>
    <rPh sb="147" eb="149">
      <t>ケイエイ</t>
    </rPh>
    <rPh sb="149" eb="151">
      <t>センリャク</t>
    </rPh>
    <rPh sb="152" eb="154">
      <t>ミナオ</t>
    </rPh>
    <rPh sb="156" eb="158">
      <t>シヤ</t>
    </rPh>
    <rPh sb="159" eb="160">
      <t>イ</t>
    </rPh>
    <rPh sb="178" eb="180">
      <t>キゾン</t>
    </rPh>
    <rPh sb="180" eb="182">
      <t>セツビ</t>
    </rPh>
    <rPh sb="182" eb="183">
      <t>トウ</t>
    </rPh>
    <rPh sb="192" eb="194">
      <t>コウシン</t>
    </rPh>
    <rPh sb="195" eb="197">
      <t>ケイジョウ</t>
    </rPh>
    <rPh sb="197" eb="199">
      <t>ケイヒ</t>
    </rPh>
    <rPh sb="202" eb="203">
      <t>トウ</t>
    </rPh>
    <rPh sb="204" eb="205">
      <t>ツト</t>
    </rPh>
    <rPh sb="208" eb="210">
      <t>ドウジ</t>
    </rPh>
    <rPh sb="212" eb="214">
      <t>リョウキン</t>
    </rPh>
    <rPh sb="214" eb="216">
      <t>タイケイ</t>
    </rPh>
    <rPh sb="217" eb="218">
      <t>サイ</t>
    </rPh>
    <rPh sb="218" eb="220">
      <t>ケントウ</t>
    </rPh>
    <rPh sb="222" eb="223">
      <t>ト</t>
    </rPh>
    <rPh sb="224" eb="225">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</si>
</sst>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0.98</c:v>
                </c:pt>
                <c:pt idx="1">
                  <c:v>0.76</c:v>
                </c:pt>
                <c:pt idx="2">
                  <c:v>0.91</c:v>
                </c:pt>
                <c:pt idx="3">
                  <c:v>0.7</c:v>
                </c:pt>
                <c:pt idx="4">
                  <c:v>0.73</c:v>
                </c:pt>
              </c:numCache>
            </c:numRef>
          </c:val>
          <c:extLst>
            <c:ext xmlns:c16="http://schemas.microsoft.com/office/drawing/2014/chart" uri="{C3380CC4-5D6E-409C-BE32-E72D297353CC}">
              <c16:uniqueId val="{00000000-FC40-4170-8353-7D9B088759D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0.48</c:v>
                </c:pt>
                <c:pt idx="3">
                  <c:v>0.5</c:v>
                </c:pt>
                <c:pt idx="4">
                  <c:v>0.41</c:v>
                </c:pt>
              </c:numCache>
            </c:numRef>
          </c:val>
          <c:smooth val="0"/>
          <c:extLst>
            <c:ext xmlns:c16="http://schemas.microsoft.com/office/drawing/2014/chart" uri="{C3380CC4-5D6E-409C-BE32-E72D297353CC}">
              <c16:uniqueId val="{00000001-FC40-4170-8353-7D9B088759D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67.09</c:v>
                </c:pt>
                <c:pt idx="1">
                  <c:v>66.540000000000006</c:v>
                </c:pt>
                <c:pt idx="2">
                  <c:v>65.59</c:v>
                </c:pt>
                <c:pt idx="3">
                  <c:v>66.88</c:v>
                </c:pt>
                <c:pt idx="4">
                  <c:v>65.900000000000006</c:v>
                </c:pt>
              </c:numCache>
            </c:numRef>
          </c:val>
          <c:extLst>
            <c:ext xmlns:c16="http://schemas.microsoft.com/office/drawing/2014/chart" uri="{C3380CC4-5D6E-409C-BE32-E72D297353CC}">
              <c16:uniqueId val="{00000000-2142-49B9-950F-0DD4D517288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55.72</c:v>
                </c:pt>
                <c:pt idx="3">
                  <c:v>55.31</c:v>
                </c:pt>
                <c:pt idx="4">
                  <c:v>55.14</c:v>
                </c:pt>
              </c:numCache>
            </c:numRef>
          </c:val>
          <c:smooth val="0"/>
          <c:extLst>
            <c:ext xmlns:c16="http://schemas.microsoft.com/office/drawing/2014/chart" uri="{C3380CC4-5D6E-409C-BE32-E72D297353CC}">
              <c16:uniqueId val="{00000001-2142-49B9-950F-0DD4D517288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74.069999999999993</c:v>
                </c:pt>
                <c:pt idx="1">
                  <c:v>74.540000000000006</c:v>
                </c:pt>
                <c:pt idx="2">
                  <c:v>75.14</c:v>
                </c:pt>
                <c:pt idx="3">
                  <c:v>74.319999999999993</c:v>
                </c:pt>
                <c:pt idx="4">
                  <c:v>74.69</c:v>
                </c:pt>
              </c:numCache>
            </c:numRef>
          </c:val>
          <c:extLst>
            <c:ext xmlns:c16="http://schemas.microsoft.com/office/drawing/2014/chart" uri="{C3380CC4-5D6E-409C-BE32-E72D297353CC}">
              <c16:uniqueId val="{00000000-4F3A-41F2-AC12-FC32EB1248B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81.260000000000005</c:v>
                </c:pt>
                <c:pt idx="3">
                  <c:v>80.36</c:v>
                </c:pt>
                <c:pt idx="4">
                  <c:v>80.13</c:v>
                </c:pt>
              </c:numCache>
            </c:numRef>
          </c:val>
          <c:smooth val="0"/>
          <c:extLst>
            <c:ext xmlns:c16="http://schemas.microsoft.com/office/drawing/2014/chart" uri="{C3380CC4-5D6E-409C-BE32-E72D297353CC}">
              <c16:uniqueId val="{00000001-4F3A-41F2-AC12-FC32EB1248B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109.03</c:v>
                </c:pt>
                <c:pt idx="1">
                  <c:v>109.23</c:v>
                </c:pt>
                <c:pt idx="2">
                  <c:v>106.73</c:v>
                </c:pt>
                <c:pt idx="3">
                  <c:v>106.66</c:v>
                </c:pt>
                <c:pt idx="4">
                  <c:v>110.06</c:v>
                </c:pt>
              </c:numCache>
            </c:numRef>
          </c:val>
          <c:extLst>
            <c:ext xmlns:c16="http://schemas.microsoft.com/office/drawing/2014/chart" uri="{C3380CC4-5D6E-409C-BE32-E72D297353CC}">
              <c16:uniqueId val="{00000000-9AEA-4600-807E-53CDC5174C9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108.84</c:v>
                </c:pt>
                <c:pt idx="3">
                  <c:v>105.92</c:v>
                </c:pt>
                <c:pt idx="4">
                  <c:v>106.01</c:v>
                </c:pt>
              </c:numCache>
            </c:numRef>
          </c:val>
          <c:smooth val="0"/>
          <c:extLst>
            <c:ext xmlns:c16="http://schemas.microsoft.com/office/drawing/2014/chart" uri="{C3380CC4-5D6E-409C-BE32-E72D297353CC}">
              <c16:uniqueId val="{00000001-9AEA-4600-807E-53CDC5174C9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42.86</c:v>
                </c:pt>
                <c:pt idx="1">
                  <c:v>43.68</c:v>
                </c:pt>
                <c:pt idx="2">
                  <c:v>44.53</c:v>
                </c:pt>
                <c:pt idx="3">
                  <c:v>45.71</c:v>
                </c:pt>
                <c:pt idx="4">
                  <c:v>46.62</c:v>
                </c:pt>
              </c:numCache>
            </c:numRef>
          </c:val>
          <c:extLst>
            <c:ext xmlns:c16="http://schemas.microsoft.com/office/drawing/2014/chart" uri="{C3380CC4-5D6E-409C-BE32-E72D297353CC}">
              <c16:uniqueId val="{00000000-C8A7-473A-BC8A-897065F47B9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51.29</c:v>
                </c:pt>
                <c:pt idx="3">
                  <c:v>52.2</c:v>
                </c:pt>
                <c:pt idx="4">
                  <c:v>52.7</c:v>
                </c:pt>
              </c:numCache>
            </c:numRef>
          </c:val>
          <c:smooth val="0"/>
          <c:extLst>
            <c:ext xmlns:c16="http://schemas.microsoft.com/office/drawing/2014/chart" uri="{C3380CC4-5D6E-409C-BE32-E72D297353CC}">
              <c16:uniqueId val="{00000001-C8A7-473A-BC8A-897065F47B9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6.82</c:v>
                </c:pt>
                <c:pt idx="1">
                  <c:v>6.45</c:v>
                </c:pt>
                <c:pt idx="2">
                  <c:v>5.76</c:v>
                </c:pt>
                <c:pt idx="3">
                  <c:v>5.07</c:v>
                </c:pt>
                <c:pt idx="4">
                  <c:v>4.34</c:v>
                </c:pt>
              </c:numCache>
            </c:numRef>
          </c:val>
          <c:extLst>
            <c:ext xmlns:c16="http://schemas.microsoft.com/office/drawing/2014/chart" uri="{C3380CC4-5D6E-409C-BE32-E72D297353CC}">
              <c16:uniqueId val="{00000000-8361-4D18-987D-B8DB5303FBB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19.61</c:v>
                </c:pt>
                <c:pt idx="3">
                  <c:v>20.73</c:v>
                </c:pt>
                <c:pt idx="4">
                  <c:v>22.86</c:v>
                </c:pt>
              </c:numCache>
            </c:numRef>
          </c:val>
          <c:smooth val="0"/>
          <c:extLst>
            <c:ext xmlns:c16="http://schemas.microsoft.com/office/drawing/2014/chart" uri="{C3380CC4-5D6E-409C-BE32-E72D297353CC}">
              <c16:uniqueId val="{00000001-8361-4D18-987D-B8DB5303FBB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8A6-4ADA-9FD3-72334AEAE6B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6.02</c:v>
                </c:pt>
                <c:pt idx="3">
                  <c:v>7.78</c:v>
                </c:pt>
                <c:pt idx="4">
                  <c:v>9.59</c:v>
                </c:pt>
              </c:numCache>
            </c:numRef>
          </c:val>
          <c:smooth val="0"/>
          <c:extLst>
            <c:ext xmlns:c16="http://schemas.microsoft.com/office/drawing/2014/chart" uri="{C3380CC4-5D6E-409C-BE32-E72D297353CC}">
              <c16:uniqueId val="{00000001-F8A6-4ADA-9FD3-72334AEAE6B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428.31</c:v>
                </c:pt>
                <c:pt idx="1">
                  <c:v>422.4</c:v>
                </c:pt>
                <c:pt idx="2">
                  <c:v>344.41</c:v>
                </c:pt>
                <c:pt idx="3">
                  <c:v>374.59</c:v>
                </c:pt>
                <c:pt idx="4">
                  <c:v>335.51</c:v>
                </c:pt>
              </c:numCache>
            </c:numRef>
          </c:val>
          <c:extLst>
            <c:ext xmlns:c16="http://schemas.microsoft.com/office/drawing/2014/chart" uri="{C3380CC4-5D6E-409C-BE32-E72D297353CC}">
              <c16:uniqueId val="{00000000-5BDB-43C1-9863-BEE6ACBDA58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378.56</c:v>
                </c:pt>
                <c:pt idx="3">
                  <c:v>364.46</c:v>
                </c:pt>
                <c:pt idx="4">
                  <c:v>338.89</c:v>
                </c:pt>
              </c:numCache>
            </c:numRef>
          </c:val>
          <c:smooth val="0"/>
          <c:extLst>
            <c:ext xmlns:c16="http://schemas.microsoft.com/office/drawing/2014/chart" uri="{C3380CC4-5D6E-409C-BE32-E72D297353CC}">
              <c16:uniqueId val="{00000001-5BDB-43C1-9863-BEE6ACBDA58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532.29</c:v>
                </c:pt>
                <c:pt idx="1">
                  <c:v>544.64</c:v>
                </c:pt>
                <c:pt idx="2">
                  <c:v>550.21</c:v>
                </c:pt>
                <c:pt idx="3">
                  <c:v>529.74</c:v>
                </c:pt>
                <c:pt idx="4">
                  <c:v>535.17999999999995</c:v>
                </c:pt>
              </c:numCache>
            </c:numRef>
          </c:val>
          <c:extLst>
            <c:ext xmlns:c16="http://schemas.microsoft.com/office/drawing/2014/chart" uri="{C3380CC4-5D6E-409C-BE32-E72D297353CC}">
              <c16:uniqueId val="{00000000-9FEA-48FD-A4B8-738F124D25B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395.68</c:v>
                </c:pt>
                <c:pt idx="3">
                  <c:v>403.72</c:v>
                </c:pt>
                <c:pt idx="4">
                  <c:v>400.21</c:v>
                </c:pt>
              </c:numCache>
            </c:numRef>
          </c:val>
          <c:smooth val="0"/>
          <c:extLst>
            <c:ext xmlns:c16="http://schemas.microsoft.com/office/drawing/2014/chart" uri="{C3380CC4-5D6E-409C-BE32-E72D297353CC}">
              <c16:uniqueId val="{00000001-9FEA-48FD-A4B8-738F124D25B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99.19</c:v>
                </c:pt>
                <c:pt idx="1">
                  <c:v>100.01</c:v>
                </c:pt>
                <c:pt idx="2">
                  <c:v>97.41</c:v>
                </c:pt>
                <c:pt idx="3">
                  <c:v>96.11</c:v>
                </c:pt>
                <c:pt idx="4">
                  <c:v>101</c:v>
                </c:pt>
              </c:numCache>
            </c:numRef>
          </c:val>
          <c:extLst>
            <c:ext xmlns:c16="http://schemas.microsoft.com/office/drawing/2014/chart" uri="{C3380CC4-5D6E-409C-BE32-E72D297353CC}">
              <c16:uniqueId val="{00000000-8C86-47A7-8443-5B68F0A23FC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97.59</c:v>
                </c:pt>
                <c:pt idx="3">
                  <c:v>92.17</c:v>
                </c:pt>
                <c:pt idx="4">
                  <c:v>92.83</c:v>
                </c:pt>
              </c:numCache>
            </c:numRef>
          </c:val>
          <c:smooth val="0"/>
          <c:extLst>
            <c:ext xmlns:c16="http://schemas.microsoft.com/office/drawing/2014/chart" uri="{C3380CC4-5D6E-409C-BE32-E72D297353CC}">
              <c16:uniqueId val="{00000001-8C86-47A7-8443-5B68F0A23FC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138.34</c:v>
                </c:pt>
                <c:pt idx="1">
                  <c:v>136.49</c:v>
                </c:pt>
                <c:pt idx="2">
                  <c:v>140.36000000000001</c:v>
                </c:pt>
                <c:pt idx="3">
                  <c:v>142.55000000000001</c:v>
                </c:pt>
                <c:pt idx="4">
                  <c:v>135.9</c:v>
                </c:pt>
              </c:numCache>
            </c:numRef>
          </c:val>
          <c:extLst>
            <c:ext xmlns:c16="http://schemas.microsoft.com/office/drawing/2014/chart" uri="{C3380CC4-5D6E-409C-BE32-E72D297353CC}">
              <c16:uniqueId val="{00000000-6EFB-414C-AF48-CF795F5B616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181.71</c:v>
                </c:pt>
                <c:pt idx="3">
                  <c:v>188.51</c:v>
                </c:pt>
                <c:pt idx="4">
                  <c:v>189.43</c:v>
                </c:pt>
              </c:numCache>
            </c:numRef>
          </c:val>
          <c:smooth val="0"/>
          <c:extLst>
            <c:ext xmlns:c16="http://schemas.microsoft.com/office/drawing/2014/chart" uri="{C3380CC4-5D6E-409C-BE32-E72D297353CC}">
              <c16:uniqueId val="{00000001-6EFB-414C-AF48-CF795F5B616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J1" zoomScaleNormal="100" workbookViewId="0">
      <selection activeCell="J1" sqref="J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熊本県　阿蘇市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f>データ!$R$6</f>
        <v>24526</v>
      </c>
      <c r="AM8" s="65"/>
      <c r="AN8" s="65"/>
      <c r="AO8" s="65"/>
      <c r="AP8" s="65"/>
      <c r="AQ8" s="65"/>
      <c r="AR8" s="65"/>
      <c r="AS8" s="65"/>
      <c r="AT8" s="36">
        <f>データ!$S$6</f>
        <v>376.3</v>
      </c>
      <c r="AU8" s="37"/>
      <c r="AV8" s="37"/>
      <c r="AW8" s="37"/>
      <c r="AX8" s="37"/>
      <c r="AY8" s="37"/>
      <c r="AZ8" s="37"/>
      <c r="BA8" s="37"/>
      <c r="BB8" s="54">
        <f>データ!$T$6</f>
        <v>65.180000000000007</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68.88</v>
      </c>
      <c r="J10" s="37"/>
      <c r="K10" s="37"/>
      <c r="L10" s="37"/>
      <c r="M10" s="37"/>
      <c r="N10" s="37"/>
      <c r="O10" s="64"/>
      <c r="P10" s="54">
        <f>データ!$P$6</f>
        <v>83.97</v>
      </c>
      <c r="Q10" s="54"/>
      <c r="R10" s="54"/>
      <c r="S10" s="54"/>
      <c r="T10" s="54"/>
      <c r="U10" s="54"/>
      <c r="V10" s="54"/>
      <c r="W10" s="65">
        <f>データ!$Q$6</f>
        <v>2629</v>
      </c>
      <c r="X10" s="65"/>
      <c r="Y10" s="65"/>
      <c r="Z10" s="65"/>
      <c r="AA10" s="65"/>
      <c r="AB10" s="65"/>
      <c r="AC10" s="65"/>
      <c r="AD10" s="2"/>
      <c r="AE10" s="2"/>
      <c r="AF10" s="2"/>
      <c r="AG10" s="2"/>
      <c r="AH10" s="2"/>
      <c r="AI10" s="2"/>
      <c r="AJ10" s="2"/>
      <c r="AK10" s="2"/>
      <c r="AL10" s="65">
        <f>データ!$U$6</f>
        <v>20430</v>
      </c>
      <c r="AM10" s="65"/>
      <c r="AN10" s="65"/>
      <c r="AO10" s="65"/>
      <c r="AP10" s="65"/>
      <c r="AQ10" s="65"/>
      <c r="AR10" s="65"/>
      <c r="AS10" s="65"/>
      <c r="AT10" s="36">
        <f>データ!$V$6</f>
        <v>191.72</v>
      </c>
      <c r="AU10" s="37"/>
      <c r="AV10" s="37"/>
      <c r="AW10" s="37"/>
      <c r="AX10" s="37"/>
      <c r="AY10" s="37"/>
      <c r="AZ10" s="37"/>
      <c r="BA10" s="37"/>
      <c r="BB10" s="54">
        <f>データ!$W$6</f>
        <v>106.56</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hpfo/+LzMKA8y+3FXjX/T31v5CftKFGYM64n5bNlamNYH1+otw0HowYQjU1iPUYT28v7OZTznbhV0nl3XQLKfw==" saltValue="XDGoXA+YZ1A1xD5s1a8hS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432148</v>
      </c>
      <c r="D6" s="20">
        <f t="shared" si="3"/>
        <v>46</v>
      </c>
      <c r="E6" s="20">
        <f t="shared" si="3"/>
        <v>1</v>
      </c>
      <c r="F6" s="20">
        <f t="shared" si="3"/>
        <v>0</v>
      </c>
      <c r="G6" s="20">
        <f t="shared" si="3"/>
        <v>1</v>
      </c>
      <c r="H6" s="20" t="str">
        <f t="shared" si="3"/>
        <v>熊本県　阿蘇市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68.88</v>
      </c>
      <c r="P6" s="21">
        <f t="shared" si="3"/>
        <v>83.97</v>
      </c>
      <c r="Q6" s="21">
        <f t="shared" si="3"/>
        <v>2629</v>
      </c>
      <c r="R6" s="21">
        <f t="shared" si="3"/>
        <v>24526</v>
      </c>
      <c r="S6" s="21">
        <f t="shared" si="3"/>
        <v>376.3</v>
      </c>
      <c r="T6" s="21">
        <f t="shared" si="3"/>
        <v>65.180000000000007</v>
      </c>
      <c r="U6" s="21">
        <f t="shared" si="3"/>
        <v>20430</v>
      </c>
      <c r="V6" s="21">
        <f t="shared" si="3"/>
        <v>191.72</v>
      </c>
      <c r="W6" s="21">
        <f t="shared" si="3"/>
        <v>106.56</v>
      </c>
      <c r="X6" s="22">
        <f>IF(X7="",NA(),X7)</f>
        <v>109.03</v>
      </c>
      <c r="Y6" s="22">
        <f t="shared" ref="Y6:AG6" si="4">IF(Y7="",NA(),Y7)</f>
        <v>109.23</v>
      </c>
      <c r="Z6" s="22">
        <f t="shared" si="4"/>
        <v>106.73</v>
      </c>
      <c r="AA6" s="22">
        <f t="shared" si="4"/>
        <v>106.66</v>
      </c>
      <c r="AB6" s="22">
        <f t="shared" si="4"/>
        <v>110.06</v>
      </c>
      <c r="AC6" s="22">
        <f t="shared" si="4"/>
        <v>108.61</v>
      </c>
      <c r="AD6" s="22">
        <f t="shared" si="4"/>
        <v>108.35</v>
      </c>
      <c r="AE6" s="22">
        <f t="shared" si="4"/>
        <v>108.84</v>
      </c>
      <c r="AF6" s="22">
        <f t="shared" si="4"/>
        <v>105.92</v>
      </c>
      <c r="AG6" s="22">
        <f t="shared" si="4"/>
        <v>106.01</v>
      </c>
      <c r="AH6" s="21" t="str">
        <f>IF(AH7="","",IF(AH7="-","【-】","【"&amp;SUBSTITUTE(TEXT(AH7,"#,##0.00"),"-","△")&amp;"】"))</f>
        <v>【108.24】</v>
      </c>
      <c r="AI6" s="21">
        <f>IF(AI7="",NA(),AI7)</f>
        <v>0</v>
      </c>
      <c r="AJ6" s="21">
        <f t="shared" ref="AJ6:AR6" si="5">IF(AJ7="",NA(),AJ7)</f>
        <v>0</v>
      </c>
      <c r="AK6" s="21">
        <f t="shared" si="5"/>
        <v>0</v>
      </c>
      <c r="AL6" s="21">
        <f t="shared" si="5"/>
        <v>0</v>
      </c>
      <c r="AM6" s="21">
        <f t="shared" si="5"/>
        <v>0</v>
      </c>
      <c r="AN6" s="22">
        <f t="shared" si="5"/>
        <v>3.59</v>
      </c>
      <c r="AO6" s="22">
        <f t="shared" si="5"/>
        <v>3.98</v>
      </c>
      <c r="AP6" s="22">
        <f t="shared" si="5"/>
        <v>6.02</v>
      </c>
      <c r="AQ6" s="22">
        <f t="shared" si="5"/>
        <v>7.78</v>
      </c>
      <c r="AR6" s="22">
        <f t="shared" si="5"/>
        <v>9.59</v>
      </c>
      <c r="AS6" s="21" t="str">
        <f>IF(AS7="","",IF(AS7="-","【-】","【"&amp;SUBSTITUTE(TEXT(AS7,"#,##0.00"),"-","△")&amp;"】"))</f>
        <v>【1.50】</v>
      </c>
      <c r="AT6" s="22">
        <f>IF(AT7="",NA(),AT7)</f>
        <v>428.31</v>
      </c>
      <c r="AU6" s="22">
        <f t="shared" ref="AU6:BC6" si="6">IF(AU7="",NA(),AU7)</f>
        <v>422.4</v>
      </c>
      <c r="AV6" s="22">
        <f t="shared" si="6"/>
        <v>344.41</v>
      </c>
      <c r="AW6" s="22">
        <f t="shared" si="6"/>
        <v>374.59</v>
      </c>
      <c r="AX6" s="22">
        <f t="shared" si="6"/>
        <v>335.51</v>
      </c>
      <c r="AY6" s="22">
        <f t="shared" si="6"/>
        <v>379.08</v>
      </c>
      <c r="AZ6" s="22">
        <f t="shared" si="6"/>
        <v>367.55</v>
      </c>
      <c r="BA6" s="22">
        <f t="shared" si="6"/>
        <v>378.56</v>
      </c>
      <c r="BB6" s="22">
        <f t="shared" si="6"/>
        <v>364.46</v>
      </c>
      <c r="BC6" s="22">
        <f t="shared" si="6"/>
        <v>338.89</v>
      </c>
      <c r="BD6" s="21" t="str">
        <f>IF(BD7="","",IF(BD7="-","【-】","【"&amp;SUBSTITUTE(TEXT(BD7,"#,##0.00"),"-","△")&amp;"】"))</f>
        <v>【243.36】</v>
      </c>
      <c r="BE6" s="22">
        <f>IF(BE7="",NA(),BE7)</f>
        <v>532.29</v>
      </c>
      <c r="BF6" s="22">
        <f t="shared" ref="BF6:BN6" si="7">IF(BF7="",NA(),BF7)</f>
        <v>544.64</v>
      </c>
      <c r="BG6" s="22">
        <f t="shared" si="7"/>
        <v>550.21</v>
      </c>
      <c r="BH6" s="22">
        <f t="shared" si="7"/>
        <v>529.74</v>
      </c>
      <c r="BI6" s="22">
        <f t="shared" si="7"/>
        <v>535.17999999999995</v>
      </c>
      <c r="BJ6" s="22">
        <f t="shared" si="7"/>
        <v>398.98</v>
      </c>
      <c r="BK6" s="22">
        <f t="shared" si="7"/>
        <v>418.68</v>
      </c>
      <c r="BL6" s="22">
        <f t="shared" si="7"/>
        <v>395.68</v>
      </c>
      <c r="BM6" s="22">
        <f t="shared" si="7"/>
        <v>403.72</v>
      </c>
      <c r="BN6" s="22">
        <f t="shared" si="7"/>
        <v>400.21</v>
      </c>
      <c r="BO6" s="21" t="str">
        <f>IF(BO7="","",IF(BO7="-","【-】","【"&amp;SUBSTITUTE(TEXT(BO7,"#,##0.00"),"-","△")&amp;"】"))</f>
        <v>【265.93】</v>
      </c>
      <c r="BP6" s="22">
        <f>IF(BP7="",NA(),BP7)</f>
        <v>99.19</v>
      </c>
      <c r="BQ6" s="22">
        <f t="shared" ref="BQ6:BY6" si="8">IF(BQ7="",NA(),BQ7)</f>
        <v>100.01</v>
      </c>
      <c r="BR6" s="22">
        <f t="shared" si="8"/>
        <v>97.41</v>
      </c>
      <c r="BS6" s="22">
        <f t="shared" si="8"/>
        <v>96.11</v>
      </c>
      <c r="BT6" s="22">
        <f t="shared" si="8"/>
        <v>101</v>
      </c>
      <c r="BU6" s="22">
        <f t="shared" si="8"/>
        <v>98.64</v>
      </c>
      <c r="BV6" s="22">
        <f t="shared" si="8"/>
        <v>94.78</v>
      </c>
      <c r="BW6" s="22">
        <f t="shared" si="8"/>
        <v>97.59</v>
      </c>
      <c r="BX6" s="22">
        <f t="shared" si="8"/>
        <v>92.17</v>
      </c>
      <c r="BY6" s="22">
        <f t="shared" si="8"/>
        <v>92.83</v>
      </c>
      <c r="BZ6" s="21" t="str">
        <f>IF(BZ7="","",IF(BZ7="-","【-】","【"&amp;SUBSTITUTE(TEXT(BZ7,"#,##0.00"),"-","△")&amp;"】"))</f>
        <v>【97.82】</v>
      </c>
      <c r="CA6" s="22">
        <f>IF(CA7="",NA(),CA7)</f>
        <v>138.34</v>
      </c>
      <c r="CB6" s="22">
        <f t="shared" ref="CB6:CJ6" si="9">IF(CB7="",NA(),CB7)</f>
        <v>136.49</v>
      </c>
      <c r="CC6" s="22">
        <f t="shared" si="9"/>
        <v>140.36000000000001</v>
      </c>
      <c r="CD6" s="22">
        <f t="shared" si="9"/>
        <v>142.55000000000001</v>
      </c>
      <c r="CE6" s="22">
        <f t="shared" si="9"/>
        <v>135.9</v>
      </c>
      <c r="CF6" s="22">
        <f t="shared" si="9"/>
        <v>178.92</v>
      </c>
      <c r="CG6" s="22">
        <f t="shared" si="9"/>
        <v>181.3</v>
      </c>
      <c r="CH6" s="22">
        <f t="shared" si="9"/>
        <v>181.71</v>
      </c>
      <c r="CI6" s="22">
        <f t="shared" si="9"/>
        <v>188.51</v>
      </c>
      <c r="CJ6" s="22">
        <f t="shared" si="9"/>
        <v>189.43</v>
      </c>
      <c r="CK6" s="21" t="str">
        <f>IF(CK7="","",IF(CK7="-","【-】","【"&amp;SUBSTITUTE(TEXT(CK7,"#,##0.00"),"-","△")&amp;"】"))</f>
        <v>【177.56】</v>
      </c>
      <c r="CL6" s="22">
        <f>IF(CL7="",NA(),CL7)</f>
        <v>67.09</v>
      </c>
      <c r="CM6" s="22">
        <f t="shared" ref="CM6:CU6" si="10">IF(CM7="",NA(),CM7)</f>
        <v>66.540000000000006</v>
      </c>
      <c r="CN6" s="22">
        <f t="shared" si="10"/>
        <v>65.59</v>
      </c>
      <c r="CO6" s="22">
        <f t="shared" si="10"/>
        <v>66.88</v>
      </c>
      <c r="CP6" s="22">
        <f t="shared" si="10"/>
        <v>65.900000000000006</v>
      </c>
      <c r="CQ6" s="22">
        <f t="shared" si="10"/>
        <v>55.14</v>
      </c>
      <c r="CR6" s="22">
        <f t="shared" si="10"/>
        <v>55.89</v>
      </c>
      <c r="CS6" s="22">
        <f t="shared" si="10"/>
        <v>55.72</v>
      </c>
      <c r="CT6" s="22">
        <f t="shared" si="10"/>
        <v>55.31</v>
      </c>
      <c r="CU6" s="22">
        <f t="shared" si="10"/>
        <v>55.14</v>
      </c>
      <c r="CV6" s="21" t="str">
        <f>IF(CV7="","",IF(CV7="-","【-】","【"&amp;SUBSTITUTE(TEXT(CV7,"#,##0.00"),"-","△")&amp;"】"))</f>
        <v>【59.81】</v>
      </c>
      <c r="CW6" s="22">
        <f>IF(CW7="",NA(),CW7)</f>
        <v>74.069999999999993</v>
      </c>
      <c r="CX6" s="22">
        <f t="shared" ref="CX6:DF6" si="11">IF(CX7="",NA(),CX7)</f>
        <v>74.540000000000006</v>
      </c>
      <c r="CY6" s="22">
        <f t="shared" si="11"/>
        <v>75.14</v>
      </c>
      <c r="CZ6" s="22">
        <f t="shared" si="11"/>
        <v>74.319999999999993</v>
      </c>
      <c r="DA6" s="22">
        <f t="shared" si="11"/>
        <v>74.69</v>
      </c>
      <c r="DB6" s="22">
        <f t="shared" si="11"/>
        <v>81.39</v>
      </c>
      <c r="DC6" s="22">
        <f t="shared" si="11"/>
        <v>81.27</v>
      </c>
      <c r="DD6" s="22">
        <f t="shared" si="11"/>
        <v>81.260000000000005</v>
      </c>
      <c r="DE6" s="22">
        <f t="shared" si="11"/>
        <v>80.36</v>
      </c>
      <c r="DF6" s="22">
        <f t="shared" si="11"/>
        <v>80.13</v>
      </c>
      <c r="DG6" s="21" t="str">
        <f>IF(DG7="","",IF(DG7="-","【-】","【"&amp;SUBSTITUTE(TEXT(DG7,"#,##0.00"),"-","△")&amp;"】"))</f>
        <v>【89.42】</v>
      </c>
      <c r="DH6" s="22">
        <f>IF(DH7="",NA(),DH7)</f>
        <v>42.86</v>
      </c>
      <c r="DI6" s="22">
        <f t="shared" ref="DI6:DQ6" si="12">IF(DI7="",NA(),DI7)</f>
        <v>43.68</v>
      </c>
      <c r="DJ6" s="22">
        <f t="shared" si="12"/>
        <v>44.53</v>
      </c>
      <c r="DK6" s="22">
        <f t="shared" si="12"/>
        <v>45.71</v>
      </c>
      <c r="DL6" s="22">
        <f t="shared" si="12"/>
        <v>46.62</v>
      </c>
      <c r="DM6" s="22">
        <f t="shared" si="12"/>
        <v>49.92</v>
      </c>
      <c r="DN6" s="22">
        <f t="shared" si="12"/>
        <v>50.63</v>
      </c>
      <c r="DO6" s="22">
        <f t="shared" si="12"/>
        <v>51.29</v>
      </c>
      <c r="DP6" s="22">
        <f t="shared" si="12"/>
        <v>52.2</v>
      </c>
      <c r="DQ6" s="22">
        <f t="shared" si="12"/>
        <v>52.7</v>
      </c>
      <c r="DR6" s="21" t="str">
        <f>IF(DR7="","",IF(DR7="-","【-】","【"&amp;SUBSTITUTE(TEXT(DR7,"#,##0.00"),"-","△")&amp;"】"))</f>
        <v>【52.02】</v>
      </c>
      <c r="DS6" s="22">
        <f>IF(DS7="",NA(),DS7)</f>
        <v>6.82</v>
      </c>
      <c r="DT6" s="22">
        <f t="shared" ref="DT6:EB6" si="13">IF(DT7="",NA(),DT7)</f>
        <v>6.45</v>
      </c>
      <c r="DU6" s="22">
        <f t="shared" si="13"/>
        <v>5.76</v>
      </c>
      <c r="DV6" s="22">
        <f t="shared" si="13"/>
        <v>5.07</v>
      </c>
      <c r="DW6" s="22">
        <f t="shared" si="13"/>
        <v>4.34</v>
      </c>
      <c r="DX6" s="22">
        <f t="shared" si="13"/>
        <v>16.88</v>
      </c>
      <c r="DY6" s="22">
        <f t="shared" si="13"/>
        <v>18.28</v>
      </c>
      <c r="DZ6" s="22">
        <f t="shared" si="13"/>
        <v>19.61</v>
      </c>
      <c r="EA6" s="22">
        <f t="shared" si="13"/>
        <v>20.73</v>
      </c>
      <c r="EB6" s="22">
        <f t="shared" si="13"/>
        <v>22.86</v>
      </c>
      <c r="EC6" s="21" t="str">
        <f>IF(EC7="","",IF(EC7="-","【-】","【"&amp;SUBSTITUTE(TEXT(EC7,"#,##0.00"),"-","△")&amp;"】"))</f>
        <v>【25.37】</v>
      </c>
      <c r="ED6" s="22">
        <f>IF(ED7="",NA(),ED7)</f>
        <v>0.98</v>
      </c>
      <c r="EE6" s="22">
        <f t="shared" ref="EE6:EM6" si="14">IF(EE7="",NA(),EE7)</f>
        <v>0.76</v>
      </c>
      <c r="EF6" s="22">
        <f t="shared" si="14"/>
        <v>0.91</v>
      </c>
      <c r="EG6" s="22">
        <f t="shared" si="14"/>
        <v>0.7</v>
      </c>
      <c r="EH6" s="22">
        <f t="shared" si="14"/>
        <v>0.73</v>
      </c>
      <c r="EI6" s="22">
        <f t="shared" si="14"/>
        <v>0.52</v>
      </c>
      <c r="EJ6" s="22">
        <f t="shared" si="14"/>
        <v>0.53</v>
      </c>
      <c r="EK6" s="22">
        <f t="shared" si="14"/>
        <v>0.48</v>
      </c>
      <c r="EL6" s="22">
        <f t="shared" si="14"/>
        <v>0.5</v>
      </c>
      <c r="EM6" s="22">
        <f t="shared" si="14"/>
        <v>0.41</v>
      </c>
      <c r="EN6" s="21" t="str">
        <f>IF(EN7="","",IF(EN7="-","【-】","【"&amp;SUBSTITUTE(TEXT(EN7,"#,##0.00"),"-","△")&amp;"】"))</f>
        <v>【0.62】</v>
      </c>
    </row>
    <row r="7" spans="1:144" s="23" customFormat="1" x14ac:dyDescent="0.15">
      <c r="A7" s="15"/>
      <c r="B7" s="24">
        <v>2023</v>
      </c>
      <c r="C7" s="24">
        <v>432148</v>
      </c>
      <c r="D7" s="24">
        <v>46</v>
      </c>
      <c r="E7" s="24">
        <v>1</v>
      </c>
      <c r="F7" s="24">
        <v>0</v>
      </c>
      <c r="G7" s="24">
        <v>1</v>
      </c>
      <c r="H7" s="24" t="s">
        <v>93</v>
      </c>
      <c r="I7" s="24" t="s">
        <v>94</v>
      </c>
      <c r="J7" s="24" t="s">
        <v>95</v>
      </c>
      <c r="K7" s="24" t="s">
        <v>96</v>
      </c>
      <c r="L7" s="24" t="s">
        <v>97</v>
      </c>
      <c r="M7" s="24" t="s">
        <v>98</v>
      </c>
      <c r="N7" s="25" t="s">
        <v>99</v>
      </c>
      <c r="O7" s="25">
        <v>68.88</v>
      </c>
      <c r="P7" s="25">
        <v>83.97</v>
      </c>
      <c r="Q7" s="25">
        <v>2629</v>
      </c>
      <c r="R7" s="25">
        <v>24526</v>
      </c>
      <c r="S7" s="25">
        <v>376.3</v>
      </c>
      <c r="T7" s="25">
        <v>65.180000000000007</v>
      </c>
      <c r="U7" s="25">
        <v>20430</v>
      </c>
      <c r="V7" s="25">
        <v>191.72</v>
      </c>
      <c r="W7" s="25">
        <v>106.56</v>
      </c>
      <c r="X7" s="25">
        <v>109.03</v>
      </c>
      <c r="Y7" s="25">
        <v>109.23</v>
      </c>
      <c r="Z7" s="25">
        <v>106.73</v>
      </c>
      <c r="AA7" s="25">
        <v>106.66</v>
      </c>
      <c r="AB7" s="25">
        <v>110.06</v>
      </c>
      <c r="AC7" s="25">
        <v>108.61</v>
      </c>
      <c r="AD7" s="25">
        <v>108.35</v>
      </c>
      <c r="AE7" s="25">
        <v>108.84</v>
      </c>
      <c r="AF7" s="25">
        <v>105.92</v>
      </c>
      <c r="AG7" s="25">
        <v>106.01</v>
      </c>
      <c r="AH7" s="25">
        <v>108.24</v>
      </c>
      <c r="AI7" s="25">
        <v>0</v>
      </c>
      <c r="AJ7" s="25">
        <v>0</v>
      </c>
      <c r="AK7" s="25">
        <v>0</v>
      </c>
      <c r="AL7" s="25">
        <v>0</v>
      </c>
      <c r="AM7" s="25">
        <v>0</v>
      </c>
      <c r="AN7" s="25">
        <v>3.59</v>
      </c>
      <c r="AO7" s="25">
        <v>3.98</v>
      </c>
      <c r="AP7" s="25">
        <v>6.02</v>
      </c>
      <c r="AQ7" s="25">
        <v>7.78</v>
      </c>
      <c r="AR7" s="25">
        <v>9.59</v>
      </c>
      <c r="AS7" s="25">
        <v>1.5</v>
      </c>
      <c r="AT7" s="25">
        <v>428.31</v>
      </c>
      <c r="AU7" s="25">
        <v>422.4</v>
      </c>
      <c r="AV7" s="25">
        <v>344.41</v>
      </c>
      <c r="AW7" s="25">
        <v>374.59</v>
      </c>
      <c r="AX7" s="25">
        <v>335.51</v>
      </c>
      <c r="AY7" s="25">
        <v>379.08</v>
      </c>
      <c r="AZ7" s="25">
        <v>367.55</v>
      </c>
      <c r="BA7" s="25">
        <v>378.56</v>
      </c>
      <c r="BB7" s="25">
        <v>364.46</v>
      </c>
      <c r="BC7" s="25">
        <v>338.89</v>
      </c>
      <c r="BD7" s="25">
        <v>243.36</v>
      </c>
      <c r="BE7" s="25">
        <v>532.29</v>
      </c>
      <c r="BF7" s="25">
        <v>544.64</v>
      </c>
      <c r="BG7" s="25">
        <v>550.21</v>
      </c>
      <c r="BH7" s="25">
        <v>529.74</v>
      </c>
      <c r="BI7" s="25">
        <v>535.17999999999995</v>
      </c>
      <c r="BJ7" s="25">
        <v>398.98</v>
      </c>
      <c r="BK7" s="25">
        <v>418.68</v>
      </c>
      <c r="BL7" s="25">
        <v>395.68</v>
      </c>
      <c r="BM7" s="25">
        <v>403.72</v>
      </c>
      <c r="BN7" s="25">
        <v>400.21</v>
      </c>
      <c r="BO7" s="25">
        <v>265.93</v>
      </c>
      <c r="BP7" s="25">
        <v>99.19</v>
      </c>
      <c r="BQ7" s="25">
        <v>100.01</v>
      </c>
      <c r="BR7" s="25">
        <v>97.41</v>
      </c>
      <c r="BS7" s="25">
        <v>96.11</v>
      </c>
      <c r="BT7" s="25">
        <v>101</v>
      </c>
      <c r="BU7" s="25">
        <v>98.64</v>
      </c>
      <c r="BV7" s="25">
        <v>94.78</v>
      </c>
      <c r="BW7" s="25">
        <v>97.59</v>
      </c>
      <c r="BX7" s="25">
        <v>92.17</v>
      </c>
      <c r="BY7" s="25">
        <v>92.83</v>
      </c>
      <c r="BZ7" s="25">
        <v>97.82</v>
      </c>
      <c r="CA7" s="25">
        <v>138.34</v>
      </c>
      <c r="CB7" s="25">
        <v>136.49</v>
      </c>
      <c r="CC7" s="25">
        <v>140.36000000000001</v>
      </c>
      <c r="CD7" s="25">
        <v>142.55000000000001</v>
      </c>
      <c r="CE7" s="25">
        <v>135.9</v>
      </c>
      <c r="CF7" s="25">
        <v>178.92</v>
      </c>
      <c r="CG7" s="25">
        <v>181.3</v>
      </c>
      <c r="CH7" s="25">
        <v>181.71</v>
      </c>
      <c r="CI7" s="25">
        <v>188.51</v>
      </c>
      <c r="CJ7" s="25">
        <v>189.43</v>
      </c>
      <c r="CK7" s="25">
        <v>177.56</v>
      </c>
      <c r="CL7" s="25">
        <v>67.09</v>
      </c>
      <c r="CM7" s="25">
        <v>66.540000000000006</v>
      </c>
      <c r="CN7" s="25">
        <v>65.59</v>
      </c>
      <c r="CO7" s="25">
        <v>66.88</v>
      </c>
      <c r="CP7" s="25">
        <v>65.900000000000006</v>
      </c>
      <c r="CQ7" s="25">
        <v>55.14</v>
      </c>
      <c r="CR7" s="25">
        <v>55.89</v>
      </c>
      <c r="CS7" s="25">
        <v>55.72</v>
      </c>
      <c r="CT7" s="25">
        <v>55.31</v>
      </c>
      <c r="CU7" s="25">
        <v>55.14</v>
      </c>
      <c r="CV7" s="25">
        <v>59.81</v>
      </c>
      <c r="CW7" s="25">
        <v>74.069999999999993</v>
      </c>
      <c r="CX7" s="25">
        <v>74.540000000000006</v>
      </c>
      <c r="CY7" s="25">
        <v>75.14</v>
      </c>
      <c r="CZ7" s="25">
        <v>74.319999999999993</v>
      </c>
      <c r="DA7" s="25">
        <v>74.69</v>
      </c>
      <c r="DB7" s="25">
        <v>81.39</v>
      </c>
      <c r="DC7" s="25">
        <v>81.27</v>
      </c>
      <c r="DD7" s="25">
        <v>81.260000000000005</v>
      </c>
      <c r="DE7" s="25">
        <v>80.36</v>
      </c>
      <c r="DF7" s="25">
        <v>80.13</v>
      </c>
      <c r="DG7" s="25">
        <v>89.42</v>
      </c>
      <c r="DH7" s="25">
        <v>42.86</v>
      </c>
      <c r="DI7" s="25">
        <v>43.68</v>
      </c>
      <c r="DJ7" s="25">
        <v>44.53</v>
      </c>
      <c r="DK7" s="25">
        <v>45.71</v>
      </c>
      <c r="DL7" s="25">
        <v>46.62</v>
      </c>
      <c r="DM7" s="25">
        <v>49.92</v>
      </c>
      <c r="DN7" s="25">
        <v>50.63</v>
      </c>
      <c r="DO7" s="25">
        <v>51.29</v>
      </c>
      <c r="DP7" s="25">
        <v>52.2</v>
      </c>
      <c r="DQ7" s="25">
        <v>52.7</v>
      </c>
      <c r="DR7" s="25">
        <v>52.02</v>
      </c>
      <c r="DS7" s="25">
        <v>6.82</v>
      </c>
      <c r="DT7" s="25">
        <v>6.45</v>
      </c>
      <c r="DU7" s="25">
        <v>5.76</v>
      </c>
      <c r="DV7" s="25">
        <v>5.07</v>
      </c>
      <c r="DW7" s="25">
        <v>4.34</v>
      </c>
      <c r="DX7" s="25">
        <v>16.88</v>
      </c>
      <c r="DY7" s="25">
        <v>18.28</v>
      </c>
      <c r="DZ7" s="25">
        <v>19.61</v>
      </c>
      <c r="EA7" s="25">
        <v>20.73</v>
      </c>
      <c r="EB7" s="25">
        <v>22.86</v>
      </c>
      <c r="EC7" s="25">
        <v>25.37</v>
      </c>
      <c r="ED7" s="25">
        <v>0.98</v>
      </c>
      <c r="EE7" s="25">
        <v>0.76</v>
      </c>
      <c r="EF7" s="25">
        <v>0.91</v>
      </c>
      <c r="EG7" s="25">
        <v>0.7</v>
      </c>
      <c r="EH7" s="25">
        <v>0.73</v>
      </c>
      <c r="EI7" s="25">
        <v>0.52</v>
      </c>
      <c r="EJ7" s="25">
        <v>0.53</v>
      </c>
      <c r="EK7" s="25">
        <v>0.48</v>
      </c>
      <c r="EL7" s="25">
        <v>0.5</v>
      </c>
      <c r="EM7" s="25">
        <v>0.41</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市原　多喜男</cp:lastModifiedBy>
  <cp:lastPrinted>2025-02-03T02:20:47Z</cp:lastPrinted>
  <dcterms:created xsi:type="dcterms:W3CDTF">2025-01-24T06:55:37Z</dcterms:created>
  <dcterms:modified xsi:type="dcterms:W3CDTF">2025-02-04T03:08:51Z</dcterms:modified>
  <cp:category/>
</cp:coreProperties>
</file>