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総務部\財政課\財政係\⑦決算統計\R5（R6事務）\01_公営企業\通知・照会\250121_ 【0205(水)〆】公営企業に係る経営比較分析表（令和５年度決算）の分析等について（依頼）\03_提出\"/>
    </mc:Choice>
  </mc:AlternateContent>
  <xr:revisionPtr revIDLastSave="0" documentId="13_ncr:1_{3D9079AF-C197-4003-B241-BD6C162F7543}" xr6:coauthVersionLast="47" xr6:coauthVersionMax="47" xr10:uidLastSave="{00000000-0000-0000-0000-000000000000}"/>
  <workbookProtection workbookAlgorithmName="SHA-512" workbookHashValue="6RMyjnsri2oijpySh4Z6USsQiAuDbJ/kuthYGWYS+wzoSwWwyDcmOo/MDiVKW46ik3r6QCtPDWicTuT39AYdiA==" workbookSaltValue="hWuQhzb6Jy1Z0nqWthM6pQ==" workbookSpinCount="100000" lockStructure="1"/>
  <bookViews>
    <workbookView xWindow="120" yWindow="240" windowWidth="19575" windowHeight="1351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<sst xmlns="http://schemas.openxmlformats.org/spreadsheetml/2006/main" count="228" uniqueCount="111">
  <si>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</si>
  <si>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</si>
  <si>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</si>
  <si>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</si>
  <si>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</si>
  <si>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</si>
  <si>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</si>
  <si>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</si>
  <si>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</si>
  <si>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</si>
  <si>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</si>
  <si>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</si>
  <si>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</si>
  <si>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</si>
  <si>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</si>
  <si>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</si>
  <si>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</si>
  <si>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</si>
  <si>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</si>
  <si>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</si>
  <si>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</si>
  <si>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</si>
  <si>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</si>
  <si>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</si>
  <si>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</si>
  <si>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</si>
  <si>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</si>
  <si>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</si>
  <si>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</si>
  <si>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</si>
  <si>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</si>
  <si>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</si>
  <si>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</si>
  <si>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</si>
  <si>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</si>
  <si>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</si>
  <si>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</si>
  <si>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</si>
  <si>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</si>
  <si>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</si>
  <si>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</si>
  <si>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</si>
  <si>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</si>
  <si>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</si>
  <si>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</si>
  <si>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</si>
  <si>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</si>
  <si>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</si>
  <si>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</si>
  <si>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</si>
  <si>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</si>
  <si>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</si>
  <si>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</si>
  <si>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</si>
  <si>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</si>
  <si>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</si>
  <si>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</si>
  <si>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</si>
  <si>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</si>
  <si>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</si>
  <si>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</si>
  <si>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</si>
  <si>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</si>
  <si>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</si>
  <si>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</si>
  <si>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</si>
  <si>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</si>
  <si>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</si>
  <si>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</si>
  <si>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</si>
  <si>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</si>
  <si>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</si>
  <si>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</si>
  <si>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</si>
  <si>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</si>
  <si>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</si>
  <si>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</si>
  <si>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</si>
  <si>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</si>
  <si>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</si>
  <si>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</si>
  <si>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</si>
  <si>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</si>
  <si>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</si>
  <si>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</si>
  <si>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</si>
  <si>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</si>
  <si>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</si>
  <si>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</si>
  <si>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</si>
  <si>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</si>
  <si>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</si>
  <si>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</si>
  <si>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</si>
  <si>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</si>
  <si>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</si>
  <si>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</si>
  <si>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</si>
  <si>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</si>
  <si>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</si>
  <si>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</si>
  <si>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</si>
  <si>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</si>
  <si>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</si>
  <si>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</si>
  <si>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</si>
  <si>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</si>
  <si>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</si>
  <si>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主に資産減耗費や動力費の減が影響したことで、経常収益が経常費用を大きく上回りました。②累積欠損金比率につきましては、現在は累積欠損金は発生していません。③流動比率は、前年度より減少していますが、必要とされる1年以内に支払うべき債務に対して支払うことができる現金等があることを示す100%以上となっていることから、経営の健全性は概ね保たれている状況といえます。④企業債残高対給水収益比率は、旧簡易水道事業の企業債借入れによるものが影響し、類似団体平均値を大きく超えていますが、毎年度の企業債借入額がその年度の企業債償還額を上回らない額とするなど、改善を図ります。⑤料金回収率は、前年度と比較して供給単価が増、給水原価が減となったことから前年度を上回りました。⑥給水原価は、地下水を水源としているため、類似団体平均と比較して低い状況です。⑦施設利用率は、地形などの影響から多数の施設を保有しているため低い状況です。⑧有収率は、漏水調査や早期漏水修繕に取り組みましたが、人口流出に伴う有収水量の減少や、漏水件数も前年と比較しての多かったことから前年度よりも減少したと考えられます。</t>
    <rPh sb="17" eb="19">
      <t>ドウリョク</t>
    </rPh>
    <rPh sb="19" eb="20">
      <t>ヒ</t>
    </rPh>
    <rPh sb="31" eb="33">
      <t>ケイジョウ</t>
    </rPh>
    <rPh sb="33" eb="35">
      <t>シュウエキ</t>
    </rPh>
    <rPh sb="36" eb="38">
      <t>ケイジョウ</t>
    </rPh>
    <rPh sb="38" eb="40">
      <t>ヒヨウ</t>
    </rPh>
    <rPh sb="41" eb="42">
      <t>オオ</t>
    </rPh>
    <rPh sb="97" eb="99">
      <t>ゲンショウ</t>
    </rPh>
    <rPh sb="297" eb="300">
      <t>ゼンネンド</t>
    </rPh>
    <rPh sb="301" eb="303">
      <t>ヒカク</t>
    </rPh>
    <rPh sb="305" eb="307">
      <t>キョウキュウ</t>
    </rPh>
    <rPh sb="307" eb="309">
      <t>タンカ</t>
    </rPh>
    <rPh sb="310" eb="311">
      <t>ゾウ</t>
    </rPh>
    <rPh sb="312" eb="314">
      <t>キュウスイ</t>
    </rPh>
    <rPh sb="314" eb="316">
      <t>ゲンカ</t>
    </rPh>
    <rPh sb="317" eb="318">
      <t>ゲン</t>
    </rPh>
    <rPh sb="326" eb="329">
      <t>ゼンネンド</t>
    </rPh>
    <rPh sb="330" eb="332">
      <t>ウワマワ</t>
    </rPh>
    <rPh sb="441" eb="443">
      <t>ジンコウ</t>
    </rPh>
    <rPh sb="443" eb="445">
      <t>リュウシュツ</t>
    </rPh>
    <rPh sb="446" eb="447">
      <t>トモナ</t>
    </rPh>
    <rPh sb="448" eb="450">
      <t>ユウシュウ</t>
    </rPh>
    <rPh sb="450" eb="452">
      <t>スイリョウ</t>
    </rPh>
    <rPh sb="453" eb="455">
      <t>ゲンショウ</t>
    </rPh>
    <rPh sb="459" eb="461">
      <t>ケンスウ</t>
    </rPh>
    <rPh sb="462" eb="464">
      <t>ゼンネン</t>
    </rPh>
    <rPh sb="465" eb="467">
      <t>ヒカク</t>
    </rPh>
    <rPh sb="470" eb="471">
      <t>オオ</t>
    </rPh>
    <rPh sb="478" eb="481">
      <t>ゼンネンド</t>
    </rPh>
    <rPh sb="484" eb="486">
      <t>ゲンショウ</t>
    </rPh>
    <rPh sb="489" eb="490">
      <t>カンガ</t>
    </rPh>
    <phoneticPr fontId="4"/>
  </si>
  <si>
    <t>①有形固定資産減価償却率は、若干上昇傾向にありますが、類似団体平均と比較しても同様な状況であり、水道水の安定供給に影響を及ぼす状況ではありません。②管路経年化率は、上昇傾向にあり、類似団体平均を超えている状況です。③管路更新率は、老朽化が進んだ配水管の更新を重点的に実施したため前年度を上回りました。</t>
    <rPh sb="115" eb="118">
      <t>ロウキュウカ</t>
    </rPh>
    <rPh sb="119" eb="120">
      <t>スス</t>
    </rPh>
    <rPh sb="122" eb="125">
      <t>ハイスイカン</t>
    </rPh>
    <rPh sb="126" eb="128">
      <t>コウシン</t>
    </rPh>
    <rPh sb="129" eb="132">
      <t>ジュウテンテキ</t>
    </rPh>
    <rPh sb="133" eb="135">
      <t>ジッシ</t>
    </rPh>
    <rPh sb="139" eb="141">
      <t>ゼンネン</t>
    </rPh>
    <rPh sb="141" eb="142">
      <t>ド</t>
    </rPh>
    <rPh sb="143" eb="145">
      <t>ウワマワ</t>
    </rPh>
    <phoneticPr fontId="4"/>
  </si>
  <si>
    <t>　人口減少による有収水量の減少とそれに伴い料金収入が減少していく中、老朽化した水道施設の維持・更新に係る経費の増加等により厳しい事業運営が見込まれます。
　今後は、菊池市水道ビジョン（経営戦略）に基づき、適切な維持管理により現有資産を有効に活用します。また、施設更新時にはダウンサイジング等を踏まえながら施設の再構築を図り、施設利用率の向上を目指すとともに、老朽化の進んだ管路を計画的に更新し、さらに有収率の改善を図ることで、持続可能な経営を行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</si>
</sst>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c:v>
                </c:pt>
                <c:pt idx="1">
                  <c:v>0.91</c:v>
                </c:pt>
                <c:pt idx="2">
                  <c:v>0.92</c:v>
                </c:pt>
                <c:pt idx="3">
                  <c:v>0.41</c:v>
                </c:pt>
                <c:pt idx="4">
                  <c:v>0.63</c:v>
                </c:pt>
              </c:numCache>
            </c:numRef>
          </c:val>
          <c:extLst>
            <c:ext xmlns:c16="http://schemas.microsoft.com/office/drawing/2014/chart" uri="{C3380CC4-5D6E-409C-BE32-E72D297353CC}">
              <c16:uniqueId val="{00000000-54DA-4B20-9278-192E11FE6E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54DA-4B20-9278-192E11FE6E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35.630000000000003</c:v>
                </c:pt>
                <c:pt idx="1">
                  <c:v>35.99</c:v>
                </c:pt>
                <c:pt idx="2">
                  <c:v>38.72</c:v>
                </c:pt>
                <c:pt idx="3">
                  <c:v>39.86</c:v>
                </c:pt>
                <c:pt idx="4">
                  <c:v>39.19</c:v>
                </c:pt>
              </c:numCache>
            </c:numRef>
          </c:val>
          <c:extLst>
            <c:ext xmlns:c16="http://schemas.microsoft.com/office/drawing/2014/chart" uri="{C3380CC4-5D6E-409C-BE32-E72D297353CC}">
              <c16:uniqueId val="{00000000-D28D-469D-8FE4-10F96EE887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D28D-469D-8FE4-10F96EE887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83.92</c:v>
                </c:pt>
                <c:pt idx="1">
                  <c:v>84.53</c:v>
                </c:pt>
                <c:pt idx="2">
                  <c:v>84.69</c:v>
                </c:pt>
                <c:pt idx="3">
                  <c:v>82.89</c:v>
                </c:pt>
                <c:pt idx="4">
                  <c:v>82.64</c:v>
                </c:pt>
              </c:numCache>
            </c:numRef>
          </c:val>
          <c:extLst>
            <c:ext xmlns:c16="http://schemas.microsoft.com/office/drawing/2014/chart" uri="{C3380CC4-5D6E-409C-BE32-E72D297353CC}">
              <c16:uniqueId val="{00000000-6956-4570-967E-070EE9D26C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6956-4570-967E-070EE9D26C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112.87</c:v>
                </c:pt>
                <c:pt idx="1">
                  <c:v>112.1</c:v>
                </c:pt>
                <c:pt idx="2">
                  <c:v>108.92</c:v>
                </c:pt>
                <c:pt idx="3">
                  <c:v>110.99</c:v>
                </c:pt>
                <c:pt idx="4">
                  <c:v>116.74</c:v>
                </c:pt>
              </c:numCache>
            </c:numRef>
          </c:val>
          <c:extLst>
            <c:ext xmlns:c16="http://schemas.microsoft.com/office/drawing/2014/chart" uri="{C3380CC4-5D6E-409C-BE32-E72D297353CC}">
              <c16:uniqueId val="{00000000-2354-4395-A42E-A154AB3088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2354-4395-A42E-A154AB3088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43.17</c:v>
                </c:pt>
                <c:pt idx="1">
                  <c:v>44.24</c:v>
                </c:pt>
                <c:pt idx="2">
                  <c:v>45.59</c:v>
                </c:pt>
                <c:pt idx="3">
                  <c:v>47.47</c:v>
                </c:pt>
                <c:pt idx="4">
                  <c:v>47.8</c:v>
                </c:pt>
              </c:numCache>
            </c:numRef>
          </c:val>
          <c:extLst>
            <c:ext xmlns:c16="http://schemas.microsoft.com/office/drawing/2014/chart" uri="{C3380CC4-5D6E-409C-BE32-E72D297353CC}">
              <c16:uniqueId val="{00000000-61CF-442D-A9C8-07489F549E4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61CF-442D-A9C8-07489F549E4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19.260000000000002</c:v>
                </c:pt>
                <c:pt idx="1">
                  <c:v>20.239999999999998</c:v>
                </c:pt>
                <c:pt idx="2">
                  <c:v>22.47</c:v>
                </c:pt>
                <c:pt idx="3">
                  <c:v>25.1</c:v>
                </c:pt>
                <c:pt idx="4">
                  <c:v>27.73</c:v>
                </c:pt>
              </c:numCache>
            </c:numRef>
          </c:val>
          <c:extLst>
            <c:ext xmlns:c16="http://schemas.microsoft.com/office/drawing/2014/chart" uri="{C3380CC4-5D6E-409C-BE32-E72D297353CC}">
              <c16:uniqueId val="{00000000-A54C-418F-9E50-C891ABD93BE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A54C-418F-9E50-C891ABD93BE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F7-417E-B486-BF86474556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33F7-417E-B486-BF86474556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173.75</c:v>
                </c:pt>
                <c:pt idx="1">
                  <c:v>170.28</c:v>
                </c:pt>
                <c:pt idx="2">
                  <c:v>180.31</c:v>
                </c:pt>
                <c:pt idx="3">
                  <c:v>195.89</c:v>
                </c:pt>
                <c:pt idx="4">
                  <c:v>176.14</c:v>
                </c:pt>
              </c:numCache>
            </c:numRef>
          </c:val>
          <c:extLst>
            <c:ext xmlns:c16="http://schemas.microsoft.com/office/drawing/2014/chart" uri="{C3380CC4-5D6E-409C-BE32-E72D297353CC}">
              <c16:uniqueId val="{00000000-C5DD-4D8D-9E1E-94DB4D252C9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C5DD-4D8D-9E1E-94DB4D252C9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623.41</c:v>
                </c:pt>
                <c:pt idx="1">
                  <c:v>602.84</c:v>
                </c:pt>
                <c:pt idx="2">
                  <c:v>609.04999999999995</c:v>
                </c:pt>
                <c:pt idx="3">
                  <c:v>583.04</c:v>
                </c:pt>
                <c:pt idx="4">
                  <c:v>599.80999999999995</c:v>
                </c:pt>
              </c:numCache>
            </c:numRef>
          </c:val>
          <c:extLst>
            <c:ext xmlns:c16="http://schemas.microsoft.com/office/drawing/2014/chart" uri="{C3380CC4-5D6E-409C-BE32-E72D297353CC}">
              <c16:uniqueId val="{00000000-288D-4288-ADB2-96E336D26D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288D-4288-ADB2-96E336D26D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105.71</c:v>
                </c:pt>
                <c:pt idx="1">
                  <c:v>105.8</c:v>
                </c:pt>
                <c:pt idx="2">
                  <c:v>101.48</c:v>
                </c:pt>
                <c:pt idx="3">
                  <c:v>104.18</c:v>
                </c:pt>
                <c:pt idx="4">
                  <c:v>109.97</c:v>
                </c:pt>
              </c:numCache>
            </c:numRef>
          </c:val>
          <c:extLst>
            <c:ext xmlns:c16="http://schemas.microsoft.com/office/drawing/2014/chart" uri="{C3380CC4-5D6E-409C-BE32-E72D297353CC}">
              <c16:uniqueId val="{00000000-38E4-4BB0-B3BD-6B004A26F7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38E4-4BB0-B3BD-6B004A26F7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131.19</c:v>
                </c:pt>
                <c:pt idx="1">
                  <c:v>131.01</c:v>
                </c:pt>
                <c:pt idx="2">
                  <c:v>138.30000000000001</c:v>
                </c:pt>
                <c:pt idx="3">
                  <c:v>133.69</c:v>
                </c:pt>
                <c:pt idx="4">
                  <c:v>128.12</c:v>
                </c:pt>
              </c:numCache>
            </c:numRef>
          </c:val>
          <c:extLst>
            <c:ext xmlns:c16="http://schemas.microsoft.com/office/drawing/2014/chart" uri="{C3380CC4-5D6E-409C-BE32-E72D297353CC}">
              <c16:uniqueId val="{00000000-1B87-4180-A7F3-B61CB74DD3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1B87-4180-A7F3-B61CB74DD3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菊池市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9"/>
      <c r="D7" s="59"/>
      <c r="E7" s="59"/>
      <c r="F7" s="59"/>
      <c r="G7" s="59"/>
      <c r="H7" s="59"/>
      <c r="I7" s="58" t="s">
        <v>2</v>
      </c>
      <c r="J7" s="59"/>
      <c r="K7" s="59"/>
      <c r="L7" s="59"/>
      <c r="M7" s="59"/>
      <c r="N7" s="59"/>
      <c r="O7" s="60"/>
      <c r="P7" s="61" t="s">
        <v>3</v>
      </c>
      <c r="Q7" s="61"/>
      <c r="R7" s="61"/>
      <c r="S7" s="61"/>
      <c r="T7" s="61"/>
      <c r="U7" s="61"/>
      <c r="V7" s="61"/>
      <c r="W7" s="61" t="s">
        <v>4</v>
      </c>
      <c r="X7" s="61"/>
      <c r="Y7" s="61"/>
      <c r="Z7" s="61"/>
      <c r="AA7" s="61"/>
      <c r="AB7" s="61"/>
      <c r="AC7" s="61"/>
      <c r="AD7" s="61" t="s">
        <v>5</v>
      </c>
      <c r="AE7" s="61"/>
      <c r="AF7" s="61"/>
      <c r="AG7" s="61"/>
      <c r="AH7" s="61"/>
      <c r="AI7" s="61"/>
      <c r="AJ7" s="61"/>
      <c r="AK7" s="2"/>
      <c r="AL7" s="61" t="s">
        <v>6</v>
      </c>
      <c r="AM7" s="61"/>
      <c r="AN7" s="61"/>
      <c r="AO7" s="61"/>
      <c r="AP7" s="61"/>
      <c r="AQ7" s="61"/>
      <c r="AR7" s="61"/>
      <c r="AS7" s="61"/>
      <c r="AT7" s="58" t="s">
        <v>7</v>
      </c>
      <c r="AU7" s="59"/>
      <c r="AV7" s="59"/>
      <c r="AW7" s="59"/>
      <c r="AX7" s="59"/>
      <c r="AY7" s="59"/>
      <c r="AZ7" s="59"/>
      <c r="BA7" s="59"/>
      <c r="BB7" s="61" t="s">
        <v>8</v>
      </c>
      <c r="BC7" s="61"/>
      <c r="BD7" s="61"/>
      <c r="BE7" s="61"/>
      <c r="BF7" s="61"/>
      <c r="BG7" s="61"/>
      <c r="BH7" s="61"/>
      <c r="BI7" s="61"/>
      <c r="BJ7" s="3"/>
      <c r="BK7" s="3"/>
      <c r="BL7" s="66" t="s">
        <v>9</v>
      </c>
      <c r="BM7" s="67"/>
      <c r="BN7" s="67"/>
      <c r="BO7" s="67"/>
      <c r="BP7" s="67"/>
      <c r="BQ7" s="67"/>
      <c r="BR7" s="67"/>
      <c r="BS7" s="67"/>
      <c r="BT7" s="67"/>
      <c r="BU7" s="67"/>
      <c r="BV7" s="67"/>
      <c r="BW7" s="67"/>
      <c r="BX7" s="67"/>
      <c r="BY7" s="68"/>
    </row>
    <row r="8" spans="1:78" ht="18.75" customHeight="1" x14ac:dyDescent="0.15">
      <c r="A8" s="2"/>
      <c r="B8" s="69" t="str">
        <f>データ!$I$6</f>
        <v>法適用</v>
      </c>
      <c r="C8" s="70"/>
      <c r="D8" s="70"/>
      <c r="E8" s="70"/>
      <c r="F8" s="70"/>
      <c r="G8" s="70"/>
      <c r="H8" s="70"/>
      <c r="I8" s="69" t="str">
        <f>データ!$J$6</f>
        <v>水道事業</v>
      </c>
      <c r="J8" s="70"/>
      <c r="K8" s="70"/>
      <c r="L8" s="70"/>
      <c r="M8" s="70"/>
      <c r="N8" s="70"/>
      <c r="O8" s="71"/>
      <c r="P8" s="72" t="str">
        <f>データ!$K$6</f>
        <v>末端給水事業</v>
      </c>
      <c r="Q8" s="72"/>
      <c r="R8" s="72"/>
      <c r="S8" s="72"/>
      <c r="T8" s="72"/>
      <c r="U8" s="72"/>
      <c r="V8" s="72"/>
      <c r="W8" s="72" t="str">
        <f>データ!$L$6</f>
        <v>A5</v>
      </c>
      <c r="X8" s="72"/>
      <c r="Y8" s="72"/>
      <c r="Z8" s="72"/>
      <c r="AA8" s="72"/>
      <c r="AB8" s="72"/>
      <c r="AC8" s="72"/>
      <c r="AD8" s="72" t="str">
        <f>データ!$M$6</f>
        <v>非設置</v>
      </c>
      <c r="AE8" s="72"/>
      <c r="AF8" s="72"/>
      <c r="AG8" s="72"/>
      <c r="AH8" s="72"/>
      <c r="AI8" s="72"/>
      <c r="AJ8" s="72"/>
      <c r="AK8" s="2"/>
      <c r="AL8" s="55">
        <f>データ!$R$6</f>
        <v>46814</v>
      </c>
      <c r="AM8" s="55"/>
      <c r="AN8" s="55"/>
      <c r="AO8" s="55"/>
      <c r="AP8" s="55"/>
      <c r="AQ8" s="55"/>
      <c r="AR8" s="55"/>
      <c r="AS8" s="55"/>
      <c r="AT8" s="52">
        <f>データ!$S$6</f>
        <v>276.85000000000002</v>
      </c>
      <c r="AU8" s="53"/>
      <c r="AV8" s="53"/>
      <c r="AW8" s="53"/>
      <c r="AX8" s="53"/>
      <c r="AY8" s="53"/>
      <c r="AZ8" s="53"/>
      <c r="BA8" s="53"/>
      <c r="BB8" s="42">
        <f>データ!$T$6</f>
        <v>169.1</v>
      </c>
      <c r="BC8" s="42"/>
      <c r="BD8" s="42"/>
      <c r="BE8" s="42"/>
      <c r="BF8" s="42"/>
      <c r="BG8" s="42"/>
      <c r="BH8" s="42"/>
      <c r="BI8" s="42"/>
      <c r="BJ8" s="3"/>
      <c r="BK8" s="3"/>
      <c r="BL8" s="73" t="s">
        <v>10</v>
      </c>
      <c r="BM8" s="74"/>
      <c r="BN8" s="56" t="s">
        <v>11</v>
      </c>
      <c r="BO8" s="56"/>
      <c r="BP8" s="56"/>
      <c r="BQ8" s="56"/>
      <c r="BR8" s="56"/>
      <c r="BS8" s="56"/>
      <c r="BT8" s="56"/>
      <c r="BU8" s="56"/>
      <c r="BV8" s="56"/>
      <c r="BW8" s="56"/>
      <c r="BX8" s="56"/>
      <c r="BY8" s="57"/>
    </row>
    <row r="9" spans="1:78" ht="18.75" customHeight="1" x14ac:dyDescent="0.15">
      <c r="A9" s="2"/>
      <c r="B9" s="58" t="s">
        <v>12</v>
      </c>
      <c r="C9" s="59"/>
      <c r="D9" s="59"/>
      <c r="E9" s="59"/>
      <c r="F9" s="59"/>
      <c r="G9" s="59"/>
      <c r="H9" s="59"/>
      <c r="I9" s="58" t="s">
        <v>13</v>
      </c>
      <c r="J9" s="59"/>
      <c r="K9" s="59"/>
      <c r="L9" s="59"/>
      <c r="M9" s="59"/>
      <c r="N9" s="59"/>
      <c r="O9" s="60"/>
      <c r="P9" s="61" t="s">
        <v>14</v>
      </c>
      <c r="Q9" s="61"/>
      <c r="R9" s="61"/>
      <c r="S9" s="61"/>
      <c r="T9" s="61"/>
      <c r="U9" s="61"/>
      <c r="V9" s="61"/>
      <c r="W9" s="61" t="s">
        <v>15</v>
      </c>
      <c r="X9" s="61"/>
      <c r="Y9" s="61"/>
      <c r="Z9" s="61"/>
      <c r="AA9" s="61"/>
      <c r="AB9" s="61"/>
      <c r="AC9" s="61"/>
      <c r="AD9" s="2"/>
      <c r="AE9" s="2"/>
      <c r="AF9" s="2"/>
      <c r="AG9" s="2"/>
      <c r="AH9" s="2"/>
      <c r="AI9" s="2"/>
      <c r="AJ9" s="2"/>
      <c r="AK9" s="2"/>
      <c r="AL9" s="61" t="s">
        <v>16</v>
      </c>
      <c r="AM9" s="61"/>
      <c r="AN9" s="61"/>
      <c r="AO9" s="61"/>
      <c r="AP9" s="61"/>
      <c r="AQ9" s="61"/>
      <c r="AR9" s="61"/>
      <c r="AS9" s="61"/>
      <c r="AT9" s="58" t="s">
        <v>17</v>
      </c>
      <c r="AU9" s="59"/>
      <c r="AV9" s="59"/>
      <c r="AW9" s="59"/>
      <c r="AX9" s="59"/>
      <c r="AY9" s="59"/>
      <c r="AZ9" s="59"/>
      <c r="BA9" s="59"/>
      <c r="BB9" s="61" t="s">
        <v>18</v>
      </c>
      <c r="BC9" s="61"/>
      <c r="BD9" s="61"/>
      <c r="BE9" s="61"/>
      <c r="BF9" s="61"/>
      <c r="BG9" s="61"/>
      <c r="BH9" s="61"/>
      <c r="BI9" s="61"/>
      <c r="BJ9" s="3"/>
      <c r="BK9" s="3"/>
      <c r="BL9" s="62" t="s">
        <v>19</v>
      </c>
      <c r="BM9" s="63"/>
      <c r="BN9" s="64" t="s">
        <v>20</v>
      </c>
      <c r="BO9" s="64"/>
      <c r="BP9" s="64"/>
      <c r="BQ9" s="64"/>
      <c r="BR9" s="64"/>
      <c r="BS9" s="64"/>
      <c r="BT9" s="64"/>
      <c r="BU9" s="64"/>
      <c r="BV9" s="64"/>
      <c r="BW9" s="64"/>
      <c r="BX9" s="64"/>
      <c r="BY9" s="65"/>
    </row>
    <row r="10" spans="1:78" ht="18.75" customHeight="1" x14ac:dyDescent="0.15">
      <c r="A10" s="2"/>
      <c r="B10" s="52" t="str">
        <f>データ!$N$6</f>
        <v>-</v>
      </c>
      <c r="C10" s="53"/>
      <c r="D10" s="53"/>
      <c r="E10" s="53"/>
      <c r="F10" s="53"/>
      <c r="G10" s="53"/>
      <c r="H10" s="53"/>
      <c r="I10" s="52">
        <f>データ!$O$6</f>
        <v>45.34</v>
      </c>
      <c r="J10" s="53"/>
      <c r="K10" s="53"/>
      <c r="L10" s="53"/>
      <c r="M10" s="53"/>
      <c r="N10" s="53"/>
      <c r="O10" s="54"/>
      <c r="P10" s="42">
        <f>データ!$P$6</f>
        <v>73.39</v>
      </c>
      <c r="Q10" s="42"/>
      <c r="R10" s="42"/>
      <c r="S10" s="42"/>
      <c r="T10" s="42"/>
      <c r="U10" s="42"/>
      <c r="V10" s="42"/>
      <c r="W10" s="55">
        <f>データ!$Q$6</f>
        <v>2780</v>
      </c>
      <c r="X10" s="55"/>
      <c r="Y10" s="55"/>
      <c r="Z10" s="55"/>
      <c r="AA10" s="55"/>
      <c r="AB10" s="55"/>
      <c r="AC10" s="55"/>
      <c r="AD10" s="2"/>
      <c r="AE10" s="2"/>
      <c r="AF10" s="2"/>
      <c r="AG10" s="2"/>
      <c r="AH10" s="2"/>
      <c r="AI10" s="2"/>
      <c r="AJ10" s="2"/>
      <c r="AK10" s="2"/>
      <c r="AL10" s="55">
        <f>データ!$U$6</f>
        <v>34234</v>
      </c>
      <c r="AM10" s="55"/>
      <c r="AN10" s="55"/>
      <c r="AO10" s="55"/>
      <c r="AP10" s="55"/>
      <c r="AQ10" s="55"/>
      <c r="AR10" s="55"/>
      <c r="AS10" s="55"/>
      <c r="AT10" s="52">
        <f>データ!$V$6</f>
        <v>71.959999999999994</v>
      </c>
      <c r="AU10" s="53"/>
      <c r="AV10" s="53"/>
      <c r="AW10" s="53"/>
      <c r="AX10" s="53"/>
      <c r="AY10" s="53"/>
      <c r="AZ10" s="53"/>
      <c r="BA10" s="53"/>
      <c r="BB10" s="42">
        <f>データ!$W$6</f>
        <v>475.74</v>
      </c>
      <c r="BC10" s="42"/>
      <c r="BD10" s="42"/>
      <c r="BE10" s="42"/>
      <c r="BF10" s="42"/>
      <c r="BG10" s="42"/>
      <c r="BH10" s="42"/>
      <c r="BI10" s="42"/>
      <c r="BJ10" s="2"/>
      <c r="BK10" s="2"/>
      <c r="BL10" s="43" t="s">
        <v>21</v>
      </c>
      <c r="BM10" s="44"/>
      <c r="BN10" s="45" t="s">
        <v>22</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23</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24</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108</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6" t="s">
        <v>109</v>
      </c>
      <c r="BM47" s="87"/>
      <c r="BN47" s="87"/>
      <c r="BO47" s="87"/>
      <c r="BP47" s="87"/>
      <c r="BQ47" s="87"/>
      <c r="BR47" s="87"/>
      <c r="BS47" s="87"/>
      <c r="BT47" s="87"/>
      <c r="BU47" s="87"/>
      <c r="BV47" s="87"/>
      <c r="BW47" s="87"/>
      <c r="BX47" s="87"/>
      <c r="BY47" s="87"/>
      <c r="BZ47" s="8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6"/>
      <c r="BM48" s="87"/>
      <c r="BN48" s="87"/>
      <c r="BO48" s="87"/>
      <c r="BP48" s="87"/>
      <c r="BQ48" s="87"/>
      <c r="BR48" s="87"/>
      <c r="BS48" s="87"/>
      <c r="BT48" s="87"/>
      <c r="BU48" s="87"/>
      <c r="BV48" s="87"/>
      <c r="BW48" s="87"/>
      <c r="BX48" s="87"/>
      <c r="BY48" s="87"/>
      <c r="BZ48" s="8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6"/>
      <c r="BM49" s="87"/>
      <c r="BN49" s="87"/>
      <c r="BO49" s="87"/>
      <c r="BP49" s="87"/>
      <c r="BQ49" s="87"/>
      <c r="BR49" s="87"/>
      <c r="BS49" s="87"/>
      <c r="BT49" s="87"/>
      <c r="BU49" s="87"/>
      <c r="BV49" s="87"/>
      <c r="BW49" s="87"/>
      <c r="BX49" s="87"/>
      <c r="BY49" s="87"/>
      <c r="BZ49" s="8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6"/>
      <c r="BM50" s="87"/>
      <c r="BN50" s="87"/>
      <c r="BO50" s="87"/>
      <c r="BP50" s="87"/>
      <c r="BQ50" s="87"/>
      <c r="BR50" s="87"/>
      <c r="BS50" s="87"/>
      <c r="BT50" s="87"/>
      <c r="BU50" s="87"/>
      <c r="BV50" s="87"/>
      <c r="BW50" s="87"/>
      <c r="BX50" s="87"/>
      <c r="BY50" s="87"/>
      <c r="BZ50" s="8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6"/>
      <c r="BM51" s="87"/>
      <c r="BN51" s="87"/>
      <c r="BO51" s="87"/>
      <c r="BP51" s="87"/>
      <c r="BQ51" s="87"/>
      <c r="BR51" s="87"/>
      <c r="BS51" s="87"/>
      <c r="BT51" s="87"/>
      <c r="BU51" s="87"/>
      <c r="BV51" s="87"/>
      <c r="BW51" s="87"/>
      <c r="BX51" s="87"/>
      <c r="BY51" s="87"/>
      <c r="BZ51" s="8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6"/>
      <c r="BM52" s="87"/>
      <c r="BN52" s="87"/>
      <c r="BO52" s="87"/>
      <c r="BP52" s="87"/>
      <c r="BQ52" s="87"/>
      <c r="BR52" s="87"/>
      <c r="BS52" s="87"/>
      <c r="BT52" s="87"/>
      <c r="BU52" s="87"/>
      <c r="BV52" s="87"/>
      <c r="BW52" s="87"/>
      <c r="BX52" s="87"/>
      <c r="BY52" s="87"/>
      <c r="BZ52" s="8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6"/>
      <c r="BM53" s="87"/>
      <c r="BN53" s="87"/>
      <c r="BO53" s="87"/>
      <c r="BP53" s="87"/>
      <c r="BQ53" s="87"/>
      <c r="BR53" s="87"/>
      <c r="BS53" s="87"/>
      <c r="BT53" s="87"/>
      <c r="BU53" s="87"/>
      <c r="BV53" s="87"/>
      <c r="BW53" s="87"/>
      <c r="BX53" s="87"/>
      <c r="BY53" s="87"/>
      <c r="BZ53" s="8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6"/>
      <c r="BM54" s="87"/>
      <c r="BN54" s="87"/>
      <c r="BO54" s="87"/>
      <c r="BP54" s="87"/>
      <c r="BQ54" s="87"/>
      <c r="BR54" s="87"/>
      <c r="BS54" s="87"/>
      <c r="BT54" s="87"/>
      <c r="BU54" s="87"/>
      <c r="BV54" s="87"/>
      <c r="BW54" s="87"/>
      <c r="BX54" s="87"/>
      <c r="BY54" s="87"/>
      <c r="BZ54" s="8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6"/>
      <c r="BM55" s="87"/>
      <c r="BN55" s="87"/>
      <c r="BO55" s="87"/>
      <c r="BP55" s="87"/>
      <c r="BQ55" s="87"/>
      <c r="BR55" s="87"/>
      <c r="BS55" s="87"/>
      <c r="BT55" s="87"/>
      <c r="BU55" s="87"/>
      <c r="BV55" s="87"/>
      <c r="BW55" s="87"/>
      <c r="BX55" s="87"/>
      <c r="BY55" s="87"/>
      <c r="BZ55" s="8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6"/>
      <c r="BM56" s="87"/>
      <c r="BN56" s="87"/>
      <c r="BO56" s="87"/>
      <c r="BP56" s="87"/>
      <c r="BQ56" s="87"/>
      <c r="BR56" s="87"/>
      <c r="BS56" s="87"/>
      <c r="BT56" s="87"/>
      <c r="BU56" s="87"/>
      <c r="BV56" s="87"/>
      <c r="BW56" s="87"/>
      <c r="BX56" s="87"/>
      <c r="BY56" s="87"/>
      <c r="BZ56" s="8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6"/>
      <c r="BM57" s="87"/>
      <c r="BN57" s="87"/>
      <c r="BO57" s="87"/>
      <c r="BP57" s="87"/>
      <c r="BQ57" s="87"/>
      <c r="BR57" s="87"/>
      <c r="BS57" s="87"/>
      <c r="BT57" s="87"/>
      <c r="BU57" s="87"/>
      <c r="BV57" s="87"/>
      <c r="BW57" s="87"/>
      <c r="BX57" s="87"/>
      <c r="BY57" s="87"/>
      <c r="BZ57" s="8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6"/>
      <c r="BM58" s="87"/>
      <c r="BN58" s="87"/>
      <c r="BO58" s="87"/>
      <c r="BP58" s="87"/>
      <c r="BQ58" s="87"/>
      <c r="BR58" s="87"/>
      <c r="BS58" s="87"/>
      <c r="BT58" s="87"/>
      <c r="BU58" s="87"/>
      <c r="BV58" s="87"/>
      <c r="BW58" s="87"/>
      <c r="BX58" s="87"/>
      <c r="BY58" s="87"/>
      <c r="BZ58" s="8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6"/>
      <c r="BM59" s="87"/>
      <c r="BN59" s="87"/>
      <c r="BO59" s="87"/>
      <c r="BP59" s="87"/>
      <c r="BQ59" s="87"/>
      <c r="BR59" s="87"/>
      <c r="BS59" s="87"/>
      <c r="BT59" s="87"/>
      <c r="BU59" s="87"/>
      <c r="BV59" s="87"/>
      <c r="BW59" s="87"/>
      <c r="BX59" s="87"/>
      <c r="BY59" s="87"/>
      <c r="BZ59" s="88"/>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86"/>
      <c r="BM60" s="87"/>
      <c r="BN60" s="87"/>
      <c r="BO60" s="87"/>
      <c r="BP60" s="87"/>
      <c r="BQ60" s="87"/>
      <c r="BR60" s="87"/>
      <c r="BS60" s="87"/>
      <c r="BT60" s="87"/>
      <c r="BU60" s="87"/>
      <c r="BV60" s="87"/>
      <c r="BW60" s="87"/>
      <c r="BX60" s="87"/>
      <c r="BY60" s="87"/>
      <c r="BZ60" s="88"/>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86"/>
      <c r="BM61" s="87"/>
      <c r="BN61" s="87"/>
      <c r="BO61" s="87"/>
      <c r="BP61" s="87"/>
      <c r="BQ61" s="87"/>
      <c r="BR61" s="87"/>
      <c r="BS61" s="87"/>
      <c r="BT61" s="87"/>
      <c r="BU61" s="87"/>
      <c r="BV61" s="87"/>
      <c r="BW61" s="87"/>
      <c r="BX61" s="87"/>
      <c r="BY61" s="87"/>
      <c r="BZ61" s="8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6"/>
      <c r="BM62" s="87"/>
      <c r="BN62" s="87"/>
      <c r="BO62" s="87"/>
      <c r="BP62" s="87"/>
      <c r="BQ62" s="87"/>
      <c r="BR62" s="87"/>
      <c r="BS62" s="87"/>
      <c r="BT62" s="87"/>
      <c r="BU62" s="87"/>
      <c r="BV62" s="87"/>
      <c r="BW62" s="87"/>
      <c r="BX62" s="87"/>
      <c r="BY62" s="87"/>
      <c r="BZ62" s="8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n3xgrb2l5GlaUeDk8EBdmOuvDXz9V469c6KA8XyCC6RLFaaoKj3B81GtkBGzvpEeipNwEJNsy4ZZKlT156A7A==" saltValue="htGNs+g9SQzPfZ7YtI8F5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432105</v>
      </c>
      <c r="D6" s="20">
        <f t="shared" si="3"/>
        <v>46</v>
      </c>
      <c r="E6" s="20">
        <f t="shared" si="3"/>
        <v>1</v>
      </c>
      <c r="F6" s="20">
        <f t="shared" si="3"/>
        <v>0</v>
      </c>
      <c r="G6" s="20">
        <f t="shared" si="3"/>
        <v>1</v>
      </c>
      <c r="H6" s="20" t="str">
        <f t="shared" si="3"/>
        <v>熊本県　菊池市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45.34</v>
      </c>
      <c r="P6" s="21">
        <f t="shared" si="3"/>
        <v>73.39</v>
      </c>
      <c r="Q6" s="21">
        <f t="shared" si="3"/>
        <v>2780</v>
      </c>
      <c r="R6" s="21">
        <f t="shared" si="3"/>
        <v>46814</v>
      </c>
      <c r="S6" s="21">
        <f t="shared" si="3"/>
        <v>276.85000000000002</v>
      </c>
      <c r="T6" s="21">
        <f t="shared" si="3"/>
        <v>169.1</v>
      </c>
      <c r="U6" s="21">
        <f t="shared" si="3"/>
        <v>34234</v>
      </c>
      <c r="V6" s="21">
        <f t="shared" si="3"/>
        <v>71.959999999999994</v>
      </c>
      <c r="W6" s="21">
        <f t="shared" si="3"/>
        <v>475.74</v>
      </c>
      <c r="X6" s="22">
        <f>IF(X7="",NA(),X7)</f>
        <v>112.87</v>
      </c>
      <c r="Y6" s="22">
        <f t="shared" ref="Y6:AG6" si="4">IF(Y7="",NA(),Y7)</f>
        <v>112.1</v>
      </c>
      <c r="Z6" s="22">
        <f t="shared" si="4"/>
        <v>108.92</v>
      </c>
      <c r="AA6" s="22">
        <f t="shared" si="4"/>
        <v>110.99</v>
      </c>
      <c r="AB6" s="22">
        <f t="shared" si="4"/>
        <v>116.74</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3.7</v>
      </c>
      <c r="AO6" s="22">
        <f t="shared" si="5"/>
        <v>4.34</v>
      </c>
      <c r="AP6" s="22">
        <f t="shared" si="5"/>
        <v>4.6900000000000004</v>
      </c>
      <c r="AQ6" s="22">
        <f t="shared" si="5"/>
        <v>4.72</v>
      </c>
      <c r="AR6" s="22">
        <f t="shared" si="5"/>
        <v>5.76</v>
      </c>
      <c r="AS6" s="21" t="str">
        <f>IF(AS7="","",IF(AS7="-","【-】","【"&amp;SUBSTITUTE(TEXT(AS7,"#,##0.00"),"-","△")&amp;"】"))</f>
        <v>【1.50】</v>
      </c>
      <c r="AT6" s="22">
        <f>IF(AT7="",NA(),AT7)</f>
        <v>173.75</v>
      </c>
      <c r="AU6" s="22">
        <f t="shared" ref="AU6:BC6" si="6">IF(AU7="",NA(),AU7)</f>
        <v>170.28</v>
      </c>
      <c r="AV6" s="22">
        <f t="shared" si="6"/>
        <v>180.31</v>
      </c>
      <c r="AW6" s="22">
        <f t="shared" si="6"/>
        <v>195.89</v>
      </c>
      <c r="AX6" s="22">
        <f t="shared" si="6"/>
        <v>176.14</v>
      </c>
      <c r="AY6" s="22">
        <f t="shared" si="6"/>
        <v>365.18</v>
      </c>
      <c r="AZ6" s="22">
        <f t="shared" si="6"/>
        <v>327.77</v>
      </c>
      <c r="BA6" s="22">
        <f t="shared" si="6"/>
        <v>338.02</v>
      </c>
      <c r="BB6" s="22">
        <f t="shared" si="6"/>
        <v>345.94</v>
      </c>
      <c r="BC6" s="22">
        <f t="shared" si="6"/>
        <v>329.7</v>
      </c>
      <c r="BD6" s="21" t="str">
        <f>IF(BD7="","",IF(BD7="-","【-】","【"&amp;SUBSTITUTE(TEXT(BD7,"#,##0.00"),"-","△")&amp;"】"))</f>
        <v>【243.36】</v>
      </c>
      <c r="BE6" s="22">
        <f>IF(BE7="",NA(),BE7)</f>
        <v>623.41</v>
      </c>
      <c r="BF6" s="22">
        <f t="shared" ref="BF6:BN6" si="7">IF(BF7="",NA(),BF7)</f>
        <v>602.84</v>
      </c>
      <c r="BG6" s="22">
        <f t="shared" si="7"/>
        <v>609.04999999999995</v>
      </c>
      <c r="BH6" s="22">
        <f t="shared" si="7"/>
        <v>583.04</v>
      </c>
      <c r="BI6" s="22">
        <f t="shared" si="7"/>
        <v>599.80999999999995</v>
      </c>
      <c r="BJ6" s="22">
        <f t="shared" si="7"/>
        <v>371.65</v>
      </c>
      <c r="BK6" s="22">
        <f t="shared" si="7"/>
        <v>397.1</v>
      </c>
      <c r="BL6" s="22">
        <f t="shared" si="7"/>
        <v>379.91</v>
      </c>
      <c r="BM6" s="22">
        <f t="shared" si="7"/>
        <v>386.61</v>
      </c>
      <c r="BN6" s="22">
        <f t="shared" si="7"/>
        <v>381.56</v>
      </c>
      <c r="BO6" s="21" t="str">
        <f>IF(BO7="","",IF(BO7="-","【-】","【"&amp;SUBSTITUTE(TEXT(BO7,"#,##0.00"),"-","△")&amp;"】"))</f>
        <v>【265.93】</v>
      </c>
      <c r="BP6" s="22">
        <f>IF(BP7="",NA(),BP7)</f>
        <v>105.71</v>
      </c>
      <c r="BQ6" s="22">
        <f t="shared" ref="BQ6:BY6" si="8">IF(BQ7="",NA(),BQ7)</f>
        <v>105.8</v>
      </c>
      <c r="BR6" s="22">
        <f t="shared" si="8"/>
        <v>101.48</v>
      </c>
      <c r="BS6" s="22">
        <f t="shared" si="8"/>
        <v>104.18</v>
      </c>
      <c r="BT6" s="22">
        <f t="shared" si="8"/>
        <v>109.97</v>
      </c>
      <c r="BU6" s="22">
        <f t="shared" si="8"/>
        <v>98.77</v>
      </c>
      <c r="BV6" s="22">
        <f t="shared" si="8"/>
        <v>95.79</v>
      </c>
      <c r="BW6" s="22">
        <f t="shared" si="8"/>
        <v>98.3</v>
      </c>
      <c r="BX6" s="22">
        <f t="shared" si="8"/>
        <v>93.82</v>
      </c>
      <c r="BY6" s="22">
        <f t="shared" si="8"/>
        <v>95.04</v>
      </c>
      <c r="BZ6" s="21" t="str">
        <f>IF(BZ7="","",IF(BZ7="-","【-】","【"&amp;SUBSTITUTE(TEXT(BZ7,"#,##0.00"),"-","△")&amp;"】"))</f>
        <v>【97.82】</v>
      </c>
      <c r="CA6" s="22">
        <f>IF(CA7="",NA(),CA7)</f>
        <v>131.19</v>
      </c>
      <c r="CB6" s="22">
        <f t="shared" ref="CB6:CJ6" si="9">IF(CB7="",NA(),CB7)</f>
        <v>131.01</v>
      </c>
      <c r="CC6" s="22">
        <f t="shared" si="9"/>
        <v>138.30000000000001</v>
      </c>
      <c r="CD6" s="22">
        <f t="shared" si="9"/>
        <v>133.69</v>
      </c>
      <c r="CE6" s="22">
        <f t="shared" si="9"/>
        <v>128.12</v>
      </c>
      <c r="CF6" s="22">
        <f t="shared" si="9"/>
        <v>173.67</v>
      </c>
      <c r="CG6" s="22">
        <f t="shared" si="9"/>
        <v>171.13</v>
      </c>
      <c r="CH6" s="22">
        <f t="shared" si="9"/>
        <v>173.7</v>
      </c>
      <c r="CI6" s="22">
        <f t="shared" si="9"/>
        <v>178.94</v>
      </c>
      <c r="CJ6" s="22">
        <f t="shared" si="9"/>
        <v>180.19</v>
      </c>
      <c r="CK6" s="21" t="str">
        <f>IF(CK7="","",IF(CK7="-","【-】","【"&amp;SUBSTITUTE(TEXT(CK7,"#,##0.00"),"-","△")&amp;"】"))</f>
        <v>【177.56】</v>
      </c>
      <c r="CL6" s="22">
        <f>IF(CL7="",NA(),CL7)</f>
        <v>35.630000000000003</v>
      </c>
      <c r="CM6" s="22">
        <f t="shared" ref="CM6:CU6" si="10">IF(CM7="",NA(),CM7)</f>
        <v>35.99</v>
      </c>
      <c r="CN6" s="22">
        <f t="shared" si="10"/>
        <v>38.72</v>
      </c>
      <c r="CO6" s="22">
        <f t="shared" si="10"/>
        <v>39.86</v>
      </c>
      <c r="CP6" s="22">
        <f t="shared" si="10"/>
        <v>39.19</v>
      </c>
      <c r="CQ6" s="22">
        <f t="shared" si="10"/>
        <v>59.67</v>
      </c>
      <c r="CR6" s="22">
        <f t="shared" si="10"/>
        <v>60.12</v>
      </c>
      <c r="CS6" s="22">
        <f t="shared" si="10"/>
        <v>60.34</v>
      </c>
      <c r="CT6" s="22">
        <f t="shared" si="10"/>
        <v>59.54</v>
      </c>
      <c r="CU6" s="22">
        <f t="shared" si="10"/>
        <v>59.26</v>
      </c>
      <c r="CV6" s="21" t="str">
        <f>IF(CV7="","",IF(CV7="-","【-】","【"&amp;SUBSTITUTE(TEXT(CV7,"#,##0.00"),"-","△")&amp;"】"))</f>
        <v>【59.81】</v>
      </c>
      <c r="CW6" s="22">
        <f>IF(CW7="",NA(),CW7)</f>
        <v>83.92</v>
      </c>
      <c r="CX6" s="22">
        <f t="shared" ref="CX6:DF6" si="11">IF(CX7="",NA(),CX7)</f>
        <v>84.53</v>
      </c>
      <c r="CY6" s="22">
        <f t="shared" si="11"/>
        <v>84.69</v>
      </c>
      <c r="CZ6" s="22">
        <f t="shared" si="11"/>
        <v>82.89</v>
      </c>
      <c r="DA6" s="22">
        <f t="shared" si="11"/>
        <v>82.64</v>
      </c>
      <c r="DB6" s="22">
        <f t="shared" si="11"/>
        <v>84.6</v>
      </c>
      <c r="DC6" s="22">
        <f t="shared" si="11"/>
        <v>84.24</v>
      </c>
      <c r="DD6" s="22">
        <f t="shared" si="11"/>
        <v>84.19</v>
      </c>
      <c r="DE6" s="22">
        <f t="shared" si="11"/>
        <v>83.93</v>
      </c>
      <c r="DF6" s="22">
        <f t="shared" si="11"/>
        <v>83.84</v>
      </c>
      <c r="DG6" s="21" t="str">
        <f>IF(DG7="","",IF(DG7="-","【-】","【"&amp;SUBSTITUTE(TEXT(DG7,"#,##0.00"),"-","△")&amp;"】"))</f>
        <v>【89.42】</v>
      </c>
      <c r="DH6" s="22">
        <f>IF(DH7="",NA(),DH7)</f>
        <v>43.17</v>
      </c>
      <c r="DI6" s="22">
        <f t="shared" ref="DI6:DQ6" si="12">IF(DI7="",NA(),DI7)</f>
        <v>44.24</v>
      </c>
      <c r="DJ6" s="22">
        <f t="shared" si="12"/>
        <v>45.59</v>
      </c>
      <c r="DK6" s="22">
        <f t="shared" si="12"/>
        <v>47.47</v>
      </c>
      <c r="DL6" s="22">
        <f t="shared" si="12"/>
        <v>47.8</v>
      </c>
      <c r="DM6" s="22">
        <f t="shared" si="12"/>
        <v>48.17</v>
      </c>
      <c r="DN6" s="22">
        <f t="shared" si="12"/>
        <v>48.83</v>
      </c>
      <c r="DO6" s="22">
        <f t="shared" si="12"/>
        <v>49.96</v>
      </c>
      <c r="DP6" s="22">
        <f t="shared" si="12"/>
        <v>50.82</v>
      </c>
      <c r="DQ6" s="22">
        <f t="shared" si="12"/>
        <v>51.82</v>
      </c>
      <c r="DR6" s="21" t="str">
        <f>IF(DR7="","",IF(DR7="-","【-】","【"&amp;SUBSTITUTE(TEXT(DR7,"#,##0.00"),"-","△")&amp;"】"))</f>
        <v>【52.02】</v>
      </c>
      <c r="DS6" s="22">
        <f>IF(DS7="",NA(),DS7)</f>
        <v>19.260000000000002</v>
      </c>
      <c r="DT6" s="22">
        <f t="shared" ref="DT6:EB6" si="13">IF(DT7="",NA(),DT7)</f>
        <v>20.239999999999998</v>
      </c>
      <c r="DU6" s="22">
        <f t="shared" si="13"/>
        <v>22.47</v>
      </c>
      <c r="DV6" s="22">
        <f t="shared" si="13"/>
        <v>25.1</v>
      </c>
      <c r="DW6" s="22">
        <f t="shared" si="13"/>
        <v>27.73</v>
      </c>
      <c r="DX6" s="22">
        <f t="shared" si="13"/>
        <v>17.12</v>
      </c>
      <c r="DY6" s="22">
        <f t="shared" si="13"/>
        <v>18.18</v>
      </c>
      <c r="DZ6" s="22">
        <f t="shared" si="13"/>
        <v>19.32</v>
      </c>
      <c r="EA6" s="22">
        <f t="shared" si="13"/>
        <v>21.16</v>
      </c>
      <c r="EB6" s="22">
        <f t="shared" si="13"/>
        <v>22.72</v>
      </c>
      <c r="EC6" s="21" t="str">
        <f>IF(EC7="","",IF(EC7="-","【-】","【"&amp;SUBSTITUTE(TEXT(EC7,"#,##0.00"),"-","△")&amp;"】"))</f>
        <v>【25.37】</v>
      </c>
      <c r="ED6" s="22">
        <f>IF(ED7="",NA(),ED7)</f>
        <v>0.2</v>
      </c>
      <c r="EE6" s="22">
        <f t="shared" ref="EE6:EM6" si="14">IF(EE7="",NA(),EE7)</f>
        <v>0.91</v>
      </c>
      <c r="EF6" s="22">
        <f t="shared" si="14"/>
        <v>0.92</v>
      </c>
      <c r="EG6" s="22">
        <f t="shared" si="14"/>
        <v>0.41</v>
      </c>
      <c r="EH6" s="22">
        <f t="shared" si="14"/>
        <v>0.63</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432105</v>
      </c>
      <c r="D7" s="24">
        <v>46</v>
      </c>
      <c r="E7" s="24">
        <v>1</v>
      </c>
      <c r="F7" s="24">
        <v>0</v>
      </c>
      <c r="G7" s="24">
        <v>1</v>
      </c>
      <c r="H7" s="24" t="s">
        <v>92</v>
      </c>
      <c r="I7" s="24" t="s">
        <v>93</v>
      </c>
      <c r="J7" s="24" t="s">
        <v>94</v>
      </c>
      <c r="K7" s="24" t="s">
        <v>95</v>
      </c>
      <c r="L7" s="24" t="s">
        <v>96</v>
      </c>
      <c r="M7" s="24" t="s">
        <v>97</v>
      </c>
      <c r="N7" s="25" t="s">
        <v>98</v>
      </c>
      <c r="O7" s="25">
        <v>45.34</v>
      </c>
      <c r="P7" s="25">
        <v>73.39</v>
      </c>
      <c r="Q7" s="25">
        <v>2780</v>
      </c>
      <c r="R7" s="25">
        <v>46814</v>
      </c>
      <c r="S7" s="25">
        <v>276.85000000000002</v>
      </c>
      <c r="T7" s="25">
        <v>169.1</v>
      </c>
      <c r="U7" s="25">
        <v>34234</v>
      </c>
      <c r="V7" s="25">
        <v>71.959999999999994</v>
      </c>
      <c r="W7" s="25">
        <v>475.74</v>
      </c>
      <c r="X7" s="25">
        <v>112.87</v>
      </c>
      <c r="Y7" s="25">
        <v>112.1</v>
      </c>
      <c r="Z7" s="25">
        <v>108.92</v>
      </c>
      <c r="AA7" s="25">
        <v>110.99</v>
      </c>
      <c r="AB7" s="25">
        <v>116.74</v>
      </c>
      <c r="AC7" s="25">
        <v>109.01</v>
      </c>
      <c r="AD7" s="25">
        <v>108.83</v>
      </c>
      <c r="AE7" s="25">
        <v>109.23</v>
      </c>
      <c r="AF7" s="25">
        <v>108.04</v>
      </c>
      <c r="AG7" s="25">
        <v>107.49</v>
      </c>
      <c r="AH7" s="25">
        <v>108.24</v>
      </c>
      <c r="AI7" s="25">
        <v>0</v>
      </c>
      <c r="AJ7" s="25">
        <v>0</v>
      </c>
      <c r="AK7" s="25">
        <v>0</v>
      </c>
      <c r="AL7" s="25">
        <v>0</v>
      </c>
      <c r="AM7" s="25">
        <v>0</v>
      </c>
      <c r="AN7" s="25">
        <v>3.7</v>
      </c>
      <c r="AO7" s="25">
        <v>4.34</v>
      </c>
      <c r="AP7" s="25">
        <v>4.6900000000000004</v>
      </c>
      <c r="AQ7" s="25">
        <v>4.72</v>
      </c>
      <c r="AR7" s="25">
        <v>5.76</v>
      </c>
      <c r="AS7" s="25">
        <v>1.5</v>
      </c>
      <c r="AT7" s="25">
        <v>173.75</v>
      </c>
      <c r="AU7" s="25">
        <v>170.28</v>
      </c>
      <c r="AV7" s="25">
        <v>180.31</v>
      </c>
      <c r="AW7" s="25">
        <v>195.89</v>
      </c>
      <c r="AX7" s="25">
        <v>176.14</v>
      </c>
      <c r="AY7" s="25">
        <v>365.18</v>
      </c>
      <c r="AZ7" s="25">
        <v>327.77</v>
      </c>
      <c r="BA7" s="25">
        <v>338.02</v>
      </c>
      <c r="BB7" s="25">
        <v>345.94</v>
      </c>
      <c r="BC7" s="25">
        <v>329.7</v>
      </c>
      <c r="BD7" s="25">
        <v>243.36</v>
      </c>
      <c r="BE7" s="25">
        <v>623.41</v>
      </c>
      <c r="BF7" s="25">
        <v>602.84</v>
      </c>
      <c r="BG7" s="25">
        <v>609.04999999999995</v>
      </c>
      <c r="BH7" s="25">
        <v>583.04</v>
      </c>
      <c r="BI7" s="25">
        <v>599.80999999999995</v>
      </c>
      <c r="BJ7" s="25">
        <v>371.65</v>
      </c>
      <c r="BK7" s="25">
        <v>397.1</v>
      </c>
      <c r="BL7" s="25">
        <v>379.91</v>
      </c>
      <c r="BM7" s="25">
        <v>386.61</v>
      </c>
      <c r="BN7" s="25">
        <v>381.56</v>
      </c>
      <c r="BO7" s="25">
        <v>265.93</v>
      </c>
      <c r="BP7" s="25">
        <v>105.71</v>
      </c>
      <c r="BQ7" s="25">
        <v>105.8</v>
      </c>
      <c r="BR7" s="25">
        <v>101.48</v>
      </c>
      <c r="BS7" s="25">
        <v>104.18</v>
      </c>
      <c r="BT7" s="25">
        <v>109.97</v>
      </c>
      <c r="BU7" s="25">
        <v>98.77</v>
      </c>
      <c r="BV7" s="25">
        <v>95.79</v>
      </c>
      <c r="BW7" s="25">
        <v>98.3</v>
      </c>
      <c r="BX7" s="25">
        <v>93.82</v>
      </c>
      <c r="BY7" s="25">
        <v>95.04</v>
      </c>
      <c r="BZ7" s="25">
        <v>97.82</v>
      </c>
      <c r="CA7" s="25">
        <v>131.19</v>
      </c>
      <c r="CB7" s="25">
        <v>131.01</v>
      </c>
      <c r="CC7" s="25">
        <v>138.30000000000001</v>
      </c>
      <c r="CD7" s="25">
        <v>133.69</v>
      </c>
      <c r="CE7" s="25">
        <v>128.12</v>
      </c>
      <c r="CF7" s="25">
        <v>173.67</v>
      </c>
      <c r="CG7" s="25">
        <v>171.13</v>
      </c>
      <c r="CH7" s="25">
        <v>173.7</v>
      </c>
      <c r="CI7" s="25">
        <v>178.94</v>
      </c>
      <c r="CJ7" s="25">
        <v>180.19</v>
      </c>
      <c r="CK7" s="25">
        <v>177.56</v>
      </c>
      <c r="CL7" s="25">
        <v>35.630000000000003</v>
      </c>
      <c r="CM7" s="25">
        <v>35.99</v>
      </c>
      <c r="CN7" s="25">
        <v>38.72</v>
      </c>
      <c r="CO7" s="25">
        <v>39.86</v>
      </c>
      <c r="CP7" s="25">
        <v>39.19</v>
      </c>
      <c r="CQ7" s="25">
        <v>59.67</v>
      </c>
      <c r="CR7" s="25">
        <v>60.12</v>
      </c>
      <c r="CS7" s="25">
        <v>60.34</v>
      </c>
      <c r="CT7" s="25">
        <v>59.54</v>
      </c>
      <c r="CU7" s="25">
        <v>59.26</v>
      </c>
      <c r="CV7" s="25">
        <v>59.81</v>
      </c>
      <c r="CW7" s="25">
        <v>83.92</v>
      </c>
      <c r="CX7" s="25">
        <v>84.53</v>
      </c>
      <c r="CY7" s="25">
        <v>84.69</v>
      </c>
      <c r="CZ7" s="25">
        <v>82.89</v>
      </c>
      <c r="DA7" s="25">
        <v>82.64</v>
      </c>
      <c r="DB7" s="25">
        <v>84.6</v>
      </c>
      <c r="DC7" s="25">
        <v>84.24</v>
      </c>
      <c r="DD7" s="25">
        <v>84.19</v>
      </c>
      <c r="DE7" s="25">
        <v>83.93</v>
      </c>
      <c r="DF7" s="25">
        <v>83.84</v>
      </c>
      <c r="DG7" s="25">
        <v>89.42</v>
      </c>
      <c r="DH7" s="25">
        <v>43.17</v>
      </c>
      <c r="DI7" s="25">
        <v>44.24</v>
      </c>
      <c r="DJ7" s="25">
        <v>45.59</v>
      </c>
      <c r="DK7" s="25">
        <v>47.47</v>
      </c>
      <c r="DL7" s="25">
        <v>47.8</v>
      </c>
      <c r="DM7" s="25">
        <v>48.17</v>
      </c>
      <c r="DN7" s="25">
        <v>48.83</v>
      </c>
      <c r="DO7" s="25">
        <v>49.96</v>
      </c>
      <c r="DP7" s="25">
        <v>50.82</v>
      </c>
      <c r="DQ7" s="25">
        <v>51.82</v>
      </c>
      <c r="DR7" s="25">
        <v>52.02</v>
      </c>
      <c r="DS7" s="25">
        <v>19.260000000000002</v>
      </c>
      <c r="DT7" s="25">
        <v>20.239999999999998</v>
      </c>
      <c r="DU7" s="25">
        <v>22.47</v>
      </c>
      <c r="DV7" s="25">
        <v>25.1</v>
      </c>
      <c r="DW7" s="25">
        <v>27.73</v>
      </c>
      <c r="DX7" s="25">
        <v>17.12</v>
      </c>
      <c r="DY7" s="25">
        <v>18.18</v>
      </c>
      <c r="DZ7" s="25">
        <v>19.32</v>
      </c>
      <c r="EA7" s="25">
        <v>21.16</v>
      </c>
      <c r="EB7" s="25">
        <v>22.72</v>
      </c>
      <c r="EC7" s="25">
        <v>25.37</v>
      </c>
      <c r="ED7" s="25">
        <v>0.2</v>
      </c>
      <c r="EE7" s="25">
        <v>0.91</v>
      </c>
      <c r="EF7" s="25">
        <v>0.92</v>
      </c>
      <c r="EG7" s="25">
        <v>0.41</v>
      </c>
      <c r="EH7" s="25">
        <v>0.63</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希美</cp:lastModifiedBy>
  <dcterms:created xsi:type="dcterms:W3CDTF">2025-01-24T06:55:35Z</dcterms:created>
  <dcterms:modified xsi:type="dcterms:W3CDTF">2025-01-28T06:47:28Z</dcterms:modified>
  <cp:category/>
</cp:coreProperties>
</file>