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lgw-fs01\共有ファイル\上下水道局\共通\04 照会・回答\R6\財政課\R7.1.22 公営企業に係る経営比較分析表（令和5年度決算）の分析等について\★回答★\"/>
    </mc:Choice>
  </mc:AlternateContent>
  <xr:revisionPtr revIDLastSave="0" documentId="13_ncr:1_{E5B4F97F-2D44-4C71-A96C-2EE2280B505C}" xr6:coauthVersionLast="36" xr6:coauthVersionMax="36" xr10:uidLastSave="{00000000-0000-0000-0000-000000000000}"/>
  <workbookProtection workbookAlgorithmName="SHA-512" workbookHashValue="pa9SJX+Nyca7Z+i6T9fUypbpunmCfsCO2DXyaouMwzEqfTi7YF+dnDOgng+70CO6g95ykjB+vJOuaGkP6YcprQ==" workbookSaltValue="KApZGiVSrZyk908PvzFlQ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BB10" i="4"/>
  <c r="AT10" i="4"/>
  <c r="AL10" i="4"/>
  <c r="W10" i="4"/>
  <c r="I10" i="4"/>
  <c r="B10" i="4"/>
  <c r="BB8" i="4"/>
  <c r="AT8" i="4"/>
  <c r="P8" i="4"/>
  <c r="I8" i="4"/>
  <c r="B8" i="4"/>
  <c r="B6" i="4"/>
</calcChain>
</file>

<file path=xl/sharedStrings.xml><?xml version="1.0" encoding="utf-8"?>
<sst xmlns="http://schemas.openxmlformats.org/spreadsheetml/2006/main" count="272" uniqueCount="115">
  <si>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</si>
  <si>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</si>
  <si>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</si>
  <si>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</si>
  <si>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</si>
  <si>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</si>
  <si>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</si>
  <si>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</si>
  <si>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</si>
  <si>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</si>
  <si>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</si>
  <si>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</si>
  <si>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</si>
  <si>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</si>
  <si>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</si>
  <si>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</si>
  <si>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</si>
  <si>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</si>
  <si>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</si>
  <si>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</si>
  <si>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</si>
  <si>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</si>
  <si>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</si>
  <si>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</si>
  <si>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</si>
  <si>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</si>
  <si>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</si>
  <si>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</si>
  <si>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</si>
  <si>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</si>
  <si>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</si>
  <si>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</si>
  <si>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</si>
  <si>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</si>
  <si>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</si>
  <si>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</si>
  <si>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</si>
  <si>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</si>
  <si>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</si>
  <si>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</si>
  <si>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</si>
  <si>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</si>
  <si>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</si>
  <si>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</si>
  <si>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</si>
  <si>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</si>
  <si>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</si>
  <si>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</si>
  <si>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</si>
  <si>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</si>
  <si>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</si>
  <si>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</si>
  <si>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</si>
  <si>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</si>
  <si>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</si>
  <si>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</si>
  <si>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</si>
  <si>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</si>
  <si>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</si>
  <si>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</si>
  <si>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</si>
  <si>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</si>
  <si>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</si>
  <si>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</si>
  <si>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</si>
  <si>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</si>
  <si>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</si>
  <si>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</si>
  <si>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</si>
  <si>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</si>
  <si>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</si>
  <si>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</si>
  <si>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</si>
  <si>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</si>
  <si>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</si>
  <si>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</si>
  <si>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</si>
  <si>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</si>
  <si>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</si>
  <si>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</si>
  <si>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</si>
  <si>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</si>
  <si>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</si>
  <si>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</si>
  <si>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</si>
  <si>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</si>
  <si>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</si>
  <si>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</si>
  <si>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</si>
  <si>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</si>
  <si>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</si>
  <si>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</si>
  <si>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</si>
  <si>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水俣市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</si>
  <si>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</si>
  <si>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</si>
  <si>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</si>
  <si>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</si>
  <si>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</si>
  <si>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</si>
  <si>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</si>
  <si>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</si>
  <si>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</si>
  <si>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</si>
  <si>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</si>
  <si>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</si>
  <si>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</si>
  <si>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</si>
  <si>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</si>
  <si>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</si>
  <si>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</si>
  <si>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①経常収支比率は100％を上回っており、かつ②累積欠損金等もないため、概ね健全な経営と言える。
③流動比率は短期的な債務に対する支払能力を表すものだが、流動負債に対して流動資産が上回っていることから十分な支払能力を有していると言える。
④企業債残高対給水収益比率は類似団体と比べ、低い水準であるが、人口減少等に伴い給水収益が減少していること、水道施設の大規模な更新工事に伴い企業債借り入れが必要となることなどから、今後指数は増加していくものと予想される。
⑤料金回収率は100％を上回っているが、減価償却費の増加に伴い令和4年度から従来の指数より10ポイント以上低い水準で推移している。
⑥給水原価は近年の大規模な建設改良工事に伴う減価償却費の増加により令和4年度から従来の指数より10円以上高い水準で推移している。
⑦施設利用率は平均値よりも低い水準である。これは人口減少に伴い１日の平均配水量が年々減少傾向にあること、配水量に対して施設能力が過大になっていることが原因である。遊休状態の施設は無いが今後、負荷率、最大稼働率と照らし合わせ、本市の人口に見合った水道施設の統廃合（ダウンサイジング）も視野に入れ、適正な施設利用率を目指す必要がある。
⑧有収率は類似団体より高い水準を維持しているが、毎年行っている漏水調査や修繕と同じくらい新たな漏水も発生しているため指数はほぼ横ばいである。</t>
    <rPh sb="76" eb="80">
      <t>リュウドウフサイ</t>
    </rPh>
    <rPh sb="81" eb="82">
      <t>タイ</t>
    </rPh>
    <rPh sb="84" eb="86">
      <t>リュウドウ</t>
    </rPh>
    <rPh sb="86" eb="88">
      <t>シサン</t>
    </rPh>
    <rPh sb="89" eb="91">
      <t>ウワマワ</t>
    </rPh>
    <rPh sb="248" eb="253">
      <t>ゲンカショウキャクヒ</t>
    </rPh>
    <rPh sb="254" eb="256">
      <t>ゾウカ</t>
    </rPh>
    <rPh sb="257" eb="258">
      <t>トモナ</t>
    </rPh>
    <rPh sb="259" eb="261">
      <t>レイワ</t>
    </rPh>
    <rPh sb="262" eb="264">
      <t>ネンド</t>
    </rPh>
    <rPh sb="266" eb="268">
      <t>ジュウライ</t>
    </rPh>
    <rPh sb="269" eb="271">
      <t>シスウ</t>
    </rPh>
    <rPh sb="279" eb="281">
      <t>イジョウ</t>
    </rPh>
    <rPh sb="281" eb="282">
      <t>ヒク</t>
    </rPh>
    <rPh sb="283" eb="285">
      <t>スイジュン</t>
    </rPh>
    <rPh sb="286" eb="288">
      <t>スイイ</t>
    </rPh>
    <rPh sb="303" eb="306">
      <t>ダイキボ</t>
    </rPh>
    <rPh sb="322" eb="324">
      <t>ゾウカ</t>
    </rPh>
    <rPh sb="343" eb="346">
      <t>エンイジョウ</t>
    </rPh>
    <rPh sb="346" eb="347">
      <t>タカ</t>
    </rPh>
    <rPh sb="348" eb="350">
      <t>スイジュン</t>
    </rPh>
    <rPh sb="351" eb="353">
      <t>スイイ</t>
    </rPh>
    <rPh sb="420" eb="422">
      <t>ノウリョク</t>
    </rPh>
    <rPh sb="549" eb="551">
      <t>マイトシ</t>
    </rPh>
    <rPh sb="551" eb="552">
      <t>オコナ</t>
    </rPh>
    <rPh sb="556" eb="560">
      <t>ロウスイチョウサ</t>
    </rPh>
    <rPh sb="561" eb="563">
      <t>シュウゼン</t>
    </rPh>
    <rPh sb="564" eb="565">
      <t>オナ</t>
    </rPh>
    <rPh sb="569" eb="570">
      <t>アラ</t>
    </rPh>
    <rPh sb="572" eb="574">
      <t>ロウスイ</t>
    </rPh>
    <rPh sb="575" eb="577">
      <t>ハッセイ</t>
    </rPh>
    <phoneticPr fontId="4"/>
  </si>
  <si>
    <r>
      <rPr>
        <sz val="11"/>
        <color rgb="FFFF0000"/>
        <rFont val="ＭＳ ゴシック"/>
        <family val="3"/>
        <charset val="128"/>
      </rPr>
      <t>①有形固定資産減価償却率は全国平均値を下回っているが、これは近年実施した簡易水道統合事業及び平成２９年度から実施している重要給水施設耐震化事業等により多くの固定資産取得があったためである。計画的に施設の更新を行い現在の指数値を維持していくよう努める。</t>
    </r>
    <r>
      <rPr>
        <sz val="11"/>
        <color theme="1"/>
        <rFont val="ＭＳ ゴシック"/>
        <family val="3"/>
        <charset val="128"/>
      </rPr>
      <t xml:space="preserve">
</t>
    </r>
    <r>
      <rPr>
        <sz val="11"/>
        <color rgb="FFFF0000"/>
        <rFont val="ＭＳ ゴシック"/>
        <family val="3"/>
        <charset val="128"/>
      </rPr>
      <t>②の管路経年化率は類似団体より低いが、近年は管路以外の施設更新に多額の費用がかかっており③管路更新率は類似団体より低い水準で推移している。今後も管路以外の施設更新に多くの費用が必要となるため②及び③の大幅な改善は見込まれないが、既設管路の維持補修及び計画的な管路の更新を進めていく。</t>
    </r>
    <rPh sb="13" eb="18">
      <t>ゼンコクヘイキンチ</t>
    </rPh>
    <rPh sb="98" eb="100">
      <t>シセツ</t>
    </rPh>
    <rPh sb="101" eb="103">
      <t>コウシン</t>
    </rPh>
    <rPh sb="104" eb="105">
      <t>オコナ</t>
    </rPh>
    <rPh sb="106" eb="108">
      <t>ゲンザイ</t>
    </rPh>
    <rPh sb="109" eb="111">
      <t>シスウ</t>
    </rPh>
    <rPh sb="111" eb="112">
      <t>チ</t>
    </rPh>
    <rPh sb="113" eb="115">
      <t>イジ</t>
    </rPh>
    <rPh sb="121" eb="122">
      <t>ツト</t>
    </rPh>
    <phoneticPr fontId="4"/>
  </si>
  <si>
    <t>　本市の水道事業は、類似団体と比較すると概ね経営状況は良好であると判断できるが、給水人口の減少に伴う給水収益の減や、物価高騰による営業費用及び工事価格の増など、厳しい経営環境に置かれている。今後、老朽化する水道施設等の更新に必要な自己資金の確保が困難になることが予想されるため、後年度において大規模な施設更新を行う際には、企業債の借り入れも検討する必要がある。
　「第４次水俣市水道事業経営方針及び中長期計画」に基づき、安全安心な水の供給、地震に強い水道施設の構築、有収率の向上等に努めるとともに、料金改定、施設の統廃合（ダウンサイジング）及び広域化推進等、経営の抜本的改革にも取り組み経営基盤の強化を図る。</t>
    <rPh sb="270" eb="271">
      <t>オヨ</t>
    </rPh>
    <rPh sb="272" eb="275">
      <t>コウイキカ</t>
    </rPh>
    <rPh sb="275" eb="277">
      <t>スイシン</t>
    </rPh>
    <rPh sb="277" eb="278">
      <t>ナド</t>
    </rPh>
    <phoneticPr fontId="4"/>
  </si>
  <si>
    <t>①有形固定資産減価償却率は全国平均値を下回っているが、これは近年実施した簡易水道統合事業及び平成２９年度から実施している重要給水施設耐震化事業等により多くの固定資産取得があったためである。計画的に施設の更新を行い現在の指数値を維持していくよう努める。
②の管路経年化率は類似団体より低いが、近年は管路以外の施設更新に多額の費用がかかっており③管路更新率は類似団体より低い水準で推移している。今後も管路以外の施設更新に多くの費用が必要となるため②及び③の大幅な改善は見込まれないが、既設管路の維持補修及び計画的な管路の更新を進めていく。</t>
    <rPh sb="13" eb="18">
      <t>ゼンコクヘイキンチ</t>
    </rPh>
    <rPh sb="98" eb="100">
      <t>シセツ</t>
    </rPh>
    <rPh sb="101" eb="103">
      <t>コウシン</t>
    </rPh>
    <rPh sb="104" eb="105">
      <t>オコナ</t>
    </rPh>
    <rPh sb="106" eb="108">
      <t>ゲンザイ</t>
    </rPh>
    <rPh sb="109" eb="111">
      <t>シスウ</t>
    </rPh>
    <rPh sb="111" eb="112">
      <t>チ</t>
    </rPh>
    <rPh sb="113" eb="115">
      <t>イジ</t>
    </rPh>
    <rPh sb="121" eb="1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</si>
</sst>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0.52</c:v>
                </c:pt>
                <c:pt idx="1">
                  <c:v>0.25</c:v>
                </c:pt>
                <c:pt idx="2">
                  <c:v>0.23</c:v>
                </c:pt>
                <c:pt idx="3">
                  <c:v>0.18</c:v>
                </c:pt>
                <c:pt idx="4">
                  <c:v>0.21</c:v>
                </c:pt>
              </c:numCache>
            </c:numRef>
          </c:val>
          <c:extLst>
            <c:ext xmlns:c16="http://schemas.microsoft.com/office/drawing/2014/chart" uri="{C3380CC4-5D6E-409C-BE32-E72D297353CC}">
              <c16:uniqueId val="{00000000-DCAE-40C7-86BA-DB173D1433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DCAE-40C7-86BA-DB173D1433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38.869999999999997</c:v>
                </c:pt>
                <c:pt idx="1">
                  <c:v>39.049999999999997</c:v>
                </c:pt>
                <c:pt idx="2">
                  <c:v>37.69</c:v>
                </c:pt>
                <c:pt idx="3">
                  <c:v>36.409999999999997</c:v>
                </c:pt>
                <c:pt idx="4">
                  <c:v>35.67</c:v>
                </c:pt>
              </c:numCache>
            </c:numRef>
          </c:val>
          <c:extLst>
            <c:ext xmlns:c16="http://schemas.microsoft.com/office/drawing/2014/chart" uri="{C3380CC4-5D6E-409C-BE32-E72D297353CC}">
              <c16:uniqueId val="{00000000-D1E6-473B-82BA-21FAA5E8618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1E6-473B-82BA-21FAA5E8618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86.62</c:v>
                </c:pt>
                <c:pt idx="1">
                  <c:v>85.36</c:v>
                </c:pt>
                <c:pt idx="2">
                  <c:v>84.28</c:v>
                </c:pt>
                <c:pt idx="3">
                  <c:v>85.56</c:v>
                </c:pt>
                <c:pt idx="4">
                  <c:v>83.99</c:v>
                </c:pt>
              </c:numCache>
            </c:numRef>
          </c:val>
          <c:extLst>
            <c:ext xmlns:c16="http://schemas.microsoft.com/office/drawing/2014/chart" uri="{C3380CC4-5D6E-409C-BE32-E72D297353CC}">
              <c16:uniqueId val="{00000000-0141-4ED9-8C39-A91924B73F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0141-4ED9-8C39-A91924B73F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138.63</c:v>
                </c:pt>
                <c:pt idx="1">
                  <c:v>137.76</c:v>
                </c:pt>
                <c:pt idx="2">
                  <c:v>130.74</c:v>
                </c:pt>
                <c:pt idx="3">
                  <c:v>121.53</c:v>
                </c:pt>
                <c:pt idx="4">
                  <c:v>118.53</c:v>
                </c:pt>
              </c:numCache>
            </c:numRef>
          </c:val>
          <c:extLst>
            <c:ext xmlns:c16="http://schemas.microsoft.com/office/drawing/2014/chart" uri="{C3380CC4-5D6E-409C-BE32-E72D297353CC}">
              <c16:uniqueId val="{00000000-DC87-43AC-B773-0A252290876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C87-43AC-B773-0A252290876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42.62</c:v>
                </c:pt>
                <c:pt idx="1">
                  <c:v>43.82</c:v>
                </c:pt>
                <c:pt idx="2">
                  <c:v>43.18</c:v>
                </c:pt>
                <c:pt idx="3">
                  <c:v>45.25</c:v>
                </c:pt>
                <c:pt idx="4">
                  <c:v>45.99</c:v>
                </c:pt>
              </c:numCache>
            </c:numRef>
          </c:val>
          <c:extLst>
            <c:ext xmlns:c16="http://schemas.microsoft.com/office/drawing/2014/chart" uri="{C3380CC4-5D6E-409C-BE32-E72D297353CC}">
              <c16:uniqueId val="{00000000-4588-4411-86EC-5E6ED302253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4588-4411-86EC-5E6ED302253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16.57</c:v>
                </c:pt>
                <c:pt idx="1">
                  <c:v>16.46</c:v>
                </c:pt>
                <c:pt idx="2">
                  <c:v>15.66</c:v>
                </c:pt>
                <c:pt idx="3">
                  <c:v>16.38</c:v>
                </c:pt>
                <c:pt idx="4">
                  <c:v>16.760000000000002</c:v>
                </c:pt>
              </c:numCache>
            </c:numRef>
          </c:val>
          <c:extLst>
            <c:ext xmlns:c16="http://schemas.microsoft.com/office/drawing/2014/chart" uri="{C3380CC4-5D6E-409C-BE32-E72D297353CC}">
              <c16:uniqueId val="{00000000-A165-4AC6-A09C-92263B0A6F1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A165-4AC6-A09C-92263B0A6F1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23-4472-9D7C-43043BF9A1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C23-4472-9D7C-43043BF9A1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585.16</c:v>
                </c:pt>
                <c:pt idx="1">
                  <c:v>397.42</c:v>
                </c:pt>
                <c:pt idx="2">
                  <c:v>347.59</c:v>
                </c:pt>
                <c:pt idx="3">
                  <c:v>539.96</c:v>
                </c:pt>
                <c:pt idx="4">
                  <c:v>504.3</c:v>
                </c:pt>
              </c:numCache>
            </c:numRef>
          </c:val>
          <c:extLst>
            <c:ext xmlns:c16="http://schemas.microsoft.com/office/drawing/2014/chart" uri="{C3380CC4-5D6E-409C-BE32-E72D297353CC}">
              <c16:uniqueId val="{00000000-2CD6-4BEE-90E5-D4C9466B7B0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2CD6-4BEE-90E5-D4C9466B7B0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54.9</c:v>
                </c:pt>
                <c:pt idx="1">
                  <c:v>64.42</c:v>
                </c:pt>
                <c:pt idx="2">
                  <c:v>86.8</c:v>
                </c:pt>
                <c:pt idx="3">
                  <c:v>73.44</c:v>
                </c:pt>
                <c:pt idx="4">
                  <c:v>61.44</c:v>
                </c:pt>
              </c:numCache>
            </c:numRef>
          </c:val>
          <c:extLst>
            <c:ext xmlns:c16="http://schemas.microsoft.com/office/drawing/2014/chart" uri="{C3380CC4-5D6E-409C-BE32-E72D297353CC}">
              <c16:uniqueId val="{00000000-A1FF-4EDC-B05B-BC5067AC7A9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A1FF-4EDC-B05B-BC5067AC7A9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135.13</c:v>
                </c:pt>
                <c:pt idx="1">
                  <c:v>128.56</c:v>
                </c:pt>
                <c:pt idx="2">
                  <c:v>127.8</c:v>
                </c:pt>
                <c:pt idx="3">
                  <c:v>113.41</c:v>
                </c:pt>
                <c:pt idx="4">
                  <c:v>115.9</c:v>
                </c:pt>
              </c:numCache>
            </c:numRef>
          </c:val>
          <c:extLst>
            <c:ext xmlns:c16="http://schemas.microsoft.com/office/drawing/2014/chart" uri="{C3380CC4-5D6E-409C-BE32-E72D297353CC}">
              <c16:uniqueId val="{00000000-B280-4C64-A38B-F485A68B67A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B280-4C64-A38B-F485A68B67A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104.09</c:v>
                </c:pt>
                <c:pt idx="1">
                  <c:v>110.31</c:v>
                </c:pt>
                <c:pt idx="2">
                  <c:v>110.83</c:v>
                </c:pt>
                <c:pt idx="3">
                  <c:v>125.24</c:v>
                </c:pt>
                <c:pt idx="4">
                  <c:v>122.91</c:v>
                </c:pt>
              </c:numCache>
            </c:numRef>
          </c:val>
          <c:extLst>
            <c:ext xmlns:c16="http://schemas.microsoft.com/office/drawing/2014/chart" uri="{C3380CC4-5D6E-409C-BE32-E72D297353CC}">
              <c16:uniqueId val="{00000000-023B-4BBD-B153-823FC9C53A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023B-4BBD-B153-823FC9C53A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水俣市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22133</v>
      </c>
      <c r="AM8" s="44"/>
      <c r="AN8" s="44"/>
      <c r="AO8" s="44"/>
      <c r="AP8" s="44"/>
      <c r="AQ8" s="44"/>
      <c r="AR8" s="44"/>
      <c r="AS8" s="44"/>
      <c r="AT8" s="45">
        <f>データ!$S$6</f>
        <v>163.29</v>
      </c>
      <c r="AU8" s="46"/>
      <c r="AV8" s="46"/>
      <c r="AW8" s="46"/>
      <c r="AX8" s="46"/>
      <c r="AY8" s="46"/>
      <c r="AZ8" s="46"/>
      <c r="BA8" s="46"/>
      <c r="BB8" s="47">
        <f>データ!$T$6</f>
        <v>135.54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92.53</v>
      </c>
      <c r="J10" s="46"/>
      <c r="K10" s="46"/>
      <c r="L10" s="46"/>
      <c r="M10" s="46"/>
      <c r="N10" s="46"/>
      <c r="O10" s="74"/>
      <c r="P10" s="47">
        <f>データ!$P$6</f>
        <v>90.96</v>
      </c>
      <c r="Q10" s="47"/>
      <c r="R10" s="47"/>
      <c r="S10" s="47"/>
      <c r="T10" s="47"/>
      <c r="U10" s="47"/>
      <c r="V10" s="47"/>
      <c r="W10" s="44">
        <f>データ!$Q$6</f>
        <v>2739</v>
      </c>
      <c r="X10" s="44"/>
      <c r="Y10" s="44"/>
      <c r="Z10" s="44"/>
      <c r="AA10" s="44"/>
      <c r="AB10" s="44"/>
      <c r="AC10" s="44"/>
      <c r="AD10" s="2"/>
      <c r="AE10" s="2"/>
      <c r="AF10" s="2"/>
      <c r="AG10" s="2"/>
      <c r="AH10" s="2"/>
      <c r="AI10" s="2"/>
      <c r="AJ10" s="2"/>
      <c r="AK10" s="2"/>
      <c r="AL10" s="44">
        <f>データ!$U$6</f>
        <v>19934</v>
      </c>
      <c r="AM10" s="44"/>
      <c r="AN10" s="44"/>
      <c r="AO10" s="44"/>
      <c r="AP10" s="44"/>
      <c r="AQ10" s="44"/>
      <c r="AR10" s="44"/>
      <c r="AS10" s="44"/>
      <c r="AT10" s="45">
        <f>データ!$V$6</f>
        <v>26.31</v>
      </c>
      <c r="AU10" s="46"/>
      <c r="AV10" s="46"/>
      <c r="AW10" s="46"/>
      <c r="AX10" s="46"/>
      <c r="AY10" s="46"/>
      <c r="AZ10" s="46"/>
      <c r="BA10" s="46"/>
      <c r="BB10" s="47">
        <f>データ!$W$6</f>
        <v>757.66</v>
      </c>
      <c r="BC10" s="47"/>
      <c r="BD10" s="47"/>
      <c r="BE10" s="47"/>
      <c r="BF10" s="47"/>
      <c r="BG10" s="47"/>
      <c r="BH10" s="47"/>
      <c r="BI10" s="47"/>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68" t="s">
        <v>25</v>
      </c>
      <c r="BM14" s="69"/>
      <c r="BN14" s="69"/>
      <c r="BO14" s="69"/>
      <c r="BP14" s="69"/>
      <c r="BQ14" s="69"/>
      <c r="BR14" s="69"/>
      <c r="BS14" s="69"/>
      <c r="BT14" s="69"/>
      <c r="BU14" s="69"/>
      <c r="BV14" s="69"/>
      <c r="BW14" s="69"/>
      <c r="BX14" s="69"/>
      <c r="BY14" s="69"/>
      <c r="BZ14" s="70"/>
    </row>
    <row r="15" spans="1:78" ht="13.5" customHeight="1" x14ac:dyDescent="0.15">
      <c r="A15" s="2"/>
      <c r="B15" s="65"/>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7"/>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26</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114</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65" t="s">
        <v>27</v>
      </c>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7"/>
      <c r="BK60" s="2"/>
      <c r="BL60" s="83"/>
      <c r="BM60" s="84"/>
      <c r="BN60" s="84"/>
      <c r="BO60" s="84"/>
      <c r="BP60" s="84"/>
      <c r="BQ60" s="84"/>
      <c r="BR60" s="84"/>
      <c r="BS60" s="84"/>
      <c r="BT60" s="84"/>
      <c r="BU60" s="84"/>
      <c r="BV60" s="84"/>
      <c r="BW60" s="84"/>
      <c r="BX60" s="84"/>
      <c r="BY60" s="84"/>
      <c r="BZ60" s="85"/>
    </row>
    <row r="61" spans="1:78" ht="13.5" customHeight="1" x14ac:dyDescent="0.15">
      <c r="A61" s="2"/>
      <c r="B61" s="65"/>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7"/>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28</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EmvSQ7PiMjEB5RFo2cA07gHMjVVy/t12jgSymr3snNGk/wrpgO7irHu04qBQuSBGNOwLYskqUh56g+/3/uzDIw==" saltValue="YBCxNy2PZn8u9zkRARemv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432059</v>
      </c>
      <c r="D6" s="20">
        <f t="shared" si="3"/>
        <v>46</v>
      </c>
      <c r="E6" s="20">
        <f t="shared" si="3"/>
        <v>1</v>
      </c>
      <c r="F6" s="20">
        <f t="shared" si="3"/>
        <v>0</v>
      </c>
      <c r="G6" s="20">
        <f t="shared" si="3"/>
        <v>1</v>
      </c>
      <c r="H6" s="20" t="str">
        <f t="shared" si="3"/>
        <v>熊本県　水俣市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92.53</v>
      </c>
      <c r="P6" s="21">
        <f t="shared" si="3"/>
        <v>90.96</v>
      </c>
      <c r="Q6" s="21">
        <f t="shared" si="3"/>
        <v>2739</v>
      </c>
      <c r="R6" s="21">
        <f t="shared" si="3"/>
        <v>22133</v>
      </c>
      <c r="S6" s="21">
        <f t="shared" si="3"/>
        <v>163.29</v>
      </c>
      <c r="T6" s="21">
        <f t="shared" si="3"/>
        <v>135.54</v>
      </c>
      <c r="U6" s="21">
        <f t="shared" si="3"/>
        <v>19934</v>
      </c>
      <c r="V6" s="21">
        <f t="shared" si="3"/>
        <v>26.31</v>
      </c>
      <c r="W6" s="21">
        <f t="shared" si="3"/>
        <v>757.66</v>
      </c>
      <c r="X6" s="22">
        <f>IF(X7="",NA(),X7)</f>
        <v>138.63</v>
      </c>
      <c r="Y6" s="22">
        <f t="shared" ref="Y6:AG6" si="4">IF(Y7="",NA(),Y7)</f>
        <v>137.76</v>
      </c>
      <c r="Z6" s="22">
        <f t="shared" si="4"/>
        <v>130.74</v>
      </c>
      <c r="AA6" s="22">
        <f t="shared" si="4"/>
        <v>121.53</v>
      </c>
      <c r="AB6" s="22">
        <f t="shared" si="4"/>
        <v>118.53</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585.16</v>
      </c>
      <c r="AU6" s="22">
        <f t="shared" ref="AU6:BC6" si="6">IF(AU7="",NA(),AU7)</f>
        <v>397.42</v>
      </c>
      <c r="AV6" s="22">
        <f t="shared" si="6"/>
        <v>347.59</v>
      </c>
      <c r="AW6" s="22">
        <f t="shared" si="6"/>
        <v>539.96</v>
      </c>
      <c r="AX6" s="22">
        <f t="shared" si="6"/>
        <v>504.3</v>
      </c>
      <c r="AY6" s="22">
        <f t="shared" si="6"/>
        <v>379.08</v>
      </c>
      <c r="AZ6" s="22">
        <f t="shared" si="6"/>
        <v>367.55</v>
      </c>
      <c r="BA6" s="22">
        <f t="shared" si="6"/>
        <v>378.56</v>
      </c>
      <c r="BB6" s="22">
        <f t="shared" si="6"/>
        <v>364.46</v>
      </c>
      <c r="BC6" s="22">
        <f t="shared" si="6"/>
        <v>338.89</v>
      </c>
      <c r="BD6" s="21" t="str">
        <f>IF(BD7="","",IF(BD7="-","【-】","【"&amp;SUBSTITUTE(TEXT(BD7,"#,##0.00"),"-","△")&amp;"】"))</f>
        <v>【243.36】</v>
      </c>
      <c r="BE6" s="22">
        <f>IF(BE7="",NA(),BE7)</f>
        <v>54.9</v>
      </c>
      <c r="BF6" s="22">
        <f t="shared" ref="BF6:BN6" si="7">IF(BF7="",NA(),BF7)</f>
        <v>64.42</v>
      </c>
      <c r="BG6" s="22">
        <f t="shared" si="7"/>
        <v>86.8</v>
      </c>
      <c r="BH6" s="22">
        <f t="shared" si="7"/>
        <v>73.44</v>
      </c>
      <c r="BI6" s="22">
        <f t="shared" si="7"/>
        <v>61.44</v>
      </c>
      <c r="BJ6" s="22">
        <f t="shared" si="7"/>
        <v>398.98</v>
      </c>
      <c r="BK6" s="22">
        <f t="shared" si="7"/>
        <v>418.68</v>
      </c>
      <c r="BL6" s="22">
        <f t="shared" si="7"/>
        <v>395.68</v>
      </c>
      <c r="BM6" s="22">
        <f t="shared" si="7"/>
        <v>403.72</v>
      </c>
      <c r="BN6" s="22">
        <f t="shared" si="7"/>
        <v>400.21</v>
      </c>
      <c r="BO6" s="21" t="str">
        <f>IF(BO7="","",IF(BO7="-","【-】","【"&amp;SUBSTITUTE(TEXT(BO7,"#,##0.00"),"-","△")&amp;"】"))</f>
        <v>【265.93】</v>
      </c>
      <c r="BP6" s="22">
        <f>IF(BP7="",NA(),BP7)</f>
        <v>135.13</v>
      </c>
      <c r="BQ6" s="22">
        <f t="shared" ref="BQ6:BY6" si="8">IF(BQ7="",NA(),BQ7)</f>
        <v>128.56</v>
      </c>
      <c r="BR6" s="22">
        <f t="shared" si="8"/>
        <v>127.8</v>
      </c>
      <c r="BS6" s="22">
        <f t="shared" si="8"/>
        <v>113.41</v>
      </c>
      <c r="BT6" s="22">
        <f t="shared" si="8"/>
        <v>115.9</v>
      </c>
      <c r="BU6" s="22">
        <f t="shared" si="8"/>
        <v>98.64</v>
      </c>
      <c r="BV6" s="22">
        <f t="shared" si="8"/>
        <v>94.78</v>
      </c>
      <c r="BW6" s="22">
        <f t="shared" si="8"/>
        <v>97.59</v>
      </c>
      <c r="BX6" s="22">
        <f t="shared" si="8"/>
        <v>92.17</v>
      </c>
      <c r="BY6" s="22">
        <f t="shared" si="8"/>
        <v>92.83</v>
      </c>
      <c r="BZ6" s="21" t="str">
        <f>IF(BZ7="","",IF(BZ7="-","【-】","【"&amp;SUBSTITUTE(TEXT(BZ7,"#,##0.00"),"-","△")&amp;"】"))</f>
        <v>【97.82】</v>
      </c>
      <c r="CA6" s="22">
        <f>IF(CA7="",NA(),CA7)</f>
        <v>104.09</v>
      </c>
      <c r="CB6" s="22">
        <f t="shared" ref="CB6:CJ6" si="9">IF(CB7="",NA(),CB7)</f>
        <v>110.31</v>
      </c>
      <c r="CC6" s="22">
        <f t="shared" si="9"/>
        <v>110.83</v>
      </c>
      <c r="CD6" s="22">
        <f t="shared" si="9"/>
        <v>125.24</v>
      </c>
      <c r="CE6" s="22">
        <f t="shared" si="9"/>
        <v>122.91</v>
      </c>
      <c r="CF6" s="22">
        <f t="shared" si="9"/>
        <v>178.92</v>
      </c>
      <c r="CG6" s="22">
        <f t="shared" si="9"/>
        <v>181.3</v>
      </c>
      <c r="CH6" s="22">
        <f t="shared" si="9"/>
        <v>181.71</v>
      </c>
      <c r="CI6" s="22">
        <f t="shared" si="9"/>
        <v>188.51</v>
      </c>
      <c r="CJ6" s="22">
        <f t="shared" si="9"/>
        <v>189.43</v>
      </c>
      <c r="CK6" s="21" t="str">
        <f>IF(CK7="","",IF(CK7="-","【-】","【"&amp;SUBSTITUTE(TEXT(CK7,"#,##0.00"),"-","△")&amp;"】"))</f>
        <v>【177.56】</v>
      </c>
      <c r="CL6" s="22">
        <f>IF(CL7="",NA(),CL7)</f>
        <v>38.869999999999997</v>
      </c>
      <c r="CM6" s="22">
        <f t="shared" ref="CM6:CU6" si="10">IF(CM7="",NA(),CM7)</f>
        <v>39.049999999999997</v>
      </c>
      <c r="CN6" s="22">
        <f t="shared" si="10"/>
        <v>37.69</v>
      </c>
      <c r="CO6" s="22">
        <f t="shared" si="10"/>
        <v>36.409999999999997</v>
      </c>
      <c r="CP6" s="22">
        <f t="shared" si="10"/>
        <v>35.67</v>
      </c>
      <c r="CQ6" s="22">
        <f t="shared" si="10"/>
        <v>55.14</v>
      </c>
      <c r="CR6" s="22">
        <f t="shared" si="10"/>
        <v>55.89</v>
      </c>
      <c r="CS6" s="22">
        <f t="shared" si="10"/>
        <v>55.72</v>
      </c>
      <c r="CT6" s="22">
        <f t="shared" si="10"/>
        <v>55.31</v>
      </c>
      <c r="CU6" s="22">
        <f t="shared" si="10"/>
        <v>55.14</v>
      </c>
      <c r="CV6" s="21" t="str">
        <f>IF(CV7="","",IF(CV7="-","【-】","【"&amp;SUBSTITUTE(TEXT(CV7,"#,##0.00"),"-","△")&amp;"】"))</f>
        <v>【59.81】</v>
      </c>
      <c r="CW6" s="22">
        <f>IF(CW7="",NA(),CW7)</f>
        <v>86.62</v>
      </c>
      <c r="CX6" s="22">
        <f t="shared" ref="CX6:DF6" si="11">IF(CX7="",NA(),CX7)</f>
        <v>85.36</v>
      </c>
      <c r="CY6" s="22">
        <f t="shared" si="11"/>
        <v>84.28</v>
      </c>
      <c r="CZ6" s="22">
        <f t="shared" si="11"/>
        <v>85.56</v>
      </c>
      <c r="DA6" s="22">
        <f t="shared" si="11"/>
        <v>83.99</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42.62</v>
      </c>
      <c r="DI6" s="22">
        <f t="shared" ref="DI6:DQ6" si="12">IF(DI7="",NA(),DI7)</f>
        <v>43.82</v>
      </c>
      <c r="DJ6" s="22">
        <f t="shared" si="12"/>
        <v>43.18</v>
      </c>
      <c r="DK6" s="22">
        <f t="shared" si="12"/>
        <v>45.25</v>
      </c>
      <c r="DL6" s="22">
        <f t="shared" si="12"/>
        <v>45.99</v>
      </c>
      <c r="DM6" s="22">
        <f t="shared" si="12"/>
        <v>49.92</v>
      </c>
      <c r="DN6" s="22">
        <f t="shared" si="12"/>
        <v>50.63</v>
      </c>
      <c r="DO6" s="22">
        <f t="shared" si="12"/>
        <v>51.29</v>
      </c>
      <c r="DP6" s="22">
        <f t="shared" si="12"/>
        <v>52.2</v>
      </c>
      <c r="DQ6" s="22">
        <f t="shared" si="12"/>
        <v>52.7</v>
      </c>
      <c r="DR6" s="21" t="str">
        <f>IF(DR7="","",IF(DR7="-","【-】","【"&amp;SUBSTITUTE(TEXT(DR7,"#,##0.00"),"-","△")&amp;"】"))</f>
        <v>【52.02】</v>
      </c>
      <c r="DS6" s="22">
        <f>IF(DS7="",NA(),DS7)</f>
        <v>16.57</v>
      </c>
      <c r="DT6" s="22">
        <f t="shared" ref="DT6:EB6" si="13">IF(DT7="",NA(),DT7)</f>
        <v>16.46</v>
      </c>
      <c r="DU6" s="22">
        <f t="shared" si="13"/>
        <v>15.66</v>
      </c>
      <c r="DV6" s="22">
        <f t="shared" si="13"/>
        <v>16.38</v>
      </c>
      <c r="DW6" s="22">
        <f t="shared" si="13"/>
        <v>16.760000000000002</v>
      </c>
      <c r="DX6" s="22">
        <f t="shared" si="13"/>
        <v>16.88</v>
      </c>
      <c r="DY6" s="22">
        <f t="shared" si="13"/>
        <v>18.28</v>
      </c>
      <c r="DZ6" s="22">
        <f t="shared" si="13"/>
        <v>19.61</v>
      </c>
      <c r="EA6" s="22">
        <f t="shared" si="13"/>
        <v>20.73</v>
      </c>
      <c r="EB6" s="22">
        <f t="shared" si="13"/>
        <v>22.86</v>
      </c>
      <c r="EC6" s="21" t="str">
        <f>IF(EC7="","",IF(EC7="-","【-】","【"&amp;SUBSTITUTE(TEXT(EC7,"#,##0.00"),"-","△")&amp;"】"))</f>
        <v>【25.37】</v>
      </c>
      <c r="ED6" s="22">
        <f>IF(ED7="",NA(),ED7)</f>
        <v>0.52</v>
      </c>
      <c r="EE6" s="22">
        <f t="shared" ref="EE6:EM6" si="14">IF(EE7="",NA(),EE7)</f>
        <v>0.25</v>
      </c>
      <c r="EF6" s="22">
        <f t="shared" si="14"/>
        <v>0.23</v>
      </c>
      <c r="EG6" s="22">
        <f t="shared" si="14"/>
        <v>0.18</v>
      </c>
      <c r="EH6" s="22">
        <f t="shared" si="14"/>
        <v>0.21</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432059</v>
      </c>
      <c r="D7" s="24">
        <v>46</v>
      </c>
      <c r="E7" s="24">
        <v>1</v>
      </c>
      <c r="F7" s="24">
        <v>0</v>
      </c>
      <c r="G7" s="24">
        <v>1</v>
      </c>
      <c r="H7" s="24" t="s">
        <v>93</v>
      </c>
      <c r="I7" s="24" t="s">
        <v>94</v>
      </c>
      <c r="J7" s="24" t="s">
        <v>95</v>
      </c>
      <c r="K7" s="24" t="s">
        <v>96</v>
      </c>
      <c r="L7" s="24" t="s">
        <v>97</v>
      </c>
      <c r="M7" s="24" t="s">
        <v>98</v>
      </c>
      <c r="N7" s="25" t="s">
        <v>99</v>
      </c>
      <c r="O7" s="25">
        <v>92.53</v>
      </c>
      <c r="P7" s="25">
        <v>90.96</v>
      </c>
      <c r="Q7" s="25">
        <v>2739</v>
      </c>
      <c r="R7" s="25">
        <v>22133</v>
      </c>
      <c r="S7" s="25">
        <v>163.29</v>
      </c>
      <c r="T7" s="25">
        <v>135.54</v>
      </c>
      <c r="U7" s="25">
        <v>19934</v>
      </c>
      <c r="V7" s="25">
        <v>26.31</v>
      </c>
      <c r="W7" s="25">
        <v>757.66</v>
      </c>
      <c r="X7" s="25">
        <v>138.63</v>
      </c>
      <c r="Y7" s="25">
        <v>137.76</v>
      </c>
      <c r="Z7" s="25">
        <v>130.74</v>
      </c>
      <c r="AA7" s="25">
        <v>121.53</v>
      </c>
      <c r="AB7" s="25">
        <v>118.53</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585.16</v>
      </c>
      <c r="AU7" s="25">
        <v>397.42</v>
      </c>
      <c r="AV7" s="25">
        <v>347.59</v>
      </c>
      <c r="AW7" s="25">
        <v>539.96</v>
      </c>
      <c r="AX7" s="25">
        <v>504.3</v>
      </c>
      <c r="AY7" s="25">
        <v>379.08</v>
      </c>
      <c r="AZ7" s="25">
        <v>367.55</v>
      </c>
      <c r="BA7" s="25">
        <v>378.56</v>
      </c>
      <c r="BB7" s="25">
        <v>364.46</v>
      </c>
      <c r="BC7" s="25">
        <v>338.89</v>
      </c>
      <c r="BD7" s="25">
        <v>243.36</v>
      </c>
      <c r="BE7" s="25">
        <v>54.9</v>
      </c>
      <c r="BF7" s="25">
        <v>64.42</v>
      </c>
      <c r="BG7" s="25">
        <v>86.8</v>
      </c>
      <c r="BH7" s="25">
        <v>73.44</v>
      </c>
      <c r="BI7" s="25">
        <v>61.44</v>
      </c>
      <c r="BJ7" s="25">
        <v>398.98</v>
      </c>
      <c r="BK7" s="25">
        <v>418.68</v>
      </c>
      <c r="BL7" s="25">
        <v>395.68</v>
      </c>
      <c r="BM7" s="25">
        <v>403.72</v>
      </c>
      <c r="BN7" s="25">
        <v>400.21</v>
      </c>
      <c r="BO7" s="25">
        <v>265.93</v>
      </c>
      <c r="BP7" s="25">
        <v>135.13</v>
      </c>
      <c r="BQ7" s="25">
        <v>128.56</v>
      </c>
      <c r="BR7" s="25">
        <v>127.8</v>
      </c>
      <c r="BS7" s="25">
        <v>113.41</v>
      </c>
      <c r="BT7" s="25">
        <v>115.9</v>
      </c>
      <c r="BU7" s="25">
        <v>98.64</v>
      </c>
      <c r="BV7" s="25">
        <v>94.78</v>
      </c>
      <c r="BW7" s="25">
        <v>97.59</v>
      </c>
      <c r="BX7" s="25">
        <v>92.17</v>
      </c>
      <c r="BY7" s="25">
        <v>92.83</v>
      </c>
      <c r="BZ7" s="25">
        <v>97.82</v>
      </c>
      <c r="CA7" s="25">
        <v>104.09</v>
      </c>
      <c r="CB7" s="25">
        <v>110.31</v>
      </c>
      <c r="CC7" s="25">
        <v>110.83</v>
      </c>
      <c r="CD7" s="25">
        <v>125.24</v>
      </c>
      <c r="CE7" s="25">
        <v>122.91</v>
      </c>
      <c r="CF7" s="25">
        <v>178.92</v>
      </c>
      <c r="CG7" s="25">
        <v>181.3</v>
      </c>
      <c r="CH7" s="25">
        <v>181.71</v>
      </c>
      <c r="CI7" s="25">
        <v>188.51</v>
      </c>
      <c r="CJ7" s="25">
        <v>189.43</v>
      </c>
      <c r="CK7" s="25">
        <v>177.56</v>
      </c>
      <c r="CL7" s="25">
        <v>38.869999999999997</v>
      </c>
      <c r="CM7" s="25">
        <v>39.049999999999997</v>
      </c>
      <c r="CN7" s="25">
        <v>37.69</v>
      </c>
      <c r="CO7" s="25">
        <v>36.409999999999997</v>
      </c>
      <c r="CP7" s="25">
        <v>35.67</v>
      </c>
      <c r="CQ7" s="25">
        <v>55.14</v>
      </c>
      <c r="CR7" s="25">
        <v>55.89</v>
      </c>
      <c r="CS7" s="25">
        <v>55.72</v>
      </c>
      <c r="CT7" s="25">
        <v>55.31</v>
      </c>
      <c r="CU7" s="25">
        <v>55.14</v>
      </c>
      <c r="CV7" s="25">
        <v>59.81</v>
      </c>
      <c r="CW7" s="25">
        <v>86.62</v>
      </c>
      <c r="CX7" s="25">
        <v>85.36</v>
      </c>
      <c r="CY7" s="25">
        <v>84.28</v>
      </c>
      <c r="CZ7" s="25">
        <v>85.56</v>
      </c>
      <c r="DA7" s="25">
        <v>83.99</v>
      </c>
      <c r="DB7" s="25">
        <v>81.39</v>
      </c>
      <c r="DC7" s="25">
        <v>81.27</v>
      </c>
      <c r="DD7" s="25">
        <v>81.260000000000005</v>
      </c>
      <c r="DE7" s="25">
        <v>80.36</v>
      </c>
      <c r="DF7" s="25">
        <v>80.13</v>
      </c>
      <c r="DG7" s="25">
        <v>89.42</v>
      </c>
      <c r="DH7" s="25">
        <v>42.62</v>
      </c>
      <c r="DI7" s="25">
        <v>43.82</v>
      </c>
      <c r="DJ7" s="25">
        <v>43.18</v>
      </c>
      <c r="DK7" s="25">
        <v>45.25</v>
      </c>
      <c r="DL7" s="25">
        <v>45.99</v>
      </c>
      <c r="DM7" s="25">
        <v>49.92</v>
      </c>
      <c r="DN7" s="25">
        <v>50.63</v>
      </c>
      <c r="DO7" s="25">
        <v>51.29</v>
      </c>
      <c r="DP7" s="25">
        <v>52.2</v>
      </c>
      <c r="DQ7" s="25">
        <v>52.7</v>
      </c>
      <c r="DR7" s="25">
        <v>52.02</v>
      </c>
      <c r="DS7" s="25">
        <v>16.57</v>
      </c>
      <c r="DT7" s="25">
        <v>16.46</v>
      </c>
      <c r="DU7" s="25">
        <v>15.66</v>
      </c>
      <c r="DV7" s="25">
        <v>16.38</v>
      </c>
      <c r="DW7" s="25">
        <v>16.760000000000002</v>
      </c>
      <c r="DX7" s="25">
        <v>16.88</v>
      </c>
      <c r="DY7" s="25">
        <v>18.28</v>
      </c>
      <c r="DZ7" s="25">
        <v>19.61</v>
      </c>
      <c r="EA7" s="25">
        <v>20.73</v>
      </c>
      <c r="EB7" s="25">
        <v>22.86</v>
      </c>
      <c r="EC7" s="25">
        <v>25.37</v>
      </c>
      <c r="ED7" s="25">
        <v>0.52</v>
      </c>
      <c r="EE7" s="25">
        <v>0.25</v>
      </c>
      <c r="EF7" s="25">
        <v>0.23</v>
      </c>
      <c r="EG7" s="25">
        <v>0.18</v>
      </c>
      <c r="EH7" s="25">
        <v>0.21</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m2190</cp:lastModifiedBy>
  <cp:lastPrinted>2025-01-29T23:40:24Z</cp:lastPrinted>
  <dcterms:created xsi:type="dcterms:W3CDTF">2025-01-24T06:55:33Z</dcterms:created>
  <dcterms:modified xsi:type="dcterms:W3CDTF">2025-01-29T23:42:03Z</dcterms:modified>
  <cp:category/>
</cp:coreProperties>
</file>