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04 荒尾市\水道\"/>
    </mc:Choice>
  </mc:AlternateContent>
  <workbookProtection workbookAlgorithmName="SHA-512" workbookHashValue="So/OliN+eeGTQ8L5gIYRBenAO5Vl11ErkqzMV/FgHC+/vuWGg6bS31V7PLkLTd4S7gGXAAdrCLxir3gH0cGQ/Q==" workbookSaltValue="FhaxS3slCzA98C9OAr6y5w==" workbookSpinCount="100000" lockStructure="1"/>
  <bookViews>
    <workbookView xWindow="0" yWindow="0" windowWidth="28800" windowHeight="123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<sst xmlns="http://schemas.openxmlformats.org/spreadsheetml/2006/main" count="228" uniqueCount="112">
  <si>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</si>
  <si>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</si>
  <si>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</si>
  <si>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</si>
  <si>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</si>
  <si>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</si>
  <si>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</si>
  <si>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</si>
  <si>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</si>
  <si>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</si>
  <si>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</si>
  <si>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</si>
  <si>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</si>
  <si>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</si>
  <si>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</si>
  <si>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</si>
  <si>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</si>
  <si>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</si>
  <si>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</si>
  <si>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</si>
  <si>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</si>
  <si>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</si>
  <si>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</si>
  <si>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</si>
  <si>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</si>
  <si>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</si>
  <si>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</si>
  <si>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</si>
  <si>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</si>
  <si>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</si>
  <si>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</si>
  <si>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</si>
  <si>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</si>
  <si>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</si>
  <si>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</si>
  <si>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</si>
  <si>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</si>
  <si>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</si>
  <si>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</si>
  <si>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</si>
  <si>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</si>
  <si>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</si>
  <si>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</si>
  <si>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</si>
  <si>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</si>
  <si>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</si>
  <si>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</si>
  <si>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</si>
  <si>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</si>
  <si>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</si>
  <si>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</si>
  <si>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</si>
  <si>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</si>
  <si>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</si>
  <si>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</si>
  <si>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</si>
  <si>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</si>
  <si>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</si>
  <si>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</si>
  <si>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</si>
  <si>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</si>
  <si>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</si>
  <si>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</si>
  <si>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</si>
  <si>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</si>
  <si>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</si>
  <si>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</si>
  <si>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</si>
  <si>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</si>
  <si>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</si>
  <si>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</si>
  <si>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</si>
  <si>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</si>
  <si>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</si>
  <si>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</si>
  <si>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</si>
  <si>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</si>
  <si>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</si>
  <si>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</si>
  <si>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</si>
  <si>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</si>
  <si>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</si>
  <si>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</si>
  <si>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</si>
  <si>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</si>
  <si>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</si>
  <si>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</si>
  <si>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</si>
  <si>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</si>
  <si>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</si>
  <si>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</si>
  <si>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</si>
  <si>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荒尾市</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</si>
  <si>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</si>
  <si>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</si>
  <si>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</si>
  <si>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</si>
  <si>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</si>
  <si>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</si>
  <si>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</si>
  <si>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</si>
  <si>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</si>
  <si>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</si>
  <si>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</si>
  <si>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</si>
  <si>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</si>
  <si>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</si>
  <si>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</si>
  <si>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</si>
  <si>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①有形固定資産減価償却率は、微減している。
上記、１．④企業債残高対給水収益比率で先述のとおり、令和4年度の繰越工事、令和5年度の工事と設備投資にかかる工事が完了したことで微減している。
②管路経年化率は、計画的に更新工事を行っているものの、微増となっている。
③管路更新率は、前年に比べ減少している。
（今後の対策）
施設の老朽化については、類似団体平均値や全国平均値と比較しても概ね良好である。財政状況を踏まえた適切な更新計画をもとに、引き続き、老朽化した施設の耐震化を意識して、更新工事を継続して行っていく。</t>
    <rPh sb="1" eb="11">
      <t>ユウケイコテイシサンゲンカショウキャク</t>
    </rPh>
    <rPh sb="11" eb="12">
      <t>リツ</t>
    </rPh>
    <rPh sb="14" eb="16">
      <t>ビゲン</t>
    </rPh>
    <rPh sb="28" eb="31">
      <t>キギョウサイ</t>
    </rPh>
    <rPh sb="31" eb="34">
      <t>ザンダカタイ</t>
    </rPh>
    <rPh sb="34" eb="38">
      <t>キュウスイシュウエキ</t>
    </rPh>
    <rPh sb="38" eb="40">
      <t>ヒリツ</t>
    </rPh>
    <rPh sb="48" eb="50">
      <t>レイワ</t>
    </rPh>
    <rPh sb="51" eb="53">
      <t>ネンド</t>
    </rPh>
    <rPh sb="54" eb="58">
      <t>クリコシコウジ</t>
    </rPh>
    <rPh sb="59" eb="61">
      <t>レイワ</t>
    </rPh>
    <rPh sb="62" eb="64">
      <t>ネンド</t>
    </rPh>
    <rPh sb="65" eb="67">
      <t>コウジ</t>
    </rPh>
    <rPh sb="76" eb="78">
      <t>コウジ</t>
    </rPh>
    <rPh sb="79" eb="81">
      <t>カンリョウ</t>
    </rPh>
    <rPh sb="86" eb="88">
      <t>ビゲン</t>
    </rPh>
    <rPh sb="95" eb="101">
      <t>カンロケイネンカリツ</t>
    </rPh>
    <rPh sb="103" eb="106">
      <t>ケイカクテキ</t>
    </rPh>
    <rPh sb="107" eb="111">
      <t>コウシンコウジ</t>
    </rPh>
    <rPh sb="112" eb="113">
      <t>オコナ</t>
    </rPh>
    <rPh sb="121" eb="123">
      <t>ビゾウ</t>
    </rPh>
    <rPh sb="132" eb="137">
      <t>カンロコウシンリツ</t>
    </rPh>
    <rPh sb="139" eb="141">
      <t>ゼンネン</t>
    </rPh>
    <rPh sb="142" eb="143">
      <t>クラ</t>
    </rPh>
    <rPh sb="144" eb="146">
      <t>ゲンショウ</t>
    </rPh>
    <rPh sb="153" eb="155">
      <t>コンゴ</t>
    </rPh>
    <rPh sb="156" eb="158">
      <t>タイサク</t>
    </rPh>
    <rPh sb="160" eb="162">
      <t>シセツ</t>
    </rPh>
    <rPh sb="163" eb="166">
      <t>ロウキュウカ</t>
    </rPh>
    <rPh sb="172" eb="176">
      <t>ルイジダンタイ</t>
    </rPh>
    <rPh sb="176" eb="178">
      <t>ヘイキン</t>
    </rPh>
    <rPh sb="178" eb="179">
      <t>チ</t>
    </rPh>
    <rPh sb="180" eb="182">
      <t>ゼンコク</t>
    </rPh>
    <rPh sb="182" eb="184">
      <t>ヘイキン</t>
    </rPh>
    <rPh sb="184" eb="185">
      <t>チ</t>
    </rPh>
    <rPh sb="186" eb="188">
      <t>ヒカク</t>
    </rPh>
    <rPh sb="191" eb="192">
      <t>オオム</t>
    </rPh>
    <rPh sb="193" eb="195">
      <t>リョウコウ</t>
    </rPh>
    <rPh sb="199" eb="203">
      <t>ザイセイジョウキョウ</t>
    </rPh>
    <rPh sb="204" eb="205">
      <t>フ</t>
    </rPh>
    <rPh sb="208" eb="210">
      <t>テキセツ</t>
    </rPh>
    <rPh sb="211" eb="215">
      <t>コウシンケイカク</t>
    </rPh>
    <rPh sb="220" eb="221">
      <t>ヒ</t>
    </rPh>
    <rPh sb="222" eb="223">
      <t>ツヅ</t>
    </rPh>
    <rPh sb="225" eb="228">
      <t>ロウキュウカ</t>
    </rPh>
    <rPh sb="230" eb="232">
      <t>シセツ</t>
    </rPh>
    <rPh sb="233" eb="236">
      <t>タイシンカ</t>
    </rPh>
    <rPh sb="237" eb="239">
      <t>イシキ</t>
    </rPh>
    <rPh sb="242" eb="246">
      <t>コウシンコウジ</t>
    </rPh>
    <rPh sb="247" eb="249">
      <t>ケイゾク</t>
    </rPh>
    <rPh sb="251" eb="252">
      <t>オコナ</t>
    </rPh>
    <phoneticPr fontId="4"/>
  </si>
  <si>
    <t>施設の管理状況は、類似団体と比較すると、効率的に活用できており健全な状態である。また、設備投資についても計画的に実施できている。
財政状況は、水道料金改定を行ったことで今後、給水収益の拡大が期待される。一方で、人口減少にともなう有収水量の減少、継続している物価高騰などを踏まえると、懸念を払拭しきれない状況である。
（今後の対策）
引き続き、水道料金改定後の収支比率を分析し、今後の財政計画を見直していくことが重要となる。令和5年度に公表された水道ビジョンフォローアップ版に基づき、更なる経営の強靭化、永続的な事業の継続に努めるべく、財政収支の適正化、老朽化している設備の耐震化、適切な更新時期・規模などアセットマネジメントを通して見直しを行っていく。</t>
    <rPh sb="0" eb="2">
      <t>シセツ</t>
    </rPh>
    <rPh sb="3" eb="7">
      <t>カンリジョウキョウ</t>
    </rPh>
    <rPh sb="9" eb="13">
      <t>ルイジダンタイ</t>
    </rPh>
    <rPh sb="14" eb="16">
      <t>ヒカク</t>
    </rPh>
    <rPh sb="20" eb="23">
      <t>コウリツテキ</t>
    </rPh>
    <rPh sb="24" eb="26">
      <t>カツヨウ</t>
    </rPh>
    <rPh sb="31" eb="33">
      <t>ケンゼン</t>
    </rPh>
    <rPh sb="34" eb="36">
      <t>ジョウタイ</t>
    </rPh>
    <rPh sb="43" eb="47">
      <t>セツビトウシ</t>
    </rPh>
    <rPh sb="52" eb="55">
      <t>ケイカクテキ</t>
    </rPh>
    <rPh sb="56" eb="58">
      <t>ジッシ</t>
    </rPh>
    <rPh sb="65" eb="69">
      <t>ザイセイジョウキョウ</t>
    </rPh>
    <rPh sb="71" eb="75">
      <t>スイドウリョウキン</t>
    </rPh>
    <rPh sb="75" eb="77">
      <t>カイテイ</t>
    </rPh>
    <rPh sb="78" eb="79">
      <t>オコナ</t>
    </rPh>
    <rPh sb="84" eb="86">
      <t>コンゴ</t>
    </rPh>
    <rPh sb="87" eb="91">
      <t>キュウスイシュウエキ</t>
    </rPh>
    <rPh sb="92" eb="94">
      <t>カクダイ</t>
    </rPh>
    <rPh sb="95" eb="97">
      <t>キタイ</t>
    </rPh>
    <rPh sb="101" eb="103">
      <t>イッポウ</t>
    </rPh>
    <rPh sb="105" eb="109">
      <t>ジンコウゲンショウ</t>
    </rPh>
    <rPh sb="114" eb="118">
      <t>ユウシュウスイリョウ</t>
    </rPh>
    <rPh sb="119" eb="121">
      <t>ゲンショウ</t>
    </rPh>
    <rPh sb="122" eb="124">
      <t>ケイゾク</t>
    </rPh>
    <rPh sb="128" eb="132">
      <t>ブッカコウトウ</t>
    </rPh>
    <rPh sb="135" eb="136">
      <t>フ</t>
    </rPh>
    <rPh sb="141" eb="143">
      <t>ケネン</t>
    </rPh>
    <rPh sb="144" eb="146">
      <t>フッショク</t>
    </rPh>
    <rPh sb="151" eb="153">
      <t>ジョウキョウ</t>
    </rPh>
    <rPh sb="159" eb="161">
      <t>コンゴ</t>
    </rPh>
    <rPh sb="162" eb="164">
      <t>タイサク</t>
    </rPh>
    <rPh sb="166" eb="167">
      <t>ヒ</t>
    </rPh>
    <rPh sb="168" eb="169">
      <t>ツヅ</t>
    </rPh>
    <rPh sb="171" eb="178">
      <t>スイドウリョウキンカイテイゴ</t>
    </rPh>
    <rPh sb="179" eb="183">
      <t>シュウシヒリツ</t>
    </rPh>
    <rPh sb="184" eb="186">
      <t>ブンセキ</t>
    </rPh>
    <rPh sb="188" eb="190">
      <t>コンゴ</t>
    </rPh>
    <rPh sb="191" eb="195">
      <t>ザイセイケイカク</t>
    </rPh>
    <rPh sb="196" eb="198">
      <t>ミナオ</t>
    </rPh>
    <rPh sb="205" eb="207">
      <t>ジュウヨウ</t>
    </rPh>
    <rPh sb="211" eb="213">
      <t>レイワ</t>
    </rPh>
    <rPh sb="214" eb="216">
      <t>ネンド</t>
    </rPh>
    <rPh sb="217" eb="219">
      <t>コウヒョウ</t>
    </rPh>
    <rPh sb="222" eb="224">
      <t>スイドウ</t>
    </rPh>
    <rPh sb="235" eb="236">
      <t>バン</t>
    </rPh>
    <rPh sb="237" eb="238">
      <t>モト</t>
    </rPh>
    <rPh sb="241" eb="242">
      <t>サラ</t>
    </rPh>
    <rPh sb="244" eb="246">
      <t>ケイエイ</t>
    </rPh>
    <rPh sb="247" eb="250">
      <t>キョウジンカ</t>
    </rPh>
    <rPh sb="251" eb="254">
      <t>エイゾクテキ</t>
    </rPh>
    <rPh sb="255" eb="257">
      <t>ジギョウ</t>
    </rPh>
    <rPh sb="258" eb="260">
      <t>ケイゾク</t>
    </rPh>
    <rPh sb="261" eb="262">
      <t>ツト</t>
    </rPh>
    <rPh sb="267" eb="271">
      <t>ザイセイシュウシ</t>
    </rPh>
    <rPh sb="272" eb="275">
      <t>テキセイカ</t>
    </rPh>
    <rPh sb="276" eb="279">
      <t>ロウキュウカ</t>
    </rPh>
    <rPh sb="283" eb="285">
      <t>セツビ</t>
    </rPh>
    <rPh sb="286" eb="289">
      <t>タイシンカ</t>
    </rPh>
    <rPh sb="290" eb="292">
      <t>テキセツ</t>
    </rPh>
    <rPh sb="293" eb="297">
      <t>コウシンジキ</t>
    </rPh>
    <rPh sb="298" eb="300">
      <t>キボ</t>
    </rPh>
    <rPh sb="313" eb="314">
      <t>トオ</t>
    </rPh>
    <rPh sb="316" eb="318">
      <t>ミナオ</t>
    </rPh>
    <rPh sb="320" eb="321">
      <t>オコナ</t>
    </rPh>
    <phoneticPr fontId="4"/>
  </si>
  <si>
    <t xml:space="preserve">①経常収支比率は、令和5年11月検針分より水道料金改定を実施したことで、前年より微増となった。
②累積欠損金は、発生しておらず健全な状態である。
③流動比率は、100％を超えており短期的な支払能力に問題はない。しかし、類似団体平均値を下回っていることや、近年、減少傾向である状況を踏まえ、独立採算制を維持するためにキャッシュフローを注視していく必要がある。
④企業債残高対給水収益比率は、前年から19.58ポイントの増加となった。給水収益はやや増加しているものの、④の増加要因として、令和4年度の設備投資にかかる工事が令和5年度へ繰り越したことが影響している。
⑤料金回収率は、前年より増加となっている。①で先述のとおり、水道料金改定を行ったことで上昇した。
⑥給水原価は、微増傾向が続いている。近年の物価高騰の影響により費用は増加している。
⑦施設利用率は、人口減少の影響を受け微減傾向であるものの、類似団体平均を上回っており、施設は概ね効率的、かつ有効に稼動しているといえる。
⑧有収率は、前年より低下しているが、類似団体平均値と比較すると、良好である。
（今後の対策）
令和5年11月検針分より水道料金改定を行っており、給水収益の減少に抑制がかかった。⑤料金回収率は、100％を下回っているものの、令和6年度以降、年間を通して水道料金改定後の給水収益が反映されることから、更なる改善が見込まれる。しかし、近年、物価高騰の影響も懸念されるため、今後も収支のバランスについて注視する。
</t>
    <rPh sb="1" eb="7">
      <t>ケイジョウシュウシヒリツ</t>
    </rPh>
    <rPh sb="9" eb="11">
      <t>レイワ</t>
    </rPh>
    <rPh sb="12" eb="13">
      <t>ネン</t>
    </rPh>
    <rPh sb="16" eb="18">
      <t>ケンシン</t>
    </rPh>
    <rPh sb="21" eb="27">
      <t>スイドウリョウキンカイテイ</t>
    </rPh>
    <rPh sb="85" eb="86">
      <t>コ</t>
    </rPh>
    <rPh sb="90" eb="93">
      <t>タンキテキ</t>
    </rPh>
    <rPh sb="94" eb="96">
      <t>シハラ</t>
    </rPh>
    <rPh sb="96" eb="98">
      <t>ノウリョク</t>
    </rPh>
    <rPh sb="99" eb="101">
      <t>モンダイ</t>
    </rPh>
    <rPh sb="109" eb="113">
      <t>ルイジダンタイ</t>
    </rPh>
    <rPh sb="113" eb="116">
      <t>ヘイキンチ</t>
    </rPh>
    <rPh sb="117" eb="119">
      <t>シタマワ</t>
    </rPh>
    <rPh sb="132" eb="134">
      <t>ケイコウ</t>
    </rPh>
    <rPh sb="137" eb="139">
      <t>ジョウキョウ</t>
    </rPh>
    <rPh sb="148" eb="149">
      <t>セイ</t>
    </rPh>
    <rPh sb="194" eb="196">
      <t>ゼンネン</t>
    </rPh>
    <rPh sb="215" eb="219">
      <t>キュウスイシュウエキ</t>
    </rPh>
    <rPh sb="222" eb="224">
      <t>ゾウカ</t>
    </rPh>
    <rPh sb="234" eb="236">
      <t>ゾウカ</t>
    </rPh>
    <rPh sb="236" eb="238">
      <t>ヨウイン</t>
    </rPh>
    <rPh sb="242" eb="244">
      <t>レイワ</t>
    </rPh>
    <rPh sb="245" eb="247">
      <t>ネンド</t>
    </rPh>
    <rPh sb="248" eb="252">
      <t>セツビトウシ</t>
    </rPh>
    <rPh sb="256" eb="258">
      <t>コウジ</t>
    </rPh>
    <rPh sb="259" eb="261">
      <t>レイワ</t>
    </rPh>
    <rPh sb="262" eb="264">
      <t>ネンド</t>
    </rPh>
    <rPh sb="265" eb="266">
      <t>ク</t>
    </rPh>
    <rPh sb="267" eb="268">
      <t>コ</t>
    </rPh>
    <rPh sb="273" eb="275">
      <t>エイキョウ</t>
    </rPh>
    <rPh sb="282" eb="287">
      <t>リョウキンカイシュウリツ</t>
    </rPh>
    <rPh sb="289" eb="291">
      <t>ゼンネン</t>
    </rPh>
    <rPh sb="293" eb="295">
      <t>ゾウカ</t>
    </rPh>
    <rPh sb="304" eb="306">
      <t>センジュツ</t>
    </rPh>
    <rPh sb="311" eb="317">
      <t>スイドウリョウキンカイテイ</t>
    </rPh>
    <rPh sb="318" eb="319">
      <t>オコナ</t>
    </rPh>
    <rPh sb="324" eb="326">
      <t>ジョウショウ</t>
    </rPh>
    <rPh sb="331" eb="335">
      <t>キュウスイゲンカ</t>
    </rPh>
    <rPh sb="337" eb="341">
      <t>ビゾウケイコウ</t>
    </rPh>
    <rPh sb="342" eb="343">
      <t>ツヅ</t>
    </rPh>
    <rPh sb="348" eb="350">
      <t>キンネン</t>
    </rPh>
    <rPh sb="351" eb="355">
      <t>ブッカコウトウ</t>
    </rPh>
    <rPh sb="356" eb="358">
      <t>エイキョウ</t>
    </rPh>
    <rPh sb="361" eb="363">
      <t>ヒヨウ</t>
    </rPh>
    <rPh sb="364" eb="366">
      <t>ゾウカ</t>
    </rPh>
    <rPh sb="373" eb="378">
      <t>シセツリヨウリツ</t>
    </rPh>
    <rPh sb="380" eb="384">
      <t>ジンコウゲンショウ</t>
    </rPh>
    <rPh sb="385" eb="387">
      <t>エイキョウ</t>
    </rPh>
    <rPh sb="388" eb="389">
      <t>ウ</t>
    </rPh>
    <rPh sb="390" eb="392">
      <t>ビゲン</t>
    </rPh>
    <rPh sb="392" eb="394">
      <t>ケイコウ</t>
    </rPh>
    <rPh sb="401" eb="407">
      <t>ルイジダンタイヘイキン</t>
    </rPh>
    <rPh sb="408" eb="410">
      <t>ウワマワ</t>
    </rPh>
    <rPh sb="415" eb="417">
      <t>シセツ</t>
    </rPh>
    <rPh sb="418" eb="419">
      <t>オオム</t>
    </rPh>
    <rPh sb="420" eb="423">
      <t>コウリツテキ</t>
    </rPh>
    <rPh sb="426" eb="428">
      <t>ユウコウ</t>
    </rPh>
    <rPh sb="429" eb="431">
      <t>カドウ</t>
    </rPh>
    <rPh sb="442" eb="445">
      <t>ユウシュウリツ</t>
    </rPh>
    <rPh sb="447" eb="449">
      <t>ゼンネン</t>
    </rPh>
    <rPh sb="459" eb="463">
      <t>ルイジダンタイ</t>
    </rPh>
    <rPh sb="463" eb="466">
      <t>ヘイキンチ</t>
    </rPh>
    <rPh sb="467" eb="469">
      <t>ヒカク</t>
    </rPh>
    <rPh sb="473" eb="475">
      <t>リョウコウ</t>
    </rPh>
    <rPh sb="481" eb="483">
      <t>コンゴ</t>
    </rPh>
    <rPh sb="484" eb="486">
      <t>タイサク</t>
    </rPh>
    <rPh sb="488" eb="490">
      <t>レイワ</t>
    </rPh>
    <rPh sb="495" eb="497">
      <t>ケンシン</t>
    </rPh>
    <rPh sb="530" eb="535">
      <t>リョウキンカイシュウリツ</t>
    </rPh>
    <rPh sb="542" eb="544">
      <t>シタマワ</t>
    </rPh>
    <rPh sb="552" eb="554">
      <t>レイワ</t>
    </rPh>
    <rPh sb="555" eb="557">
      <t>ネンド</t>
    </rPh>
    <rPh sb="557" eb="559">
      <t>イコウ</t>
    </rPh>
    <rPh sb="560" eb="562">
      <t>ネンカン</t>
    </rPh>
    <rPh sb="563" eb="564">
      <t>トオ</t>
    </rPh>
    <rPh sb="566" eb="572">
      <t>スイドウリョウキンカイテイ</t>
    </rPh>
    <rPh sb="572" eb="573">
      <t>ゴ</t>
    </rPh>
    <rPh sb="574" eb="578">
      <t>キュウスイシュウエキ</t>
    </rPh>
    <rPh sb="579" eb="581">
      <t>ハンエイ</t>
    </rPh>
    <rPh sb="589" eb="590">
      <t>サラ</t>
    </rPh>
    <rPh sb="592" eb="594">
      <t>カイゼン</t>
    </rPh>
    <rPh sb="595" eb="597">
      <t>ミコ</t>
    </rPh>
    <rPh sb="616" eb="618">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</si>
</sst>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3" fontId="16" fillId="0" borderId="9" xfId="0" applyNumberFormat="1" applyFont="1" applyBorder="1" applyAlignment="1" applyProtection="1">
      <alignment horizontal="left" vertical="top" wrapText="1"/>
      <protection locked="0"/>
    </xf>
    <xf numFmtId="3" fontId="16" fillId="0" borderId="0" xfId="0" applyNumberFormat="1" applyFont="1" applyAlignment="1" applyProtection="1">
      <alignment horizontal="left" vertical="top" wrapText="1"/>
      <protection locked="0"/>
    </xf>
    <xf numFmtId="3" fontId="16" fillId="0" borderId="10" xfId="0" applyNumberFormat="1"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c:v>
                </c:pt>
                <c:pt idx="1">
                  <c:v>0.42</c:v>
                </c:pt>
                <c:pt idx="2">
                  <c:v>0.49</c:v>
                </c:pt>
                <c:pt idx="3">
                  <c:v>0.64</c:v>
                </c:pt>
                <c:pt idx="4">
                  <c:v>0.44</c:v>
                </c:pt>
              </c:numCache>
            </c:numRef>
          </c:val>
          <c:extLst>
            <c:ext xmlns:c16="http://schemas.microsoft.com/office/drawing/2014/chart" uri="{C3380CC4-5D6E-409C-BE32-E72D297353CC}">
              <c16:uniqueId val="{00000000-1009-41CB-A874-4267EDF9CBD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1009-41CB-A874-4267EDF9CBD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66.540000000000006</c:v>
                </c:pt>
                <c:pt idx="1">
                  <c:v>66.13</c:v>
                </c:pt>
                <c:pt idx="2">
                  <c:v>63.8</c:v>
                </c:pt>
                <c:pt idx="3">
                  <c:v>64.040000000000006</c:v>
                </c:pt>
                <c:pt idx="4">
                  <c:v>63.23</c:v>
                </c:pt>
              </c:numCache>
            </c:numRef>
          </c:val>
          <c:extLst>
            <c:ext xmlns:c16="http://schemas.microsoft.com/office/drawing/2014/chart" uri="{C3380CC4-5D6E-409C-BE32-E72D297353CC}">
              <c16:uniqueId val="{00000000-43CA-415B-A2F4-7EE59560F4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43CA-415B-A2F4-7EE59560F4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88.83</c:v>
                </c:pt>
                <c:pt idx="1">
                  <c:v>90.84</c:v>
                </c:pt>
                <c:pt idx="2">
                  <c:v>92.54</c:v>
                </c:pt>
                <c:pt idx="3">
                  <c:v>90.29</c:v>
                </c:pt>
                <c:pt idx="4">
                  <c:v>89.4</c:v>
                </c:pt>
              </c:numCache>
            </c:numRef>
          </c:val>
          <c:extLst>
            <c:ext xmlns:c16="http://schemas.microsoft.com/office/drawing/2014/chart" uri="{C3380CC4-5D6E-409C-BE32-E72D297353CC}">
              <c16:uniqueId val="{00000000-7B50-4BB9-8BA4-0BDC2403E9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7B50-4BB9-8BA4-0BDC2403E9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108.71</c:v>
                </c:pt>
                <c:pt idx="1">
                  <c:v>108.28</c:v>
                </c:pt>
                <c:pt idx="2">
                  <c:v>102.62</c:v>
                </c:pt>
                <c:pt idx="3">
                  <c:v>100.01</c:v>
                </c:pt>
                <c:pt idx="4">
                  <c:v>101.71</c:v>
                </c:pt>
              </c:numCache>
            </c:numRef>
          </c:val>
          <c:extLst>
            <c:ext xmlns:c16="http://schemas.microsoft.com/office/drawing/2014/chart" uri="{C3380CC4-5D6E-409C-BE32-E72D297353CC}">
              <c16:uniqueId val="{00000000-D2D2-4FB9-9141-B28D8CA6629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D2D2-4FB9-9141-B28D8CA6629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43.58</c:v>
                </c:pt>
                <c:pt idx="1">
                  <c:v>44.1</c:v>
                </c:pt>
                <c:pt idx="2">
                  <c:v>44.69</c:v>
                </c:pt>
                <c:pt idx="3">
                  <c:v>45.39</c:v>
                </c:pt>
                <c:pt idx="4">
                  <c:v>45.05</c:v>
                </c:pt>
              </c:numCache>
            </c:numRef>
          </c:val>
          <c:extLst>
            <c:ext xmlns:c16="http://schemas.microsoft.com/office/drawing/2014/chart" uri="{C3380CC4-5D6E-409C-BE32-E72D297353CC}">
              <c16:uniqueId val="{00000000-37A5-4A16-898F-9082F6B1F4A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37A5-4A16-898F-9082F6B1F4A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7.48</c:v>
                </c:pt>
                <c:pt idx="1">
                  <c:v>17.559999999999999</c:v>
                </c:pt>
                <c:pt idx="2">
                  <c:v>18.149999999999999</c:v>
                </c:pt>
                <c:pt idx="3">
                  <c:v>18.690000000000001</c:v>
                </c:pt>
                <c:pt idx="4">
                  <c:v>19.13</c:v>
                </c:pt>
              </c:numCache>
            </c:numRef>
          </c:val>
          <c:extLst>
            <c:ext xmlns:c16="http://schemas.microsoft.com/office/drawing/2014/chart" uri="{C3380CC4-5D6E-409C-BE32-E72D297353CC}">
              <c16:uniqueId val="{00000000-4C82-4C73-B254-6A4EC9B9455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4C82-4C73-B254-6A4EC9B9455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50-4FF0-9EB7-02B013183B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A150-4FF0-9EB7-02B013183B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192.3</c:v>
                </c:pt>
                <c:pt idx="1">
                  <c:v>222.66</c:v>
                </c:pt>
                <c:pt idx="2">
                  <c:v>185.07</c:v>
                </c:pt>
                <c:pt idx="3">
                  <c:v>188.18</c:v>
                </c:pt>
                <c:pt idx="4">
                  <c:v>153.62</c:v>
                </c:pt>
              </c:numCache>
            </c:numRef>
          </c:val>
          <c:extLst>
            <c:ext xmlns:c16="http://schemas.microsoft.com/office/drawing/2014/chart" uri="{C3380CC4-5D6E-409C-BE32-E72D297353CC}">
              <c16:uniqueId val="{00000000-716A-4AEB-99D9-D43C4085054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716A-4AEB-99D9-D43C4085054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542.14</c:v>
                </c:pt>
                <c:pt idx="1">
                  <c:v>561.71</c:v>
                </c:pt>
                <c:pt idx="2">
                  <c:v>575.35</c:v>
                </c:pt>
                <c:pt idx="3">
                  <c:v>599.44000000000005</c:v>
                </c:pt>
                <c:pt idx="4">
                  <c:v>619.02</c:v>
                </c:pt>
              </c:numCache>
            </c:numRef>
          </c:val>
          <c:extLst>
            <c:ext xmlns:c16="http://schemas.microsoft.com/office/drawing/2014/chart" uri="{C3380CC4-5D6E-409C-BE32-E72D297353CC}">
              <c16:uniqueId val="{00000000-4DE9-49BA-8B3B-D8E64D2D45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4DE9-49BA-8B3B-D8E64D2D45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100.7</c:v>
                </c:pt>
                <c:pt idx="1">
                  <c:v>100</c:v>
                </c:pt>
                <c:pt idx="2">
                  <c:v>93.7</c:v>
                </c:pt>
                <c:pt idx="3">
                  <c:v>90.65</c:v>
                </c:pt>
                <c:pt idx="4">
                  <c:v>93.68</c:v>
                </c:pt>
              </c:numCache>
            </c:numRef>
          </c:val>
          <c:extLst>
            <c:ext xmlns:c16="http://schemas.microsoft.com/office/drawing/2014/chart" uri="{C3380CC4-5D6E-409C-BE32-E72D297353CC}">
              <c16:uniqueId val="{00000000-C79D-4A88-9DBE-AD2C1E3E551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C79D-4A88-9DBE-AD2C1E3E551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148.44999999999999</c:v>
                </c:pt>
                <c:pt idx="1">
                  <c:v>150.15</c:v>
                </c:pt>
                <c:pt idx="2">
                  <c:v>160.63</c:v>
                </c:pt>
                <c:pt idx="3">
                  <c:v>166.25</c:v>
                </c:pt>
                <c:pt idx="4">
                  <c:v>170.01</c:v>
                </c:pt>
              </c:numCache>
            </c:numRef>
          </c:val>
          <c:extLst>
            <c:ext xmlns:c16="http://schemas.microsoft.com/office/drawing/2014/chart" uri="{C3380CC4-5D6E-409C-BE32-E72D297353CC}">
              <c16:uniqueId val="{00000000-F4CC-4FB6-9716-C685708D412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F4CC-4FB6-9716-C685708D412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荒尾市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自治体職員</v>
      </c>
      <c r="AE8" s="43"/>
      <c r="AF8" s="43"/>
      <c r="AG8" s="43"/>
      <c r="AH8" s="43"/>
      <c r="AI8" s="43"/>
      <c r="AJ8" s="43"/>
      <c r="AK8" s="2"/>
      <c r="AL8" s="44">
        <f>データ!$R$6</f>
        <v>49641</v>
      </c>
      <c r="AM8" s="44"/>
      <c r="AN8" s="44"/>
      <c r="AO8" s="44"/>
      <c r="AP8" s="44"/>
      <c r="AQ8" s="44"/>
      <c r="AR8" s="44"/>
      <c r="AS8" s="44"/>
      <c r="AT8" s="45">
        <f>データ!$S$6</f>
        <v>57.37</v>
      </c>
      <c r="AU8" s="46"/>
      <c r="AV8" s="46"/>
      <c r="AW8" s="46"/>
      <c r="AX8" s="46"/>
      <c r="AY8" s="46"/>
      <c r="AZ8" s="46"/>
      <c r="BA8" s="46"/>
      <c r="BB8" s="47">
        <f>データ!$T$6</f>
        <v>865.28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58.41</v>
      </c>
      <c r="J10" s="46"/>
      <c r="K10" s="46"/>
      <c r="L10" s="46"/>
      <c r="M10" s="46"/>
      <c r="N10" s="46"/>
      <c r="O10" s="80"/>
      <c r="P10" s="47">
        <f>データ!$P$6</f>
        <v>95.9</v>
      </c>
      <c r="Q10" s="47"/>
      <c r="R10" s="47"/>
      <c r="S10" s="47"/>
      <c r="T10" s="47"/>
      <c r="U10" s="47"/>
      <c r="V10" s="47"/>
      <c r="W10" s="44">
        <f>データ!$Q$6</f>
        <v>3355</v>
      </c>
      <c r="X10" s="44"/>
      <c r="Y10" s="44"/>
      <c r="Z10" s="44"/>
      <c r="AA10" s="44"/>
      <c r="AB10" s="44"/>
      <c r="AC10" s="44"/>
      <c r="AD10" s="2"/>
      <c r="AE10" s="2"/>
      <c r="AF10" s="2"/>
      <c r="AG10" s="2"/>
      <c r="AH10" s="2"/>
      <c r="AI10" s="2"/>
      <c r="AJ10" s="2"/>
      <c r="AK10" s="2"/>
      <c r="AL10" s="44">
        <f>データ!$U$6</f>
        <v>47370</v>
      </c>
      <c r="AM10" s="44"/>
      <c r="AN10" s="44"/>
      <c r="AO10" s="44"/>
      <c r="AP10" s="44"/>
      <c r="AQ10" s="44"/>
      <c r="AR10" s="44"/>
      <c r="AS10" s="44"/>
      <c r="AT10" s="45">
        <f>データ!$V$6</f>
        <v>35.950000000000003</v>
      </c>
      <c r="AU10" s="46"/>
      <c r="AV10" s="46"/>
      <c r="AW10" s="46"/>
      <c r="AX10" s="46"/>
      <c r="AY10" s="46"/>
      <c r="AZ10" s="46"/>
      <c r="BA10" s="46"/>
      <c r="BB10" s="47">
        <f>データ!$W$6</f>
        <v>1317.66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d/LTztjI00uKQQYl2xb1QHB4H8TNIFjC0Lb8qKFwxQHuExNtW/hy8HKFtcF2RD6hymmBFriDVF/i0qPlAl8yUw==" saltValue="Qu/ULXIHowWnuZGcexHSC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432041</v>
      </c>
      <c r="D6" s="20">
        <f t="shared" si="3"/>
        <v>46</v>
      </c>
      <c r="E6" s="20">
        <f t="shared" si="3"/>
        <v>1</v>
      </c>
      <c r="F6" s="20">
        <f t="shared" si="3"/>
        <v>0</v>
      </c>
      <c r="G6" s="20">
        <f t="shared" si="3"/>
        <v>1</v>
      </c>
      <c r="H6" s="20" t="str">
        <f t="shared" si="3"/>
        <v>熊本県　荒尾市</v>
      </c>
      <c r="I6" s="20" t="str">
        <f t="shared" si="3"/>
        <v>法適用</v>
      </c>
      <c r="J6" s="20" t="str">
        <f t="shared" si="3"/>
        <v>水道事業</v>
      </c>
      <c r="K6" s="20" t="str">
        <f t="shared" si="3"/>
        <v>末端給水事業</v>
      </c>
      <c r="L6" s="20" t="str">
        <f t="shared" si="3"/>
        <v>A5</v>
      </c>
      <c r="M6" s="20" t="str">
        <f t="shared" si="3"/>
        <v>自治体職員</v>
      </c>
      <c r="N6" s="21" t="str">
        <f t="shared" si="3"/>
        <v>-</v>
      </c>
      <c r="O6" s="21">
        <f t="shared" si="3"/>
        <v>58.41</v>
      </c>
      <c r="P6" s="21">
        <f t="shared" si="3"/>
        <v>95.9</v>
      </c>
      <c r="Q6" s="21">
        <f t="shared" si="3"/>
        <v>3355</v>
      </c>
      <c r="R6" s="21">
        <f t="shared" si="3"/>
        <v>49641</v>
      </c>
      <c r="S6" s="21">
        <f t="shared" si="3"/>
        <v>57.37</v>
      </c>
      <c r="T6" s="21">
        <f t="shared" si="3"/>
        <v>865.28</v>
      </c>
      <c r="U6" s="21">
        <f t="shared" si="3"/>
        <v>47370</v>
      </c>
      <c r="V6" s="21">
        <f t="shared" si="3"/>
        <v>35.950000000000003</v>
      </c>
      <c r="W6" s="21">
        <f t="shared" si="3"/>
        <v>1317.66</v>
      </c>
      <c r="X6" s="22">
        <f>IF(X7="",NA(),X7)</f>
        <v>108.71</v>
      </c>
      <c r="Y6" s="22">
        <f t="shared" ref="Y6:AG6" si="4">IF(Y7="",NA(),Y7)</f>
        <v>108.28</v>
      </c>
      <c r="Z6" s="22">
        <f t="shared" si="4"/>
        <v>102.62</v>
      </c>
      <c r="AA6" s="22">
        <f t="shared" si="4"/>
        <v>100.01</v>
      </c>
      <c r="AB6" s="22">
        <f t="shared" si="4"/>
        <v>101.71</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192.3</v>
      </c>
      <c r="AU6" s="22">
        <f t="shared" ref="AU6:BC6" si="6">IF(AU7="",NA(),AU7)</f>
        <v>222.66</v>
      </c>
      <c r="AV6" s="22">
        <f t="shared" si="6"/>
        <v>185.07</v>
      </c>
      <c r="AW6" s="22">
        <f t="shared" si="6"/>
        <v>188.18</v>
      </c>
      <c r="AX6" s="22">
        <f t="shared" si="6"/>
        <v>153.62</v>
      </c>
      <c r="AY6" s="22">
        <f t="shared" si="6"/>
        <v>365.18</v>
      </c>
      <c r="AZ6" s="22">
        <f t="shared" si="6"/>
        <v>327.77</v>
      </c>
      <c r="BA6" s="22">
        <f t="shared" si="6"/>
        <v>338.02</v>
      </c>
      <c r="BB6" s="22">
        <f t="shared" si="6"/>
        <v>345.94</v>
      </c>
      <c r="BC6" s="22">
        <f t="shared" si="6"/>
        <v>329.7</v>
      </c>
      <c r="BD6" s="21" t="str">
        <f>IF(BD7="","",IF(BD7="-","【-】","【"&amp;SUBSTITUTE(TEXT(BD7,"#,##0.00"),"-","△")&amp;"】"))</f>
        <v>【243.36】</v>
      </c>
      <c r="BE6" s="22">
        <f>IF(BE7="",NA(),BE7)</f>
        <v>542.14</v>
      </c>
      <c r="BF6" s="22">
        <f t="shared" ref="BF6:BN6" si="7">IF(BF7="",NA(),BF7)</f>
        <v>561.71</v>
      </c>
      <c r="BG6" s="22">
        <f t="shared" si="7"/>
        <v>575.35</v>
      </c>
      <c r="BH6" s="22">
        <f t="shared" si="7"/>
        <v>599.44000000000005</v>
      </c>
      <c r="BI6" s="22">
        <f t="shared" si="7"/>
        <v>619.02</v>
      </c>
      <c r="BJ6" s="22">
        <f t="shared" si="7"/>
        <v>371.65</v>
      </c>
      <c r="BK6" s="22">
        <f t="shared" si="7"/>
        <v>397.1</v>
      </c>
      <c r="BL6" s="22">
        <f t="shared" si="7"/>
        <v>379.91</v>
      </c>
      <c r="BM6" s="22">
        <f t="shared" si="7"/>
        <v>386.61</v>
      </c>
      <c r="BN6" s="22">
        <f t="shared" si="7"/>
        <v>381.56</v>
      </c>
      <c r="BO6" s="21" t="str">
        <f>IF(BO7="","",IF(BO7="-","【-】","【"&amp;SUBSTITUTE(TEXT(BO7,"#,##0.00"),"-","△")&amp;"】"))</f>
        <v>【265.93】</v>
      </c>
      <c r="BP6" s="22">
        <f>IF(BP7="",NA(),BP7)</f>
        <v>100.7</v>
      </c>
      <c r="BQ6" s="22">
        <f t="shared" ref="BQ6:BY6" si="8">IF(BQ7="",NA(),BQ7)</f>
        <v>100</v>
      </c>
      <c r="BR6" s="22">
        <f t="shared" si="8"/>
        <v>93.7</v>
      </c>
      <c r="BS6" s="22">
        <f t="shared" si="8"/>
        <v>90.65</v>
      </c>
      <c r="BT6" s="22">
        <f t="shared" si="8"/>
        <v>93.68</v>
      </c>
      <c r="BU6" s="22">
        <f t="shared" si="8"/>
        <v>98.77</v>
      </c>
      <c r="BV6" s="22">
        <f t="shared" si="8"/>
        <v>95.79</v>
      </c>
      <c r="BW6" s="22">
        <f t="shared" si="8"/>
        <v>98.3</v>
      </c>
      <c r="BX6" s="22">
        <f t="shared" si="8"/>
        <v>93.82</v>
      </c>
      <c r="BY6" s="22">
        <f t="shared" si="8"/>
        <v>95.04</v>
      </c>
      <c r="BZ6" s="21" t="str">
        <f>IF(BZ7="","",IF(BZ7="-","【-】","【"&amp;SUBSTITUTE(TEXT(BZ7,"#,##0.00"),"-","△")&amp;"】"))</f>
        <v>【97.82】</v>
      </c>
      <c r="CA6" s="22">
        <f>IF(CA7="",NA(),CA7)</f>
        <v>148.44999999999999</v>
      </c>
      <c r="CB6" s="22">
        <f t="shared" ref="CB6:CJ6" si="9">IF(CB7="",NA(),CB7)</f>
        <v>150.15</v>
      </c>
      <c r="CC6" s="22">
        <f t="shared" si="9"/>
        <v>160.63</v>
      </c>
      <c r="CD6" s="22">
        <f t="shared" si="9"/>
        <v>166.25</v>
      </c>
      <c r="CE6" s="22">
        <f t="shared" si="9"/>
        <v>170.01</v>
      </c>
      <c r="CF6" s="22">
        <f t="shared" si="9"/>
        <v>173.67</v>
      </c>
      <c r="CG6" s="22">
        <f t="shared" si="9"/>
        <v>171.13</v>
      </c>
      <c r="CH6" s="22">
        <f t="shared" si="9"/>
        <v>173.7</v>
      </c>
      <c r="CI6" s="22">
        <f t="shared" si="9"/>
        <v>178.94</v>
      </c>
      <c r="CJ6" s="22">
        <f t="shared" si="9"/>
        <v>180.19</v>
      </c>
      <c r="CK6" s="21" t="str">
        <f>IF(CK7="","",IF(CK7="-","【-】","【"&amp;SUBSTITUTE(TEXT(CK7,"#,##0.00"),"-","△")&amp;"】"))</f>
        <v>【177.56】</v>
      </c>
      <c r="CL6" s="22">
        <f>IF(CL7="",NA(),CL7)</f>
        <v>66.540000000000006</v>
      </c>
      <c r="CM6" s="22">
        <f t="shared" ref="CM6:CU6" si="10">IF(CM7="",NA(),CM7)</f>
        <v>66.13</v>
      </c>
      <c r="CN6" s="22">
        <f t="shared" si="10"/>
        <v>63.8</v>
      </c>
      <c r="CO6" s="22">
        <f t="shared" si="10"/>
        <v>64.040000000000006</v>
      </c>
      <c r="CP6" s="22">
        <f t="shared" si="10"/>
        <v>63.23</v>
      </c>
      <c r="CQ6" s="22">
        <f t="shared" si="10"/>
        <v>59.67</v>
      </c>
      <c r="CR6" s="22">
        <f t="shared" si="10"/>
        <v>60.12</v>
      </c>
      <c r="CS6" s="22">
        <f t="shared" si="10"/>
        <v>60.34</v>
      </c>
      <c r="CT6" s="22">
        <f t="shared" si="10"/>
        <v>59.54</v>
      </c>
      <c r="CU6" s="22">
        <f t="shared" si="10"/>
        <v>59.26</v>
      </c>
      <c r="CV6" s="21" t="str">
        <f>IF(CV7="","",IF(CV7="-","【-】","【"&amp;SUBSTITUTE(TEXT(CV7,"#,##0.00"),"-","△")&amp;"】"))</f>
        <v>【59.81】</v>
      </c>
      <c r="CW6" s="22">
        <f>IF(CW7="",NA(),CW7)</f>
        <v>88.83</v>
      </c>
      <c r="CX6" s="22">
        <f t="shared" ref="CX6:DF6" si="11">IF(CX7="",NA(),CX7)</f>
        <v>90.84</v>
      </c>
      <c r="CY6" s="22">
        <f t="shared" si="11"/>
        <v>92.54</v>
      </c>
      <c r="CZ6" s="22">
        <f t="shared" si="11"/>
        <v>90.29</v>
      </c>
      <c r="DA6" s="22">
        <f t="shared" si="11"/>
        <v>89.4</v>
      </c>
      <c r="DB6" s="22">
        <f t="shared" si="11"/>
        <v>84.6</v>
      </c>
      <c r="DC6" s="22">
        <f t="shared" si="11"/>
        <v>84.24</v>
      </c>
      <c r="DD6" s="22">
        <f t="shared" si="11"/>
        <v>84.19</v>
      </c>
      <c r="DE6" s="22">
        <f t="shared" si="11"/>
        <v>83.93</v>
      </c>
      <c r="DF6" s="22">
        <f t="shared" si="11"/>
        <v>83.84</v>
      </c>
      <c r="DG6" s="21" t="str">
        <f>IF(DG7="","",IF(DG7="-","【-】","【"&amp;SUBSTITUTE(TEXT(DG7,"#,##0.00"),"-","△")&amp;"】"))</f>
        <v>【89.42】</v>
      </c>
      <c r="DH6" s="22">
        <f>IF(DH7="",NA(),DH7)</f>
        <v>43.58</v>
      </c>
      <c r="DI6" s="22">
        <f t="shared" ref="DI6:DQ6" si="12">IF(DI7="",NA(),DI7)</f>
        <v>44.1</v>
      </c>
      <c r="DJ6" s="22">
        <f t="shared" si="12"/>
        <v>44.69</v>
      </c>
      <c r="DK6" s="22">
        <f t="shared" si="12"/>
        <v>45.39</v>
      </c>
      <c r="DL6" s="22">
        <f t="shared" si="12"/>
        <v>45.05</v>
      </c>
      <c r="DM6" s="22">
        <f t="shared" si="12"/>
        <v>48.17</v>
      </c>
      <c r="DN6" s="22">
        <f t="shared" si="12"/>
        <v>48.83</v>
      </c>
      <c r="DO6" s="22">
        <f t="shared" si="12"/>
        <v>49.96</v>
      </c>
      <c r="DP6" s="22">
        <f t="shared" si="12"/>
        <v>50.82</v>
      </c>
      <c r="DQ6" s="22">
        <f t="shared" si="12"/>
        <v>51.82</v>
      </c>
      <c r="DR6" s="21" t="str">
        <f>IF(DR7="","",IF(DR7="-","【-】","【"&amp;SUBSTITUTE(TEXT(DR7,"#,##0.00"),"-","△")&amp;"】"))</f>
        <v>【52.02】</v>
      </c>
      <c r="DS6" s="22">
        <f>IF(DS7="",NA(),DS7)</f>
        <v>7.48</v>
      </c>
      <c r="DT6" s="22">
        <f t="shared" ref="DT6:EB6" si="13">IF(DT7="",NA(),DT7)</f>
        <v>17.559999999999999</v>
      </c>
      <c r="DU6" s="22">
        <f t="shared" si="13"/>
        <v>18.149999999999999</v>
      </c>
      <c r="DV6" s="22">
        <f t="shared" si="13"/>
        <v>18.690000000000001</v>
      </c>
      <c r="DW6" s="22">
        <f t="shared" si="13"/>
        <v>19.13</v>
      </c>
      <c r="DX6" s="22">
        <f t="shared" si="13"/>
        <v>17.12</v>
      </c>
      <c r="DY6" s="22">
        <f t="shared" si="13"/>
        <v>18.18</v>
      </c>
      <c r="DZ6" s="22">
        <f t="shared" si="13"/>
        <v>19.32</v>
      </c>
      <c r="EA6" s="22">
        <f t="shared" si="13"/>
        <v>21.16</v>
      </c>
      <c r="EB6" s="22">
        <f t="shared" si="13"/>
        <v>22.72</v>
      </c>
      <c r="EC6" s="21" t="str">
        <f>IF(EC7="","",IF(EC7="-","【-】","【"&amp;SUBSTITUTE(TEXT(EC7,"#,##0.00"),"-","△")&amp;"】"))</f>
        <v>【25.37】</v>
      </c>
      <c r="ED6" s="22">
        <f>IF(ED7="",NA(),ED7)</f>
        <v>0.3</v>
      </c>
      <c r="EE6" s="22">
        <f t="shared" ref="EE6:EM6" si="14">IF(EE7="",NA(),EE7)</f>
        <v>0.42</v>
      </c>
      <c r="EF6" s="22">
        <f t="shared" si="14"/>
        <v>0.49</v>
      </c>
      <c r="EG6" s="22">
        <f t="shared" si="14"/>
        <v>0.64</v>
      </c>
      <c r="EH6" s="22">
        <f t="shared" si="14"/>
        <v>0.44</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432041</v>
      </c>
      <c r="D7" s="24">
        <v>46</v>
      </c>
      <c r="E7" s="24">
        <v>1</v>
      </c>
      <c r="F7" s="24">
        <v>0</v>
      </c>
      <c r="G7" s="24">
        <v>1</v>
      </c>
      <c r="H7" s="24" t="s">
        <v>92</v>
      </c>
      <c r="I7" s="24" t="s">
        <v>93</v>
      </c>
      <c r="J7" s="24" t="s">
        <v>94</v>
      </c>
      <c r="K7" s="24" t="s">
        <v>95</v>
      </c>
      <c r="L7" s="24" t="s">
        <v>96</v>
      </c>
      <c r="M7" s="24" t="s">
        <v>97</v>
      </c>
      <c r="N7" s="25" t="s">
        <v>98</v>
      </c>
      <c r="O7" s="25">
        <v>58.41</v>
      </c>
      <c r="P7" s="25">
        <v>95.9</v>
      </c>
      <c r="Q7" s="25">
        <v>3355</v>
      </c>
      <c r="R7" s="25">
        <v>49641</v>
      </c>
      <c r="S7" s="25">
        <v>57.37</v>
      </c>
      <c r="T7" s="25">
        <v>865.28</v>
      </c>
      <c r="U7" s="25">
        <v>47370</v>
      </c>
      <c r="V7" s="25">
        <v>35.950000000000003</v>
      </c>
      <c r="W7" s="25">
        <v>1317.66</v>
      </c>
      <c r="X7" s="25">
        <v>108.71</v>
      </c>
      <c r="Y7" s="25">
        <v>108.28</v>
      </c>
      <c r="Z7" s="25">
        <v>102.62</v>
      </c>
      <c r="AA7" s="25">
        <v>100.01</v>
      </c>
      <c r="AB7" s="25">
        <v>101.71</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192.3</v>
      </c>
      <c r="AU7" s="25">
        <v>222.66</v>
      </c>
      <c r="AV7" s="25">
        <v>185.07</v>
      </c>
      <c r="AW7" s="25">
        <v>188.18</v>
      </c>
      <c r="AX7" s="25">
        <v>153.62</v>
      </c>
      <c r="AY7" s="25">
        <v>365.18</v>
      </c>
      <c r="AZ7" s="25">
        <v>327.77</v>
      </c>
      <c r="BA7" s="25">
        <v>338.02</v>
      </c>
      <c r="BB7" s="25">
        <v>345.94</v>
      </c>
      <c r="BC7" s="25">
        <v>329.7</v>
      </c>
      <c r="BD7" s="25">
        <v>243.36</v>
      </c>
      <c r="BE7" s="25">
        <v>542.14</v>
      </c>
      <c r="BF7" s="25">
        <v>561.71</v>
      </c>
      <c r="BG7" s="25">
        <v>575.35</v>
      </c>
      <c r="BH7" s="25">
        <v>599.44000000000005</v>
      </c>
      <c r="BI7" s="25">
        <v>619.02</v>
      </c>
      <c r="BJ7" s="25">
        <v>371.65</v>
      </c>
      <c r="BK7" s="25">
        <v>397.1</v>
      </c>
      <c r="BL7" s="25">
        <v>379.91</v>
      </c>
      <c r="BM7" s="25">
        <v>386.61</v>
      </c>
      <c r="BN7" s="25">
        <v>381.56</v>
      </c>
      <c r="BO7" s="25">
        <v>265.93</v>
      </c>
      <c r="BP7" s="25">
        <v>100.7</v>
      </c>
      <c r="BQ7" s="25">
        <v>100</v>
      </c>
      <c r="BR7" s="25">
        <v>93.7</v>
      </c>
      <c r="BS7" s="25">
        <v>90.65</v>
      </c>
      <c r="BT7" s="25">
        <v>93.68</v>
      </c>
      <c r="BU7" s="25">
        <v>98.77</v>
      </c>
      <c r="BV7" s="25">
        <v>95.79</v>
      </c>
      <c r="BW7" s="25">
        <v>98.3</v>
      </c>
      <c r="BX7" s="25">
        <v>93.82</v>
      </c>
      <c r="BY7" s="25">
        <v>95.04</v>
      </c>
      <c r="BZ7" s="25">
        <v>97.82</v>
      </c>
      <c r="CA7" s="25">
        <v>148.44999999999999</v>
      </c>
      <c r="CB7" s="25">
        <v>150.15</v>
      </c>
      <c r="CC7" s="25">
        <v>160.63</v>
      </c>
      <c r="CD7" s="25">
        <v>166.25</v>
      </c>
      <c r="CE7" s="25">
        <v>170.01</v>
      </c>
      <c r="CF7" s="25">
        <v>173.67</v>
      </c>
      <c r="CG7" s="25">
        <v>171.13</v>
      </c>
      <c r="CH7" s="25">
        <v>173.7</v>
      </c>
      <c r="CI7" s="25">
        <v>178.94</v>
      </c>
      <c r="CJ7" s="25">
        <v>180.19</v>
      </c>
      <c r="CK7" s="25">
        <v>177.56</v>
      </c>
      <c r="CL7" s="25">
        <v>66.540000000000006</v>
      </c>
      <c r="CM7" s="25">
        <v>66.13</v>
      </c>
      <c r="CN7" s="25">
        <v>63.8</v>
      </c>
      <c r="CO7" s="25">
        <v>64.040000000000006</v>
      </c>
      <c r="CP7" s="25">
        <v>63.23</v>
      </c>
      <c r="CQ7" s="25">
        <v>59.67</v>
      </c>
      <c r="CR7" s="25">
        <v>60.12</v>
      </c>
      <c r="CS7" s="25">
        <v>60.34</v>
      </c>
      <c r="CT7" s="25">
        <v>59.54</v>
      </c>
      <c r="CU7" s="25">
        <v>59.26</v>
      </c>
      <c r="CV7" s="25">
        <v>59.81</v>
      </c>
      <c r="CW7" s="25">
        <v>88.83</v>
      </c>
      <c r="CX7" s="25">
        <v>90.84</v>
      </c>
      <c r="CY7" s="25">
        <v>92.54</v>
      </c>
      <c r="CZ7" s="25">
        <v>90.29</v>
      </c>
      <c r="DA7" s="25">
        <v>89.4</v>
      </c>
      <c r="DB7" s="25">
        <v>84.6</v>
      </c>
      <c r="DC7" s="25">
        <v>84.24</v>
      </c>
      <c r="DD7" s="25">
        <v>84.19</v>
      </c>
      <c r="DE7" s="25">
        <v>83.93</v>
      </c>
      <c r="DF7" s="25">
        <v>83.84</v>
      </c>
      <c r="DG7" s="25">
        <v>89.42</v>
      </c>
      <c r="DH7" s="25">
        <v>43.58</v>
      </c>
      <c r="DI7" s="25">
        <v>44.1</v>
      </c>
      <c r="DJ7" s="25">
        <v>44.69</v>
      </c>
      <c r="DK7" s="25">
        <v>45.39</v>
      </c>
      <c r="DL7" s="25">
        <v>45.05</v>
      </c>
      <c r="DM7" s="25">
        <v>48.17</v>
      </c>
      <c r="DN7" s="25">
        <v>48.83</v>
      </c>
      <c r="DO7" s="25">
        <v>49.96</v>
      </c>
      <c r="DP7" s="25">
        <v>50.82</v>
      </c>
      <c r="DQ7" s="25">
        <v>51.82</v>
      </c>
      <c r="DR7" s="25">
        <v>52.02</v>
      </c>
      <c r="DS7" s="25">
        <v>7.48</v>
      </c>
      <c r="DT7" s="25">
        <v>17.559999999999999</v>
      </c>
      <c r="DU7" s="25">
        <v>18.149999999999999</v>
      </c>
      <c r="DV7" s="25">
        <v>18.690000000000001</v>
      </c>
      <c r="DW7" s="25">
        <v>19.13</v>
      </c>
      <c r="DX7" s="25">
        <v>17.12</v>
      </c>
      <c r="DY7" s="25">
        <v>18.18</v>
      </c>
      <c r="DZ7" s="25">
        <v>19.32</v>
      </c>
      <c r="EA7" s="25">
        <v>21.16</v>
      </c>
      <c r="EB7" s="25">
        <v>22.72</v>
      </c>
      <c r="EC7" s="25">
        <v>25.37</v>
      </c>
      <c r="ED7" s="25">
        <v>0.3</v>
      </c>
      <c r="EE7" s="25">
        <v>0.42</v>
      </c>
      <c r="EF7" s="25">
        <v>0.49</v>
      </c>
      <c r="EG7" s="25">
        <v>0.64</v>
      </c>
      <c r="EH7" s="25">
        <v>0.44</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2025-02-05T01:35:09Z</cp:lastPrinted>
  <dcterms:created xsi:type="dcterms:W3CDTF">2025-01-24T06:55:32Z</dcterms:created>
  <dcterms:modified xsi:type="dcterms:W3CDTF">2025-02-05T01:35:11Z</dcterms:modified>
  <cp:category/>
</cp:coreProperties>
</file>