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5\sections\水道\suido\05　文書管理ツール関係\業務係\★庁内照会関係\財政課\R6年度\5070128_ 【県市町村課：2_5（水）〆】公営企業に係る経営比較分析表（令和５年度決算）の分析等について（依頼）\02 八代市\水道\"/>
    </mc:Choice>
  </mc:AlternateContent>
  <xr:revisionPtr revIDLastSave="0" documentId="13_ncr:1_{76758010-7D29-4A2E-8479-1569FE48C314}" xr6:coauthVersionLast="47" xr6:coauthVersionMax="47" xr10:uidLastSave="{00000000-0000-0000-0000-000000000000}"/>
  <workbookProtection workbookAlgorithmName="SHA-512" workbookHashValue="Ox3bCz9Ee7DPvTDAY4Jsn5ceahhDLTJ+SheY95mm45xYa76VcIPS3fxkje8lAJwY/wtu1mnDeqWhpNNAEqQRmA==" workbookSaltValue="HGZ2HOioFmLBCo1i6iqVM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W10" i="4"/>
  <c r="B10" i="4"/>
  <c r="AL8" i="4"/>
  <c r="AD8" i="4"/>
  <c r="W8" i="4"/>
  <c r="P8" i="4"/>
</calcChain>
</file>

<file path=xl/sharedStrings.xml><?xml version="1.0" encoding="utf-8"?>
<sst xmlns="http://schemas.openxmlformats.org/spreadsheetml/2006/main" count="250" uniqueCount="113">
  <si>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</si>
  <si>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</si>
  <si>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</si>
  <si>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</si>
  <si>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</si>
  <si>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</si>
  <si>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</si>
  <si>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</si>
  <si>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</si>
  <si>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</si>
  <si>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</si>
  <si>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</si>
  <si>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</si>
  <si>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</si>
  <si>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</si>
  <si>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</si>
  <si>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</si>
  <si>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</si>
  <si>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</si>
  <si>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</si>
  <si>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</si>
  <si>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</si>
  <si>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</si>
  <si>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</si>
  <si>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</si>
  <si>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</si>
  <si>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</si>
  <si>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</si>
  <si>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</si>
  <si>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</si>
  <si>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</si>
  <si>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</si>
  <si>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</si>
  <si>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</si>
  <si>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</si>
  <si>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</si>
  <si>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</si>
  <si>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</si>
  <si>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</si>
  <si>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</si>
  <si>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</si>
  <si>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</si>
  <si>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</si>
  <si>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</si>
  <si>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</si>
  <si>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</si>
  <si>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</si>
  <si>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</si>
  <si>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</si>
  <si>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</si>
  <si>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</si>
  <si>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</si>
  <si>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</si>
  <si>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</si>
  <si>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</si>
  <si>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</si>
  <si>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</si>
  <si>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</si>
  <si>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</si>
  <si>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</si>
  <si>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</si>
  <si>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</si>
  <si>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</si>
  <si>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</si>
  <si>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</si>
  <si>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</si>
  <si>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</si>
  <si>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</si>
  <si>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</si>
  <si>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</si>
  <si>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</si>
  <si>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</si>
  <si>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</si>
  <si>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</si>
  <si>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</si>
  <si>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</si>
  <si>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</si>
  <si>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</si>
  <si>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</si>
  <si>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</si>
  <si>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</si>
  <si>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</si>
  <si>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</si>
  <si>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</si>
  <si>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</si>
  <si>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</si>
  <si>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</si>
  <si>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</si>
  <si>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</si>
  <si>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</si>
  <si>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</si>
  <si>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</si>
  <si>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</si>
  <si>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</si>
  <si>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</si>
  <si>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</si>
  <si>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</si>
  <si>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</si>
  <si>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</si>
  <si>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</si>
  <si>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</si>
  <si>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</si>
  <si>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</si>
  <si>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</si>
  <si>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</si>
  <si>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</si>
  <si>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</si>
  <si>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</si>
  <si>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</si>
  <si>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</si>
  <si>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簡易水道は、小規模な施設が多数あり、給水区域も山間部の人口が少ない過疎地域という地理的条件のため、①経常収支比率は100％を上回っていますが、⑤料金回収率の低さからもわかるように料金収入の不足分を一般会計からの繰入金で賄っている状況です。
②累積欠損金比率は、令和2年7月豪雨により生じた約3,200万円の未処理欠損金があり、平均を上回っています。今後は、料金の適正化や維持管理費の節減に努め、累積欠損金の早期解消を目指します。
③流動比率については、平均を大きく下回っておりますが、企業債や国庫補助金等の早期受け入れにより、収入を確保することで資金不足の解消に努めております。
④企業債残高対給水収益比率は、給水収益の減少に加え、施設整備費のほとんどを企業債により賄っているため、高い水準にあります。企業債借入額を償還額以上にならないように抑制することで、残高の増加を抑制しています。
⑥給水原価も平均値を上回っており、引き続き、施設の統合等による維持管理費の削減など経費節減に努める必要があります。
⑦施設利用率は給水人口の減少により、今後も減少する見込みです。
⑧有収率は、平均値を上回っておりますが、老朽管の更新など適切な施設管理により、有収率の向上に努めます。</t>
    <rPh sb="1" eb="3">
      <t>ホンシ</t>
    </rPh>
    <rPh sb="4" eb="8">
      <t>カンイスイドウ</t>
    </rPh>
    <rPh sb="10" eb="13">
      <t>ショウキボ</t>
    </rPh>
    <rPh sb="14" eb="16">
      <t>シセツ</t>
    </rPh>
    <rPh sb="17" eb="19">
      <t>タスウ</t>
    </rPh>
    <rPh sb="22" eb="26">
      <t>キュウスイクイキ</t>
    </rPh>
    <rPh sb="27" eb="30">
      <t>サンカンブ</t>
    </rPh>
    <rPh sb="31" eb="33">
      <t>ジンコウ</t>
    </rPh>
    <rPh sb="34" eb="35">
      <t>スク</t>
    </rPh>
    <rPh sb="37" eb="41">
      <t>カソチイキ</t>
    </rPh>
    <rPh sb="44" eb="47">
      <t>チリテキ</t>
    </rPh>
    <rPh sb="47" eb="49">
      <t>ジョウケン</t>
    </rPh>
    <rPh sb="54" eb="60">
      <t>ケイジョウシュウシヒリツ</t>
    </rPh>
    <rPh sb="66" eb="68">
      <t>ウワマワ</t>
    </rPh>
    <rPh sb="76" eb="81">
      <t>リョウキンカイシュウリツ</t>
    </rPh>
    <rPh sb="82" eb="83">
      <t>ヒク</t>
    </rPh>
    <rPh sb="93" eb="97">
      <t>リョウキンシュウニュウ</t>
    </rPh>
    <rPh sb="98" eb="101">
      <t>フソクブン</t>
    </rPh>
    <rPh sb="102" eb="106">
      <t>イッパンカイケイ</t>
    </rPh>
    <rPh sb="109" eb="112">
      <t>クリイレキン</t>
    </rPh>
    <rPh sb="113" eb="114">
      <t>マカナ</t>
    </rPh>
    <rPh sb="118" eb="120">
      <t>ジョウキョウ</t>
    </rPh>
    <rPh sb="134" eb="136">
      <t>レイワ</t>
    </rPh>
    <rPh sb="137" eb="138">
      <t>ネン</t>
    </rPh>
    <rPh sb="139" eb="142">
      <t>ガツゴウウ</t>
    </rPh>
    <rPh sb="145" eb="146">
      <t>ショウ</t>
    </rPh>
    <rPh sb="148" eb="149">
      <t>ヤク</t>
    </rPh>
    <rPh sb="154" eb="156">
      <t>マンエン</t>
    </rPh>
    <rPh sb="167" eb="169">
      <t>ヘイキン</t>
    </rPh>
    <rPh sb="170" eb="172">
      <t>ウワマワ</t>
    </rPh>
    <rPh sb="178" eb="180">
      <t>コンゴ</t>
    </rPh>
    <rPh sb="182" eb="184">
      <t>リョウキン</t>
    </rPh>
    <rPh sb="185" eb="188">
      <t>テキセイカ</t>
    </rPh>
    <rPh sb="189" eb="194">
      <t>イジカンリヒ</t>
    </rPh>
    <rPh sb="195" eb="197">
      <t>セツゲン</t>
    </rPh>
    <rPh sb="198" eb="199">
      <t>ツト</t>
    </rPh>
    <rPh sb="201" eb="203">
      <t>ルイセキ</t>
    </rPh>
    <rPh sb="203" eb="206">
      <t>ケッソンキン</t>
    </rPh>
    <rPh sb="207" eb="211">
      <t>ソウキカイショウ</t>
    </rPh>
    <rPh sb="212" eb="214">
      <t>メザ</t>
    </rPh>
    <rPh sb="220" eb="224">
      <t>リュウドウヒリツ</t>
    </rPh>
    <rPh sb="230" eb="232">
      <t>ヘイキン</t>
    </rPh>
    <rPh sb="233" eb="234">
      <t>オオ</t>
    </rPh>
    <rPh sb="236" eb="238">
      <t>シタマワ</t>
    </rPh>
    <rPh sb="246" eb="249">
      <t>キギョウサイ</t>
    </rPh>
    <rPh sb="251" eb="253">
      <t>ソウキ</t>
    </rPh>
    <rPh sb="253" eb="254">
      <t>ウ</t>
    </rPh>
    <rPh sb="255" eb="256">
      <t>イ</t>
    </rPh>
    <rPh sb="261" eb="263">
      <t>シュウニュウ</t>
    </rPh>
    <rPh sb="264" eb="266">
      <t>カクホ</t>
    </rPh>
    <rPh sb="276" eb="278">
      <t>カイショウ</t>
    </rPh>
    <rPh sb="279" eb="280">
      <t>ツト</t>
    </rPh>
    <rPh sb="289" eb="294">
      <t>キギョウサイザンダカ</t>
    </rPh>
    <rPh sb="294" eb="295">
      <t>タイ</t>
    </rPh>
    <rPh sb="295" eb="299">
      <t>キュウスイシュウエキ</t>
    </rPh>
    <rPh sb="299" eb="301">
      <t>ヒリツ</t>
    </rPh>
    <rPh sb="303" eb="307">
      <t>キュウスイシュウエキ</t>
    </rPh>
    <rPh sb="319" eb="320">
      <t>クワ</t>
    </rPh>
    <rPh sb="322" eb="324">
      <t>シセツ</t>
    </rPh>
    <rPh sb="324" eb="326">
      <t>セイビ</t>
    </rPh>
    <rPh sb="326" eb="327">
      <t>ヒ</t>
    </rPh>
    <rPh sb="333" eb="336">
      <t>キギョウサイ</t>
    </rPh>
    <rPh sb="339" eb="340">
      <t>マカナ</t>
    </rPh>
    <rPh sb="347" eb="348">
      <t>タカ</t>
    </rPh>
    <rPh sb="349" eb="351">
      <t>スイジュン</t>
    </rPh>
    <rPh sb="360" eb="361">
      <t>ガク</t>
    </rPh>
    <rPh sb="362" eb="365">
      <t>ショウカンガク</t>
    </rPh>
    <rPh sb="365" eb="367">
      <t>イジョウ</t>
    </rPh>
    <rPh sb="375" eb="377">
      <t>ヨクセイ</t>
    </rPh>
    <rPh sb="383" eb="385">
      <t>ザンダカ</t>
    </rPh>
    <rPh sb="386" eb="388">
      <t>ゾウカ</t>
    </rPh>
    <rPh sb="389" eb="391">
      <t>ヨクセイ</t>
    </rPh>
    <rPh sb="422" eb="424">
      <t>シセツ</t>
    </rPh>
    <rPh sb="425" eb="427">
      <t>トウゴウ</t>
    </rPh>
    <rPh sb="427" eb="428">
      <t>トウ</t>
    </rPh>
    <rPh sb="431" eb="436">
      <t>イジカンリヒ</t>
    </rPh>
    <rPh sb="437" eb="439">
      <t>サクゲン</t>
    </rPh>
    <rPh sb="476" eb="478">
      <t>コンゴ</t>
    </rPh>
    <rPh sb="479" eb="481">
      <t>ゲンショウ</t>
    </rPh>
    <rPh sb="483" eb="485">
      <t>ミコ</t>
    </rPh>
    <phoneticPr fontId="4"/>
  </si>
  <si>
    <t>　ほとんどの施設が昭和60年代以降に設置されており、①有形固定資産減価償却率及び②管路経年化率は平均より低い水準にあります。
　また、③管路更新率は0％となっていますが、整備した管路台帳をもとに資産の現状を正確に把握することで、計画的な更新事業を実施します。</t>
    <rPh sb="6" eb="8">
      <t>シセツ</t>
    </rPh>
    <rPh sb="9" eb="11">
      <t>ショウワ</t>
    </rPh>
    <rPh sb="13" eb="15">
      <t>ネンダイ</t>
    </rPh>
    <rPh sb="15" eb="17">
      <t>イコウ</t>
    </rPh>
    <rPh sb="18" eb="20">
      <t>セッチ</t>
    </rPh>
    <rPh sb="27" eb="33">
      <t>ユウケイコテイシサン</t>
    </rPh>
    <rPh sb="33" eb="38">
      <t>ゲンカショウキャクリツ</t>
    </rPh>
    <rPh sb="38" eb="39">
      <t>オヨ</t>
    </rPh>
    <rPh sb="41" eb="43">
      <t>カンロ</t>
    </rPh>
    <rPh sb="43" eb="46">
      <t>ケイネンカ</t>
    </rPh>
    <rPh sb="46" eb="47">
      <t>リツ</t>
    </rPh>
    <rPh sb="48" eb="50">
      <t>ヘイキン</t>
    </rPh>
    <rPh sb="52" eb="53">
      <t>ヒク</t>
    </rPh>
    <rPh sb="54" eb="56">
      <t>スイジュン</t>
    </rPh>
    <rPh sb="68" eb="73">
      <t>カンロコウシンリツ</t>
    </rPh>
    <rPh sb="85" eb="87">
      <t>セイビ</t>
    </rPh>
    <rPh sb="89" eb="93">
      <t>カンロダイチョウ</t>
    </rPh>
    <rPh sb="97" eb="99">
      <t>シサン</t>
    </rPh>
    <rPh sb="100" eb="102">
      <t>ゲンジョウ</t>
    </rPh>
    <rPh sb="103" eb="105">
      <t>セイカク</t>
    </rPh>
    <rPh sb="106" eb="108">
      <t>ハアク</t>
    </rPh>
    <rPh sb="114" eb="117">
      <t>ケイカクテキ</t>
    </rPh>
    <rPh sb="118" eb="122">
      <t>コウシンジギョウ</t>
    </rPh>
    <rPh sb="123" eb="125">
      <t>ジッシ</t>
    </rPh>
    <phoneticPr fontId="4"/>
  </si>
  <si>
    <t>　令和2年度より地方公営企業法（財務規定のみ）を適用し、企業会計へ移行しましたが、独立採算を原則とする公営企業において、一般会計からの繰入金なしでは経営できない状況にあります。
　また、今後も給水人口の減少による料金収入の減や老朽施設の更新及び災害復旧事業費の増加により更なる経営状況の悪化が予想されます。
　今後は、料金の適正化や被災施設の早期復旧を目指すとともに、隣接する簡易水道施設との統合や集約化等により、将来的な更新費用や維持管理費用を抑制することで、早期の未処理欠損金の解消と経営の効率化・健全化に努めます。
H29.3経営戦略策定済
R4.3 経営戦略見直し（収支計画）</t>
    <rPh sb="19" eb="20">
      <t>テイ</t>
    </rPh>
    <rPh sb="41" eb="45">
      <t>ドクリツサイサン</t>
    </rPh>
    <rPh sb="46" eb="48">
      <t>ゲンソク</t>
    </rPh>
    <rPh sb="51" eb="55">
      <t>コウエイキギョウ</t>
    </rPh>
    <rPh sb="60" eb="64">
      <t>イッパンカイケイ</t>
    </rPh>
    <rPh sb="74" eb="76">
      <t>ケイエイ</t>
    </rPh>
    <rPh sb="93" eb="95">
      <t>コンゴ</t>
    </rPh>
    <rPh sb="120" eb="121">
      <t>オヨ</t>
    </rPh>
    <rPh sb="122" eb="126">
      <t>サイガイフッキュウ</t>
    </rPh>
    <rPh sb="126" eb="12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</si>
</sst>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2.09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4A7-4930-894C-8135EF46262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04A7-4930-894C-8135EF46262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38.11</c:v>
                </c:pt>
                <c:pt idx="2">
                  <c:v>33.32</c:v>
                </c:pt>
                <c:pt idx="3">
                  <c:v>32.81</c:v>
                </c:pt>
                <c:pt idx="4">
                  <c:v>31.48</c:v>
                </c:pt>
              </c:numCache>
            </c:numRef>
          </c:val>
          <c:extLst>
            <c:ext xmlns:c16="http://schemas.microsoft.com/office/drawing/2014/chart" uri="{C3380CC4-5D6E-409C-BE32-E72D297353CC}">
              <c16:uniqueId val="{00000000-CDD2-4968-AEFE-66D7D5519D3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48.86</c:v>
                </c:pt>
                <c:pt idx="2">
                  <c:v>49</c:v>
                </c:pt>
                <c:pt idx="3">
                  <c:v>50.07</c:v>
                </c:pt>
                <c:pt idx="4">
                  <c:v>53.4</c:v>
                </c:pt>
              </c:numCache>
            </c:numRef>
          </c:val>
          <c:smooth val="0"/>
          <c:extLst>
            <c:ext xmlns:c16="http://schemas.microsoft.com/office/drawing/2014/chart" uri="{C3380CC4-5D6E-409C-BE32-E72D297353CC}">
              <c16:uniqueId val="{00000001-CDD2-4968-AEFE-66D7D5519D3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88.09</c:v>
                </c:pt>
                <c:pt idx="2">
                  <c:v>93.14</c:v>
                </c:pt>
                <c:pt idx="3">
                  <c:v>93.05</c:v>
                </c:pt>
                <c:pt idx="4">
                  <c:v>93.05</c:v>
                </c:pt>
              </c:numCache>
            </c:numRef>
          </c:val>
          <c:extLst>
            <c:ext xmlns:c16="http://schemas.microsoft.com/office/drawing/2014/chart" uri="{C3380CC4-5D6E-409C-BE32-E72D297353CC}">
              <c16:uniqueId val="{00000000-167B-4A5D-9B8D-51161CF2EE4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76.48</c:v>
                </c:pt>
                <c:pt idx="2">
                  <c:v>75.64</c:v>
                </c:pt>
                <c:pt idx="3">
                  <c:v>75.7</c:v>
                </c:pt>
                <c:pt idx="4">
                  <c:v>72.53</c:v>
                </c:pt>
              </c:numCache>
            </c:numRef>
          </c:val>
          <c:smooth val="0"/>
          <c:extLst>
            <c:ext xmlns:c16="http://schemas.microsoft.com/office/drawing/2014/chart" uri="{C3380CC4-5D6E-409C-BE32-E72D297353CC}">
              <c16:uniqueId val="{00000001-167B-4A5D-9B8D-51161CF2EE4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100.61</c:v>
                </c:pt>
                <c:pt idx="2">
                  <c:v>100.69</c:v>
                </c:pt>
                <c:pt idx="3">
                  <c:v>100.51</c:v>
                </c:pt>
                <c:pt idx="4">
                  <c:v>100.28</c:v>
                </c:pt>
              </c:numCache>
            </c:numRef>
          </c:val>
          <c:extLst>
            <c:ext xmlns:c16="http://schemas.microsoft.com/office/drawing/2014/chart" uri="{C3380CC4-5D6E-409C-BE32-E72D297353CC}">
              <c16:uniqueId val="{00000000-6A5F-45ED-B910-B45A5E45E7F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103.82</c:v>
                </c:pt>
                <c:pt idx="2">
                  <c:v>105.75</c:v>
                </c:pt>
                <c:pt idx="3">
                  <c:v>105.52</c:v>
                </c:pt>
                <c:pt idx="4">
                  <c:v>103.1</c:v>
                </c:pt>
              </c:numCache>
            </c:numRef>
          </c:val>
          <c:smooth val="0"/>
          <c:extLst>
            <c:ext xmlns:c16="http://schemas.microsoft.com/office/drawing/2014/chart" uri="{C3380CC4-5D6E-409C-BE32-E72D297353CC}">
              <c16:uniqueId val="{00000001-6A5F-45ED-B910-B45A5E45E7F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5.46</c:v>
                </c:pt>
                <c:pt idx="2">
                  <c:v>9.69</c:v>
                </c:pt>
                <c:pt idx="3">
                  <c:v>13.5</c:v>
                </c:pt>
                <c:pt idx="4">
                  <c:v>17.309999999999999</c:v>
                </c:pt>
              </c:numCache>
            </c:numRef>
          </c:val>
          <c:extLst>
            <c:ext xmlns:c16="http://schemas.microsoft.com/office/drawing/2014/chart" uri="{C3380CC4-5D6E-409C-BE32-E72D297353CC}">
              <c16:uniqueId val="{00000000-4644-48F3-8DA0-D066BAC3A0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39.409999999999997</c:v>
                </c:pt>
                <c:pt idx="2">
                  <c:v>41.18</c:v>
                </c:pt>
                <c:pt idx="3">
                  <c:v>42.98</c:v>
                </c:pt>
                <c:pt idx="4">
                  <c:v>40.46</c:v>
                </c:pt>
              </c:numCache>
            </c:numRef>
          </c:val>
          <c:smooth val="0"/>
          <c:extLst>
            <c:ext xmlns:c16="http://schemas.microsoft.com/office/drawing/2014/chart" uri="{C3380CC4-5D6E-409C-BE32-E72D297353CC}">
              <c16:uniqueId val="{00000001-4644-48F3-8DA0-D066BAC3A0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5.34</c:v>
                </c:pt>
                <c:pt idx="2">
                  <c:v>19.920000000000002</c:v>
                </c:pt>
                <c:pt idx="3">
                  <c:v>19.920000000000002</c:v>
                </c:pt>
                <c:pt idx="4">
                  <c:v>19.920000000000002</c:v>
                </c:pt>
              </c:numCache>
            </c:numRef>
          </c:val>
          <c:extLst>
            <c:ext xmlns:c16="http://schemas.microsoft.com/office/drawing/2014/chart" uri="{C3380CC4-5D6E-409C-BE32-E72D297353CC}">
              <c16:uniqueId val="{00000000-6591-43A4-BEC5-A970E025F5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20.97</c:v>
                </c:pt>
                <c:pt idx="2">
                  <c:v>21.65</c:v>
                </c:pt>
                <c:pt idx="3">
                  <c:v>23.24</c:v>
                </c:pt>
                <c:pt idx="4">
                  <c:v>22.77</c:v>
                </c:pt>
              </c:numCache>
            </c:numRef>
          </c:val>
          <c:smooth val="0"/>
          <c:extLst>
            <c:ext xmlns:c16="http://schemas.microsoft.com/office/drawing/2014/chart" uri="{C3380CC4-5D6E-409C-BE32-E72D297353CC}">
              <c16:uniqueId val="{00000001-6591-43A4-BEC5-A970E025F5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57.16</c:v>
                </c:pt>
                <c:pt idx="2">
                  <c:v>54.99</c:v>
                </c:pt>
                <c:pt idx="3">
                  <c:v>54.29</c:v>
                </c:pt>
                <c:pt idx="4">
                  <c:v>54.61</c:v>
                </c:pt>
              </c:numCache>
            </c:numRef>
          </c:val>
          <c:extLst>
            <c:ext xmlns:c16="http://schemas.microsoft.com/office/drawing/2014/chart" uri="{C3380CC4-5D6E-409C-BE32-E72D297353CC}">
              <c16:uniqueId val="{00000000-DA56-4268-87CC-54627EDB70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31.54</c:v>
                </c:pt>
                <c:pt idx="2">
                  <c:v>31.15</c:v>
                </c:pt>
                <c:pt idx="3">
                  <c:v>30.01</c:v>
                </c:pt>
                <c:pt idx="4">
                  <c:v>27.32</c:v>
                </c:pt>
              </c:numCache>
            </c:numRef>
          </c:val>
          <c:smooth val="0"/>
          <c:extLst>
            <c:ext xmlns:c16="http://schemas.microsoft.com/office/drawing/2014/chart" uri="{C3380CC4-5D6E-409C-BE32-E72D297353CC}">
              <c16:uniqueId val="{00000001-DA56-4268-87CC-54627EDB70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41.43</c:v>
                </c:pt>
                <c:pt idx="2">
                  <c:v>32.44</c:v>
                </c:pt>
                <c:pt idx="3">
                  <c:v>41.68</c:v>
                </c:pt>
                <c:pt idx="4">
                  <c:v>24.91</c:v>
                </c:pt>
              </c:numCache>
            </c:numRef>
          </c:val>
          <c:extLst>
            <c:ext xmlns:c16="http://schemas.microsoft.com/office/drawing/2014/chart" uri="{C3380CC4-5D6E-409C-BE32-E72D297353CC}">
              <c16:uniqueId val="{00000000-556E-41E4-AAE1-B1DB76AE42B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302.22000000000003</c:v>
                </c:pt>
                <c:pt idx="2">
                  <c:v>263.45</c:v>
                </c:pt>
                <c:pt idx="3">
                  <c:v>249.43</c:v>
                </c:pt>
                <c:pt idx="4">
                  <c:v>217.55</c:v>
                </c:pt>
              </c:numCache>
            </c:numRef>
          </c:val>
          <c:smooth val="0"/>
          <c:extLst>
            <c:ext xmlns:c16="http://schemas.microsoft.com/office/drawing/2014/chart" uri="{C3380CC4-5D6E-409C-BE32-E72D297353CC}">
              <c16:uniqueId val="{00000001-556E-41E4-AAE1-B1DB76AE42B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2486.59</c:v>
                </c:pt>
                <c:pt idx="2">
                  <c:v>2332.7800000000002</c:v>
                </c:pt>
                <c:pt idx="3">
                  <c:v>2223.85</c:v>
                </c:pt>
                <c:pt idx="4">
                  <c:v>2122.14</c:v>
                </c:pt>
              </c:numCache>
            </c:numRef>
          </c:val>
          <c:extLst>
            <c:ext xmlns:c16="http://schemas.microsoft.com/office/drawing/2014/chart" uri="{C3380CC4-5D6E-409C-BE32-E72D297353CC}">
              <c16:uniqueId val="{00000000-19C1-47AE-A5CB-709752AA24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970.36</c:v>
                </c:pt>
                <c:pt idx="2">
                  <c:v>940.22</c:v>
                </c:pt>
                <c:pt idx="3">
                  <c:v>922.05</c:v>
                </c:pt>
                <c:pt idx="4">
                  <c:v>916.17</c:v>
                </c:pt>
              </c:numCache>
            </c:numRef>
          </c:val>
          <c:smooth val="0"/>
          <c:extLst>
            <c:ext xmlns:c16="http://schemas.microsoft.com/office/drawing/2014/chart" uri="{C3380CC4-5D6E-409C-BE32-E72D297353CC}">
              <c16:uniqueId val="{00000001-19C1-47AE-A5CB-709752AA24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44.9</c:v>
                </c:pt>
                <c:pt idx="2">
                  <c:v>44.27</c:v>
                </c:pt>
                <c:pt idx="3">
                  <c:v>40.869999999999997</c:v>
                </c:pt>
                <c:pt idx="4">
                  <c:v>38.479999999999997</c:v>
                </c:pt>
              </c:numCache>
            </c:numRef>
          </c:val>
          <c:extLst>
            <c:ext xmlns:c16="http://schemas.microsoft.com/office/drawing/2014/chart" uri="{C3380CC4-5D6E-409C-BE32-E72D297353CC}">
              <c16:uniqueId val="{00000000-7D81-4667-94B7-47B9109FE3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64.52</c:v>
                </c:pt>
                <c:pt idx="2">
                  <c:v>66.8</c:v>
                </c:pt>
                <c:pt idx="3">
                  <c:v>64.39</c:v>
                </c:pt>
                <c:pt idx="4">
                  <c:v>63.95</c:v>
                </c:pt>
              </c:numCache>
            </c:numRef>
          </c:val>
          <c:smooth val="0"/>
          <c:extLst>
            <c:ext xmlns:c16="http://schemas.microsoft.com/office/drawing/2014/chart" uri="{C3380CC4-5D6E-409C-BE32-E72D297353CC}">
              <c16:uniqueId val="{00000001-7D81-4667-94B7-47B9109FE3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391.12</c:v>
                </c:pt>
                <c:pt idx="2">
                  <c:v>428.4</c:v>
                </c:pt>
                <c:pt idx="3">
                  <c:v>462.82</c:v>
                </c:pt>
                <c:pt idx="4">
                  <c:v>496</c:v>
                </c:pt>
              </c:numCache>
            </c:numRef>
          </c:val>
          <c:extLst>
            <c:ext xmlns:c16="http://schemas.microsoft.com/office/drawing/2014/chart" uri="{C3380CC4-5D6E-409C-BE32-E72D297353CC}">
              <c16:uniqueId val="{00000000-0B0A-4C70-B864-6AFB2206464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270.68</c:v>
                </c:pt>
                <c:pt idx="2">
                  <c:v>268.88</c:v>
                </c:pt>
                <c:pt idx="3">
                  <c:v>258.89999999999998</c:v>
                </c:pt>
                <c:pt idx="4">
                  <c:v>263.56</c:v>
                </c:pt>
              </c:numCache>
            </c:numRef>
          </c:val>
          <c:smooth val="0"/>
          <c:extLst>
            <c:ext xmlns:c16="http://schemas.microsoft.com/office/drawing/2014/chart" uri="{C3380CC4-5D6E-409C-BE32-E72D297353CC}">
              <c16:uniqueId val="{00000001-0B0A-4C70-B864-6AFB2206464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AD7" sqref="AD7:AJ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八代市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121657</v>
      </c>
      <c r="AM8" s="44"/>
      <c r="AN8" s="44"/>
      <c r="AO8" s="44"/>
      <c r="AP8" s="44"/>
      <c r="AQ8" s="44"/>
      <c r="AR8" s="44"/>
      <c r="AS8" s="44"/>
      <c r="AT8" s="45">
        <f>データ!$S$6</f>
        <v>681.29</v>
      </c>
      <c r="AU8" s="46"/>
      <c r="AV8" s="46"/>
      <c r="AW8" s="46"/>
      <c r="AX8" s="46"/>
      <c r="AY8" s="46"/>
      <c r="AZ8" s="46"/>
      <c r="BA8" s="46"/>
      <c r="BB8" s="47">
        <f>データ!$T$6</f>
        <v>178.57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47.32</v>
      </c>
      <c r="J10" s="46"/>
      <c r="K10" s="46"/>
      <c r="L10" s="46"/>
      <c r="M10" s="46"/>
      <c r="N10" s="46"/>
      <c r="O10" s="74"/>
      <c r="P10" s="47">
        <f>データ!$P$6</f>
        <v>2.5099999999999998</v>
      </c>
      <c r="Q10" s="47"/>
      <c r="R10" s="47"/>
      <c r="S10" s="47"/>
      <c r="T10" s="47"/>
      <c r="U10" s="47"/>
      <c r="V10" s="47"/>
      <c r="W10" s="44">
        <f>データ!$Q$6</f>
        <v>3670</v>
      </c>
      <c r="X10" s="44"/>
      <c r="Y10" s="44"/>
      <c r="Z10" s="44"/>
      <c r="AA10" s="44"/>
      <c r="AB10" s="44"/>
      <c r="AC10" s="44"/>
      <c r="AD10" s="2"/>
      <c r="AE10" s="2"/>
      <c r="AF10" s="2"/>
      <c r="AG10" s="2"/>
      <c r="AH10" s="2"/>
      <c r="AI10" s="2"/>
      <c r="AJ10" s="2"/>
      <c r="AK10" s="2"/>
      <c r="AL10" s="44">
        <f>データ!$U$6</f>
        <v>3038</v>
      </c>
      <c r="AM10" s="44"/>
      <c r="AN10" s="44"/>
      <c r="AO10" s="44"/>
      <c r="AP10" s="44"/>
      <c r="AQ10" s="44"/>
      <c r="AR10" s="44"/>
      <c r="AS10" s="44"/>
      <c r="AT10" s="45">
        <f>データ!$V$6</f>
        <v>10.8</v>
      </c>
      <c r="AU10" s="46"/>
      <c r="AV10" s="46"/>
      <c r="AW10" s="46"/>
      <c r="AX10" s="46"/>
      <c r="AY10" s="46"/>
      <c r="AZ10" s="46"/>
      <c r="BA10" s="46"/>
      <c r="BB10" s="47">
        <f>データ!$W$6</f>
        <v>281.3</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7"/>
      <c r="BN44" s="87"/>
      <c r="BO44" s="87"/>
      <c r="BP44" s="87"/>
      <c r="BQ44" s="87"/>
      <c r="BR44" s="87"/>
      <c r="BS44" s="87"/>
      <c r="BT44" s="87"/>
      <c r="BU44" s="87"/>
      <c r="BV44" s="87"/>
      <c r="BW44" s="87"/>
      <c r="BX44" s="87"/>
      <c r="BY44" s="87"/>
      <c r="BZ44" s="8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9" t="s">
        <v>26</v>
      </c>
      <c r="BM45" s="90"/>
      <c r="BN45" s="90"/>
      <c r="BO45" s="90"/>
      <c r="BP45" s="90"/>
      <c r="BQ45" s="90"/>
      <c r="BR45" s="90"/>
      <c r="BS45" s="90"/>
      <c r="BT45" s="90"/>
      <c r="BU45" s="90"/>
      <c r="BV45" s="90"/>
      <c r="BW45" s="90"/>
      <c r="BX45" s="90"/>
      <c r="BY45" s="90"/>
      <c r="BZ45" s="9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92"/>
      <c r="BM46" s="93"/>
      <c r="BN46" s="93"/>
      <c r="BO46" s="93"/>
      <c r="BP46" s="93"/>
      <c r="BQ46" s="93"/>
      <c r="BR46" s="93"/>
      <c r="BS46" s="93"/>
      <c r="BT46" s="93"/>
      <c r="BU46" s="93"/>
      <c r="BV46" s="93"/>
      <c r="BW46" s="93"/>
      <c r="BX46" s="93"/>
      <c r="BY46" s="93"/>
      <c r="BZ46" s="9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83"/>
      <c r="BM60" s="84"/>
      <c r="BN60" s="84"/>
      <c r="BO60" s="84"/>
      <c r="BP60" s="84"/>
      <c r="BQ60" s="84"/>
      <c r="BR60" s="84"/>
      <c r="BS60" s="84"/>
      <c r="BT60" s="84"/>
      <c r="BU60" s="84"/>
      <c r="BV60" s="84"/>
      <c r="BW60" s="84"/>
      <c r="BX60" s="84"/>
      <c r="BY60" s="84"/>
      <c r="BZ60" s="85"/>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9" t="s">
        <v>28</v>
      </c>
      <c r="BM64" s="90"/>
      <c r="BN64" s="90"/>
      <c r="BO64" s="90"/>
      <c r="BP64" s="90"/>
      <c r="BQ64" s="90"/>
      <c r="BR64" s="90"/>
      <c r="BS64" s="90"/>
      <c r="BT64" s="90"/>
      <c r="BU64" s="90"/>
      <c r="BV64" s="90"/>
      <c r="BW64" s="90"/>
      <c r="BX64" s="90"/>
      <c r="BY64" s="90"/>
      <c r="BZ64" s="9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2"/>
      <c r="BM65" s="93"/>
      <c r="BN65" s="93"/>
      <c r="BO65" s="93"/>
      <c r="BP65" s="93"/>
      <c r="BQ65" s="93"/>
      <c r="BR65" s="93"/>
      <c r="BS65" s="93"/>
      <c r="BT65" s="93"/>
      <c r="BU65" s="93"/>
      <c r="BV65" s="93"/>
      <c r="BW65" s="93"/>
      <c r="BX65" s="93"/>
      <c r="BY65" s="93"/>
      <c r="BZ65" s="9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112</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X+V3GOTgesFlAawn5MIMzuAU0W1ykGBiklOXEV8ctRP0qUaU9m7F+NZdzbxIYILv1s59o4LjvWPWxXlbTam70g==" saltValue="F6TLiW0pVJvWO/B0HFQTo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432024</v>
      </c>
      <c r="D6" s="20">
        <f t="shared" si="3"/>
        <v>46</v>
      </c>
      <c r="E6" s="20">
        <f t="shared" si="3"/>
        <v>1</v>
      </c>
      <c r="F6" s="20">
        <f t="shared" si="3"/>
        <v>0</v>
      </c>
      <c r="G6" s="20">
        <f t="shared" si="3"/>
        <v>5</v>
      </c>
      <c r="H6" s="20" t="str">
        <f t="shared" si="3"/>
        <v>熊本県　八代市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47.32</v>
      </c>
      <c r="P6" s="21">
        <f t="shared" si="3"/>
        <v>2.5099999999999998</v>
      </c>
      <c r="Q6" s="21">
        <f t="shared" si="3"/>
        <v>3670</v>
      </c>
      <c r="R6" s="21">
        <f t="shared" si="3"/>
        <v>121657</v>
      </c>
      <c r="S6" s="21">
        <f t="shared" si="3"/>
        <v>681.29</v>
      </c>
      <c r="T6" s="21">
        <f t="shared" si="3"/>
        <v>178.57</v>
      </c>
      <c r="U6" s="21">
        <f t="shared" si="3"/>
        <v>3038</v>
      </c>
      <c r="V6" s="21">
        <f t="shared" si="3"/>
        <v>10.8</v>
      </c>
      <c r="W6" s="21">
        <f t="shared" si="3"/>
        <v>281.3</v>
      </c>
      <c r="X6" s="22" t="str">
        <f>IF(X7="",NA(),X7)</f>
        <v>-</v>
      </c>
      <c r="Y6" s="22">
        <f t="shared" ref="Y6:AG6" si="4">IF(Y7="",NA(),Y7)</f>
        <v>100.61</v>
      </c>
      <c r="Z6" s="22">
        <f t="shared" si="4"/>
        <v>100.69</v>
      </c>
      <c r="AA6" s="22">
        <f t="shared" si="4"/>
        <v>100.51</v>
      </c>
      <c r="AB6" s="22">
        <f t="shared" si="4"/>
        <v>100.28</v>
      </c>
      <c r="AC6" s="22" t="str">
        <f t="shared" si="4"/>
        <v>-</v>
      </c>
      <c r="AD6" s="22">
        <f t="shared" si="4"/>
        <v>103.82</v>
      </c>
      <c r="AE6" s="22">
        <f t="shared" si="4"/>
        <v>105.75</v>
      </c>
      <c r="AF6" s="22">
        <f t="shared" si="4"/>
        <v>105.52</v>
      </c>
      <c r="AG6" s="22">
        <f t="shared" si="4"/>
        <v>103.1</v>
      </c>
      <c r="AH6" s="21" t="str">
        <f>IF(AH7="","",IF(AH7="-","【-】","【"&amp;SUBSTITUTE(TEXT(AH7,"#,##0.00"),"-","△")&amp;"】"))</f>
        <v>【103.05】</v>
      </c>
      <c r="AI6" s="22" t="str">
        <f>IF(AI7="",NA(),AI7)</f>
        <v>-</v>
      </c>
      <c r="AJ6" s="22">
        <f t="shared" ref="AJ6:AR6" si="5">IF(AJ7="",NA(),AJ7)</f>
        <v>57.16</v>
      </c>
      <c r="AK6" s="22">
        <f t="shared" si="5"/>
        <v>54.99</v>
      </c>
      <c r="AL6" s="22">
        <f t="shared" si="5"/>
        <v>54.29</v>
      </c>
      <c r="AM6" s="22">
        <f t="shared" si="5"/>
        <v>54.61</v>
      </c>
      <c r="AN6" s="22" t="str">
        <f t="shared" si="5"/>
        <v>-</v>
      </c>
      <c r="AO6" s="22">
        <f t="shared" si="5"/>
        <v>31.54</v>
      </c>
      <c r="AP6" s="22">
        <f t="shared" si="5"/>
        <v>31.15</v>
      </c>
      <c r="AQ6" s="22">
        <f t="shared" si="5"/>
        <v>30.01</v>
      </c>
      <c r="AR6" s="22">
        <f t="shared" si="5"/>
        <v>27.32</v>
      </c>
      <c r="AS6" s="21" t="str">
        <f>IF(AS7="","",IF(AS7="-","【-】","【"&amp;SUBSTITUTE(TEXT(AS7,"#,##0.00"),"-","△")&amp;"】"))</f>
        <v>【30.22】</v>
      </c>
      <c r="AT6" s="22" t="str">
        <f>IF(AT7="",NA(),AT7)</f>
        <v>-</v>
      </c>
      <c r="AU6" s="22">
        <f t="shared" ref="AU6:BC6" si="6">IF(AU7="",NA(),AU7)</f>
        <v>41.43</v>
      </c>
      <c r="AV6" s="22">
        <f t="shared" si="6"/>
        <v>32.44</v>
      </c>
      <c r="AW6" s="22">
        <f t="shared" si="6"/>
        <v>41.68</v>
      </c>
      <c r="AX6" s="22">
        <f t="shared" si="6"/>
        <v>24.91</v>
      </c>
      <c r="AY6" s="22" t="str">
        <f t="shared" si="6"/>
        <v>-</v>
      </c>
      <c r="AZ6" s="22">
        <f t="shared" si="6"/>
        <v>302.22000000000003</v>
      </c>
      <c r="BA6" s="22">
        <f t="shared" si="6"/>
        <v>263.45</v>
      </c>
      <c r="BB6" s="22">
        <f t="shared" si="6"/>
        <v>249.43</v>
      </c>
      <c r="BC6" s="22">
        <f t="shared" si="6"/>
        <v>217.55</v>
      </c>
      <c r="BD6" s="21" t="str">
        <f>IF(BD7="","",IF(BD7="-","【-】","【"&amp;SUBSTITUTE(TEXT(BD7,"#,##0.00"),"-","△")&amp;"】"))</f>
        <v>【179.30】</v>
      </c>
      <c r="BE6" s="22" t="str">
        <f>IF(BE7="",NA(),BE7)</f>
        <v>-</v>
      </c>
      <c r="BF6" s="22">
        <f t="shared" ref="BF6:BN6" si="7">IF(BF7="",NA(),BF7)</f>
        <v>2486.59</v>
      </c>
      <c r="BG6" s="22">
        <f t="shared" si="7"/>
        <v>2332.7800000000002</v>
      </c>
      <c r="BH6" s="22">
        <f t="shared" si="7"/>
        <v>2223.85</v>
      </c>
      <c r="BI6" s="22">
        <f t="shared" si="7"/>
        <v>2122.14</v>
      </c>
      <c r="BJ6" s="22" t="str">
        <f t="shared" si="7"/>
        <v>-</v>
      </c>
      <c r="BK6" s="22">
        <f t="shared" si="7"/>
        <v>970.36</v>
      </c>
      <c r="BL6" s="22">
        <f t="shared" si="7"/>
        <v>940.22</v>
      </c>
      <c r="BM6" s="22">
        <f t="shared" si="7"/>
        <v>922.05</v>
      </c>
      <c r="BN6" s="22">
        <f t="shared" si="7"/>
        <v>916.17</v>
      </c>
      <c r="BO6" s="21" t="str">
        <f>IF(BO7="","",IF(BO7="-","【-】","【"&amp;SUBSTITUTE(TEXT(BO7,"#,##0.00"),"-","△")&amp;"】"))</f>
        <v>【1,042.45】</v>
      </c>
      <c r="BP6" s="22" t="str">
        <f>IF(BP7="",NA(),BP7)</f>
        <v>-</v>
      </c>
      <c r="BQ6" s="22">
        <f t="shared" ref="BQ6:BY6" si="8">IF(BQ7="",NA(),BQ7)</f>
        <v>44.9</v>
      </c>
      <c r="BR6" s="22">
        <f t="shared" si="8"/>
        <v>44.27</v>
      </c>
      <c r="BS6" s="22">
        <f t="shared" si="8"/>
        <v>40.869999999999997</v>
      </c>
      <c r="BT6" s="22">
        <f t="shared" si="8"/>
        <v>38.479999999999997</v>
      </c>
      <c r="BU6" s="22" t="str">
        <f t="shared" si="8"/>
        <v>-</v>
      </c>
      <c r="BV6" s="22">
        <f t="shared" si="8"/>
        <v>64.52</v>
      </c>
      <c r="BW6" s="22">
        <f t="shared" si="8"/>
        <v>66.8</v>
      </c>
      <c r="BX6" s="22">
        <f t="shared" si="8"/>
        <v>64.39</v>
      </c>
      <c r="BY6" s="22">
        <f t="shared" si="8"/>
        <v>63.95</v>
      </c>
      <c r="BZ6" s="21" t="str">
        <f>IF(BZ7="","",IF(BZ7="-","【-】","【"&amp;SUBSTITUTE(TEXT(BZ7,"#,##0.00"),"-","△")&amp;"】"))</f>
        <v>【57.74】</v>
      </c>
      <c r="CA6" s="22" t="str">
        <f>IF(CA7="",NA(),CA7)</f>
        <v>-</v>
      </c>
      <c r="CB6" s="22">
        <f t="shared" ref="CB6:CJ6" si="9">IF(CB7="",NA(),CB7)</f>
        <v>391.12</v>
      </c>
      <c r="CC6" s="22">
        <f t="shared" si="9"/>
        <v>428.4</v>
      </c>
      <c r="CD6" s="22">
        <f t="shared" si="9"/>
        <v>462.82</v>
      </c>
      <c r="CE6" s="22">
        <f t="shared" si="9"/>
        <v>496</v>
      </c>
      <c r="CF6" s="22" t="str">
        <f t="shared" si="9"/>
        <v>-</v>
      </c>
      <c r="CG6" s="22">
        <f t="shared" si="9"/>
        <v>270.68</v>
      </c>
      <c r="CH6" s="22">
        <f t="shared" si="9"/>
        <v>268.88</v>
      </c>
      <c r="CI6" s="22">
        <f t="shared" si="9"/>
        <v>258.89999999999998</v>
      </c>
      <c r="CJ6" s="22">
        <f t="shared" si="9"/>
        <v>263.56</v>
      </c>
      <c r="CK6" s="21" t="str">
        <f>IF(CK7="","",IF(CK7="-","【-】","【"&amp;SUBSTITUTE(TEXT(CK7,"#,##0.00"),"-","△")&amp;"】"))</f>
        <v>【285.48】</v>
      </c>
      <c r="CL6" s="22" t="str">
        <f>IF(CL7="",NA(),CL7)</f>
        <v>-</v>
      </c>
      <c r="CM6" s="22">
        <f t="shared" ref="CM6:CU6" si="10">IF(CM7="",NA(),CM7)</f>
        <v>38.11</v>
      </c>
      <c r="CN6" s="22">
        <f t="shared" si="10"/>
        <v>33.32</v>
      </c>
      <c r="CO6" s="22">
        <f t="shared" si="10"/>
        <v>32.81</v>
      </c>
      <c r="CP6" s="22">
        <f t="shared" si="10"/>
        <v>31.48</v>
      </c>
      <c r="CQ6" s="22" t="str">
        <f t="shared" si="10"/>
        <v>-</v>
      </c>
      <c r="CR6" s="22">
        <f t="shared" si="10"/>
        <v>48.86</v>
      </c>
      <c r="CS6" s="22">
        <f t="shared" si="10"/>
        <v>49</v>
      </c>
      <c r="CT6" s="22">
        <f t="shared" si="10"/>
        <v>50.07</v>
      </c>
      <c r="CU6" s="22">
        <f t="shared" si="10"/>
        <v>53.4</v>
      </c>
      <c r="CV6" s="21" t="str">
        <f>IF(CV7="","",IF(CV7="-","【-】","【"&amp;SUBSTITUTE(TEXT(CV7,"#,##0.00"),"-","△")&amp;"】"))</f>
        <v>【53.73】</v>
      </c>
      <c r="CW6" s="22" t="str">
        <f>IF(CW7="",NA(),CW7)</f>
        <v>-</v>
      </c>
      <c r="CX6" s="22">
        <f t="shared" ref="CX6:DF6" si="11">IF(CX7="",NA(),CX7)</f>
        <v>88.09</v>
      </c>
      <c r="CY6" s="22">
        <f t="shared" si="11"/>
        <v>93.14</v>
      </c>
      <c r="CZ6" s="22">
        <f t="shared" si="11"/>
        <v>93.05</v>
      </c>
      <c r="DA6" s="22">
        <f t="shared" si="11"/>
        <v>93.05</v>
      </c>
      <c r="DB6" s="22" t="str">
        <f t="shared" si="11"/>
        <v>-</v>
      </c>
      <c r="DC6" s="22">
        <f t="shared" si="11"/>
        <v>76.48</v>
      </c>
      <c r="DD6" s="22">
        <f t="shared" si="11"/>
        <v>75.64</v>
      </c>
      <c r="DE6" s="22">
        <f t="shared" si="11"/>
        <v>75.7</v>
      </c>
      <c r="DF6" s="22">
        <f t="shared" si="11"/>
        <v>72.53</v>
      </c>
      <c r="DG6" s="21" t="str">
        <f>IF(DG7="","",IF(DG7="-","【-】","【"&amp;SUBSTITUTE(TEXT(DG7,"#,##0.00"),"-","△")&amp;"】"))</f>
        <v>【71.52】</v>
      </c>
      <c r="DH6" s="22" t="str">
        <f>IF(DH7="",NA(),DH7)</f>
        <v>-</v>
      </c>
      <c r="DI6" s="22">
        <f t="shared" ref="DI6:DQ6" si="12">IF(DI7="",NA(),DI7)</f>
        <v>5.46</v>
      </c>
      <c r="DJ6" s="22">
        <f t="shared" si="12"/>
        <v>9.69</v>
      </c>
      <c r="DK6" s="22">
        <f t="shared" si="12"/>
        <v>13.5</v>
      </c>
      <c r="DL6" s="22">
        <f t="shared" si="12"/>
        <v>17.309999999999999</v>
      </c>
      <c r="DM6" s="22" t="str">
        <f t="shared" si="12"/>
        <v>-</v>
      </c>
      <c r="DN6" s="22">
        <f t="shared" si="12"/>
        <v>39.409999999999997</v>
      </c>
      <c r="DO6" s="22">
        <f t="shared" si="12"/>
        <v>41.18</v>
      </c>
      <c r="DP6" s="22">
        <f t="shared" si="12"/>
        <v>42.98</v>
      </c>
      <c r="DQ6" s="22">
        <f t="shared" si="12"/>
        <v>40.46</v>
      </c>
      <c r="DR6" s="21" t="str">
        <f>IF(DR7="","",IF(DR7="-","【-】","【"&amp;SUBSTITUTE(TEXT(DR7,"#,##0.00"),"-","△")&amp;"】"))</f>
        <v>【38.43】</v>
      </c>
      <c r="DS6" s="22" t="str">
        <f>IF(DS7="",NA(),DS7)</f>
        <v>-</v>
      </c>
      <c r="DT6" s="22">
        <f t="shared" ref="DT6:EB6" si="13">IF(DT7="",NA(),DT7)</f>
        <v>5.34</v>
      </c>
      <c r="DU6" s="22">
        <f t="shared" si="13"/>
        <v>19.920000000000002</v>
      </c>
      <c r="DV6" s="22">
        <f t="shared" si="13"/>
        <v>19.920000000000002</v>
      </c>
      <c r="DW6" s="22">
        <f t="shared" si="13"/>
        <v>19.920000000000002</v>
      </c>
      <c r="DX6" s="22" t="str">
        <f t="shared" si="13"/>
        <v>-</v>
      </c>
      <c r="DY6" s="22">
        <f t="shared" si="13"/>
        <v>20.97</v>
      </c>
      <c r="DZ6" s="22">
        <f t="shared" si="13"/>
        <v>21.65</v>
      </c>
      <c r="EA6" s="22">
        <f t="shared" si="13"/>
        <v>23.24</v>
      </c>
      <c r="EB6" s="22">
        <f t="shared" si="13"/>
        <v>22.77</v>
      </c>
      <c r="EC6" s="21" t="str">
        <f>IF(EC7="","",IF(EC7="-","【-】","【"&amp;SUBSTITUTE(TEXT(EC7,"#,##0.00"),"-","△")&amp;"】"))</f>
        <v>【19.16】</v>
      </c>
      <c r="ED6" s="22" t="str">
        <f>IF(ED7="",NA(),ED7)</f>
        <v>-</v>
      </c>
      <c r="EE6" s="22">
        <f t="shared" ref="EE6:EM6" si="14">IF(EE7="",NA(),EE7)</f>
        <v>2.09</v>
      </c>
      <c r="EF6" s="21">
        <f t="shared" si="14"/>
        <v>0</v>
      </c>
      <c r="EG6" s="21">
        <f t="shared" si="14"/>
        <v>0</v>
      </c>
      <c r="EH6" s="21">
        <f t="shared" si="14"/>
        <v>0</v>
      </c>
      <c r="EI6" s="22" t="str">
        <f t="shared" si="14"/>
        <v>-</v>
      </c>
      <c r="EJ6" s="22">
        <f t="shared" si="14"/>
        <v>1.1499999999999999</v>
      </c>
      <c r="EK6" s="22">
        <f t="shared" si="14"/>
        <v>0.28999999999999998</v>
      </c>
      <c r="EL6" s="22">
        <f t="shared" si="14"/>
        <v>0.39</v>
      </c>
      <c r="EM6" s="22">
        <f t="shared" si="14"/>
        <v>0.49</v>
      </c>
      <c r="EN6" s="21" t="str">
        <f>IF(EN7="","",IF(EN7="-","【-】","【"&amp;SUBSTITUTE(TEXT(EN7,"#,##0.00"),"-","△")&amp;"】"))</f>
        <v>【0.49】</v>
      </c>
    </row>
    <row r="7" spans="1:144" s="23" customFormat="1" x14ac:dyDescent="0.15">
      <c r="A7" s="15"/>
      <c r="B7" s="24">
        <v>2023</v>
      </c>
      <c r="C7" s="24">
        <v>432024</v>
      </c>
      <c r="D7" s="24">
        <v>46</v>
      </c>
      <c r="E7" s="24">
        <v>1</v>
      </c>
      <c r="F7" s="24">
        <v>0</v>
      </c>
      <c r="G7" s="24">
        <v>5</v>
      </c>
      <c r="H7" s="24" t="s">
        <v>93</v>
      </c>
      <c r="I7" s="24" t="s">
        <v>94</v>
      </c>
      <c r="J7" s="24" t="s">
        <v>95</v>
      </c>
      <c r="K7" s="24" t="s">
        <v>96</v>
      </c>
      <c r="L7" s="24" t="s">
        <v>97</v>
      </c>
      <c r="M7" s="24" t="s">
        <v>98</v>
      </c>
      <c r="N7" s="25" t="s">
        <v>99</v>
      </c>
      <c r="O7" s="25">
        <v>47.32</v>
      </c>
      <c r="P7" s="25">
        <v>2.5099999999999998</v>
      </c>
      <c r="Q7" s="25">
        <v>3670</v>
      </c>
      <c r="R7" s="25">
        <v>121657</v>
      </c>
      <c r="S7" s="25">
        <v>681.29</v>
      </c>
      <c r="T7" s="25">
        <v>178.57</v>
      </c>
      <c r="U7" s="25">
        <v>3038</v>
      </c>
      <c r="V7" s="25">
        <v>10.8</v>
      </c>
      <c r="W7" s="25">
        <v>281.3</v>
      </c>
      <c r="X7" s="25" t="s">
        <v>99</v>
      </c>
      <c r="Y7" s="25">
        <v>100.61</v>
      </c>
      <c r="Z7" s="25">
        <v>100.69</v>
      </c>
      <c r="AA7" s="25">
        <v>100.51</v>
      </c>
      <c r="AB7" s="25">
        <v>100.28</v>
      </c>
      <c r="AC7" s="25" t="s">
        <v>99</v>
      </c>
      <c r="AD7" s="25">
        <v>103.82</v>
      </c>
      <c r="AE7" s="25">
        <v>105.75</v>
      </c>
      <c r="AF7" s="25">
        <v>105.52</v>
      </c>
      <c r="AG7" s="25">
        <v>103.1</v>
      </c>
      <c r="AH7" s="25">
        <v>103.05</v>
      </c>
      <c r="AI7" s="25" t="s">
        <v>99</v>
      </c>
      <c r="AJ7" s="25">
        <v>57.16</v>
      </c>
      <c r="AK7" s="25">
        <v>54.99</v>
      </c>
      <c r="AL7" s="25">
        <v>54.29</v>
      </c>
      <c r="AM7" s="25">
        <v>54.61</v>
      </c>
      <c r="AN7" s="25" t="s">
        <v>99</v>
      </c>
      <c r="AO7" s="25">
        <v>31.54</v>
      </c>
      <c r="AP7" s="25">
        <v>31.15</v>
      </c>
      <c r="AQ7" s="25">
        <v>30.01</v>
      </c>
      <c r="AR7" s="25">
        <v>27.32</v>
      </c>
      <c r="AS7" s="25">
        <v>30.22</v>
      </c>
      <c r="AT7" s="25" t="s">
        <v>99</v>
      </c>
      <c r="AU7" s="25">
        <v>41.43</v>
      </c>
      <c r="AV7" s="25">
        <v>32.44</v>
      </c>
      <c r="AW7" s="25">
        <v>41.68</v>
      </c>
      <c r="AX7" s="25">
        <v>24.91</v>
      </c>
      <c r="AY7" s="25" t="s">
        <v>99</v>
      </c>
      <c r="AZ7" s="25">
        <v>302.22000000000003</v>
      </c>
      <c r="BA7" s="25">
        <v>263.45</v>
      </c>
      <c r="BB7" s="25">
        <v>249.43</v>
      </c>
      <c r="BC7" s="25">
        <v>217.55</v>
      </c>
      <c r="BD7" s="25">
        <v>179.3</v>
      </c>
      <c r="BE7" s="25" t="s">
        <v>99</v>
      </c>
      <c r="BF7" s="25">
        <v>2486.59</v>
      </c>
      <c r="BG7" s="25">
        <v>2332.7800000000002</v>
      </c>
      <c r="BH7" s="25">
        <v>2223.85</v>
      </c>
      <c r="BI7" s="25">
        <v>2122.14</v>
      </c>
      <c r="BJ7" s="25" t="s">
        <v>99</v>
      </c>
      <c r="BK7" s="25">
        <v>970.36</v>
      </c>
      <c r="BL7" s="25">
        <v>940.22</v>
      </c>
      <c r="BM7" s="25">
        <v>922.05</v>
      </c>
      <c r="BN7" s="25">
        <v>916.17</v>
      </c>
      <c r="BO7" s="25">
        <v>1042.45</v>
      </c>
      <c r="BP7" s="25" t="s">
        <v>99</v>
      </c>
      <c r="BQ7" s="25">
        <v>44.9</v>
      </c>
      <c r="BR7" s="25">
        <v>44.27</v>
      </c>
      <c r="BS7" s="25">
        <v>40.869999999999997</v>
      </c>
      <c r="BT7" s="25">
        <v>38.479999999999997</v>
      </c>
      <c r="BU7" s="25" t="s">
        <v>99</v>
      </c>
      <c r="BV7" s="25">
        <v>64.52</v>
      </c>
      <c r="BW7" s="25">
        <v>66.8</v>
      </c>
      <c r="BX7" s="25">
        <v>64.39</v>
      </c>
      <c r="BY7" s="25">
        <v>63.95</v>
      </c>
      <c r="BZ7" s="25">
        <v>57.74</v>
      </c>
      <c r="CA7" s="25" t="s">
        <v>99</v>
      </c>
      <c r="CB7" s="25">
        <v>391.12</v>
      </c>
      <c r="CC7" s="25">
        <v>428.4</v>
      </c>
      <c r="CD7" s="25">
        <v>462.82</v>
      </c>
      <c r="CE7" s="25">
        <v>496</v>
      </c>
      <c r="CF7" s="25" t="s">
        <v>99</v>
      </c>
      <c r="CG7" s="25">
        <v>270.68</v>
      </c>
      <c r="CH7" s="25">
        <v>268.88</v>
      </c>
      <c r="CI7" s="25">
        <v>258.89999999999998</v>
      </c>
      <c r="CJ7" s="25">
        <v>263.56</v>
      </c>
      <c r="CK7" s="25">
        <v>285.48</v>
      </c>
      <c r="CL7" s="25" t="s">
        <v>99</v>
      </c>
      <c r="CM7" s="25">
        <v>38.11</v>
      </c>
      <c r="CN7" s="25">
        <v>33.32</v>
      </c>
      <c r="CO7" s="25">
        <v>32.81</v>
      </c>
      <c r="CP7" s="25">
        <v>31.48</v>
      </c>
      <c r="CQ7" s="25" t="s">
        <v>99</v>
      </c>
      <c r="CR7" s="25">
        <v>48.86</v>
      </c>
      <c r="CS7" s="25">
        <v>49</v>
      </c>
      <c r="CT7" s="25">
        <v>50.07</v>
      </c>
      <c r="CU7" s="25">
        <v>53.4</v>
      </c>
      <c r="CV7" s="25">
        <v>53.73</v>
      </c>
      <c r="CW7" s="25" t="s">
        <v>99</v>
      </c>
      <c r="CX7" s="25">
        <v>88.09</v>
      </c>
      <c r="CY7" s="25">
        <v>93.14</v>
      </c>
      <c r="CZ7" s="25">
        <v>93.05</v>
      </c>
      <c r="DA7" s="25">
        <v>93.05</v>
      </c>
      <c r="DB7" s="25" t="s">
        <v>99</v>
      </c>
      <c r="DC7" s="25">
        <v>76.48</v>
      </c>
      <c r="DD7" s="25">
        <v>75.64</v>
      </c>
      <c r="DE7" s="25">
        <v>75.7</v>
      </c>
      <c r="DF7" s="25">
        <v>72.53</v>
      </c>
      <c r="DG7" s="25">
        <v>71.52</v>
      </c>
      <c r="DH7" s="25" t="s">
        <v>99</v>
      </c>
      <c r="DI7" s="25">
        <v>5.46</v>
      </c>
      <c r="DJ7" s="25">
        <v>9.69</v>
      </c>
      <c r="DK7" s="25">
        <v>13.5</v>
      </c>
      <c r="DL7" s="25">
        <v>17.309999999999999</v>
      </c>
      <c r="DM7" s="25" t="s">
        <v>99</v>
      </c>
      <c r="DN7" s="25">
        <v>39.409999999999997</v>
      </c>
      <c r="DO7" s="25">
        <v>41.18</v>
      </c>
      <c r="DP7" s="25">
        <v>42.98</v>
      </c>
      <c r="DQ7" s="25">
        <v>40.46</v>
      </c>
      <c r="DR7" s="25">
        <v>38.43</v>
      </c>
      <c r="DS7" s="25" t="s">
        <v>99</v>
      </c>
      <c r="DT7" s="25">
        <v>5.34</v>
      </c>
      <c r="DU7" s="25">
        <v>19.920000000000002</v>
      </c>
      <c r="DV7" s="25">
        <v>19.920000000000002</v>
      </c>
      <c r="DW7" s="25">
        <v>19.920000000000002</v>
      </c>
      <c r="DX7" s="25" t="s">
        <v>99</v>
      </c>
      <c r="DY7" s="25">
        <v>20.97</v>
      </c>
      <c r="DZ7" s="25">
        <v>21.65</v>
      </c>
      <c r="EA7" s="25">
        <v>23.24</v>
      </c>
      <c r="EB7" s="25">
        <v>22.77</v>
      </c>
      <c r="EC7" s="25">
        <v>19.16</v>
      </c>
      <c r="ED7" s="25" t="s">
        <v>99</v>
      </c>
      <c r="EE7" s="25">
        <v>2.09</v>
      </c>
      <c r="EF7" s="25">
        <v>0</v>
      </c>
      <c r="EG7" s="25">
        <v>0</v>
      </c>
      <c r="EH7" s="25">
        <v>0</v>
      </c>
      <c r="EI7" s="25" t="s">
        <v>99</v>
      </c>
      <c r="EJ7" s="25">
        <v>1.1499999999999999</v>
      </c>
      <c r="EK7" s="25">
        <v>0.28999999999999998</v>
      </c>
      <c r="EL7" s="25">
        <v>0.39</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吉永　昇平</cp:lastModifiedBy>
  <cp:lastPrinted>2025-02-04T23:43:53Z</cp:lastPrinted>
  <dcterms:created xsi:type="dcterms:W3CDTF">2025-01-24T06:55:31Z</dcterms:created>
  <dcterms:modified xsi:type="dcterms:W3CDTF">2025-02-04T23:44:03Z</dcterms:modified>
  <cp:category/>
</cp:coreProperties>
</file>