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ata\data\総務課 財政係\坂村→谷口→黒木\01美里町財政\17-新地方公会計制度（公共施設総合計画関係含む）\R6\【県市町村課】令和４年度財政状況資料集の作成\【県市町村課】令和４年度財政状況資料集の作成について（2回目・地方公会計関係）\【回答】美里町→県庁（市町村課）\財政状況資料集（完成版）9月提出分\"/>
    </mc:Choice>
  </mc:AlternateContent>
  <xr:revisionPtr revIDLastSave="0" documentId="13_ncr:1_{CEFAF3DB-424F-46B3-8EB6-D75CD04841A4}"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2" i="12" l="1"/>
  <c r="AA71" i="12"/>
  <c r="AA70" i="12"/>
  <c r="AA69" i="12"/>
  <c r="AA68" i="12"/>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AM35" i="10"/>
  <c r="CO34" i="10"/>
  <c r="CO35" i="10" s="1"/>
  <c r="BW34" i="10"/>
  <c r="BW35" i="10" s="1"/>
  <c r="BW36" i="10" s="1"/>
  <c r="BW37" i="10" s="1"/>
  <c r="BW38" i="10" s="1"/>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BE35" i="10" s="1"/>
</calcChain>
</file>

<file path=xl/sharedStrings.xml><?xml version="1.0" encoding="utf-8"?>
<sst xmlns="http://schemas.openxmlformats.org/spreadsheetml/2006/main" count="1153" uniqueCount="606">
  <si>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</si>
  <si>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</si>
  <si>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</si>
  <si>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</si>
  <si>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</si>
  <si>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</si>
  <si>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</si>
  <si>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</si>
  <si>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</si>
  <si>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</si>
  <si>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</si>
  <si>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</si>
  <si>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</si>
  <si>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</si>
  <si>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</si>
  <si>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</si>
  <si>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</si>
  <si>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</si>
  <si>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</si>
  <si>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</si>
  <si>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</si>
  <si>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</si>
  <si>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</si>
  <si>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</si>
  <si>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</si>
  <si>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</si>
  <si>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</si>
  <si>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</si>
  <si>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</si>
  <si>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</si>
  <si>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</si>
  <si>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</si>
  <si>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</si>
  <si>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</si>
  <si>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</si>
  <si>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</si>
  <si>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</si>
  <si>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</si>
  <si>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</si>
  <si>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</si>
  <si>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</si>
  <si>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</si>
  <si>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</si>
  <si>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</si>
  <si>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</si>
  <si>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</si>
  <si>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</si>
  <si>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</si>
  <si>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</si>
  <si>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</si>
  <si>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</si>
  <si>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</si>
  <si>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</si>
  <si>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</si>
  <si>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</si>
  <si>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</si>
  <si>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</si>
  <si>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</si>
  <si>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</si>
  <si>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</si>
  <si>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</si>
  <si>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</si>
  <si>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</si>
  <si>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</si>
  <si>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</si>
  <si>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</si>
  <si>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</si>
  <si>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</si>
  <si>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</si>
  <si>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</si>
  <si>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</si>
  <si>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</si>
  <si>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</si>
  <si>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</si>
  <si>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</si>
  <si>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</si>
  <si>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</si>
  <si>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</si>
  <si>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</si>
  <si>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</si>
  <si>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</si>
  <si>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</si>
  <si>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</si>
  <si>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</si>
  <si>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</si>
  <si>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</si>
  <si>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</si>
  <si>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</si>
  <si>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</si>
  <si>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</si>
  <si>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</si>
  <si>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</si>
  <si>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</si>
  <si>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</si>
  <si>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</si>
  <si>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</si>
  <si>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</si>
  <si>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</si>
  <si>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</si>
  <si>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</si>
  <si>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</si>
  <si>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</si>
  <si>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</si>
  <si>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</si>
  <si>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</si>
  <si>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</si>
  <si>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</si>
  <si>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</si>
  <si>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</si>
  <si>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</si>
  <si>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</si>
  <si>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</si>
  <si>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</si>
  <si>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</si>
  <si>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</si>
  <si>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</si>
  <si>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</si>
  <si>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</si>
  <si>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</si>
  <si>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</si>
  <si>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</si>
  <si>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</si>
  <si>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</si>
  <si>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</si>
  <si>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</si>
  <si>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</si>
  <si>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</si>
  <si>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</si>
  <si>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</si>
  <si>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</si>
  <si>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</si>
  <si>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</si>
  <si>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</si>
  <si>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</si>
  <si>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</si>
  <si>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</si>
  <si>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</si>
  <si>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</si>
  <si>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</si>
  <si>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</si>
  <si>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</si>
  <si>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</si>
  <si>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</si>
  <si>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</si>
  <si>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</si>
  <si>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</si>
  <si>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</si>
  <si>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</si>
  <si>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</si>
  <si>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</si>
  <si>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</si>
  <si>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</si>
  <si>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</si>
  <si>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</si>
  <si>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</si>
  <si>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</si>
  <si>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</si>
  <si>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</si>
  <si>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</si>
  <si>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</si>
  <si>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</si>
  <si>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</si>
  <si>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</si>
  <si>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</si>
  <si>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</si>
  <si>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</si>
  <si>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</si>
  <si>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</si>
  <si>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</si>
  <si>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</si>
  <si>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</si>
  <si>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</si>
  <si>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</si>
  <si>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</si>
  <si>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</si>
  <si>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</si>
  <si>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</si>
  <si>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</si>
  <si>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</si>
  <si>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</si>
  <si>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</si>
  <si>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</si>
  <si>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</si>
  <si>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</si>
  <si>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</si>
  <si>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</si>
  <si>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</si>
  <si>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</si>
  <si>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</si>
  <si>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</si>
  <si>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</si>
  <si>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</si>
  <si>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</si>
  <si>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</si>
  <si>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</si>
  <si>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</si>
  <si>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</si>
  <si>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</si>
  <si>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</si>
  <si>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</si>
  <si>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</si>
  <si>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</si>
  <si>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</si>
  <si>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</si>
  <si>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</si>
  <si>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</si>
  <si>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</si>
  <si>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</si>
  <si>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</si>
  <si>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</si>
  <si>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</si>
  <si>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</si>
  <si>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</si>
  <si>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</si>
  <si>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</si>
  <si>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</si>
  <si>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</si>
  <si>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</si>
  <si>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</si>
  <si>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</si>
  <si>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熊本県美里町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</si>
  <si>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</si>
  <si>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</si>
  <si>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</si>
  <si>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</si>
  <si>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</si>
  <si>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</si>
  <si>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</si>
  <si>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</si>
  <si>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</si>
  <si>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</si>
  <si>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</si>
  <si>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</si>
  <si>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</si>
  <si>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</si>
  <si>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</si>
  <si>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</si>
  <si>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</si>
  <si>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</si>
  <si>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</si>
  <si>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</si>
  <si>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</si>
  <si>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</si>
  <si>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</si>
  <si>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</si>
  <si>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</si>
  <si>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</si>
  <si>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</si>
  <si>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</si>
  <si>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</si>
  <si>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</si>
  <si>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</si>
  <si>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</si>
  <si>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</si>
  <si>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</si>
  <si>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</si>
  <si>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</si>
  <si>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</si>
  <si>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</si>
  <si>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</si>
  <si>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</si>
  <si>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</si>
  <si>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</si>
  <si>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</si>
  <si>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</si>
  <si>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</si>
  <si>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</si>
  <si>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</si>
  <si>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</si>
  <si>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</si>
  <si>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</si>
  <si>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</si>
  <si>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</si>
  <si>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</si>
  <si>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</si>
  <si>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</si>
  <si>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</si>
  <si>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</si>
  <si>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</si>
  <si>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</si>
  <si>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</si>
  <si>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</si>
  <si>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</si>
  <si>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</si>
  <si>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</si>
  <si>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</si>
  <si>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</si>
  <si>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</si>
  <si>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</si>
  <si>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</si>
  <si>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</si>
  <si>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</si>
  <si>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</si>
  <si>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</si>
  <si>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</si>
  <si>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</si>
  <si>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</si>
  <si>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</si>
  <si>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</si>
  <si>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</si>
  <si>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</si>
  <si>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</si>
  <si>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</si>
  <si>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</si>
  <si>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</si>
  <si>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</si>
  <si>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</si>
  <si>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</si>
  <si>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</si>
  <si>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</si>
  <si>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</si>
  <si>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</si>
  <si>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</si>
  <si>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</si>
  <si>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</si>
  <si>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</si>
  <si>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</si>
  <si>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</si>
  <si>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</si>
  <si>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</si>
  <si>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</si>
  <si>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</si>
  <si>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</si>
  <si>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</si>
  <si>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</si>
  <si>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</si>
  <si>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</si>
  <si>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</si>
  <si>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</si>
  <si>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</si>
  <si>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</si>
  <si>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</si>
  <si>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</si>
  <si>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</si>
  <si>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</si>
  <si>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</si>
  <si>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</si>
  <si>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</si>
  <si>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</si>
  <si>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</si>
  <si>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</si>
  <si>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</si>
  <si>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</si>
  <si>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</si>
  <si>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</si>
  <si>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</si>
  <si>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</si>
  <si>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</si>
  <si>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</si>
  <si>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</si>
  <si>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</si>
  <si>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</si>
  <si>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</si>
  <si>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</si>
  <si>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</si>
  <si>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</si>
  <si>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</si>
  <si>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</si>
  <si>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</si>
  <si>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</si>
  <si>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</si>
  <si>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</si>
  <si>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</si>
  <si>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</si>
  <si>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</si>
  <si>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</si>
  <si>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</si>
  <si>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</si>
  <si>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</si>
  <si>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</si>
  <si>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</si>
  <si>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</si>
  <si>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</si>
  <si>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</si>
  <si>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熊本県美里町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</si>
  <si>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</si>
  <si>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</si>
  <si>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</si>
  <si>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</si>
  <si>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</si>
  <si>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</si>
  <si>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</si>
  <si>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</si>
  <si>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</si>
  <si>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</si>
  <si>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</si>
  <si>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</si>
  <si>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</si>
  <si>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</si>
  <si>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</si>
  <si>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</si>
  <si>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</si>
  <si>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</si>
  <si>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</si>
  <si>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</si>
  <si>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</si>
  <si>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</si>
  <si>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</si>
  <si>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</si>
  <si>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</si>
  <si>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</si>
  <si>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</si>
  <si>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</si>
  <si>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</si>
  <si>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</si>
  <si>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</si>
  <si>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</si>
  <si>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</si>
  <si>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</si>
  <si>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</si>
  <si>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</si>
  <si>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</si>
  <si>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</si>
  <si>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</si>
  <si>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</si>
  <si>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生活排水特別会計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</si>
  <si>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</si>
  <si>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</si>
  <si>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</si>
  <si>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</si>
  <si>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</si>
  <si>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</si>
  <si>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</si>
  <si>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</si>
  <si>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</si>
  <si>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</si>
  <si>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</si>
  <si>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</si>
  <si>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</si>
  <si>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</si>
  <si>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</si>
  <si>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</si>
  <si>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</si>
  <si>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</si>
  <si>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</si>
  <si>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</si>
  <si>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</si>
  <si>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</si>
  <si>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</si>
  <si>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</si>
  <si>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</si>
  <si>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</si>
  <si>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</si>
  <si>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</si>
  <si>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</si>
  <si>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</si>
  <si>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</si>
  <si>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</si>
  <si>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</si>
  <si>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</si>
  <si>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</si>
  <si>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</si>
  <si>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</si>
  <si>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</si>
  <si>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</si>
  <si>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</si>
  <si>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</si>
  <si>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</si>
  <si>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</si>
  <si>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</si>
  <si>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</si>
  <si>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</si>
  <si>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</si>
  <si>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</si>
  <si>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</si>
  <si>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</si>
  <si>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</si>
  <si>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</si>
  <si>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</si>
  <si>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</si>
  <si>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</si>
  <si>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</si>
  <si>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</si>
  <si>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</si>
  <si>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</si>
  <si>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</si>
  <si>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</si>
  <si>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</si>
  <si>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</si>
  <si>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</si>
  <si>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</si>
  <si>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</si>
  <si>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</si>
  <si>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</si>
  <si>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</si>
  <si>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</si>
  <si>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</si>
  <si>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</si>
  <si>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</si>
  <si>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</si>
  <si>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</si>
  <si>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</si>
  <si>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</si>
  <si>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</si>
  <si>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</si>
  <si>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</si>
  <si>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</si>
  <si>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</si>
  <si>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</si>
  <si>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</si>
  <si>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</si>
  <si>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</si>
  <si>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</si>
  <si>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</si>
  <si>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</si>
  <si>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</si>
  <si>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</si>
  <si>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</si>
  <si>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</si>
  <si>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</si>
  <si>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</si>
  <si>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</si>
  <si>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</si>
  <si>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</si>
  <si>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</si>
  <si>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</si>
  <si>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</si>
  <si>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</si>
  <si>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</si>
  <si>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</si>
  <si>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</si>
  <si>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</si>
  <si>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</si>
  <si>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</si>
  <si>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</si>
  <si>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</si>
  <si>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</si>
  <si>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</si>
  <si>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</si>
  <si>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</si>
  <si>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</si>
  <si>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</si>
  <si>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</si>
  <si>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</si>
  <si>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</si>
  <si>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</si>
  <si>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</si>
  <si>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</si>
  <si>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</si>
  <si>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</si>
  <si>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</si>
  <si>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</si>
  <si>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</si>
  <si>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</si>
  <si>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</si>
  <si>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</si>
  <si>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</si>
  <si>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</si>
  <si>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</si>
  <si>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</si>
  <si>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</si>
  <si>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</si>
  <si>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</si>
  <si>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</si>
  <si>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</si>
  <si>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</si>
  <si>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</si>
  <si>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</si>
  <si>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</si>
  <si>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</si>
  <si>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</si>
  <si>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</si>
  <si>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</si>
  <si>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</si>
  <si>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3.79</t>
  </si>
  <si>
    <t>▲ 6.31</t>
  </si>
  <si>
    <t>▲ 2.44</t>
  </si>
  <si>
    <t>一般会計</t>
  </si>
  <si>
    <t>介護保険特別会計</t>
  </si>
  <si>
    <t>国民健康保険特別会計</t>
  </si>
  <si>
    <t>生活排水特別会計</t>
  </si>
  <si>
    <t>後期高齢者医療特別会計</t>
  </si>
  <si>
    <t>土地取得特別会計</t>
  </si>
  <si>
    <t>簡易水道事業特別会計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</si>
  <si>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</si>
  <si>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</si>
  <si>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</si>
  <si>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</si>
  <si>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</si>
  <si>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</si>
  <si>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</si>
  <si>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</si>
  <si>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</si>
  <si>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</si>
  <si>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宇城広域連合（一般会計）</t>
    <rPh sb="0" eb="2">
      <t>ウキ</t>
    </rPh>
    <rPh sb="2" eb="4">
      <t>コウイキ</t>
    </rPh>
    <rPh sb="4" eb="6">
      <t>レンゴウ</t>
    </rPh>
    <rPh sb="7" eb="9">
      <t>イッパン</t>
    </rPh>
    <rPh sb="9" eb="11">
      <t>カイケイ</t>
    </rPh>
    <phoneticPr fontId="2"/>
  </si>
  <si>
    <t>宇城広域連合（ふるさと市町村圏基金特別会計）</t>
    <rPh sb="0" eb="2">
      <t>ウキ</t>
    </rPh>
    <rPh sb="2" eb="4">
      <t>コウイキ</t>
    </rPh>
    <rPh sb="4" eb="6">
      <t>レンゴウ</t>
    </rPh>
    <rPh sb="11" eb="14">
      <t>シチョウソン</t>
    </rPh>
    <rPh sb="14" eb="15">
      <t>ケン</t>
    </rPh>
    <rPh sb="15" eb="17">
      <t>キキン</t>
    </rPh>
    <rPh sb="17" eb="19">
      <t>トクベツ</t>
    </rPh>
    <rPh sb="19" eb="21">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</si>
  <si>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</si>
  <si>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</si>
  <si>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地域振興基金</t>
    <rPh sb="0" eb="2">
      <t>チイキ</t>
    </rPh>
    <rPh sb="2" eb="4">
      <t>シンコウ</t>
    </rPh>
    <rPh sb="4" eb="6">
      <t>キキン</t>
    </rPh>
    <phoneticPr fontId="5"/>
  </si>
  <si>
    <t>水道事業基金</t>
    <rPh sb="0" eb="2">
      <t>スイドウ</t>
    </rPh>
    <rPh sb="2" eb="4">
      <t>ジギョウ</t>
    </rPh>
    <rPh sb="4" eb="6">
      <t>キキン</t>
    </rPh>
    <phoneticPr fontId="2"/>
  </si>
  <si>
    <t>公共施設整備基金</t>
    <rPh sb="0" eb="2">
      <t>コウキョウ</t>
    </rPh>
    <rPh sb="2" eb="4">
      <t>シセツ</t>
    </rPh>
    <rPh sb="4" eb="6">
      <t>セイビ</t>
    </rPh>
    <rPh sb="6" eb="8">
      <t>キキン</t>
    </rPh>
    <phoneticPr fontId="2"/>
  </si>
  <si>
    <t>ふるさと応援基金</t>
    <rPh sb="4" eb="6">
      <t>オウエン</t>
    </rPh>
    <rPh sb="6" eb="8">
      <t>キキン</t>
    </rPh>
    <phoneticPr fontId="2"/>
  </si>
  <si>
    <t>地域福祉基金</t>
    <rPh sb="0" eb="2">
      <t>チイキ</t>
    </rPh>
    <rPh sb="2" eb="4">
      <t>フクシ</t>
    </rPh>
    <rPh sb="4" eb="6">
      <t>キキン</t>
    </rPh>
    <phoneticPr fontId="2"/>
  </si>
  <si>
    <t>有限会社　石段の郷中央</t>
    <rPh sb="0" eb="4">
      <t>ユウゲンガイシャ</t>
    </rPh>
    <rPh sb="5" eb="7">
      <t>イシダン</t>
    </rPh>
    <rPh sb="8" eb="9">
      <t>サト</t>
    </rPh>
    <rPh sb="9" eb="11">
      <t>チュウオウ</t>
    </rPh>
    <phoneticPr fontId="2"/>
  </si>
  <si>
    <t>株式会社　美里まちづくり公社</t>
    <rPh sb="0" eb="4">
      <t>カブシキガイシャ</t>
    </rPh>
    <rPh sb="5" eb="7">
      <t>ミサト</t>
    </rPh>
    <rPh sb="12" eb="14">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</si>
  <si>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</si>
  <si>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</si>
  <si>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</si>
  <si>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</si>
  <si>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</si>
  <si>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</si>
  <si>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</si>
  <si>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</si>
  <si>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３０年度以降は、将来負担比率は発生しておらず、類似団体を大きく下回っている。実質公債費比率については、前年度から0.3％高い値となっているが、類似団体内平均よりも1.6％下回っている。将来負担比率は、引き続き交付税算入公債費等に有利な地方債の活用を図ることで上昇を防ぐこととしているが、簡易水道事業の拡張工事が本格的に始まり、水道事業基金や財政調整基金の減少等により、今後は上昇することが懸念される。同じく実質公債費比率についても、簡易水道事業等の財源として起債額が上昇することで、中長期的には避けられないと見込まれる。</t>
    <rPh sb="0" eb="2">
      <t>ヘイセイ</t>
    </rPh>
    <rPh sb="4" eb="6">
      <t>ネンド</t>
    </rPh>
    <rPh sb="6" eb="8">
      <t>イコウ</t>
    </rPh>
    <rPh sb="10" eb="16">
      <t>ショウライフタンヒリツ</t>
    </rPh>
    <rPh sb="17" eb="19">
      <t>ハッセイ</t>
    </rPh>
    <rPh sb="25" eb="27">
      <t>ルイジ</t>
    </rPh>
    <rPh sb="27" eb="29">
      <t>ダンタイ</t>
    </rPh>
    <rPh sb="30" eb="31">
      <t>オオ</t>
    </rPh>
    <rPh sb="33" eb="35">
      <t>シタマワ</t>
    </rPh>
    <rPh sb="40" eb="47">
      <t>ジッシツコウサイヒヒリツ</t>
    </rPh>
    <rPh sb="53" eb="56">
      <t>ゼンネンド</t>
    </rPh>
    <rPh sb="62" eb="63">
      <t>タカ</t>
    </rPh>
    <rPh sb="64" eb="65">
      <t>アタイ</t>
    </rPh>
    <rPh sb="73" eb="77">
      <t>ルイジダンタイ</t>
    </rPh>
    <rPh sb="77" eb="78">
      <t>ナイ</t>
    </rPh>
    <rPh sb="78" eb="80">
      <t>ヘイキン</t>
    </rPh>
    <rPh sb="87" eb="89">
      <t>シタマワ</t>
    </rPh>
    <rPh sb="94" eb="100">
      <t>ショウライフタンヒリツ</t>
    </rPh>
    <rPh sb="102" eb="103">
      <t>ヒ</t>
    </rPh>
    <rPh sb="104" eb="105">
      <t>ツヅ</t>
    </rPh>
    <rPh sb="106" eb="109">
      <t>コウフゼイ</t>
    </rPh>
    <rPh sb="109" eb="111">
      <t>サンニュウ</t>
    </rPh>
    <rPh sb="111" eb="114">
      <t>コウサイヒ</t>
    </rPh>
    <rPh sb="114" eb="115">
      <t>トウ</t>
    </rPh>
    <rPh sb="116" eb="118">
      <t>ユウリ</t>
    </rPh>
    <rPh sb="119" eb="122">
      <t>チホウサイ</t>
    </rPh>
    <rPh sb="123" eb="125">
      <t>カツヨウ</t>
    </rPh>
    <rPh sb="126" eb="127">
      <t>ハカ</t>
    </rPh>
    <rPh sb="131" eb="133">
      <t>ジョウショウ</t>
    </rPh>
    <rPh sb="134" eb="135">
      <t>フセ</t>
    </rPh>
    <rPh sb="145" eb="151">
      <t>カンイスイドウジギョウ</t>
    </rPh>
    <rPh sb="152" eb="154">
      <t>カクチョウ</t>
    </rPh>
    <rPh sb="154" eb="156">
      <t>コウジ</t>
    </rPh>
    <rPh sb="157" eb="160">
      <t>ホンカクテキ</t>
    </rPh>
    <rPh sb="161" eb="162">
      <t>ハジ</t>
    </rPh>
    <rPh sb="169" eb="171">
      <t>キキン</t>
    </rPh>
    <rPh sb="172" eb="174">
      <t>ザイセイ</t>
    </rPh>
    <rPh sb="174" eb="176">
      <t>チョウセイ</t>
    </rPh>
    <rPh sb="176" eb="178">
      <t>キキン</t>
    </rPh>
    <rPh sb="179" eb="181">
      <t>ゲンショウ</t>
    </rPh>
    <rPh sb="181" eb="182">
      <t>トウ</t>
    </rPh>
    <rPh sb="186" eb="188">
      <t>コンゴ</t>
    </rPh>
    <rPh sb="189" eb="191">
      <t>ジョウショウ</t>
    </rPh>
    <rPh sb="196" eb="198">
      <t>ケネン</t>
    </rPh>
    <rPh sb="202" eb="203">
      <t>オナ</t>
    </rPh>
    <rPh sb="205" eb="212">
      <t>ジッシツコウサイヒヒリツ</t>
    </rPh>
    <rPh sb="218" eb="224">
      <t>カンイスイドウジギョウ</t>
    </rPh>
    <rPh sb="224" eb="225">
      <t>トウ</t>
    </rPh>
    <rPh sb="226" eb="228">
      <t>ザイゲン</t>
    </rPh>
    <rPh sb="231" eb="233">
      <t>キサイ</t>
    </rPh>
    <rPh sb="233" eb="234">
      <t>ガク</t>
    </rPh>
    <rPh sb="235" eb="237">
      <t>ジョウショウ</t>
    </rPh>
    <rPh sb="243" eb="247">
      <t>チュウチョウキテキ</t>
    </rPh>
    <rPh sb="249" eb="250">
      <t>サ</t>
    </rPh>
    <rPh sb="256" eb="258">
      <t>ミコ</t>
    </rPh>
    <phoneticPr fontId="5"/>
  </si>
  <si>
    <t>実質公債費比率</t>
    <phoneticPr fontId="5"/>
  </si>
  <si>
    <t>平成３０年度以降は、将来負担比率は発生しておらず、類似団体を大きく下回っている。これは、充当可能財源等の基準財政需要額算入分が有利となる辺地債・過疎債・旧合併特例債を活用していること、宇城広域連合実施の大型工事に係る負担金に対応するために造成していることなどが要因と考える。有形固定資産減価償却率は、類似団体内平均と近似値にあるが、公営住宅・福祉施設等については償却率が高いため、今後、更新・改築・改修等が進めば将来負担率が上昇することが見込まれる。今後は、美里町公共施設等マネジメント計画に基づいた管理を行うことで、財政負担の平準化及び適正化を図る必要がある。</t>
    <rPh sb="0" eb="2">
      <t>ヘイセイ</t>
    </rPh>
    <rPh sb="4" eb="6">
      <t>ネンド</t>
    </rPh>
    <rPh sb="6" eb="8">
      <t>イコウ</t>
    </rPh>
    <rPh sb="10" eb="16">
      <t>ショウライフタンヒリツ</t>
    </rPh>
    <rPh sb="17" eb="19">
      <t>ハッセイ</t>
    </rPh>
    <rPh sb="25" eb="29">
      <t>ルイジダンタイ</t>
    </rPh>
    <rPh sb="30" eb="31">
      <t>オオ</t>
    </rPh>
    <rPh sb="33" eb="35">
      <t>シタマワ</t>
    </rPh>
    <rPh sb="44" eb="46">
      <t>ジュウトウ</t>
    </rPh>
    <rPh sb="46" eb="48">
      <t>カノウ</t>
    </rPh>
    <rPh sb="48" eb="50">
      <t>ザイゲン</t>
    </rPh>
    <rPh sb="50" eb="51">
      <t>トウ</t>
    </rPh>
    <rPh sb="52" eb="54">
      <t>キジュン</t>
    </rPh>
    <rPh sb="54" eb="56">
      <t>ザイセイ</t>
    </rPh>
    <rPh sb="56" eb="58">
      <t>ジュヨウ</t>
    </rPh>
    <rPh sb="58" eb="59">
      <t>ガク</t>
    </rPh>
    <rPh sb="59" eb="61">
      <t>サンニュウ</t>
    </rPh>
    <rPh sb="61" eb="62">
      <t>ブン</t>
    </rPh>
    <rPh sb="63" eb="65">
      <t>ユウリ</t>
    </rPh>
    <rPh sb="68" eb="70">
      <t>ヘンチ</t>
    </rPh>
    <rPh sb="70" eb="71">
      <t>サイ</t>
    </rPh>
    <rPh sb="72" eb="74">
      <t>カソ</t>
    </rPh>
    <rPh sb="74" eb="75">
      <t>サイ</t>
    </rPh>
    <rPh sb="76" eb="77">
      <t>キュウ</t>
    </rPh>
    <rPh sb="77" eb="79">
      <t>ガッペイ</t>
    </rPh>
    <rPh sb="79" eb="81">
      <t>トクレイ</t>
    </rPh>
    <rPh sb="81" eb="82">
      <t>サイ</t>
    </rPh>
    <rPh sb="83" eb="85">
      <t>カツヨウ</t>
    </rPh>
    <rPh sb="92" eb="94">
      <t>ウキ</t>
    </rPh>
    <rPh sb="94" eb="96">
      <t>コウイキ</t>
    </rPh>
    <rPh sb="96" eb="98">
      <t>レンゴウ</t>
    </rPh>
    <rPh sb="98" eb="100">
      <t>ジッシ</t>
    </rPh>
    <rPh sb="101" eb="103">
      <t>オオガタ</t>
    </rPh>
    <rPh sb="103" eb="105">
      <t>コウジ</t>
    </rPh>
    <rPh sb="106" eb="107">
      <t>カカ</t>
    </rPh>
    <rPh sb="108" eb="111">
      <t>フタンキン</t>
    </rPh>
    <rPh sb="112" eb="114">
      <t>タイオウ</t>
    </rPh>
    <rPh sb="119" eb="121">
      <t>ゾウセイ</t>
    </rPh>
    <rPh sb="130" eb="132">
      <t>ヨウイン</t>
    </rPh>
    <rPh sb="133" eb="134">
      <t>カンガ</t>
    </rPh>
    <rPh sb="137" eb="139">
      <t>ユウケイ</t>
    </rPh>
    <rPh sb="139" eb="141">
      <t>コテイ</t>
    </rPh>
    <rPh sb="141" eb="143">
      <t>シサン</t>
    </rPh>
    <rPh sb="143" eb="145">
      <t>ゲンカ</t>
    </rPh>
    <rPh sb="145" eb="147">
      <t>ショウキャク</t>
    </rPh>
    <rPh sb="147" eb="148">
      <t>リツ</t>
    </rPh>
    <rPh sb="150" eb="154">
      <t>ルイジダンタイ</t>
    </rPh>
    <rPh sb="154" eb="155">
      <t>ナイ</t>
    </rPh>
    <rPh sb="155" eb="157">
      <t>ヘイキン</t>
    </rPh>
    <rPh sb="158" eb="161">
      <t>キンジチ</t>
    </rPh>
    <rPh sb="166" eb="168">
      <t>コウエイ</t>
    </rPh>
    <rPh sb="168" eb="170">
      <t>ジュウタク</t>
    </rPh>
    <rPh sb="171" eb="173">
      <t>フクシ</t>
    </rPh>
    <rPh sb="173" eb="175">
      <t>シセツ</t>
    </rPh>
    <rPh sb="175" eb="176">
      <t>トウ</t>
    </rPh>
    <rPh sb="181" eb="184">
      <t>ショウキャクリツ</t>
    </rPh>
    <rPh sb="185" eb="186">
      <t>タカ</t>
    </rPh>
    <rPh sb="190" eb="192">
      <t>コンゴ</t>
    </rPh>
    <rPh sb="193" eb="195">
      <t>コウシン</t>
    </rPh>
    <rPh sb="196" eb="198">
      <t>カイチク</t>
    </rPh>
    <rPh sb="199" eb="201">
      <t>カイシュウ</t>
    </rPh>
    <rPh sb="201" eb="202">
      <t>トウ</t>
    </rPh>
    <rPh sb="203" eb="204">
      <t>スス</t>
    </rPh>
    <rPh sb="206" eb="208">
      <t>ショウライ</t>
    </rPh>
    <rPh sb="208" eb="210">
      <t>フタン</t>
    </rPh>
    <rPh sb="210" eb="211">
      <t>リツ</t>
    </rPh>
    <rPh sb="212" eb="214">
      <t>ジョウショウ</t>
    </rPh>
    <rPh sb="219" eb="221">
      <t>ミコ</t>
    </rPh>
    <rPh sb="225" eb="227">
      <t>コンゴ</t>
    </rPh>
    <rPh sb="229" eb="232">
      <t>ミサトマチ</t>
    </rPh>
    <rPh sb="232" eb="234">
      <t>コウキョウ</t>
    </rPh>
    <rPh sb="234" eb="236">
      <t>シセツ</t>
    </rPh>
    <rPh sb="236" eb="237">
      <t>トウ</t>
    </rPh>
    <rPh sb="243" eb="245">
      <t>ケイカク</t>
    </rPh>
    <rPh sb="246" eb="247">
      <t>モト</t>
    </rPh>
    <rPh sb="250" eb="252">
      <t>カンリ</t>
    </rPh>
    <rPh sb="253" eb="254">
      <t>オコナ</t>
    </rPh>
    <rPh sb="259" eb="261">
      <t>ザイセイ</t>
    </rPh>
    <rPh sb="261" eb="263">
      <t>フタン</t>
    </rPh>
    <rPh sb="264" eb="267">
      <t>ヘイジュンカ</t>
    </rPh>
    <rPh sb="267" eb="268">
      <t>オヨ</t>
    </rPh>
    <rPh sb="269" eb="272">
      <t>テキセイカ</t>
    </rPh>
    <rPh sb="273" eb="274">
      <t>ハカ</t>
    </rPh>
    <rPh sb="275" eb="27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</si>
</sst>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justify" vertical="top" wrapText="1"/>
      <protection locked="0"/>
    </xf>
    <xf numFmtId="0" fontId="1" fillId="0" borderId="12" xfId="16" applyFont="1" applyBorder="1" applyAlignment="1" applyProtection="1">
      <alignment horizontal="justify" vertical="top" wrapText="1"/>
      <protection locked="0"/>
    </xf>
    <xf numFmtId="0" fontId="1" fillId="0" borderId="51" xfId="16" applyFont="1" applyBorder="1" applyAlignment="1" applyProtection="1">
      <alignment horizontal="justify" vertical="top" wrapText="1"/>
      <protection locked="0"/>
    </xf>
    <xf numFmtId="0" fontId="1" fillId="0" borderId="65" xfId="16" applyFont="1" applyBorder="1" applyAlignment="1" applyProtection="1">
      <alignment horizontal="justify" vertical="top" wrapText="1"/>
      <protection locked="0"/>
    </xf>
    <xf numFmtId="0" fontId="1" fillId="0" borderId="0" xfId="16" applyFont="1" applyAlignment="1" applyProtection="1">
      <alignment horizontal="justify" vertical="top" wrapText="1"/>
      <protection locked="0"/>
    </xf>
    <xf numFmtId="0" fontId="1" fillId="0" borderId="38" xfId="16" applyFont="1" applyBorder="1" applyAlignment="1" applyProtection="1">
      <alignment horizontal="justify" vertical="top" wrapText="1"/>
      <protection locked="0"/>
    </xf>
    <xf numFmtId="0" fontId="1" fillId="0" borderId="37" xfId="16" applyFont="1" applyBorder="1" applyAlignment="1" applyProtection="1">
      <alignment horizontal="justify" vertical="top" wrapText="1"/>
      <protection locked="0"/>
    </xf>
    <xf numFmtId="0" fontId="1" fillId="0" borderId="56" xfId="16" applyFont="1" applyBorder="1" applyAlignment="1" applyProtection="1">
      <alignment horizontal="justify" vertical="top" wrapText="1"/>
      <protection locked="0"/>
    </xf>
    <xf numFmtId="0" fontId="1" fillId="0" borderId="40" xfId="16" applyFont="1" applyBorder="1" applyAlignment="1" applyProtection="1">
      <alignment horizontal="justify"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8C87D42-A646-434A-96D9-DB28676F38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126525</c:v>
                </c:pt>
                <c:pt idx="3">
                  <c:v>122054</c:v>
                </c:pt>
                <c:pt idx="4">
                  <c:v>111644</c:v>
                </c:pt>
              </c:numCache>
            </c:numRef>
          </c:val>
          <c:smooth val="0"/>
          <c:extLst>
            <c:ext xmlns:c16="http://schemas.microsoft.com/office/drawing/2014/chart" uri="{C3380CC4-5D6E-409C-BE32-E72D297353CC}">
              <c16:uniqueId val="{00000000-2C64-452F-A44A-8F240198B3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151695</c:v>
                </c:pt>
                <c:pt idx="1">
                  <c:v>175946</c:v>
                </c:pt>
                <c:pt idx="2">
                  <c:v>151158</c:v>
                </c:pt>
                <c:pt idx="3">
                  <c:v>139496</c:v>
                </c:pt>
                <c:pt idx="4">
                  <c:v>131145</c:v>
                </c:pt>
              </c:numCache>
            </c:numRef>
          </c:val>
          <c:smooth val="0"/>
          <c:extLst>
            <c:ext xmlns:c16="http://schemas.microsoft.com/office/drawing/2014/chart" uri="{C3380CC4-5D6E-409C-BE32-E72D297353CC}">
              <c16:uniqueId val="{00000001-2C64-452F-A44A-8F240198B3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9.5</c:v>
                </c:pt>
                <c:pt idx="1">
                  <c:v>4.5199999999999996</c:v>
                </c:pt>
                <c:pt idx="2">
                  <c:v>4.6900000000000004</c:v>
                </c:pt>
                <c:pt idx="3">
                  <c:v>6.12</c:v>
                </c:pt>
                <c:pt idx="4">
                  <c:v>5.33</c:v>
                </c:pt>
              </c:numCache>
            </c:numRef>
          </c:val>
          <c:extLst>
            <c:ext xmlns:c16="http://schemas.microsoft.com/office/drawing/2014/chart" uri="{C3380CC4-5D6E-409C-BE32-E72D297353CC}">
              <c16:uniqueId val="{00000000-09D1-431C-9105-0FC397C0C1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44.19</c:v>
                </c:pt>
                <c:pt idx="1">
                  <c:v>42.76</c:v>
                </c:pt>
                <c:pt idx="2">
                  <c:v>38.54</c:v>
                </c:pt>
                <c:pt idx="3">
                  <c:v>36.340000000000003</c:v>
                </c:pt>
                <c:pt idx="4">
                  <c:v>40.450000000000003</c:v>
                </c:pt>
              </c:numCache>
            </c:numRef>
          </c:val>
          <c:extLst>
            <c:ext xmlns:c16="http://schemas.microsoft.com/office/drawing/2014/chart" uri="{C3380CC4-5D6E-409C-BE32-E72D297353CC}">
              <c16:uniqueId val="{00000001-09D1-431C-9105-0FC397C0C1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-3.79</c:v>
                </c:pt>
                <c:pt idx="1">
                  <c:v>-6.31</c:v>
                </c:pt>
                <c:pt idx="2">
                  <c:v>-2.44</c:v>
                </c:pt>
                <c:pt idx="3">
                  <c:v>1.53</c:v>
                </c:pt>
                <c:pt idx="4">
                  <c:v>1.98</c:v>
                </c:pt>
              </c:numCache>
            </c:numRef>
          </c:val>
          <c:smooth val="0"/>
          <c:extLst>
            <c:ext xmlns:c16="http://schemas.microsoft.com/office/drawing/2014/chart" uri="{C3380CC4-5D6E-409C-BE32-E72D297353CC}">
              <c16:uniqueId val="{00000002-09D1-431C-9105-0FC397C0C1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7.0000000000000007E-2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3E-4704-8EA7-C0B36FC1E7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3E-4704-8EA7-C0B36FC1E7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3E-4704-8EA7-C0B36FC1E7D9}"/>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#N/A</c:v>
                </c:pt>
                <c:pt idx="3">
                  <c:v>0.06</c:v>
                </c:pt>
                <c:pt idx="4">
                  <c:v>#N/A</c:v>
                </c:pt>
                <c:pt idx="5">
                  <c:v>0.41</c:v>
                </c:pt>
                <c:pt idx="6">
                  <c:v>#N/A</c:v>
                </c:pt>
                <c:pt idx="7">
                  <c:v>0</c:v>
                </c:pt>
                <c:pt idx="8">
                  <c:v>#N/A</c:v>
                </c:pt>
                <c:pt idx="9">
                  <c:v>0</c:v>
                </c:pt>
              </c:numCache>
            </c:numRef>
          </c:val>
          <c:extLst>
            <c:ext xmlns:c16="http://schemas.microsoft.com/office/drawing/2014/chart" uri="{C3380CC4-5D6E-409C-BE32-E72D297353CC}">
              <c16:uniqueId val="{00000003-F33E-4704-8EA7-C0B36FC1E7D9}"/>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33E-4704-8EA7-C0B36FC1E7D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5-F33E-4704-8EA7-C0B36FC1E7D9}"/>
            </c:ext>
          </c:extLst>
        </c:ser>
        <c:ser>
          <c:idx val="6"/>
          <c:order val="6"/>
          <c:tx>
            <c:strRef>
              <c:f>データシート!$A$33</c:f>
              <c:strCache>
                <c:ptCount val="1"/>
                <c:pt idx="0">
                  <c:v>生活排水特別会計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0.03</c:v>
                </c:pt>
                <c:pt idx="2">
                  <c:v>#N/A</c:v>
                </c:pt>
                <c:pt idx="3">
                  <c:v>0.13</c:v>
                </c:pt>
                <c:pt idx="4">
                  <c:v>#N/A</c:v>
                </c:pt>
                <c:pt idx="5">
                  <c:v>0.3</c:v>
                </c:pt>
                <c:pt idx="6">
                  <c:v>#N/A</c:v>
                </c:pt>
                <c:pt idx="7">
                  <c:v>0.13</c:v>
                </c:pt>
                <c:pt idx="8">
                  <c:v>#N/A</c:v>
                </c:pt>
                <c:pt idx="9">
                  <c:v>0.09</c:v>
                </c:pt>
              </c:numCache>
            </c:numRef>
          </c:val>
          <c:extLst>
            <c:ext xmlns:c16="http://schemas.microsoft.com/office/drawing/2014/chart" uri="{C3380CC4-5D6E-409C-BE32-E72D297353CC}">
              <c16:uniqueId val="{00000006-F33E-4704-8EA7-C0B36FC1E7D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1.69</c:v>
                </c:pt>
                <c:pt idx="2">
                  <c:v>#N/A</c:v>
                </c:pt>
                <c:pt idx="3">
                  <c:v>1.45</c:v>
                </c:pt>
                <c:pt idx="4">
                  <c:v>#N/A</c:v>
                </c:pt>
                <c:pt idx="5">
                  <c:v>1.36</c:v>
                </c:pt>
                <c:pt idx="6">
                  <c:v>#N/A</c:v>
                </c:pt>
                <c:pt idx="7">
                  <c:v>1.54</c:v>
                </c:pt>
                <c:pt idx="8">
                  <c:v>#N/A</c:v>
                </c:pt>
                <c:pt idx="9">
                  <c:v>1.32</c:v>
                </c:pt>
              </c:numCache>
            </c:numRef>
          </c:val>
          <c:extLst>
            <c:ext xmlns:c16="http://schemas.microsoft.com/office/drawing/2014/chart" uri="{C3380CC4-5D6E-409C-BE32-E72D297353CC}">
              <c16:uniqueId val="{00000007-F33E-4704-8EA7-C0B36FC1E7D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0.59</c:v>
                </c:pt>
                <c:pt idx="2">
                  <c:v>#N/A</c:v>
                </c:pt>
                <c:pt idx="3">
                  <c:v>0.76</c:v>
                </c:pt>
                <c:pt idx="4">
                  <c:v>#N/A</c:v>
                </c:pt>
                <c:pt idx="5">
                  <c:v>0.83</c:v>
                </c:pt>
                <c:pt idx="6">
                  <c:v>#N/A</c:v>
                </c:pt>
                <c:pt idx="7">
                  <c:v>1.1299999999999999</c:v>
                </c:pt>
                <c:pt idx="8">
                  <c:v>#N/A</c:v>
                </c:pt>
                <c:pt idx="9">
                  <c:v>1.73</c:v>
                </c:pt>
              </c:numCache>
            </c:numRef>
          </c:val>
          <c:extLst>
            <c:ext xmlns:c16="http://schemas.microsoft.com/office/drawing/2014/chart" uri="{C3380CC4-5D6E-409C-BE32-E72D297353CC}">
              <c16:uniqueId val="{00000008-F33E-4704-8EA7-C0B36FC1E7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9.49</c:v>
                </c:pt>
                <c:pt idx="2">
                  <c:v>#N/A</c:v>
                </c:pt>
                <c:pt idx="3">
                  <c:v>4.5199999999999996</c:v>
                </c:pt>
                <c:pt idx="4">
                  <c:v>#N/A</c:v>
                </c:pt>
                <c:pt idx="5">
                  <c:v>4.68</c:v>
                </c:pt>
                <c:pt idx="6">
                  <c:v>#N/A</c:v>
                </c:pt>
                <c:pt idx="7">
                  <c:v>27.87</c:v>
                </c:pt>
                <c:pt idx="8">
                  <c:v>#N/A</c:v>
                </c:pt>
                <c:pt idx="9">
                  <c:v>5.33</c:v>
                </c:pt>
              </c:numCache>
            </c:numRef>
          </c:val>
          <c:extLst>
            <c:ext xmlns:c16="http://schemas.microsoft.com/office/drawing/2014/chart" uri="{C3380CC4-5D6E-409C-BE32-E72D297353CC}">
              <c16:uniqueId val="{00000009-F33E-4704-8EA7-C0B36FC1E7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796</c:v>
                </c:pt>
                <c:pt idx="5">
                  <c:v>811</c:v>
                </c:pt>
                <c:pt idx="8">
                  <c:v>792</c:v>
                </c:pt>
                <c:pt idx="11">
                  <c:v>778</c:v>
                </c:pt>
                <c:pt idx="14">
                  <c:v>802</c:v>
                </c:pt>
              </c:numCache>
            </c:numRef>
          </c:val>
          <c:extLst>
            <c:ext xmlns:c16="http://schemas.microsoft.com/office/drawing/2014/chart" uri="{C3380CC4-5D6E-409C-BE32-E72D297353CC}">
              <c16:uniqueId val="{00000000-D9E4-4BD0-B91F-ED4F65C549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E4-4BD0-B91F-ED4F65C549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E4-4BD0-B91F-ED4F65C549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c:v>
                </c:pt>
                <c:pt idx="3">
                  <c:v>14</c:v>
                </c:pt>
                <c:pt idx="6">
                  <c:v>11</c:v>
                </c:pt>
                <c:pt idx="9">
                  <c:v>19</c:v>
                </c:pt>
                <c:pt idx="12">
                  <c:v>53</c:v>
                </c:pt>
              </c:numCache>
            </c:numRef>
          </c:val>
          <c:extLst>
            <c:ext xmlns:c16="http://schemas.microsoft.com/office/drawing/2014/chart" uri="{C3380CC4-5D6E-409C-BE32-E72D297353CC}">
              <c16:uniqueId val="{00000003-D9E4-4BD0-B91F-ED4F65C549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55</c:v>
                </c:pt>
                <c:pt idx="3">
                  <c:v>58</c:v>
                </c:pt>
                <c:pt idx="6">
                  <c:v>61</c:v>
                </c:pt>
                <c:pt idx="9">
                  <c:v>67</c:v>
                </c:pt>
                <c:pt idx="12">
                  <c:v>52</c:v>
                </c:pt>
              </c:numCache>
            </c:numRef>
          </c:val>
          <c:extLst>
            <c:ext xmlns:c16="http://schemas.microsoft.com/office/drawing/2014/chart" uri="{C3380CC4-5D6E-409C-BE32-E72D297353CC}">
              <c16:uniqueId val="{00000004-D9E4-4BD0-B91F-ED4F65C549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E4-4BD0-B91F-ED4F65C549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E4-4BD0-B91F-ED4F65C549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930</c:v>
                </c:pt>
                <c:pt idx="3">
                  <c:v>986</c:v>
                </c:pt>
                <c:pt idx="6">
                  <c:v>940</c:v>
                </c:pt>
                <c:pt idx="9">
                  <c:v>920</c:v>
                </c:pt>
                <c:pt idx="12">
                  <c:v>994</c:v>
                </c:pt>
              </c:numCache>
            </c:numRef>
          </c:val>
          <c:extLst>
            <c:ext xmlns:c16="http://schemas.microsoft.com/office/drawing/2014/chart" uri="{C3380CC4-5D6E-409C-BE32-E72D297353CC}">
              <c16:uniqueId val="{00000007-D9E4-4BD0-B91F-ED4F65C549B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204</c:v>
                </c:pt>
                <c:pt idx="2">
                  <c:v>#N/A</c:v>
                </c:pt>
                <c:pt idx="3">
                  <c:v>#N/A</c:v>
                </c:pt>
                <c:pt idx="4">
                  <c:v>247</c:v>
                </c:pt>
                <c:pt idx="5">
                  <c:v>#N/A</c:v>
                </c:pt>
                <c:pt idx="6">
                  <c:v>#N/A</c:v>
                </c:pt>
                <c:pt idx="7">
                  <c:v>220</c:v>
                </c:pt>
                <c:pt idx="8">
                  <c:v>#N/A</c:v>
                </c:pt>
                <c:pt idx="9">
                  <c:v>#N/A</c:v>
                </c:pt>
                <c:pt idx="10">
                  <c:v>228</c:v>
                </c:pt>
                <c:pt idx="11">
                  <c:v>#N/A</c:v>
                </c:pt>
                <c:pt idx="12">
                  <c:v>#N/A</c:v>
                </c:pt>
                <c:pt idx="13">
                  <c:v>297</c:v>
                </c:pt>
                <c:pt idx="14">
                  <c:v>#N/A</c:v>
                </c:pt>
              </c:numCache>
            </c:numRef>
          </c:val>
          <c:smooth val="0"/>
          <c:extLst>
            <c:ext xmlns:c16="http://schemas.microsoft.com/office/drawing/2014/chart" uri="{C3380CC4-5D6E-409C-BE32-E72D297353CC}">
              <c16:uniqueId val="{00000008-D9E4-4BD0-B91F-ED4F65C549B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6643</c:v>
                </c:pt>
                <c:pt idx="5">
                  <c:v>7013</c:v>
                </c:pt>
                <c:pt idx="8">
                  <c:v>6895</c:v>
                </c:pt>
                <c:pt idx="11">
                  <c:v>6724</c:v>
                </c:pt>
                <c:pt idx="14">
                  <c:v>6291</c:v>
                </c:pt>
              </c:numCache>
            </c:numRef>
          </c:val>
          <c:extLst>
            <c:ext xmlns:c16="http://schemas.microsoft.com/office/drawing/2014/chart" uri="{C3380CC4-5D6E-409C-BE32-E72D297353CC}">
              <c16:uniqueId val="{00000000-E35C-47EC-AC99-25ACA5BB9C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115</c:v>
                </c:pt>
                <c:pt idx="5">
                  <c:v>107</c:v>
                </c:pt>
                <c:pt idx="8">
                  <c:v>101</c:v>
                </c:pt>
                <c:pt idx="11">
                  <c:v>94</c:v>
                </c:pt>
                <c:pt idx="14">
                  <c:v>88</c:v>
                </c:pt>
              </c:numCache>
            </c:numRef>
          </c:val>
          <c:extLst>
            <c:ext xmlns:c16="http://schemas.microsoft.com/office/drawing/2014/chart" uri="{C3380CC4-5D6E-409C-BE32-E72D297353CC}">
              <c16:uniqueId val="{00000001-E35C-47EC-AC99-25ACA5BB9C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3330</c:v>
                </c:pt>
                <c:pt idx="5">
                  <c:v>2972</c:v>
                </c:pt>
                <c:pt idx="8">
                  <c:v>2922</c:v>
                </c:pt>
                <c:pt idx="11">
                  <c:v>3351</c:v>
                </c:pt>
                <c:pt idx="14">
                  <c:v>3480</c:v>
                </c:pt>
              </c:numCache>
            </c:numRef>
          </c:val>
          <c:extLst>
            <c:ext xmlns:c16="http://schemas.microsoft.com/office/drawing/2014/chart" uri="{C3380CC4-5D6E-409C-BE32-E72D297353CC}">
              <c16:uniqueId val="{00000002-E35C-47EC-AC99-25ACA5BB9C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5C-47EC-AC99-25ACA5BB9C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5C-47EC-AC99-25ACA5BB9C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5C-47EC-AC99-25ACA5BB9C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1041</c:v>
                </c:pt>
                <c:pt idx="3">
                  <c:v>1010</c:v>
                </c:pt>
                <c:pt idx="6">
                  <c:v>978</c:v>
                </c:pt>
                <c:pt idx="9">
                  <c:v>857</c:v>
                </c:pt>
                <c:pt idx="12">
                  <c:v>837</c:v>
                </c:pt>
              </c:numCache>
            </c:numRef>
          </c:val>
          <c:extLst>
            <c:ext xmlns:c16="http://schemas.microsoft.com/office/drawing/2014/chart" uri="{C3380CC4-5D6E-409C-BE32-E72D297353CC}">
              <c16:uniqueId val="{00000006-E35C-47EC-AC99-25ACA5BB9C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146</c:v>
                </c:pt>
                <c:pt idx="3">
                  <c:v>231</c:v>
                </c:pt>
                <c:pt idx="6">
                  <c:v>272</c:v>
                </c:pt>
                <c:pt idx="9">
                  <c:v>523</c:v>
                </c:pt>
                <c:pt idx="12">
                  <c:v>782</c:v>
                </c:pt>
              </c:numCache>
            </c:numRef>
          </c:val>
          <c:extLst>
            <c:ext xmlns:c16="http://schemas.microsoft.com/office/drawing/2014/chart" uri="{C3380CC4-5D6E-409C-BE32-E72D297353CC}">
              <c16:uniqueId val="{00000007-E35C-47EC-AC99-25ACA5BB9C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533</c:v>
                </c:pt>
                <c:pt idx="3">
                  <c:v>425</c:v>
                </c:pt>
                <c:pt idx="6">
                  <c:v>373</c:v>
                </c:pt>
                <c:pt idx="9">
                  <c:v>378</c:v>
                </c:pt>
                <c:pt idx="12">
                  <c:v>351</c:v>
                </c:pt>
              </c:numCache>
            </c:numRef>
          </c:val>
          <c:extLst>
            <c:ext xmlns:c16="http://schemas.microsoft.com/office/drawing/2014/chart" uri="{C3380CC4-5D6E-409C-BE32-E72D297353CC}">
              <c16:uniqueId val="{00000008-E35C-47EC-AC99-25ACA5BB9C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5C-47EC-AC99-25ACA5BB9C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7844</c:v>
                </c:pt>
                <c:pt idx="3">
                  <c:v>8181</c:v>
                </c:pt>
                <c:pt idx="6">
                  <c:v>8169</c:v>
                </c:pt>
                <c:pt idx="9">
                  <c:v>8064</c:v>
                </c:pt>
                <c:pt idx="12">
                  <c:v>7786</c:v>
                </c:pt>
              </c:numCache>
            </c:numRef>
          </c:val>
          <c:extLst>
            <c:ext xmlns:c16="http://schemas.microsoft.com/office/drawing/2014/chart" uri="{C3380CC4-5D6E-409C-BE32-E72D297353CC}">
              <c16:uniqueId val="{0000000A-E35C-47EC-AC99-25ACA5BB9C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5C-47EC-AC99-25ACA5BB9C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1679</c:v>
                </c:pt>
                <c:pt idx="1">
                  <c:v>1672</c:v>
                </c:pt>
                <c:pt idx="2">
                  <c:v>1805</c:v>
                </c:pt>
              </c:numCache>
            </c:numRef>
          </c:val>
          <c:extLst>
            <c:ext xmlns:c16="http://schemas.microsoft.com/office/drawing/2014/chart" uri="{C3380CC4-5D6E-409C-BE32-E72D297353CC}">
              <c16:uniqueId val="{00000000-B4DB-4EF4-A174-8E8A0D6A2B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497</c:v>
                </c:pt>
                <c:pt idx="1">
                  <c:v>506</c:v>
                </c:pt>
                <c:pt idx="2">
                  <c:v>470</c:v>
                </c:pt>
              </c:numCache>
            </c:numRef>
          </c:val>
          <c:extLst>
            <c:ext xmlns:c16="http://schemas.microsoft.com/office/drawing/2014/chart" uri="{C3380CC4-5D6E-409C-BE32-E72D297353CC}">
              <c16:uniqueId val="{00000001-B4DB-4EF4-A174-8E8A0D6A2B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1391</c:v>
                </c:pt>
                <c:pt idx="1">
                  <c:v>1887</c:v>
                </c:pt>
                <c:pt idx="2">
                  <c:v>1880</c:v>
                </c:pt>
              </c:numCache>
            </c:numRef>
          </c:val>
          <c:extLst>
            <c:ext xmlns:c16="http://schemas.microsoft.com/office/drawing/2014/chart" uri="{C3380CC4-5D6E-409C-BE32-E72D297353CC}">
              <c16:uniqueId val="{00000002-B4DB-4EF4-A174-8E8A0D6A2B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{6E98B226-55EC-4C26-9082-76EB826B6DE5}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131-466C-A850-0C50AB16D0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{5D826D2D-BC17-49D9-9150-AEF1D45437E9}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31-466C-A850-0C50AB16D0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{5ADA38FA-2C6A-44D8-9A13-C1AC89593FF5}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31-466C-A850-0C50AB16D0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{41B50044-ABB4-4FB3-B649-25064064C170}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31-466C-A850-0C50AB16D0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{93672019-C032-4C08-AF37-32B4C4AE0155}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31-466C-A850-0C50AB16D0E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{F93FDF22-3D79-4022-8D3F-9DC741F6A8E6}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131-466C-A850-0C50AB16D0E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{03C6F2BE-220C-4702-951F-152E140128A1}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131-466C-A850-0C50AB16D0E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{E80BE399-AC5D-45C1-98B0-4EEB1A0BBA2B}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131-466C-A850-0C50AB16D0E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{AE4F6F4B-1BB6-4B00-92DA-20C679D7E4F7}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131-466C-A850-0C50AB16D0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61.5</c:v>
                </c:pt>
                <c:pt idx="16">
                  <c:v>62.7</c:v>
                </c:pt>
                <c:pt idx="24">
                  <c:v>64</c:v>
                </c:pt>
                <c:pt idx="32">
                  <c:v>65.2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131-466C-A850-0C50AB16D0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{1F81398B-4F1F-427D-BEDF-6B4293EC24FE}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131-466C-A850-0C50AB16D0E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{2083933E-6E91-4C47-929D-0A6A39EFAD04}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31-466C-A850-0C50AB16D0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{80FA467C-7AB2-4A1E-AED8-AC0560C57D47}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31-466C-A850-0C50AB16D0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{516FB319-B1D2-417B-AE57-23C19B70DB65}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31-466C-A850-0C50AB16D0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{D1939DF5-DDDA-4C70-9273-53256E28D55E}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31-466C-A850-0C50AB16D0E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{C12C8540-11DA-41FF-8B9A-A376B77716BE}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131-466C-A850-0C50AB16D0E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{4B636CE6-8170-46EA-9336-4721E956992D}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131-466C-A850-0C50AB16D0E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{74779881-139C-4B06-AC3C-5819822B4FAF}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131-466C-A850-0C50AB16D0E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{2B6C6D56-4055-4FF6-ACFA-5CEB7FD0CA49}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131-466C-A850-0C50AB16D0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64</c:v>
                </c:pt>
                <c:pt idx="24">
                  <c:v>66.2</c:v>
                </c:pt>
                <c:pt idx="32">
                  <c:v>67.099999999999994</c:v>
                </c:pt>
              </c:numCache>
            </c:numRef>
          </c:xVal>
          <c:yVal>
            <c:numRef>
              <c:f>公会計指標分析・財政指標組合せ分析表!$BP$55:$DC$55</c:f>
              <c:numCache>
                <c:formatCode>#,##0.0;"▲ "#,##0.0</c:formatCode>
                <c:ptCount val="40"/>
                <c:pt idx="0">
                  <c:v>20.9</c:v>
                </c:pt>
                <c:pt idx="8">
                  <c:v>21</c:v>
                </c:pt>
                <c:pt idx="16">
                  <c:v>0</c:v>
                </c:pt>
                <c:pt idx="24">
                  <c:v>0</c:v>
                </c:pt>
                <c:pt idx="32">
                  <c:v>0</c:v>
                </c:pt>
              </c:numCache>
            </c:numRef>
          </c:yVal>
          <c:smooth val="0"/>
          <c:extLst>
            <c:ext xmlns:c16="http://schemas.microsoft.com/office/drawing/2014/chart" uri="{C3380CC4-5D6E-409C-BE32-E72D297353CC}">
              <c16:uniqueId val="{00000013-E131-466C-A850-0C50AB16D0E2}"/>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{0C97FBAF-B566-4212-B19D-733BFB49A448}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38E-4147-856A-6474347CA3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{EF4D59BA-D6EC-435D-99A6-BDE7EFE8FFD8}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8E-4147-856A-6474347CA3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{BF97DD7E-B0C1-425E-A3DB-AF6253A24F88}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8E-4147-856A-6474347CA3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{609F5F4E-16AA-4A1F-A0A0-5D052AA57745}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8E-4147-856A-6474347CA3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{F51979EE-2F49-4209-9DC2-F319E2D68748}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8E-4147-856A-6474347CA33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{442C28C0-024A-419C-9537-DC8550412058}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38E-4147-856A-6474347CA33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{CA2E4BB6-B360-4DE1-9D7F-F7FF7C9121D2}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38E-4147-856A-6474347CA33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{4E2137E9-F99E-4B98-9FB0-73C70BA08644}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38E-4147-856A-6474347CA33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{7B707C0B-7EB4-454A-B27E-5D58E071BA06}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38E-4147-856A-6474347CA3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5.9</c:v>
                </c:pt>
                <c:pt idx="16">
                  <c:v>6.4</c:v>
                </c:pt>
                <c:pt idx="24">
                  <c:v>6.4</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38E-4147-856A-6474347CA3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{88AE46CE-8FA2-4090-B217-1B9794A71F2C}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38E-4147-856A-6474347CA3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{EF0EA509-F4C2-474A-82D3-262CA3251961}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8E-4147-856A-6474347CA3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{F8DAC163-DC11-4573-A30D-F9EB7DCC4EBD}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8E-4147-856A-6474347CA3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{C88DD677-6F76-44C5-BA92-C99DAD474CFB}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8E-4147-856A-6474347CA3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{34886FA8-CBB0-479D-A0FD-7E3A6B4DBEF4}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8E-4147-856A-6474347CA33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{9815E362-C121-43E2-9FDC-114DD7FAA378}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38E-4147-856A-6474347CA33F}"/>
                </c:ext>
              </c:extLst>
            </c:dLbl>
            <c:dLbl>
              <c:idx val="16"/>
              <c:layout>
                <c:manualLayout>
                  <c:x val="-4.4905057365901176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{C71C95B6-06F6-43A9-8D12-F63A86F9D25F}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38E-4147-856A-6474347CA33F}"/>
                </c:ext>
              </c:extLst>
            </c:dLbl>
            <c:dLbl>
              <c:idx val="24"/>
              <c:layout>
                <c:manualLayout>
                  <c:x val="-1.8235628084249993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{3B493B31-5943-459A-BB6A-737CE2C369A2}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38E-4147-856A-6474347CA33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{4EBCA521-9112-4526-B4CC-56EFD119957E}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38E-4147-856A-6474347CA3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c:v>
                </c:pt>
                <c:pt idx="24">
                  <c:v>8</c:v>
                </c:pt>
                <c:pt idx="32">
                  <c:v>8.3000000000000007</c:v>
                </c:pt>
              </c:numCache>
            </c:numRef>
          </c:xVal>
          <c:yVal>
            <c:numRef>
              <c:f>公会計指標分析・財政指標組合せ分析表!$BP$77:$DC$77</c:f>
              <c:numCache>
                <c:formatCode>#,##0.0;"▲ "#,##0.0</c:formatCode>
                <c:ptCount val="40"/>
                <c:pt idx="0">
                  <c:v>20.9</c:v>
                </c:pt>
                <c:pt idx="8">
                  <c:v>21</c:v>
                </c:pt>
                <c:pt idx="16">
                  <c:v>0</c:v>
                </c:pt>
                <c:pt idx="24">
                  <c:v>0</c:v>
                </c:pt>
                <c:pt idx="32">
                  <c:v>0</c:v>
                </c:pt>
              </c:numCache>
            </c:numRef>
          </c:yVal>
          <c:smooth val="0"/>
          <c:extLst>
            <c:ext xmlns:c16="http://schemas.microsoft.com/office/drawing/2014/chart" uri="{C3380CC4-5D6E-409C-BE32-E72D297353CC}">
              <c16:uniqueId val="{00000013-538E-4147-856A-6474347CA33F}"/>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年熊本地震関連事業の元金の償還割合が増加してきたことにより、元利償還金全体として増加した。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今後、組合が起こした地方債の元利償還金に対する負担金等及び公営企業債の元利償還金に対する繰入金についても段階的に増加していく見込み。</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交付税算入率の有利な起債の活用を行い実質公債費比率の上昇の抑制を図っているところであるが、実質公債費比率（３ヵ年平均）が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と、増加傾向にあるため計画的な財政運営に努めていく。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将来負担比率は、将来負担額を充当可能財源が上回っているものの、将来負担比率の分子のマイナス額が減少している。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将来負担額については、地方債現在高は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百万円、退職手当負担見込額が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百万円それぞれ減少しているが、その一方で宇城広域連合が行っている大型施設整備の影響により全体で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年度の財政調整基金残高が増加したこともあり、充当可能基金総額で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百万円の増額となっており、基準財政需要額算入見込額は地方債残高の減少に伴い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百万円増加しており、主な増加の要因としては財政調整基金の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百万円、及び水道事業基金が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百万円増加したことである。なかでも水道事業基金水道未普及地域の旧中央地区への水道拡張事業に備えて積立てを行っている。取崩しを行った主なものとしては減債基金の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財政見通しでは、財政調整基金残高は減少していく見通しである。減債基金については、宇城広域連合における大型施設整備事業（汚泥再処理施設・ごみ処理施設・消防本部庁舎建設）における後年度の公債費負担金総額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となるため、可能な限り積み増しを図りたい。なお、公共施設整備基金については現在策定が進んでいる公共施設マネジメント計画の個別施設計画及び学校長寿命化計画により、国庫補助金や地方債以外の対応財源として可能な範囲で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地域振興基金の使途は町の振興及び地域活性化事業の費用に充てることとなっている。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公共施設整備基金の使途は公共施設の整備に要する経費に充てることとなっている。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水道事業基金の使途は水道施設の整備に要する経費及び簡易水道事業にかかる町債の償還の財源に充てることとなっている。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ふるさと応援基金については、美里町振興計画の基本計画に掲げる事業等の費用に充てることになっている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地域福祉基金については、地域福祉推進事業の費用に充てることとなっている。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百万円の積立てに対し、振興事業等への取り崩しを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百万円行ったため減額となっている。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水道事業基金は現在、町内の水道未普及地域の解消事業へ取り組むことを計画しており、そのために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の基金造成限度額程度まで積立を行い、取り崩しについては地域振興に係る事業に適宜充てていく方針としている。水道事業基金についても対象となる事業の施行に合わせ適宜で取り崩しを行う予定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運用益及び決算に伴う積立金等で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宇城広域連合の大型施設整備にかかる建設費負担金により今後も取り崩しが見込まれるが、積立については毎年度の決算状況を踏まえ、歳出剰余金処分での積立を基本とし、合併当初持ち寄った額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令和６年度の公債費のピークに向けて令和３年度から高水準で推移するため、公債費負担の平準化に資するため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千円及び熊本地震災害廃棄物処理基金分の災害対策債の償還に充てるため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宇城広域連合の大型施設整備にかかる公債費負担金を令和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百万円と見込んでいるため、対応可能な範囲で積立を行う。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ECE25CF-E6DA-425A-9543-A4362B0821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D67836E-1DED-49CA-95F1-04F43D5BCC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1AC54D2-12A7-406B-88BA-A3F485028AD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D60D767-3B21-4D3D-A6E6-1048A640850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BDEB771-2F47-4B18-ACED-CD18102752A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7960406-72C4-4930-8763-B5CAA78684C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B916922-1EBB-4B1B-8B8B-03B4F70B3EC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18358B3-06D2-419A-BB0A-D306EFF0FB0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5CB38FB-83DB-44BD-B2A4-E4643AE8E6B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5A45B81-FA6C-4D3C-B571-14F6F413E74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B0BEFCA-FB10-47F0-9F25-C0CE6AF6BCC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A8E16D6-5FD9-4C5B-8D52-F2ACCA74FC0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8BFA9AE-EEF7-40EE-80CA-11387557BBC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F97F613-1C01-4355-BD68-7F9A777FB20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8DD338F-D04C-4C51-8C98-290242F7A45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97D6910-FFF2-46E9-9044-FA6AF66C44D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F62FC7D-B6FC-47AC-96CB-C07E019B70D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54CF6B8-81B3-4CB4-AB8A-815D39FD56F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7BEED6E-7B55-4DAB-8DEF-137CF6E8339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69305FF-F52D-444B-A4E3-5E26D07686F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CFABA3B-9F59-45D5-81CE-5E40AD09056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D2F11A6-42D0-4EA5-A136-24873AEA3BA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9,062
8,976
144.00
8,543,193
7,925,204
237,946
4,462,138
7,785,917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56EE6E6-70DD-4098-8AC4-C8585B049C4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2193F08-6C43-4D8F-ACE0-675B768FA4F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8C42277-06CF-4834-A70A-FD0852CA5F4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BB34489-2FF5-4B60-BAB9-D64B4B8593F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1390F69-AD21-4383-A3BE-A6A10EB9D5E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4E2B9E2-03B8-4E03-8938-FACF7E26325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0E9443E-44EC-4F12-B61D-AC97D79AAB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EC8D413-BC4E-4300-9D90-A8F0E056C4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62AE972-8450-4C05-9633-8B3DCF02EC1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9B055F4-A20E-48C3-AFBA-683B0B27533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1547105-C830-4DB5-A033-86D51E4F1A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8C9EA2A-3338-44C7-B639-FB6A1BDF1C4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1657C60-9C02-4481-A94A-C24070F97D2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EA52110-4A46-4C22-868E-F3F8AF325E5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8B866A2-2A7E-4740-AB78-61DCC4D8555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79A895E-0BF6-4A07-8C5E-9DCFE26C652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1D367FF-A8E7-470B-A82E-52D44F6C471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81CFBEA-E25B-4932-80D8-9D7868E08A7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FB387D5-B878-46C3-93EC-BF5622B7F8C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B999A50-06D1-43F7-8938-D521714C3D1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6E4A9408-B4B9-4809-BFE5-2785A92E5AD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E0A1AAF-A65F-4C1D-8109-AA2E7DB730A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E5A938D-CE02-467B-BA35-094C41F76D7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B8C30AC-4BDE-449B-8AF8-E1D2CB7EE13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D27A8E2-1362-4F19-839A-21CFEBFB5D9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6DC52A0-2B4B-4BEC-B920-961E88EE5F4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BF4C05C-2CF9-4BA7-B392-FF53DD76EEF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88DC0EC-D32E-441D-97AF-EEF67F532CA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3651EBF-CBBE-4C8C-99E3-B6615CB63DD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F4C0632-071B-4C2C-8706-206AE291961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713CAEF-F8AA-480A-A004-E98468EAFF9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3B7B820-A195-45D1-A208-A4044569953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F1D13D5-98A5-42EF-B68C-38AE3EAEEC0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A0593DE-DD2D-42C8-811C-20E613E8383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0E0D5C5-F0AD-45D4-A83E-B3E75DAF64F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類似団体内平均よりも</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％低い値となっているが、個別の償却率を見てみると公営住宅で</a:t>
          </a:r>
          <a:r>
            <a:rPr kumimoji="1" lang="en-US" altLang="ja-JP" sz="1100">
              <a:latin typeface="ＭＳ Ｐゴシック" panose="020B0600070205080204" pitchFamily="50" charset="-128"/>
              <a:ea typeface="ＭＳ Ｐゴシック" panose="020B0600070205080204" pitchFamily="50" charset="-128"/>
            </a:rPr>
            <a:t>74.0</a:t>
          </a:r>
          <a:r>
            <a:rPr kumimoji="1" lang="ja-JP" altLang="en-US" sz="1100">
              <a:latin typeface="ＭＳ Ｐゴシック" panose="020B0600070205080204" pitchFamily="50" charset="-128"/>
              <a:ea typeface="ＭＳ Ｐゴシック" panose="020B0600070205080204" pitchFamily="50" charset="-128"/>
            </a:rPr>
            <a:t>％、公民館で</a:t>
          </a:r>
          <a:r>
            <a:rPr kumimoji="1" lang="en-US" altLang="ja-JP" sz="1100">
              <a:latin typeface="ＭＳ Ｐゴシック" panose="020B0600070205080204" pitchFamily="50" charset="-128"/>
              <a:ea typeface="ＭＳ Ｐゴシック" panose="020B0600070205080204" pitchFamily="50" charset="-128"/>
            </a:rPr>
            <a:t>78.7</a:t>
          </a:r>
          <a:r>
            <a:rPr kumimoji="1" lang="ja-JP" altLang="en-US" sz="1100">
              <a:latin typeface="ＭＳ Ｐゴシック" panose="020B0600070205080204" pitchFamily="50" charset="-128"/>
              <a:ea typeface="ＭＳ Ｐゴシック" panose="020B0600070205080204" pitchFamily="50" charset="-128"/>
            </a:rPr>
            <a:t>％、福祉施設で</a:t>
          </a:r>
          <a:r>
            <a:rPr kumimoji="1" lang="en-US" altLang="ja-JP" sz="1100">
              <a:latin typeface="ＭＳ Ｐゴシック" panose="020B0600070205080204" pitchFamily="50" charset="-128"/>
              <a:ea typeface="ＭＳ Ｐゴシック" panose="020B0600070205080204" pitchFamily="50" charset="-128"/>
            </a:rPr>
            <a:t>72.2</a:t>
          </a:r>
          <a:r>
            <a:rPr kumimoji="1" lang="ja-JP" altLang="en-US" sz="1100">
              <a:latin typeface="ＭＳ Ｐゴシック" panose="020B0600070205080204" pitchFamily="50" charset="-128"/>
              <a:ea typeface="ＭＳ Ｐゴシック" panose="020B0600070205080204" pitchFamily="50" charset="-128"/>
            </a:rPr>
            <a:t>％など類似団体内平均値を上回る高い数値になっている。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後年度の計画的な改修のために「公共施設整備基金」への積み立て等により財源の確保に努める。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CB232A0-5628-4C3B-AA44-CFCACDA3266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6516521-59CC-4626-B861-E9243274560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0CDEFF8-9BF3-48C0-8FE0-A9381BE9886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35BEDA53-2E02-4825-9EF5-8203E82331E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5531FDAB-C99F-49AA-98EE-33A5244BAB71}"/>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FCB3CE0-F3C9-45A3-B374-7722388B302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2ACF05E8-BDC5-41F9-AE96-825FAA4DBE9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E5DACFFF-B67E-49ED-AC74-2649D6D35BF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5424367B-3ACE-414F-AE35-AF589903A87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4618691-C784-4586-9CDC-905C15A0532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2843C946-9A55-4932-8035-36386ACF3D1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ED3CEC1F-B86D-40B3-AE3C-14A4E69C5C0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AFEF86A9-7125-4B1F-AD09-FE7D319F2BF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6FE2AB5-A845-4383-A4AB-8A6C0082EBF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a:extLst>
            <a:ext uri="{FF2B5EF4-FFF2-40B4-BE49-F238E27FC236}">
              <a16:creationId xmlns:a16="http://schemas.microsoft.com/office/drawing/2014/main" id="{B8F7CB44-1837-42F9-BAE8-5D9A66EB16A2}"/>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a:extLst>
            <a:ext uri="{FF2B5EF4-FFF2-40B4-BE49-F238E27FC236}">
              <a16:creationId xmlns:a16="http://schemas.microsoft.com/office/drawing/2014/main" id="{62CFD89A-3140-4AD9-9BDD-E20DA64092DC}"/>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a:extLst>
            <a:ext uri="{FF2B5EF4-FFF2-40B4-BE49-F238E27FC236}">
              <a16:creationId xmlns:a16="http://schemas.microsoft.com/office/drawing/2014/main" id="{A3F95BBC-32E2-43D6-9BA2-0CBC82AE4F39}"/>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a:extLst>
            <a:ext uri="{FF2B5EF4-FFF2-40B4-BE49-F238E27FC236}">
              <a16:creationId xmlns:a16="http://schemas.microsoft.com/office/drawing/2014/main" id="{B95245C1-2513-44CF-A8C0-8E36E0B2140A}"/>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a:extLst>
            <a:ext uri="{FF2B5EF4-FFF2-40B4-BE49-F238E27FC236}">
              <a16:creationId xmlns:a16="http://schemas.microsoft.com/office/drawing/2014/main" id="{F6A2A186-04C4-4F0D-894A-9986D70EE89C}"/>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a:extLst>
            <a:ext uri="{FF2B5EF4-FFF2-40B4-BE49-F238E27FC236}">
              <a16:creationId xmlns:a16="http://schemas.microsoft.com/office/drawing/2014/main" id="{8EF5F6B9-3266-42C7-B7AB-CE24D1055229}"/>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a:extLst>
            <a:ext uri="{FF2B5EF4-FFF2-40B4-BE49-F238E27FC236}">
              <a16:creationId xmlns:a16="http://schemas.microsoft.com/office/drawing/2014/main" id="{8D3CD637-D619-493E-A276-741ED0ECD505}"/>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a:extLst>
            <a:ext uri="{FF2B5EF4-FFF2-40B4-BE49-F238E27FC236}">
              <a16:creationId xmlns:a16="http://schemas.microsoft.com/office/drawing/2014/main" id="{8310861F-6C8D-4CCD-A893-FB5157DF1984}"/>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a:extLst>
            <a:ext uri="{FF2B5EF4-FFF2-40B4-BE49-F238E27FC236}">
              <a16:creationId xmlns:a16="http://schemas.microsoft.com/office/drawing/2014/main" id="{2AC7F6FC-4511-47EC-AAB1-BA8286A66FAC}"/>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52451</xdr:rowOff>
    </xdr:from>
    <xdr:to>
      <xdr:col>11</xdr:col>
      <xdr:colOff>187325</xdr:colOff>
      <xdr:row>29</xdr:row>
      <xdr:rowOff>154051</xdr:rowOff>
    </xdr:to>
    <xdr:sp macro="" textlink="">
      <xdr:nvSpPr>
        <xdr:cNvPr id="82" name="フローチャート: 判断 81">
          <a:extLst>
            <a:ext uri="{FF2B5EF4-FFF2-40B4-BE49-F238E27FC236}">
              <a16:creationId xmlns:a16="http://schemas.microsoft.com/office/drawing/2014/main" id="{380781E6-F323-4E08-95E1-AD8808DA7498}"/>
            </a:ext>
          </a:extLst>
        </xdr:cNvPr>
        <xdr:cNvSpPr/>
      </xdr:nvSpPr>
      <xdr:spPr>
        <a:xfrm>
          <a:off x="2476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33020</xdr:rowOff>
    </xdr:from>
    <xdr:to>
      <xdr:col>7</xdr:col>
      <xdr:colOff>187325</xdr:colOff>
      <xdr:row>29</xdr:row>
      <xdr:rowOff>134620</xdr:rowOff>
    </xdr:to>
    <xdr:sp macro="" textlink="">
      <xdr:nvSpPr>
        <xdr:cNvPr id="83" name="フローチャート: 判断 82">
          <a:extLst>
            <a:ext uri="{FF2B5EF4-FFF2-40B4-BE49-F238E27FC236}">
              <a16:creationId xmlns:a16="http://schemas.microsoft.com/office/drawing/2014/main" id="{0C646963-C820-4D81-A3EC-D0472C930350}"/>
            </a:ext>
          </a:extLst>
        </xdr:cNvPr>
        <xdr:cNvSpPr/>
      </xdr:nvSpPr>
      <xdr:spPr>
        <a:xfrm>
          <a:off x="1714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C243409-C8E6-4438-9ABD-0BFC2E5F67F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21CFE26-FF53-4B04-97C0-343CDA44678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C72AAC7-D613-466F-892F-A6A1DECDC6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3E85069-12D2-4BE5-BA4B-B9B53D9E6EA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383CE3F-DF90-458F-86F9-D6F300F19D9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89" name="楕円 88">
          <a:extLst>
            <a:ext uri="{FF2B5EF4-FFF2-40B4-BE49-F238E27FC236}">
              <a16:creationId xmlns:a16="http://schemas.microsoft.com/office/drawing/2014/main" id="{5D576CD2-3CAB-4391-BB4D-7B433A36D080}"/>
            </a:ext>
          </a:extLst>
        </xdr:cNvPr>
        <xdr:cNvSpPr/>
      </xdr:nvSpPr>
      <xdr:spPr>
        <a:xfrm>
          <a:off x="47117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157370</xdr:rowOff>
    </xdr:from>
    <xdr:ext cx="405111" cy="259045"/>
    <xdr:sp macro="" textlink="">
      <xdr:nvSpPr>
        <xdr:cNvPr id="90" name="有形固定資産減価償却率該当値テキスト">
          <a:extLst>
            <a:ext uri="{FF2B5EF4-FFF2-40B4-BE49-F238E27FC236}">
              <a16:creationId xmlns:a16="http://schemas.microsoft.com/office/drawing/2014/main" id="{7624A146-4999-4B6F-9499-0B8FA9600CDE}"/>
            </a:ext>
          </a:extLst>
        </xdr:cNvPr>
        <xdr:cNvSpPr txBox="1"/>
      </xdr:nvSpPr>
      <xdr:spPr>
        <a:xfrm>
          <a:off x="4813300" y="5729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108585</xdr:rowOff>
    </xdr:from>
    <xdr:to>
      <xdr:col>19</xdr:col>
      <xdr:colOff>187325</xdr:colOff>
      <xdr:row>30</xdr:row>
      <xdr:rowOff>38735</xdr:rowOff>
    </xdr:to>
    <xdr:sp macro="" textlink="">
      <xdr:nvSpPr>
        <xdr:cNvPr id="91" name="楕円 90">
          <a:extLst>
            <a:ext uri="{FF2B5EF4-FFF2-40B4-BE49-F238E27FC236}">
              <a16:creationId xmlns:a16="http://schemas.microsoft.com/office/drawing/2014/main" id="{FEEADF7A-2F62-49E0-8E52-B0A4BC328F00}"/>
            </a:ext>
          </a:extLst>
        </xdr:cNvPr>
        <xdr:cNvSpPr/>
      </xdr:nvSpPr>
      <xdr:spPr>
        <a:xfrm>
          <a:off x="4000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159385</xdr:rowOff>
    </xdr:from>
    <xdr:to>
      <xdr:col>23</xdr:col>
      <xdr:colOff>85725</xdr:colOff>
      <xdr:row>30</xdr:row>
      <xdr:rowOff>13843</xdr:rowOff>
    </xdr:to>
    <xdr:cxnSp macro="">
      <xdr:nvCxnSpPr>
        <xdr:cNvPr id="92" name="直線コネクタ 91">
          <a:extLst>
            <a:ext uri="{FF2B5EF4-FFF2-40B4-BE49-F238E27FC236}">
              <a16:creationId xmlns:a16="http://schemas.microsoft.com/office/drawing/2014/main" id="{89395EA3-95EB-4E23-9B83-0AF87F59A3A0}"/>
            </a:ext>
          </a:extLst>
        </xdr:cNvPr>
        <xdr:cNvCxnSpPr/>
      </xdr:nvCxnSpPr>
      <xdr:spPr>
        <a:xfrm>
          <a:off x="4051300" y="5902960"/>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80518</xdr:rowOff>
    </xdr:from>
    <xdr:to>
      <xdr:col>15</xdr:col>
      <xdr:colOff>187325</xdr:colOff>
      <xdr:row>30</xdr:row>
      <xdr:rowOff>10668</xdr:rowOff>
    </xdr:to>
    <xdr:sp macro="" textlink="">
      <xdr:nvSpPr>
        <xdr:cNvPr id="93" name="楕円 92">
          <a:extLst>
            <a:ext uri="{FF2B5EF4-FFF2-40B4-BE49-F238E27FC236}">
              <a16:creationId xmlns:a16="http://schemas.microsoft.com/office/drawing/2014/main" id="{B78D9FC6-A812-4EF5-8D68-0CC44287A47E}"/>
            </a:ext>
          </a:extLst>
        </xdr:cNvPr>
        <xdr:cNvSpPr/>
      </xdr:nvSpPr>
      <xdr:spPr>
        <a:xfrm>
          <a:off x="3238500" y="58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131318</xdr:rowOff>
    </xdr:from>
    <xdr:to>
      <xdr:col>19</xdr:col>
      <xdr:colOff>136525</xdr:colOff>
      <xdr:row>29</xdr:row>
      <xdr:rowOff>159385</xdr:rowOff>
    </xdr:to>
    <xdr:cxnSp macro="">
      <xdr:nvCxnSpPr>
        <xdr:cNvPr id="94" name="直線コネクタ 93">
          <a:extLst>
            <a:ext uri="{FF2B5EF4-FFF2-40B4-BE49-F238E27FC236}">
              <a16:creationId xmlns:a16="http://schemas.microsoft.com/office/drawing/2014/main" id="{44CBD282-25FC-4C86-8F71-46A176E30E93}"/>
            </a:ext>
          </a:extLst>
        </xdr:cNvPr>
        <xdr:cNvCxnSpPr/>
      </xdr:nvCxnSpPr>
      <xdr:spPr>
        <a:xfrm>
          <a:off x="3289300" y="5874893"/>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54610</xdr:rowOff>
    </xdr:from>
    <xdr:to>
      <xdr:col>11</xdr:col>
      <xdr:colOff>187325</xdr:colOff>
      <xdr:row>29</xdr:row>
      <xdr:rowOff>156210</xdr:rowOff>
    </xdr:to>
    <xdr:sp macro="" textlink="">
      <xdr:nvSpPr>
        <xdr:cNvPr id="95" name="楕円 94">
          <a:extLst>
            <a:ext uri="{FF2B5EF4-FFF2-40B4-BE49-F238E27FC236}">
              <a16:creationId xmlns:a16="http://schemas.microsoft.com/office/drawing/2014/main" id="{24B66BC3-ED9A-4D75-B0FC-D7CA3809F7E7}"/>
            </a:ext>
          </a:extLst>
        </xdr:cNvPr>
        <xdr:cNvSpPr/>
      </xdr:nvSpPr>
      <xdr:spPr>
        <a:xfrm>
          <a:off x="2476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105410</xdr:rowOff>
    </xdr:from>
    <xdr:to>
      <xdr:col>15</xdr:col>
      <xdr:colOff>136525</xdr:colOff>
      <xdr:row>29</xdr:row>
      <xdr:rowOff>131318</xdr:rowOff>
    </xdr:to>
    <xdr:cxnSp macro="">
      <xdr:nvCxnSpPr>
        <xdr:cNvPr id="96" name="直線コネクタ 95">
          <a:extLst>
            <a:ext uri="{FF2B5EF4-FFF2-40B4-BE49-F238E27FC236}">
              <a16:creationId xmlns:a16="http://schemas.microsoft.com/office/drawing/2014/main" id="{C699AF26-2102-481A-9C9A-1F60B18C5C98}"/>
            </a:ext>
          </a:extLst>
        </xdr:cNvPr>
        <xdr:cNvCxnSpPr/>
      </xdr:nvCxnSpPr>
      <xdr:spPr>
        <a:xfrm>
          <a:off x="2527300" y="5848985"/>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33020</xdr:rowOff>
    </xdr:from>
    <xdr:to>
      <xdr:col>7</xdr:col>
      <xdr:colOff>187325</xdr:colOff>
      <xdr:row>29</xdr:row>
      <xdr:rowOff>134620</xdr:rowOff>
    </xdr:to>
    <xdr:sp macro="" textlink="">
      <xdr:nvSpPr>
        <xdr:cNvPr id="97" name="楕円 96">
          <a:extLst>
            <a:ext uri="{FF2B5EF4-FFF2-40B4-BE49-F238E27FC236}">
              <a16:creationId xmlns:a16="http://schemas.microsoft.com/office/drawing/2014/main" id="{B0927BE5-CA76-454C-8B83-98358BEA508F}"/>
            </a:ext>
          </a:extLst>
        </xdr:cNvPr>
        <xdr:cNvSpPr/>
      </xdr:nvSpPr>
      <xdr:spPr>
        <a:xfrm>
          <a:off x="1714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83820</xdr:rowOff>
    </xdr:from>
    <xdr:to>
      <xdr:col>11</xdr:col>
      <xdr:colOff>136525</xdr:colOff>
      <xdr:row>29</xdr:row>
      <xdr:rowOff>105410</xdr:rowOff>
    </xdr:to>
    <xdr:cxnSp macro="">
      <xdr:nvCxnSpPr>
        <xdr:cNvPr id="98" name="直線コネクタ 97">
          <a:extLst>
            <a:ext uri="{FF2B5EF4-FFF2-40B4-BE49-F238E27FC236}">
              <a16:creationId xmlns:a16="http://schemas.microsoft.com/office/drawing/2014/main" id="{FA704B0B-E150-4F0F-A14B-AAB04EDC3236}"/>
            </a:ext>
          </a:extLst>
        </xdr:cNvPr>
        <xdr:cNvCxnSpPr/>
      </xdr:nvCxnSpPr>
      <xdr:spPr>
        <a:xfrm>
          <a:off x="1765300" y="582739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9" name="n_1aveValue有形固定資産減価償却率">
          <a:extLst>
            <a:ext uri="{FF2B5EF4-FFF2-40B4-BE49-F238E27FC236}">
              <a16:creationId xmlns:a16="http://schemas.microsoft.com/office/drawing/2014/main" id="{CF8CBDDB-6D98-4EA3-81EC-F7AF0804B212}"/>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0" name="n_2aveValue有形固定資産減価償却率">
          <a:extLst>
            <a:ext uri="{FF2B5EF4-FFF2-40B4-BE49-F238E27FC236}">
              <a16:creationId xmlns:a16="http://schemas.microsoft.com/office/drawing/2014/main" id="{0B6DFCD5-5745-4D5A-ABEC-B6BA0FB2016C}"/>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170578</xdr:rowOff>
    </xdr:from>
    <xdr:ext cx="405111" cy="259045"/>
    <xdr:sp macro="" textlink="">
      <xdr:nvSpPr>
        <xdr:cNvPr id="101" name="n_3aveValue有形固定資産減価償却率">
          <a:extLst>
            <a:ext uri="{FF2B5EF4-FFF2-40B4-BE49-F238E27FC236}">
              <a16:creationId xmlns:a16="http://schemas.microsoft.com/office/drawing/2014/main" id="{767E333E-A340-4793-AA9E-71F4B7AFF4F8}"/>
            </a:ext>
          </a:extLst>
        </xdr:cNvPr>
        <xdr:cNvSpPr txBox="1"/>
      </xdr:nvSpPr>
      <xdr:spPr>
        <a:xfrm>
          <a:off x="2324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125747</xdr:rowOff>
    </xdr:from>
    <xdr:ext cx="405111" cy="259045"/>
    <xdr:sp macro="" textlink="">
      <xdr:nvSpPr>
        <xdr:cNvPr id="102" name="n_4aveValue有形固定資産減価償却率">
          <a:extLst>
            <a:ext uri="{FF2B5EF4-FFF2-40B4-BE49-F238E27FC236}">
              <a16:creationId xmlns:a16="http://schemas.microsoft.com/office/drawing/2014/main" id="{2FD80023-609D-4F60-9253-53DF642B4E07}"/>
            </a:ext>
          </a:extLst>
        </xdr:cNvPr>
        <xdr:cNvSpPr txBox="1"/>
      </xdr:nvSpPr>
      <xdr:spPr>
        <a:xfrm>
          <a:off x="15627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55262</xdr:rowOff>
    </xdr:from>
    <xdr:ext cx="405111" cy="259045"/>
    <xdr:sp macro="" textlink="">
      <xdr:nvSpPr>
        <xdr:cNvPr id="103" name="n_1mainValue有形固定資産減価償却率">
          <a:extLst>
            <a:ext uri="{FF2B5EF4-FFF2-40B4-BE49-F238E27FC236}">
              <a16:creationId xmlns:a16="http://schemas.microsoft.com/office/drawing/2014/main" id="{697C0CDA-9E84-49B2-B046-75BD653783E4}"/>
            </a:ext>
          </a:extLst>
        </xdr:cNvPr>
        <xdr:cNvSpPr txBox="1"/>
      </xdr:nvSpPr>
      <xdr:spPr>
        <a:xfrm>
          <a:off x="38360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27195</xdr:rowOff>
    </xdr:from>
    <xdr:ext cx="405111" cy="259045"/>
    <xdr:sp macro="" textlink="">
      <xdr:nvSpPr>
        <xdr:cNvPr id="104" name="n_2mainValue有形固定資産減価償却率">
          <a:extLst>
            <a:ext uri="{FF2B5EF4-FFF2-40B4-BE49-F238E27FC236}">
              <a16:creationId xmlns:a16="http://schemas.microsoft.com/office/drawing/2014/main" id="{B3D16D9D-D01A-4C6E-AFD0-5E7B1C5D954D}"/>
            </a:ext>
          </a:extLst>
        </xdr:cNvPr>
        <xdr:cNvSpPr txBox="1"/>
      </xdr:nvSpPr>
      <xdr:spPr>
        <a:xfrm>
          <a:off x="3086744" y="5599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147337</xdr:rowOff>
    </xdr:from>
    <xdr:ext cx="405111" cy="259045"/>
    <xdr:sp macro="" textlink="">
      <xdr:nvSpPr>
        <xdr:cNvPr id="105" name="n_3mainValue有形固定資産減価償却率">
          <a:extLst>
            <a:ext uri="{FF2B5EF4-FFF2-40B4-BE49-F238E27FC236}">
              <a16:creationId xmlns:a16="http://schemas.microsoft.com/office/drawing/2014/main" id="{153AD5C0-AAA7-463D-9320-4E3A48F51034}"/>
            </a:ext>
          </a:extLst>
        </xdr:cNvPr>
        <xdr:cNvSpPr txBox="1"/>
      </xdr:nvSpPr>
      <xdr:spPr>
        <a:xfrm>
          <a:off x="2324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151147</xdr:rowOff>
    </xdr:from>
    <xdr:ext cx="405111" cy="259045"/>
    <xdr:sp macro="" textlink="">
      <xdr:nvSpPr>
        <xdr:cNvPr id="106" name="n_4mainValue有形固定資産減価償却率">
          <a:extLst>
            <a:ext uri="{FF2B5EF4-FFF2-40B4-BE49-F238E27FC236}">
              <a16:creationId xmlns:a16="http://schemas.microsoft.com/office/drawing/2014/main" id="{F50B93D5-918A-4866-959C-DB2931F5BC57}"/>
            </a:ext>
          </a:extLst>
        </xdr:cNvPr>
        <xdr:cNvSpPr txBox="1"/>
      </xdr:nvSpPr>
      <xdr:spPr>
        <a:xfrm>
          <a:off x="1562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60E149E-0C68-4E74-ABEE-2253F78336C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59C968E-2233-49CE-BDBB-74F8DFF244D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2B202AAE-7E30-4A53-9072-08EC9310E1D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4D0DF0A-A9B3-41A5-9DB4-8C27F93A7A1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E4CB6E4-464F-46F2-BD25-DAAEB92B1C5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9200403-3032-48BB-B46A-E4E7747231D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600E499-33A6-4CB8-8F5F-052DCBA06BC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BE9B806-AC02-4E5D-8668-94A1411854E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5023597-13C8-47D6-97C2-984A3DC175C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6C981367-22BB-4906-B199-519823A16F6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2D3A3EB-DAD7-47ED-ADFF-722673E3E16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2B2190E-923D-4407-8FBB-04E904E28F7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04B80C7-11B0-480A-A34E-9C5A5BB30FE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債務償還比率については、類似団体内平均より</a:t>
          </a:r>
          <a:r>
            <a:rPr kumimoji="1" lang="en-US" altLang="ja-JP" sz="1100">
              <a:latin typeface="ＭＳ Ｐゴシック" panose="020B0600070205080204" pitchFamily="50" charset="-128"/>
              <a:ea typeface="ＭＳ Ｐゴシック" panose="020B0600070205080204" pitchFamily="50" charset="-128"/>
            </a:rPr>
            <a:t>92.9</a:t>
          </a:r>
          <a:r>
            <a:rPr kumimoji="1" lang="ja-JP" altLang="en-US" sz="1100">
              <a:latin typeface="ＭＳ Ｐゴシック" panose="020B0600070205080204" pitchFamily="50" charset="-128"/>
              <a:ea typeface="ＭＳ Ｐゴシック" panose="020B0600070205080204" pitchFamily="50" charset="-128"/>
            </a:rPr>
            <a:t>％高い</a:t>
          </a:r>
          <a:r>
            <a:rPr kumimoji="1" lang="en-US" altLang="ja-JP" sz="1100">
              <a:latin typeface="ＭＳ Ｐゴシック" panose="020B0600070205080204" pitchFamily="50" charset="-128"/>
              <a:ea typeface="ＭＳ Ｐゴシック" panose="020B0600070205080204" pitchFamily="50" charset="-128"/>
            </a:rPr>
            <a:t>426.2</a:t>
          </a:r>
          <a:r>
            <a:rPr kumimoji="1" lang="ja-JP" altLang="en-US" sz="1100">
              <a:latin typeface="ＭＳ Ｐゴシック" panose="020B0600070205080204" pitchFamily="50" charset="-128"/>
              <a:ea typeface="ＭＳ Ｐゴシック" panose="020B0600070205080204" pitchFamily="50" charset="-128"/>
            </a:rPr>
            <a:t>％となっているが、全国平均や県平均と比べると低い数値となっており、健全な償還が可能であると考える。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43FAD95-48A2-446B-B963-FE84A6D2B34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42889F9-C884-4A18-8F4C-CBCEEB918D0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EDA43CD-F7BC-405F-800B-97CB13DEDFE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863BCD3D-D0D2-44CD-8A53-23937FAD643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EEFF2680-31E4-436E-B88F-2699CA9DCBF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2DBBE5B7-B63D-4C6A-AF51-47488676831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FCBF1B6C-556F-4BEA-8685-1A0ACFC797D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83D02B76-A3C4-48D0-9EED-49C8E95DE38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9A8B4A62-3DB6-41AB-B824-3D6D9B5D1A3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DE0569C1-E5A1-498D-BD15-2D4A17AD9F9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6E56F519-32D7-43D1-B743-B5F4667D071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50FF07B6-9449-47DF-A559-A15D5C99105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760C67D9-38F0-45A2-B6A5-28F26CFF643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8A3E4F3C-22C8-4FEF-8C01-09E38D23C55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B407CB18-C4EA-4F71-8DD7-99EAF7A91FC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5810019-770F-4127-8396-661E09FA028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DC7D3BB-876A-4291-BFDB-C4060D584A6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a:extLst>
            <a:ext uri="{FF2B5EF4-FFF2-40B4-BE49-F238E27FC236}">
              <a16:creationId xmlns:a16="http://schemas.microsoft.com/office/drawing/2014/main" id="{6CCD0700-A175-4A7D-92AC-2A6A5669397B}"/>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a:extLst>
            <a:ext uri="{FF2B5EF4-FFF2-40B4-BE49-F238E27FC236}">
              <a16:creationId xmlns:a16="http://schemas.microsoft.com/office/drawing/2014/main" id="{2ACA5B68-AACE-47E3-885B-68BA9A84D443}"/>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a:extLst>
            <a:ext uri="{FF2B5EF4-FFF2-40B4-BE49-F238E27FC236}">
              <a16:creationId xmlns:a16="http://schemas.microsoft.com/office/drawing/2014/main" id="{955F371E-35A3-46B5-8A88-7A56504C65F8}"/>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FA023B39-65B7-4D32-9ADE-5C4423D7EF2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A307D785-ED74-4F8D-B04B-E0B2F9D1AEF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42" name="債務償還比率平均値テキスト">
          <a:extLst>
            <a:ext uri="{FF2B5EF4-FFF2-40B4-BE49-F238E27FC236}">
              <a16:creationId xmlns:a16="http://schemas.microsoft.com/office/drawing/2014/main" id="{0AA37734-37DD-4E0F-B73F-EFF532C88A6D}"/>
            </a:ext>
          </a:extLst>
        </xdr:cNvPr>
        <xdr:cNvSpPr txBox="1"/>
      </xdr:nvSpPr>
      <xdr:spPr>
        <a:xfrm>
          <a:off x="14846300" y="55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a:extLst>
            <a:ext uri="{FF2B5EF4-FFF2-40B4-BE49-F238E27FC236}">
              <a16:creationId xmlns:a16="http://schemas.microsoft.com/office/drawing/2014/main" id="{E2D9F917-C2AE-4222-B863-F3D06841838C}"/>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a:extLst>
            <a:ext uri="{FF2B5EF4-FFF2-40B4-BE49-F238E27FC236}">
              <a16:creationId xmlns:a16="http://schemas.microsoft.com/office/drawing/2014/main" id="{0A4FEC93-95AD-49EB-933B-B1682CA2AD75}"/>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5" name="フローチャート: 判断 144">
          <a:extLst>
            <a:ext uri="{FF2B5EF4-FFF2-40B4-BE49-F238E27FC236}">
              <a16:creationId xmlns:a16="http://schemas.microsoft.com/office/drawing/2014/main" id="{E7E81F44-9015-4682-B30C-C3127B99467A}"/>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90578</xdr:rowOff>
    </xdr:from>
    <xdr:to>
      <xdr:col>64</xdr:col>
      <xdr:colOff>123825</xdr:colOff>
      <xdr:row>31</xdr:row>
      <xdr:rowOff>20728</xdr:rowOff>
    </xdr:to>
    <xdr:sp macro="" textlink="">
      <xdr:nvSpPr>
        <xdr:cNvPr id="146" name="フローチャート: 判断 145">
          <a:extLst>
            <a:ext uri="{FF2B5EF4-FFF2-40B4-BE49-F238E27FC236}">
              <a16:creationId xmlns:a16="http://schemas.microsoft.com/office/drawing/2014/main" id="{09C3FAF1-FA21-4366-9422-55FB7BC05399}"/>
            </a:ext>
          </a:extLst>
        </xdr:cNvPr>
        <xdr:cNvSpPr/>
      </xdr:nvSpPr>
      <xdr:spPr>
        <a:xfrm>
          <a:off x="12509500" y="600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96593</xdr:rowOff>
    </xdr:from>
    <xdr:to>
      <xdr:col>60</xdr:col>
      <xdr:colOff>123825</xdr:colOff>
      <xdr:row>31</xdr:row>
      <xdr:rowOff>26743</xdr:rowOff>
    </xdr:to>
    <xdr:sp macro="" textlink="">
      <xdr:nvSpPr>
        <xdr:cNvPr id="147" name="フローチャート: 判断 146">
          <a:extLst>
            <a:ext uri="{FF2B5EF4-FFF2-40B4-BE49-F238E27FC236}">
              <a16:creationId xmlns:a16="http://schemas.microsoft.com/office/drawing/2014/main" id="{D77743EA-0DD2-424E-ABD2-1E0CB179DDC0}"/>
            </a:ext>
          </a:extLst>
        </xdr:cNvPr>
        <xdr:cNvSpPr/>
      </xdr:nvSpPr>
      <xdr:spPr>
        <a:xfrm>
          <a:off x="11747500" y="60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EEBD306-F1F7-48F8-A365-F2B037E46E0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903B68F-0111-4CE7-BBC9-8E5C469A4FE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27F06CB-CE3B-43B8-8D26-83F9E93A10E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86792B3-4733-4BEE-9A7C-BEA0BEECC3B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FC6A96B-8B92-4F99-B791-A2A61342EAE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124315</xdr:rowOff>
    </xdr:from>
    <xdr:to>
      <xdr:col>76</xdr:col>
      <xdr:colOff>73025</xdr:colOff>
      <xdr:row>30</xdr:row>
      <xdr:rowOff>54465</xdr:rowOff>
    </xdr:to>
    <xdr:sp macro="" textlink="">
      <xdr:nvSpPr>
        <xdr:cNvPr id="153" name="楕円 152">
          <a:extLst>
            <a:ext uri="{FF2B5EF4-FFF2-40B4-BE49-F238E27FC236}">
              <a16:creationId xmlns:a16="http://schemas.microsoft.com/office/drawing/2014/main" id="{C2F3788F-14EB-4232-AF4D-1F119C446F72}"/>
            </a:ext>
          </a:extLst>
        </xdr:cNvPr>
        <xdr:cNvSpPr/>
      </xdr:nvSpPr>
      <xdr:spPr>
        <a:xfrm>
          <a:off x="14744700" y="58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102742</xdr:rowOff>
    </xdr:from>
    <xdr:ext cx="469744" cy="259045"/>
    <xdr:sp macro="" textlink="">
      <xdr:nvSpPr>
        <xdr:cNvPr id="154" name="債務償還比率該当値テキスト">
          <a:extLst>
            <a:ext uri="{FF2B5EF4-FFF2-40B4-BE49-F238E27FC236}">
              <a16:creationId xmlns:a16="http://schemas.microsoft.com/office/drawing/2014/main" id="{B1C165C7-9ACD-48BB-A5AC-271B40E19BF3}"/>
            </a:ext>
          </a:extLst>
        </xdr:cNvPr>
        <xdr:cNvSpPr txBox="1"/>
      </xdr:nvSpPr>
      <xdr:spPr>
        <a:xfrm>
          <a:off x="14846300" y="584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86841</xdr:rowOff>
    </xdr:from>
    <xdr:to>
      <xdr:col>72</xdr:col>
      <xdr:colOff>123825</xdr:colOff>
      <xdr:row>30</xdr:row>
      <xdr:rowOff>16991</xdr:rowOff>
    </xdr:to>
    <xdr:sp macro="" textlink="">
      <xdr:nvSpPr>
        <xdr:cNvPr id="155" name="楕円 154">
          <a:extLst>
            <a:ext uri="{FF2B5EF4-FFF2-40B4-BE49-F238E27FC236}">
              <a16:creationId xmlns:a16="http://schemas.microsoft.com/office/drawing/2014/main" id="{E976E576-1CF2-498F-8702-18FFCD3E71AC}"/>
            </a:ext>
          </a:extLst>
        </xdr:cNvPr>
        <xdr:cNvSpPr/>
      </xdr:nvSpPr>
      <xdr:spPr>
        <a:xfrm>
          <a:off x="14033500" y="58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137641</xdr:rowOff>
    </xdr:from>
    <xdr:to>
      <xdr:col>76</xdr:col>
      <xdr:colOff>22225</xdr:colOff>
      <xdr:row>30</xdr:row>
      <xdr:rowOff>3665</xdr:rowOff>
    </xdr:to>
    <xdr:cxnSp macro="">
      <xdr:nvCxnSpPr>
        <xdr:cNvPr id="156" name="直線コネクタ 155">
          <a:extLst>
            <a:ext uri="{FF2B5EF4-FFF2-40B4-BE49-F238E27FC236}">
              <a16:creationId xmlns:a16="http://schemas.microsoft.com/office/drawing/2014/main" id="{273E8D8E-A5BF-48AB-BC56-326351BEADD7}"/>
            </a:ext>
          </a:extLst>
        </xdr:cNvPr>
        <xdr:cNvCxnSpPr/>
      </xdr:nvCxnSpPr>
      <xdr:spPr>
        <a:xfrm>
          <a:off x="14084300" y="5881216"/>
          <a:ext cx="711200" cy="3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154886</xdr:rowOff>
    </xdr:from>
    <xdr:to>
      <xdr:col>68</xdr:col>
      <xdr:colOff>123825</xdr:colOff>
      <xdr:row>31</xdr:row>
      <xdr:rowOff>85036</xdr:rowOff>
    </xdr:to>
    <xdr:sp macro="" textlink="">
      <xdr:nvSpPr>
        <xdr:cNvPr id="157" name="楕円 156">
          <a:extLst>
            <a:ext uri="{FF2B5EF4-FFF2-40B4-BE49-F238E27FC236}">
              <a16:creationId xmlns:a16="http://schemas.microsoft.com/office/drawing/2014/main" id="{E3F21FE1-4563-4830-A0B2-8AB9F09BD089}"/>
            </a:ext>
          </a:extLst>
        </xdr:cNvPr>
        <xdr:cNvSpPr/>
      </xdr:nvSpPr>
      <xdr:spPr>
        <a:xfrm>
          <a:off x="13271500" y="606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137641</xdr:rowOff>
    </xdr:from>
    <xdr:to>
      <xdr:col>72</xdr:col>
      <xdr:colOff>73025</xdr:colOff>
      <xdr:row>31</xdr:row>
      <xdr:rowOff>34236</xdr:rowOff>
    </xdr:to>
    <xdr:cxnSp macro="">
      <xdr:nvCxnSpPr>
        <xdr:cNvPr id="158" name="直線コネクタ 157">
          <a:extLst>
            <a:ext uri="{FF2B5EF4-FFF2-40B4-BE49-F238E27FC236}">
              <a16:creationId xmlns:a16="http://schemas.microsoft.com/office/drawing/2014/main" id="{6C1C02C7-33FB-4C16-A887-9418A3945E74}"/>
            </a:ext>
          </a:extLst>
        </xdr:cNvPr>
        <xdr:cNvCxnSpPr/>
      </xdr:nvCxnSpPr>
      <xdr:spPr>
        <a:xfrm flipV="1">
          <a:off x="13322300" y="5881216"/>
          <a:ext cx="762000" cy="23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133450</xdr:rowOff>
    </xdr:from>
    <xdr:to>
      <xdr:col>64</xdr:col>
      <xdr:colOff>123825</xdr:colOff>
      <xdr:row>31</xdr:row>
      <xdr:rowOff>63600</xdr:rowOff>
    </xdr:to>
    <xdr:sp macro="" textlink="">
      <xdr:nvSpPr>
        <xdr:cNvPr id="159" name="楕円 158">
          <a:extLst>
            <a:ext uri="{FF2B5EF4-FFF2-40B4-BE49-F238E27FC236}">
              <a16:creationId xmlns:a16="http://schemas.microsoft.com/office/drawing/2014/main" id="{D486ADDA-671F-411A-91B8-C7EF5AC47520}"/>
            </a:ext>
          </a:extLst>
        </xdr:cNvPr>
        <xdr:cNvSpPr/>
      </xdr:nvSpPr>
      <xdr:spPr>
        <a:xfrm>
          <a:off x="12509500" y="60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12800</xdr:rowOff>
    </xdr:from>
    <xdr:to>
      <xdr:col>68</xdr:col>
      <xdr:colOff>73025</xdr:colOff>
      <xdr:row>31</xdr:row>
      <xdr:rowOff>34236</xdr:rowOff>
    </xdr:to>
    <xdr:cxnSp macro="">
      <xdr:nvCxnSpPr>
        <xdr:cNvPr id="160" name="直線コネクタ 159">
          <a:extLst>
            <a:ext uri="{FF2B5EF4-FFF2-40B4-BE49-F238E27FC236}">
              <a16:creationId xmlns:a16="http://schemas.microsoft.com/office/drawing/2014/main" id="{947EBA6F-00B1-4D0F-B493-5D3310064AF5}"/>
            </a:ext>
          </a:extLst>
        </xdr:cNvPr>
        <xdr:cNvCxnSpPr/>
      </xdr:nvCxnSpPr>
      <xdr:spPr>
        <a:xfrm>
          <a:off x="12560300" y="6099275"/>
          <a:ext cx="762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46165</xdr:rowOff>
    </xdr:from>
    <xdr:to>
      <xdr:col>60</xdr:col>
      <xdr:colOff>123825</xdr:colOff>
      <xdr:row>30</xdr:row>
      <xdr:rowOff>147765</xdr:rowOff>
    </xdr:to>
    <xdr:sp macro="" textlink="">
      <xdr:nvSpPr>
        <xdr:cNvPr id="161" name="楕円 160">
          <a:extLst>
            <a:ext uri="{FF2B5EF4-FFF2-40B4-BE49-F238E27FC236}">
              <a16:creationId xmlns:a16="http://schemas.microsoft.com/office/drawing/2014/main" id="{AA9DFA1F-2908-41E1-9283-A1E57D2EB09A}"/>
            </a:ext>
          </a:extLst>
        </xdr:cNvPr>
        <xdr:cNvSpPr/>
      </xdr:nvSpPr>
      <xdr:spPr>
        <a:xfrm>
          <a:off x="11747500" y="59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96965</xdr:rowOff>
    </xdr:from>
    <xdr:to>
      <xdr:col>64</xdr:col>
      <xdr:colOff>73025</xdr:colOff>
      <xdr:row>31</xdr:row>
      <xdr:rowOff>12800</xdr:rowOff>
    </xdr:to>
    <xdr:cxnSp macro="">
      <xdr:nvCxnSpPr>
        <xdr:cNvPr id="162" name="直線コネクタ 161">
          <a:extLst>
            <a:ext uri="{FF2B5EF4-FFF2-40B4-BE49-F238E27FC236}">
              <a16:creationId xmlns:a16="http://schemas.microsoft.com/office/drawing/2014/main" id="{94492CF9-2FEE-4074-B69F-283B01176477}"/>
            </a:ext>
          </a:extLst>
        </xdr:cNvPr>
        <xdr:cNvCxnSpPr/>
      </xdr:nvCxnSpPr>
      <xdr:spPr>
        <a:xfrm>
          <a:off x="11798300" y="6011990"/>
          <a:ext cx="762000" cy="8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63" name="n_1aveValue債務償還比率">
          <a:extLst>
            <a:ext uri="{FF2B5EF4-FFF2-40B4-BE49-F238E27FC236}">
              <a16:creationId xmlns:a16="http://schemas.microsoft.com/office/drawing/2014/main" id="{C54F42E1-FAC7-4D0C-A533-AA4701BE91A9}"/>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64" name="n_2aveValue債務償還比率">
          <a:extLst>
            <a:ext uri="{FF2B5EF4-FFF2-40B4-BE49-F238E27FC236}">
              <a16:creationId xmlns:a16="http://schemas.microsoft.com/office/drawing/2014/main" id="{7810BBF1-7580-4998-8431-8DD1411B8439}"/>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37255</xdr:rowOff>
    </xdr:from>
    <xdr:ext cx="469744" cy="259045"/>
    <xdr:sp macro="" textlink="">
      <xdr:nvSpPr>
        <xdr:cNvPr id="165" name="n_3aveValue債務償還比率">
          <a:extLst>
            <a:ext uri="{FF2B5EF4-FFF2-40B4-BE49-F238E27FC236}">
              <a16:creationId xmlns:a16="http://schemas.microsoft.com/office/drawing/2014/main" id="{AB87B927-0D08-4E5A-B681-99B538C27386}"/>
            </a:ext>
          </a:extLst>
        </xdr:cNvPr>
        <xdr:cNvSpPr txBox="1"/>
      </xdr:nvSpPr>
      <xdr:spPr>
        <a:xfrm>
          <a:off x="12325427" y="578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17870</xdr:rowOff>
    </xdr:from>
    <xdr:ext cx="469744" cy="259045"/>
    <xdr:sp macro="" textlink="">
      <xdr:nvSpPr>
        <xdr:cNvPr id="166" name="n_4aveValue債務償還比率">
          <a:extLst>
            <a:ext uri="{FF2B5EF4-FFF2-40B4-BE49-F238E27FC236}">
              <a16:creationId xmlns:a16="http://schemas.microsoft.com/office/drawing/2014/main" id="{CC203392-D12C-46DF-9E66-CDB77AECEBC4}"/>
            </a:ext>
          </a:extLst>
        </xdr:cNvPr>
        <xdr:cNvSpPr txBox="1"/>
      </xdr:nvSpPr>
      <xdr:spPr>
        <a:xfrm>
          <a:off x="11563427" y="610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8118</xdr:rowOff>
    </xdr:from>
    <xdr:ext cx="469744" cy="259045"/>
    <xdr:sp macro="" textlink="">
      <xdr:nvSpPr>
        <xdr:cNvPr id="167" name="n_1mainValue債務償還比率">
          <a:extLst>
            <a:ext uri="{FF2B5EF4-FFF2-40B4-BE49-F238E27FC236}">
              <a16:creationId xmlns:a16="http://schemas.microsoft.com/office/drawing/2014/main" id="{143744FC-D9E4-401F-A7FE-921BE4E7D486}"/>
            </a:ext>
          </a:extLst>
        </xdr:cNvPr>
        <xdr:cNvSpPr txBox="1"/>
      </xdr:nvSpPr>
      <xdr:spPr>
        <a:xfrm>
          <a:off x="13836727" y="59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76163</xdr:rowOff>
    </xdr:from>
    <xdr:ext cx="469744" cy="259045"/>
    <xdr:sp macro="" textlink="">
      <xdr:nvSpPr>
        <xdr:cNvPr id="168" name="n_2mainValue債務償還比率">
          <a:extLst>
            <a:ext uri="{FF2B5EF4-FFF2-40B4-BE49-F238E27FC236}">
              <a16:creationId xmlns:a16="http://schemas.microsoft.com/office/drawing/2014/main" id="{371316C4-3789-4765-87EF-1822D2FEE7E7}"/>
            </a:ext>
          </a:extLst>
        </xdr:cNvPr>
        <xdr:cNvSpPr txBox="1"/>
      </xdr:nvSpPr>
      <xdr:spPr>
        <a:xfrm>
          <a:off x="13087427" y="616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54727</xdr:rowOff>
    </xdr:from>
    <xdr:ext cx="469744" cy="259045"/>
    <xdr:sp macro="" textlink="">
      <xdr:nvSpPr>
        <xdr:cNvPr id="169" name="n_3mainValue債務償還比率">
          <a:extLst>
            <a:ext uri="{FF2B5EF4-FFF2-40B4-BE49-F238E27FC236}">
              <a16:creationId xmlns:a16="http://schemas.microsoft.com/office/drawing/2014/main" id="{EEA1B045-0643-4D30-91DE-598547B8FB8E}"/>
            </a:ext>
          </a:extLst>
        </xdr:cNvPr>
        <xdr:cNvSpPr txBox="1"/>
      </xdr:nvSpPr>
      <xdr:spPr>
        <a:xfrm>
          <a:off x="12325427" y="61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164292</xdr:rowOff>
    </xdr:from>
    <xdr:ext cx="469744" cy="259045"/>
    <xdr:sp macro="" textlink="">
      <xdr:nvSpPr>
        <xdr:cNvPr id="170" name="n_4mainValue債務償還比率">
          <a:extLst>
            <a:ext uri="{FF2B5EF4-FFF2-40B4-BE49-F238E27FC236}">
              <a16:creationId xmlns:a16="http://schemas.microsoft.com/office/drawing/2014/main" id="{AF9F08B3-C3FA-40BD-BAAB-94B63974A82C}"/>
            </a:ext>
          </a:extLst>
        </xdr:cNvPr>
        <xdr:cNvSpPr txBox="1"/>
      </xdr:nvSpPr>
      <xdr:spPr>
        <a:xfrm>
          <a:off x="11563427" y="57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CFE2D7E-24C1-496A-8623-442D3022713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F888A40-A34B-48D3-B7FF-4305421C7D3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77713074-6DDE-4C33-99BB-EE18E91528D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28568F4C-4C4A-422B-B41D-85D9D628F73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7C9E3B03-DBB2-47D3-97F5-C21974810AB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637ECB4-B8C0-47E0-8096-26F30428EBE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376C8C-A821-4A5E-BFBE-40D4669F13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F94D3F-AAC0-445C-A1CF-C9578FABD3B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067DE0-E096-4C9B-9255-91B04D19C5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019648-EB81-49E4-8639-1801182CA7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0662A8-7CCC-4FFB-91B2-0D07F78402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D01051-B3D3-4903-A712-895FDDEE145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6DAC2C-9653-469B-A938-EFDC986871C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19D872-F541-4824-B4ED-691C95010B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19759A-BD02-4CF3-B2B7-ECEAC462A6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CBAE64-41B0-4F9F-AFEC-E0A8CA1CCFE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9,062
8,976
144.00
8,543,193
7,925,204
237,946
4,462,138
7,785,917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60C45B-E08B-4C6F-A73E-749EFD3180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CA0F71-86DE-4711-A066-A7DF35E663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D28C57F-C69F-4E3F-8522-806D331239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2DCF61-1A66-4F65-8759-D9B4DEB2DF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AC6A436-6C60-4DC7-8593-7BF9867B8F5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D586B1A-F9E1-434D-8C34-2033AA9E8F6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0C9F9E-D0A5-4C53-86C1-DFAB0AC788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FC407D-BE72-456A-BAA1-48C26561D5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14A075-5FA1-433E-9C3D-CC1A2D9D82A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D86162-079D-4456-A9D9-4B1EC853A4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D831CF-A713-496E-8D0A-C21047A8C0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4691EE-F0B4-4369-A8BD-79ECDA661A1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B17163-A3F4-4998-B9A6-7EC2E55045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5F47AF-7ADF-4454-9DFE-BE36FB6F2C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2BA937-35DC-4073-9CFF-C095C47B80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B325A0-0AD8-480C-8923-5D9AE988A24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792210-BFF8-40C2-8B98-D63D460455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00AB87-D073-4813-AC34-0B1D77836AB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B69E30-6B5F-4226-A5E2-9A87D1D92DC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6224CA0-7192-47B9-95E2-CB052B3DB47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EDB850-240A-4D0B-8FB7-CB82454BCBD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FB3255B-C49D-48C9-A80F-1E37841B24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660D8D0-83B7-4BF4-8E07-77C9A206539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3B5D61-DFDA-4B8E-BF66-B43EB5469A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CD8F97-38C0-48E9-992C-671184C1C8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E745DD-B6E6-4DF4-BB75-FB1630E12A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BBB2B5-AA97-4FB6-937D-2A3A6830CC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CED19FD-3AF1-4FA1-92D2-0A89FC540D6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80A236-1D79-4A1B-AB92-FF3914E02AF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420DDC0-0121-4CC1-96D7-2EF4A978856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818B1D-F029-42AE-9790-54A3CA0139B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49A43A-16BF-4F41-8079-87227A07B73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D8A36CB-DBCE-4E66-A918-CE8D29A57BC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F00969D-5F0A-486A-A0E6-3726FF1647D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B65F7E7-16D4-4EC3-B745-A07D1047CEF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8C66814-A65E-4E2B-9B08-AE5C0306DA7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1213AF5-3B6F-4144-A571-CF9D5C6AB1B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759D45C-C173-4841-9C19-D96AAF7663B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8EDE55E-741B-4793-8BE5-7F01364E0F9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755F6FF-E64E-43BE-A239-1168D4F3F66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493B08B-D3B0-4DEA-9BA2-7B097AB1171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6E44800-E0AE-4670-9ECE-8F2C0FAE504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1956B72-B029-4C4B-96F8-27F5578AAAE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DDC4A1C-F84D-4BFF-9961-5E29C3A42E4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6C1433A-2C5E-448B-9A8D-1176C12B39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ABA3FE4-CF99-4DCE-9A6F-464301E3F7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E7D74386-51D2-42F1-9621-2D8A499E147F}"/>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29708941-F765-4810-9E17-6DB447E6807C}"/>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AD28BFDD-4FEF-4D21-A6CB-805FF4657EEF}"/>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EAFEBB9-86C5-4BFB-8D1A-0228A8CB68B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C3292E48-040C-49F9-97DB-55D2E4245E21}"/>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452ED335-AD8C-4925-9B02-91B8776F0578}"/>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5E2826DF-6AB2-4A0D-8981-3528C54A32E5}"/>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D6996FE1-6A76-40EF-899F-B78B3B3E4B61}"/>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8C17C091-63B5-4E97-BADD-DF77AFA3670C}"/>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56424</xdr:rowOff>
    </xdr:from>
    <xdr:to>
      <xdr:col>10</xdr:col>
      <xdr:colOff>165100</xdr:colOff>
      <xdr:row>38</xdr:row>
      <xdr:rowOff>158024</xdr:rowOff>
    </xdr:to>
    <xdr:sp macro="" textlink="">
      <xdr:nvSpPr>
        <xdr:cNvPr id="67" name="フローチャート: 判断 66">
          <a:extLst>
            <a:ext uri="{FF2B5EF4-FFF2-40B4-BE49-F238E27FC236}">
              <a16:creationId xmlns:a16="http://schemas.microsoft.com/office/drawing/2014/main" id="{48456060-7FA6-4D9A-8431-2160A7E7EAAC}"/>
            </a:ext>
          </a:extLst>
        </xdr:cNvPr>
        <xdr:cNvSpPr/>
      </xdr:nvSpPr>
      <xdr:spPr>
        <a:xfrm>
          <a:off x="1968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AB4C76EB-AC76-465E-A49D-F3ED0C2C19E0}"/>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3906B15-6AE0-4C05-8BD3-4B4176E64AE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4EE9F4-E918-44BD-A956-FC40684091B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A6C98E-C97B-4C70-9C8C-67233BF520C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01B8CFB-ABBC-44EA-BD03-42F2C1006F6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474EE63-3499-455A-AFA6-DBDBE6D811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157662</xdr:rowOff>
    </xdr:from>
    <xdr:to>
      <xdr:col>24</xdr:col>
      <xdr:colOff>114300</xdr:colOff>
      <xdr:row>39</xdr:row>
      <xdr:rowOff>87812</xdr:rowOff>
    </xdr:to>
    <xdr:sp macro="" textlink="">
      <xdr:nvSpPr>
        <xdr:cNvPr id="74" name="楕円 73">
          <a:extLst>
            <a:ext uri="{FF2B5EF4-FFF2-40B4-BE49-F238E27FC236}">
              <a16:creationId xmlns:a16="http://schemas.microsoft.com/office/drawing/2014/main" id="{3AC8120D-C7D9-4848-B20F-5914AB939BBB}"/>
            </a:ext>
          </a:extLst>
        </xdr:cNvPr>
        <xdr:cNvSpPr/>
      </xdr:nvSpPr>
      <xdr:spPr>
        <a:xfrm>
          <a:off x="4584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9089</xdr:rowOff>
    </xdr:from>
    <xdr:ext cx="405111" cy="259045"/>
    <xdr:sp macro="" textlink="">
      <xdr:nvSpPr>
        <xdr:cNvPr id="75" name="【道路】&#10;有形固定資産減価償却率該当値テキスト">
          <a:extLst>
            <a:ext uri="{FF2B5EF4-FFF2-40B4-BE49-F238E27FC236}">
              <a16:creationId xmlns:a16="http://schemas.microsoft.com/office/drawing/2014/main" id="{C3E25594-054E-40D9-B1F1-CDB58E4B74F2}"/>
            </a:ext>
          </a:extLst>
        </xdr:cNvPr>
        <xdr:cNvSpPr txBox="1"/>
      </xdr:nvSpPr>
      <xdr:spPr>
        <a:xfrm>
          <a:off x="4673600" y="652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76" name="楕円 75">
          <a:extLst>
            <a:ext uri="{FF2B5EF4-FFF2-40B4-BE49-F238E27FC236}">
              <a16:creationId xmlns:a16="http://schemas.microsoft.com/office/drawing/2014/main" id="{FCE7FF52-C504-40B9-9232-F5F995A5EE80}"/>
            </a:ext>
          </a:extLst>
        </xdr:cNvPr>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37012</xdr:rowOff>
    </xdr:to>
    <xdr:cxnSp macro="">
      <xdr:nvCxnSpPr>
        <xdr:cNvPr id="77" name="直線コネクタ 76">
          <a:extLst>
            <a:ext uri="{FF2B5EF4-FFF2-40B4-BE49-F238E27FC236}">
              <a16:creationId xmlns:a16="http://schemas.microsoft.com/office/drawing/2014/main" id="{9221A51D-49AC-4771-BAF5-43D0554D2AE3}"/>
            </a:ext>
          </a:extLst>
        </xdr:cNvPr>
        <xdr:cNvCxnSpPr/>
      </xdr:nvCxnSpPr>
      <xdr:spPr>
        <a:xfrm>
          <a:off x="3797300" y="670233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111941</xdr:rowOff>
    </xdr:from>
    <xdr:to>
      <xdr:col>15</xdr:col>
      <xdr:colOff>101600</xdr:colOff>
      <xdr:row>39</xdr:row>
      <xdr:rowOff>42091</xdr:rowOff>
    </xdr:to>
    <xdr:sp macro="" textlink="">
      <xdr:nvSpPr>
        <xdr:cNvPr id="78" name="楕円 77">
          <a:extLst>
            <a:ext uri="{FF2B5EF4-FFF2-40B4-BE49-F238E27FC236}">
              <a16:creationId xmlns:a16="http://schemas.microsoft.com/office/drawing/2014/main" id="{2FF23C0F-6615-4B4C-91C8-D5205DE042C0}"/>
            </a:ext>
          </a:extLst>
        </xdr:cNvPr>
        <xdr:cNvSpPr/>
      </xdr:nvSpPr>
      <xdr:spPr>
        <a:xfrm>
          <a:off x="2857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162741</xdr:rowOff>
    </xdr:from>
    <xdr:to>
      <xdr:col>19</xdr:col>
      <xdr:colOff>177800</xdr:colOff>
      <xdr:row>39</xdr:row>
      <xdr:rowOff>15784</xdr:rowOff>
    </xdr:to>
    <xdr:cxnSp macro="">
      <xdr:nvCxnSpPr>
        <xdr:cNvPr id="79" name="直線コネクタ 78">
          <a:extLst>
            <a:ext uri="{FF2B5EF4-FFF2-40B4-BE49-F238E27FC236}">
              <a16:creationId xmlns:a16="http://schemas.microsoft.com/office/drawing/2014/main" id="{012212A9-69F2-41C4-928C-343E55106296}"/>
            </a:ext>
          </a:extLst>
        </xdr:cNvPr>
        <xdr:cNvCxnSpPr/>
      </xdr:nvCxnSpPr>
      <xdr:spPr>
        <a:xfrm>
          <a:off x="2908300" y="667784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90715</xdr:rowOff>
    </xdr:from>
    <xdr:to>
      <xdr:col>10</xdr:col>
      <xdr:colOff>165100</xdr:colOff>
      <xdr:row>39</xdr:row>
      <xdr:rowOff>20865</xdr:rowOff>
    </xdr:to>
    <xdr:sp macro="" textlink="">
      <xdr:nvSpPr>
        <xdr:cNvPr id="80" name="楕円 79">
          <a:extLst>
            <a:ext uri="{FF2B5EF4-FFF2-40B4-BE49-F238E27FC236}">
              <a16:creationId xmlns:a16="http://schemas.microsoft.com/office/drawing/2014/main" id="{82F06DDE-ED2E-4EAE-A098-F96B9732FF98}"/>
            </a:ext>
          </a:extLst>
        </xdr:cNvPr>
        <xdr:cNvSpPr/>
      </xdr:nvSpPr>
      <xdr:spPr>
        <a:xfrm>
          <a:off x="1968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141515</xdr:rowOff>
    </xdr:from>
    <xdr:to>
      <xdr:col>15</xdr:col>
      <xdr:colOff>50800</xdr:colOff>
      <xdr:row>38</xdr:row>
      <xdr:rowOff>162741</xdr:rowOff>
    </xdr:to>
    <xdr:cxnSp macro="">
      <xdr:nvCxnSpPr>
        <xdr:cNvPr id="81" name="直線コネクタ 80">
          <a:extLst>
            <a:ext uri="{FF2B5EF4-FFF2-40B4-BE49-F238E27FC236}">
              <a16:creationId xmlns:a16="http://schemas.microsoft.com/office/drawing/2014/main" id="{4621E38C-D2FC-4A88-A91D-95C106656BFD}"/>
            </a:ext>
          </a:extLst>
        </xdr:cNvPr>
        <xdr:cNvCxnSpPr/>
      </xdr:nvCxnSpPr>
      <xdr:spPr>
        <a:xfrm>
          <a:off x="2019300" y="665661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69487</xdr:rowOff>
    </xdr:from>
    <xdr:to>
      <xdr:col>6</xdr:col>
      <xdr:colOff>38100</xdr:colOff>
      <xdr:row>38</xdr:row>
      <xdr:rowOff>171087</xdr:rowOff>
    </xdr:to>
    <xdr:sp macro="" textlink="">
      <xdr:nvSpPr>
        <xdr:cNvPr id="82" name="楕円 81">
          <a:extLst>
            <a:ext uri="{FF2B5EF4-FFF2-40B4-BE49-F238E27FC236}">
              <a16:creationId xmlns:a16="http://schemas.microsoft.com/office/drawing/2014/main" id="{80589B72-0987-4E91-87BC-8EB3F6E143C6}"/>
            </a:ext>
          </a:extLst>
        </xdr:cNvPr>
        <xdr:cNvSpPr/>
      </xdr:nvSpPr>
      <xdr:spPr>
        <a:xfrm>
          <a:off x="1079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120287</xdr:rowOff>
    </xdr:from>
    <xdr:to>
      <xdr:col>10</xdr:col>
      <xdr:colOff>114300</xdr:colOff>
      <xdr:row>38</xdr:row>
      <xdr:rowOff>141515</xdr:rowOff>
    </xdr:to>
    <xdr:cxnSp macro="">
      <xdr:nvCxnSpPr>
        <xdr:cNvPr id="83" name="直線コネクタ 82">
          <a:extLst>
            <a:ext uri="{FF2B5EF4-FFF2-40B4-BE49-F238E27FC236}">
              <a16:creationId xmlns:a16="http://schemas.microsoft.com/office/drawing/2014/main" id="{D4376D42-63CE-4ADC-B1DE-E3093A76CF0C}"/>
            </a:ext>
          </a:extLst>
        </xdr:cNvPr>
        <xdr:cNvCxnSpPr/>
      </xdr:nvCxnSpPr>
      <xdr:spPr>
        <a:xfrm>
          <a:off x="1130300" y="66353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4930E1B4-E6DC-4B83-A2C7-46D73F85DF2C}"/>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41BD9172-1F2F-4999-90E4-22886AF2E417}"/>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3101</xdr:rowOff>
    </xdr:from>
    <xdr:ext cx="405111" cy="259045"/>
    <xdr:sp macro="" textlink="">
      <xdr:nvSpPr>
        <xdr:cNvPr id="86" name="n_3aveValue【道路】&#10;有形固定資産減価償却率">
          <a:extLst>
            <a:ext uri="{FF2B5EF4-FFF2-40B4-BE49-F238E27FC236}">
              <a16:creationId xmlns:a16="http://schemas.microsoft.com/office/drawing/2014/main" id="{58E0A33A-BD04-4975-B79E-A82CA76936BA}"/>
            </a:ext>
          </a:extLst>
        </xdr:cNvPr>
        <xdr:cNvSpPr txBox="1"/>
      </xdr:nvSpPr>
      <xdr:spPr>
        <a:xfrm>
          <a:off x="1816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a:extLst>
            <a:ext uri="{FF2B5EF4-FFF2-40B4-BE49-F238E27FC236}">
              <a16:creationId xmlns:a16="http://schemas.microsoft.com/office/drawing/2014/main" id="{FF5158F8-C7C0-4ABE-B4EF-E30A1A2F2EEC}"/>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83111</xdr:rowOff>
    </xdr:from>
    <xdr:ext cx="405111" cy="259045"/>
    <xdr:sp macro="" textlink="">
      <xdr:nvSpPr>
        <xdr:cNvPr id="88" name="n_1mainValue【道路】&#10;有形固定資産減価償却率">
          <a:extLst>
            <a:ext uri="{FF2B5EF4-FFF2-40B4-BE49-F238E27FC236}">
              <a16:creationId xmlns:a16="http://schemas.microsoft.com/office/drawing/2014/main" id="{B4CD7A87-0B1E-4777-AA41-D705F7832F56}"/>
            </a:ext>
          </a:extLst>
        </xdr:cNvPr>
        <xdr:cNvSpPr txBox="1"/>
      </xdr:nvSpPr>
      <xdr:spPr>
        <a:xfrm>
          <a:off x="35820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58619</xdr:rowOff>
    </xdr:from>
    <xdr:ext cx="405111" cy="259045"/>
    <xdr:sp macro="" textlink="">
      <xdr:nvSpPr>
        <xdr:cNvPr id="89" name="n_2mainValue【道路】&#10;有形固定資産減価償却率">
          <a:extLst>
            <a:ext uri="{FF2B5EF4-FFF2-40B4-BE49-F238E27FC236}">
              <a16:creationId xmlns:a16="http://schemas.microsoft.com/office/drawing/2014/main" id="{1E7749FD-B88B-4AE2-9FFE-B6ED4BE87A0E}"/>
            </a:ext>
          </a:extLst>
        </xdr:cNvPr>
        <xdr:cNvSpPr txBox="1"/>
      </xdr:nvSpPr>
      <xdr:spPr>
        <a:xfrm>
          <a:off x="2705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90" name="n_3mainValue【道路】&#10;有形固定資産減価償却率">
          <a:extLst>
            <a:ext uri="{FF2B5EF4-FFF2-40B4-BE49-F238E27FC236}">
              <a16:creationId xmlns:a16="http://schemas.microsoft.com/office/drawing/2014/main" id="{6757AB85-F04A-4AC0-B159-C491F37CF6EA}"/>
            </a:ext>
          </a:extLst>
        </xdr:cNvPr>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91" name="n_4mainValue【道路】&#10;有形固定資産減価償却率">
          <a:extLst>
            <a:ext uri="{FF2B5EF4-FFF2-40B4-BE49-F238E27FC236}">
              <a16:creationId xmlns:a16="http://schemas.microsoft.com/office/drawing/2014/main" id="{F2666727-720F-48DF-8D5D-A0757C788DB7}"/>
            </a:ext>
          </a:extLst>
        </xdr:cNvPr>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B0EA7B1-69C3-4A28-B115-EFC6398A470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1F5B43E-9B38-4E09-9472-882383E186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77B9C3F-4AE8-4078-A466-B3947C1E1DF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6DE1786-A6EB-41D5-A71F-A774ABB7B31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64B42E2-AF7B-482C-AACF-00B5EF42570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5378027-222A-4BEA-8D20-CE20E537DD5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BC838D4-F7A0-4FB3-9C63-1E8F7DBCAB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3549F75-E6F8-499B-93AA-B9093AEC7C2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0DA5592-C88A-42DF-A18A-D39DE3B28C2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3C6F52B-9343-450D-9D09-87675603703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83DB4770-E1D4-4B77-BB4A-20E1DDC6C12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4AFF797-701D-43D7-A241-E7AEACEC6B5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FD3BC32-C9EC-4CDD-BB18-95D85E09B95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3FF13C34-D855-43E3-AC29-2591DB5A11E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A09579C-BA4D-4824-B94C-34D905F6886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32B00EE3-064D-40C6-9427-8F820FE5123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C752462-E9A8-4C25-9EF2-F4B5C4B648A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66140D1C-B331-41B0-A61E-772D4D15D8A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1A3EB2A-5305-4CDA-A539-409F7CEAC40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F0A5E88B-19DD-4A50-9C98-F91197E6BC7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665231AA-BA88-4092-AD03-1297D420222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657DD9EB-4971-4A8F-AB6F-46DBCA833C8A}"/>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B2732DBB-1B92-4E3C-8E77-68C3E40DFA5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86763A3F-E1E9-4AC2-9992-DAF5AAF9C38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448595F4-404C-456D-B52D-D62DF7BA15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1695466F-DC2D-4B11-B3E1-7DB4D3131F23}"/>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3342E2D8-6E80-431F-89A7-7548A3CCFA04}"/>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E418BC8D-AA5B-4DE8-9C56-989D33B2F8B2}"/>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B5D4A7EB-6534-4B16-8549-7BB30040B941}"/>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01714C0B-49B9-4C35-8826-C36A0097DA58}"/>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22" name="【道路】&#10;一人当たり延長平均値テキスト">
          <a:extLst>
            <a:ext uri="{FF2B5EF4-FFF2-40B4-BE49-F238E27FC236}">
              <a16:creationId xmlns:a16="http://schemas.microsoft.com/office/drawing/2014/main" id="{8715B245-6277-49DC-AAAD-EA21E5E2701A}"/>
            </a:ext>
          </a:extLst>
        </xdr:cNvPr>
        <xdr:cNvSpPr txBox="1"/>
      </xdr:nvSpPr>
      <xdr:spPr>
        <a:xfrm>
          <a:off x="10515600" y="663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7D746666-7B41-4C1C-9E05-10AE0C9AE6A6}"/>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441A54F7-E398-44BE-BBFC-BD4A870B34D7}"/>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37F231F0-AEF4-43A2-B4A3-2198659808AC}"/>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69830</xdr:rowOff>
    </xdr:from>
    <xdr:to>
      <xdr:col>41</xdr:col>
      <xdr:colOff>101600</xdr:colOff>
      <xdr:row>39</xdr:row>
      <xdr:rowOff>171430</xdr:rowOff>
    </xdr:to>
    <xdr:sp macro="" textlink="">
      <xdr:nvSpPr>
        <xdr:cNvPr id="126" name="フローチャート: 判断 125">
          <a:extLst>
            <a:ext uri="{FF2B5EF4-FFF2-40B4-BE49-F238E27FC236}">
              <a16:creationId xmlns:a16="http://schemas.microsoft.com/office/drawing/2014/main" id="{069B5B4B-D354-428C-826C-0508E82512E2}"/>
            </a:ext>
          </a:extLst>
        </xdr:cNvPr>
        <xdr:cNvSpPr/>
      </xdr:nvSpPr>
      <xdr:spPr>
        <a:xfrm>
          <a:off x="7810500" y="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80558</xdr:rowOff>
    </xdr:from>
    <xdr:to>
      <xdr:col>36</xdr:col>
      <xdr:colOff>165100</xdr:colOff>
      <xdr:row>40</xdr:row>
      <xdr:rowOff>10708</xdr:rowOff>
    </xdr:to>
    <xdr:sp macro="" textlink="">
      <xdr:nvSpPr>
        <xdr:cNvPr id="127" name="フローチャート: 判断 126">
          <a:extLst>
            <a:ext uri="{FF2B5EF4-FFF2-40B4-BE49-F238E27FC236}">
              <a16:creationId xmlns:a16="http://schemas.microsoft.com/office/drawing/2014/main" id="{E8215FA5-DD6D-448B-BF82-28D5CFA0EFDC}"/>
            </a:ext>
          </a:extLst>
        </xdr:cNvPr>
        <xdr:cNvSpPr/>
      </xdr:nvSpPr>
      <xdr:spPr>
        <a:xfrm>
          <a:off x="6921500" y="676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3ED1A67-4B91-45B1-BD36-4AA2057D4F5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C0C60D6-024E-4AEC-BAD1-EBF591E851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628107B-0632-4366-BB52-037AE6B2524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6903185-AF0E-4C0A-94A4-42C1280D7CD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840E105C-E2BB-4CE1-BA68-6382EB05090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153138</xdr:rowOff>
    </xdr:from>
    <xdr:to>
      <xdr:col>55</xdr:col>
      <xdr:colOff>50800</xdr:colOff>
      <xdr:row>38</xdr:row>
      <xdr:rowOff>83288</xdr:rowOff>
    </xdr:to>
    <xdr:sp macro="" textlink="">
      <xdr:nvSpPr>
        <xdr:cNvPr id="133" name="楕円 132">
          <a:extLst>
            <a:ext uri="{FF2B5EF4-FFF2-40B4-BE49-F238E27FC236}">
              <a16:creationId xmlns:a16="http://schemas.microsoft.com/office/drawing/2014/main" id="{96C1B2EA-29A9-4C55-B06F-FC9C812F15E3}"/>
            </a:ext>
          </a:extLst>
        </xdr:cNvPr>
        <xdr:cNvSpPr/>
      </xdr:nvSpPr>
      <xdr:spPr>
        <a:xfrm>
          <a:off x="10426700" y="649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4565</xdr:rowOff>
    </xdr:from>
    <xdr:ext cx="534377" cy="259045"/>
    <xdr:sp macro="" textlink="">
      <xdr:nvSpPr>
        <xdr:cNvPr id="134" name="【道路】&#10;一人当たり延長該当値テキスト">
          <a:extLst>
            <a:ext uri="{FF2B5EF4-FFF2-40B4-BE49-F238E27FC236}">
              <a16:creationId xmlns:a16="http://schemas.microsoft.com/office/drawing/2014/main" id="{C098873A-6B8B-4FDB-8115-AF8A1ABE4F0D}"/>
            </a:ext>
          </a:extLst>
        </xdr:cNvPr>
        <xdr:cNvSpPr txBox="1"/>
      </xdr:nvSpPr>
      <xdr:spPr>
        <a:xfrm>
          <a:off x="10515600" y="634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69748</xdr:rowOff>
    </xdr:from>
    <xdr:to>
      <xdr:col>50</xdr:col>
      <xdr:colOff>165100</xdr:colOff>
      <xdr:row>37</xdr:row>
      <xdr:rowOff>171348</xdr:rowOff>
    </xdr:to>
    <xdr:sp macro="" textlink="">
      <xdr:nvSpPr>
        <xdr:cNvPr id="135" name="楕円 134">
          <a:extLst>
            <a:ext uri="{FF2B5EF4-FFF2-40B4-BE49-F238E27FC236}">
              <a16:creationId xmlns:a16="http://schemas.microsoft.com/office/drawing/2014/main" id="{383A11BC-2F1D-4F7E-B798-03C54AB0EBE8}"/>
            </a:ext>
          </a:extLst>
        </xdr:cNvPr>
        <xdr:cNvSpPr/>
      </xdr:nvSpPr>
      <xdr:spPr>
        <a:xfrm>
          <a:off x="9588500" y="64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120548</xdr:rowOff>
    </xdr:from>
    <xdr:to>
      <xdr:col>55</xdr:col>
      <xdr:colOff>0</xdr:colOff>
      <xdr:row>38</xdr:row>
      <xdr:rowOff>32489</xdr:rowOff>
    </xdr:to>
    <xdr:cxnSp macro="">
      <xdr:nvCxnSpPr>
        <xdr:cNvPr id="136" name="直線コネクタ 135">
          <a:extLst>
            <a:ext uri="{FF2B5EF4-FFF2-40B4-BE49-F238E27FC236}">
              <a16:creationId xmlns:a16="http://schemas.microsoft.com/office/drawing/2014/main" id="{CBF706E0-40ED-4631-B53B-01332FA92072}"/>
            </a:ext>
          </a:extLst>
        </xdr:cNvPr>
        <xdr:cNvCxnSpPr/>
      </xdr:nvCxnSpPr>
      <xdr:spPr>
        <a:xfrm>
          <a:off x="9639300" y="6464198"/>
          <a:ext cx="838200" cy="8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91253</xdr:rowOff>
    </xdr:from>
    <xdr:to>
      <xdr:col>46</xdr:col>
      <xdr:colOff>38100</xdr:colOff>
      <xdr:row>38</xdr:row>
      <xdr:rowOff>21403</xdr:rowOff>
    </xdr:to>
    <xdr:sp macro="" textlink="">
      <xdr:nvSpPr>
        <xdr:cNvPr id="137" name="楕円 136">
          <a:extLst>
            <a:ext uri="{FF2B5EF4-FFF2-40B4-BE49-F238E27FC236}">
              <a16:creationId xmlns:a16="http://schemas.microsoft.com/office/drawing/2014/main" id="{A2227816-06FF-49F0-B88B-9F1FE54C00AB}"/>
            </a:ext>
          </a:extLst>
        </xdr:cNvPr>
        <xdr:cNvSpPr/>
      </xdr:nvSpPr>
      <xdr:spPr>
        <a:xfrm>
          <a:off x="8699500" y="64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120548</xdr:rowOff>
    </xdr:from>
    <xdr:to>
      <xdr:col>50</xdr:col>
      <xdr:colOff>114300</xdr:colOff>
      <xdr:row>37</xdr:row>
      <xdr:rowOff>142053</xdr:rowOff>
    </xdr:to>
    <xdr:cxnSp macro="">
      <xdr:nvCxnSpPr>
        <xdr:cNvPr id="138" name="直線コネクタ 137">
          <a:extLst>
            <a:ext uri="{FF2B5EF4-FFF2-40B4-BE49-F238E27FC236}">
              <a16:creationId xmlns:a16="http://schemas.microsoft.com/office/drawing/2014/main" id="{E7E0CDD5-5240-4EB4-9C60-4096BED12B4C}"/>
            </a:ext>
          </a:extLst>
        </xdr:cNvPr>
        <xdr:cNvCxnSpPr/>
      </xdr:nvCxnSpPr>
      <xdr:spPr>
        <a:xfrm flipV="1">
          <a:off x="8750300" y="6464198"/>
          <a:ext cx="889000" cy="2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115354</xdr:rowOff>
    </xdr:from>
    <xdr:to>
      <xdr:col>41</xdr:col>
      <xdr:colOff>101600</xdr:colOff>
      <xdr:row>38</xdr:row>
      <xdr:rowOff>45504</xdr:rowOff>
    </xdr:to>
    <xdr:sp macro="" textlink="">
      <xdr:nvSpPr>
        <xdr:cNvPr id="139" name="楕円 138">
          <a:extLst>
            <a:ext uri="{FF2B5EF4-FFF2-40B4-BE49-F238E27FC236}">
              <a16:creationId xmlns:a16="http://schemas.microsoft.com/office/drawing/2014/main" id="{92924800-B6C7-441B-8467-EB97470433A6}"/>
            </a:ext>
          </a:extLst>
        </xdr:cNvPr>
        <xdr:cNvSpPr/>
      </xdr:nvSpPr>
      <xdr:spPr>
        <a:xfrm>
          <a:off x="7810500" y="64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142053</xdr:rowOff>
    </xdr:from>
    <xdr:to>
      <xdr:col>45</xdr:col>
      <xdr:colOff>177800</xdr:colOff>
      <xdr:row>37</xdr:row>
      <xdr:rowOff>166154</xdr:rowOff>
    </xdr:to>
    <xdr:cxnSp macro="">
      <xdr:nvCxnSpPr>
        <xdr:cNvPr id="140" name="直線コネクタ 139">
          <a:extLst>
            <a:ext uri="{FF2B5EF4-FFF2-40B4-BE49-F238E27FC236}">
              <a16:creationId xmlns:a16="http://schemas.microsoft.com/office/drawing/2014/main" id="{6EBE0CA5-9B37-4A29-93E9-95F6D63A21AC}"/>
            </a:ext>
          </a:extLst>
        </xdr:cNvPr>
        <xdr:cNvCxnSpPr/>
      </xdr:nvCxnSpPr>
      <xdr:spPr>
        <a:xfrm flipV="1">
          <a:off x="7861300" y="6485703"/>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132254</xdr:rowOff>
    </xdr:from>
    <xdr:to>
      <xdr:col>36</xdr:col>
      <xdr:colOff>165100</xdr:colOff>
      <xdr:row>38</xdr:row>
      <xdr:rowOff>62404</xdr:rowOff>
    </xdr:to>
    <xdr:sp macro="" textlink="">
      <xdr:nvSpPr>
        <xdr:cNvPr id="141" name="楕円 140">
          <a:extLst>
            <a:ext uri="{FF2B5EF4-FFF2-40B4-BE49-F238E27FC236}">
              <a16:creationId xmlns:a16="http://schemas.microsoft.com/office/drawing/2014/main" id="{809BD739-55BA-42E3-B8BA-7CD5C12C91C6}"/>
            </a:ext>
          </a:extLst>
        </xdr:cNvPr>
        <xdr:cNvSpPr/>
      </xdr:nvSpPr>
      <xdr:spPr>
        <a:xfrm>
          <a:off x="6921500" y="647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166154</xdr:rowOff>
    </xdr:from>
    <xdr:to>
      <xdr:col>41</xdr:col>
      <xdr:colOff>50800</xdr:colOff>
      <xdr:row>38</xdr:row>
      <xdr:rowOff>11604</xdr:rowOff>
    </xdr:to>
    <xdr:cxnSp macro="">
      <xdr:nvCxnSpPr>
        <xdr:cNvPr id="142" name="直線コネクタ 141">
          <a:extLst>
            <a:ext uri="{FF2B5EF4-FFF2-40B4-BE49-F238E27FC236}">
              <a16:creationId xmlns:a16="http://schemas.microsoft.com/office/drawing/2014/main" id="{C2062299-5A9E-47C5-896A-9EEA003E781F}"/>
            </a:ext>
          </a:extLst>
        </xdr:cNvPr>
        <xdr:cNvCxnSpPr/>
      </xdr:nvCxnSpPr>
      <xdr:spPr>
        <a:xfrm flipV="1">
          <a:off x="6972300" y="6509804"/>
          <a:ext cx="8890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82351</xdr:rowOff>
    </xdr:from>
    <xdr:ext cx="534377" cy="259045"/>
    <xdr:sp macro="" textlink="">
      <xdr:nvSpPr>
        <xdr:cNvPr id="143" name="n_1aveValue【道路】&#10;一人当たり延長">
          <a:extLst>
            <a:ext uri="{FF2B5EF4-FFF2-40B4-BE49-F238E27FC236}">
              <a16:creationId xmlns:a16="http://schemas.microsoft.com/office/drawing/2014/main" id="{1A47E6A9-66D5-4DCF-A454-5242F00334E5}"/>
            </a:ext>
          </a:extLst>
        </xdr:cNvPr>
        <xdr:cNvSpPr txBox="1"/>
      </xdr:nvSpPr>
      <xdr:spPr>
        <a:xfrm>
          <a:off x="93594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94712</xdr:rowOff>
    </xdr:from>
    <xdr:ext cx="534377" cy="259045"/>
    <xdr:sp macro="" textlink="">
      <xdr:nvSpPr>
        <xdr:cNvPr id="144" name="n_2aveValue【道路】&#10;一人当たり延長">
          <a:extLst>
            <a:ext uri="{FF2B5EF4-FFF2-40B4-BE49-F238E27FC236}">
              <a16:creationId xmlns:a16="http://schemas.microsoft.com/office/drawing/2014/main" id="{637EF799-254B-4F0D-B381-7D1AC4BA7F87}"/>
            </a:ext>
          </a:extLst>
        </xdr:cNvPr>
        <xdr:cNvSpPr txBox="1"/>
      </xdr:nvSpPr>
      <xdr:spPr>
        <a:xfrm>
          <a:off x="8483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162557</xdr:rowOff>
    </xdr:from>
    <xdr:ext cx="534377" cy="259045"/>
    <xdr:sp macro="" textlink="">
      <xdr:nvSpPr>
        <xdr:cNvPr id="145" name="n_3aveValue【道路】&#10;一人当たり延長">
          <a:extLst>
            <a:ext uri="{FF2B5EF4-FFF2-40B4-BE49-F238E27FC236}">
              <a16:creationId xmlns:a16="http://schemas.microsoft.com/office/drawing/2014/main" id="{9187BB5C-A9F6-4A89-BB60-5C1DED1FF0B1}"/>
            </a:ext>
          </a:extLst>
        </xdr:cNvPr>
        <xdr:cNvSpPr txBox="1"/>
      </xdr:nvSpPr>
      <xdr:spPr>
        <a:xfrm>
          <a:off x="7594111" y="684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1835</xdr:rowOff>
    </xdr:from>
    <xdr:ext cx="534377" cy="259045"/>
    <xdr:sp macro="" textlink="">
      <xdr:nvSpPr>
        <xdr:cNvPr id="146" name="n_4aveValue【道路】&#10;一人当たり延長">
          <a:extLst>
            <a:ext uri="{FF2B5EF4-FFF2-40B4-BE49-F238E27FC236}">
              <a16:creationId xmlns:a16="http://schemas.microsoft.com/office/drawing/2014/main" id="{C32EA4AD-C221-4720-B931-155744823A26}"/>
            </a:ext>
          </a:extLst>
        </xdr:cNvPr>
        <xdr:cNvSpPr txBox="1"/>
      </xdr:nvSpPr>
      <xdr:spPr>
        <a:xfrm>
          <a:off x="6705111" y="685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16425</xdr:rowOff>
    </xdr:from>
    <xdr:ext cx="534377" cy="259045"/>
    <xdr:sp macro="" textlink="">
      <xdr:nvSpPr>
        <xdr:cNvPr id="147" name="n_1mainValue【道路】&#10;一人当たり延長">
          <a:extLst>
            <a:ext uri="{FF2B5EF4-FFF2-40B4-BE49-F238E27FC236}">
              <a16:creationId xmlns:a16="http://schemas.microsoft.com/office/drawing/2014/main" id="{B1515D9C-2ACE-4752-803D-F6599E37B3DF}"/>
            </a:ext>
          </a:extLst>
        </xdr:cNvPr>
        <xdr:cNvSpPr txBox="1"/>
      </xdr:nvSpPr>
      <xdr:spPr>
        <a:xfrm>
          <a:off x="9359411" y="61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37930</xdr:rowOff>
    </xdr:from>
    <xdr:ext cx="534377" cy="259045"/>
    <xdr:sp macro="" textlink="">
      <xdr:nvSpPr>
        <xdr:cNvPr id="148" name="n_2mainValue【道路】&#10;一人当たり延長">
          <a:extLst>
            <a:ext uri="{FF2B5EF4-FFF2-40B4-BE49-F238E27FC236}">
              <a16:creationId xmlns:a16="http://schemas.microsoft.com/office/drawing/2014/main" id="{558706DC-52E9-40AF-98A4-44160BC2003E}"/>
            </a:ext>
          </a:extLst>
        </xdr:cNvPr>
        <xdr:cNvSpPr txBox="1"/>
      </xdr:nvSpPr>
      <xdr:spPr>
        <a:xfrm>
          <a:off x="8483111" y="62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62031</xdr:rowOff>
    </xdr:from>
    <xdr:ext cx="534377" cy="259045"/>
    <xdr:sp macro="" textlink="">
      <xdr:nvSpPr>
        <xdr:cNvPr id="149" name="n_3mainValue【道路】&#10;一人当たり延長">
          <a:extLst>
            <a:ext uri="{FF2B5EF4-FFF2-40B4-BE49-F238E27FC236}">
              <a16:creationId xmlns:a16="http://schemas.microsoft.com/office/drawing/2014/main" id="{96DA0373-F488-431B-8005-9F1BCF3E9E22}"/>
            </a:ext>
          </a:extLst>
        </xdr:cNvPr>
        <xdr:cNvSpPr txBox="1"/>
      </xdr:nvSpPr>
      <xdr:spPr>
        <a:xfrm>
          <a:off x="7594111" y="623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78931</xdr:rowOff>
    </xdr:from>
    <xdr:ext cx="534377" cy="259045"/>
    <xdr:sp macro="" textlink="">
      <xdr:nvSpPr>
        <xdr:cNvPr id="150" name="n_4mainValue【道路】&#10;一人当たり延長">
          <a:extLst>
            <a:ext uri="{FF2B5EF4-FFF2-40B4-BE49-F238E27FC236}">
              <a16:creationId xmlns:a16="http://schemas.microsoft.com/office/drawing/2014/main" id="{9F94536E-6E45-47C1-A040-E64554672D1F}"/>
            </a:ext>
          </a:extLst>
        </xdr:cNvPr>
        <xdr:cNvSpPr txBox="1"/>
      </xdr:nvSpPr>
      <xdr:spPr>
        <a:xfrm>
          <a:off x="6705111" y="625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EBC7457-B824-415B-8D59-2D718089FD2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77D0B3A-B284-4295-A39B-76E09D8320D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BC63EAC1-D09D-4A43-9AEB-DBF45D2BF5C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D25A634-5BDA-45D5-B56E-9A7C1BAFEFD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931EBAD-899A-4D65-8A1C-06C5C7C79C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66E01B52-80F4-44E3-BCE8-CAB7CE2F09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864B791-F19B-4ECC-BF86-22C7C583C54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A2FDABE-9E8C-477A-81B5-B3A1EAFE4A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6369B5B-4C93-4D91-9A57-4A086CE3B0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B954F7C-E81B-4AA9-8045-CD9E6591E03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CFE80EBB-7B78-4EDD-B547-94E7F3D0C8A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305F95CC-6D72-4828-8572-A488C4A5526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EF0FB82A-E31C-4928-B71C-70383DA9672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45BBADFE-21B8-4773-AF19-07ECCA0D1BB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7DE8315A-82C7-44C0-BB0D-A9F90FE9F52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11A13F28-942F-4008-BEA0-5C646B6A695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872711C3-4EF5-403D-90B5-1EF2A58FD83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6BEADE3D-45DF-45B2-BFE6-A76A18C53DF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16D2D3DA-DF5C-4BED-B3B9-5F2A4A574A9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676D0624-D529-41C8-895D-6E3B11858B6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765FAD45-3F02-4954-B952-5466D337B6C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6F2C52A8-47FC-478A-8D86-B52D99450A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14511D0-748A-4E9D-984B-366A3A94890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5723113F-1DF7-4885-A7E1-8E6061E3DF9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C250A629-513C-494A-9F58-F647372F73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160863BB-D7EC-4D38-957C-64F5D863FCBE}"/>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BEB8B290-12EA-4735-9615-8822BC74F5E0}"/>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BA7BAAAF-5D5B-4F95-9F99-345EE6B6FEEC}"/>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EEA3448F-4D46-482B-A4E9-F9407070680E}"/>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FC19297F-3220-4AF4-8ED1-F91037EC1636}"/>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607F4134-DF59-4E2B-8C31-4F64FE0DEA91}"/>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04BF2543-11FD-4EC2-9451-B99CA5AFB6F1}"/>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1B9D003F-ED68-4C95-B44C-D893A5CF52A2}"/>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C6D79882-2312-4FED-AED7-F5995F5E9754}"/>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5" name="フローチャート: 判断 184">
          <a:extLst>
            <a:ext uri="{FF2B5EF4-FFF2-40B4-BE49-F238E27FC236}">
              <a16:creationId xmlns:a16="http://schemas.microsoft.com/office/drawing/2014/main" id="{15457978-B4A7-4142-A26A-A3A5EB3E6E65}"/>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6" name="フローチャート: 判断 185">
          <a:extLst>
            <a:ext uri="{FF2B5EF4-FFF2-40B4-BE49-F238E27FC236}">
              <a16:creationId xmlns:a16="http://schemas.microsoft.com/office/drawing/2014/main" id="{A4CB6E9F-0BA5-46F0-BBFB-C404B1C4EF58}"/>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2E4F29A-016F-45C8-B5A3-034A6B8B19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9524380-E7B6-4B7C-93D8-D6A8A92DCDA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3DB8457-E63A-4C3A-BECE-F77FFAE4EDF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05853CE-6CC3-4CD5-833B-1739393E1E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6B71C24-21D2-4772-8ADF-261D1823580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92" name="楕円 191">
          <a:extLst>
            <a:ext uri="{FF2B5EF4-FFF2-40B4-BE49-F238E27FC236}">
              <a16:creationId xmlns:a16="http://schemas.microsoft.com/office/drawing/2014/main" id="{E596FCA7-5832-4F9B-BD8C-A82A01666908}"/>
            </a:ext>
          </a:extLst>
        </xdr:cNvPr>
        <xdr:cNvSpPr/>
      </xdr:nvSpPr>
      <xdr:spPr>
        <a:xfrm>
          <a:off x="4584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10903</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C6F94056-3B60-43C2-AA69-4A0C6937AA46}"/>
            </a:ext>
          </a:extLst>
        </xdr:cNvPr>
        <xdr:cNvSpPr txBox="1"/>
      </xdr:nvSpPr>
      <xdr:spPr>
        <a:xfrm>
          <a:off x="4673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21046</xdr:rowOff>
    </xdr:from>
    <xdr:to>
      <xdr:col>20</xdr:col>
      <xdr:colOff>38100</xdr:colOff>
      <xdr:row>61</xdr:row>
      <xdr:rowOff>122646</xdr:rowOff>
    </xdr:to>
    <xdr:sp macro="" textlink="">
      <xdr:nvSpPr>
        <xdr:cNvPr id="194" name="楕円 193">
          <a:extLst>
            <a:ext uri="{FF2B5EF4-FFF2-40B4-BE49-F238E27FC236}">
              <a16:creationId xmlns:a16="http://schemas.microsoft.com/office/drawing/2014/main" id="{E162C044-3B34-4E33-9ED9-F87B3CE7A18E}"/>
            </a:ext>
          </a:extLst>
        </xdr:cNvPr>
        <xdr:cNvSpPr/>
      </xdr:nvSpPr>
      <xdr:spPr>
        <a:xfrm>
          <a:off x="3746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71846</xdr:rowOff>
    </xdr:from>
    <xdr:to>
      <xdr:col>24</xdr:col>
      <xdr:colOff>63500</xdr:colOff>
      <xdr:row>61</xdr:row>
      <xdr:rowOff>83276</xdr:rowOff>
    </xdr:to>
    <xdr:cxnSp macro="">
      <xdr:nvCxnSpPr>
        <xdr:cNvPr id="195" name="直線コネクタ 194">
          <a:extLst>
            <a:ext uri="{FF2B5EF4-FFF2-40B4-BE49-F238E27FC236}">
              <a16:creationId xmlns:a16="http://schemas.microsoft.com/office/drawing/2014/main" id="{1D09CD5C-A1CD-4158-B605-F539E946A06D}"/>
            </a:ext>
          </a:extLst>
        </xdr:cNvPr>
        <xdr:cNvCxnSpPr/>
      </xdr:nvCxnSpPr>
      <xdr:spPr>
        <a:xfrm>
          <a:off x="3797300" y="1053029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25944</xdr:rowOff>
    </xdr:from>
    <xdr:to>
      <xdr:col>15</xdr:col>
      <xdr:colOff>101600</xdr:colOff>
      <xdr:row>61</xdr:row>
      <xdr:rowOff>127544</xdr:rowOff>
    </xdr:to>
    <xdr:sp macro="" textlink="">
      <xdr:nvSpPr>
        <xdr:cNvPr id="196" name="楕円 195">
          <a:extLst>
            <a:ext uri="{FF2B5EF4-FFF2-40B4-BE49-F238E27FC236}">
              <a16:creationId xmlns:a16="http://schemas.microsoft.com/office/drawing/2014/main" id="{3403112D-BF56-4E47-B4A9-04D7B8F1A6F4}"/>
            </a:ext>
          </a:extLst>
        </xdr:cNvPr>
        <xdr:cNvSpPr/>
      </xdr:nvSpPr>
      <xdr:spPr>
        <a:xfrm>
          <a:off x="2857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76744</xdr:rowOff>
    </xdr:to>
    <xdr:cxnSp macro="">
      <xdr:nvCxnSpPr>
        <xdr:cNvPr id="197" name="直線コネクタ 196">
          <a:extLst>
            <a:ext uri="{FF2B5EF4-FFF2-40B4-BE49-F238E27FC236}">
              <a16:creationId xmlns:a16="http://schemas.microsoft.com/office/drawing/2014/main" id="{ED8DDAB7-C121-4BB8-BFC9-BEE98554197D}"/>
            </a:ext>
          </a:extLst>
        </xdr:cNvPr>
        <xdr:cNvCxnSpPr/>
      </xdr:nvCxnSpPr>
      <xdr:spPr>
        <a:xfrm flipV="1">
          <a:off x="2908300" y="105302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98" name="楕円 197">
          <a:extLst>
            <a:ext uri="{FF2B5EF4-FFF2-40B4-BE49-F238E27FC236}">
              <a16:creationId xmlns:a16="http://schemas.microsoft.com/office/drawing/2014/main" id="{F5B63B52-BC12-4CAA-9291-FE7FFADBAE9A}"/>
            </a:ext>
          </a:extLst>
        </xdr:cNvPr>
        <xdr:cNvSpPr/>
      </xdr:nvSpPr>
      <xdr:spPr>
        <a:xfrm>
          <a:off x="196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73478</xdr:rowOff>
    </xdr:from>
    <xdr:to>
      <xdr:col>15</xdr:col>
      <xdr:colOff>50800</xdr:colOff>
      <xdr:row>61</xdr:row>
      <xdr:rowOff>76744</xdr:rowOff>
    </xdr:to>
    <xdr:cxnSp macro="">
      <xdr:nvCxnSpPr>
        <xdr:cNvPr id="199" name="直線コネクタ 198">
          <a:extLst>
            <a:ext uri="{FF2B5EF4-FFF2-40B4-BE49-F238E27FC236}">
              <a16:creationId xmlns:a16="http://schemas.microsoft.com/office/drawing/2014/main" id="{05CF1746-4566-4811-A780-69B16EE933B3}"/>
            </a:ext>
          </a:extLst>
        </xdr:cNvPr>
        <xdr:cNvCxnSpPr/>
      </xdr:nvCxnSpPr>
      <xdr:spPr>
        <a:xfrm>
          <a:off x="2019300" y="105319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21046</xdr:rowOff>
    </xdr:from>
    <xdr:to>
      <xdr:col>6</xdr:col>
      <xdr:colOff>38100</xdr:colOff>
      <xdr:row>61</xdr:row>
      <xdr:rowOff>122646</xdr:rowOff>
    </xdr:to>
    <xdr:sp macro="" textlink="">
      <xdr:nvSpPr>
        <xdr:cNvPr id="200" name="楕円 199">
          <a:extLst>
            <a:ext uri="{FF2B5EF4-FFF2-40B4-BE49-F238E27FC236}">
              <a16:creationId xmlns:a16="http://schemas.microsoft.com/office/drawing/2014/main" id="{D69F396B-786C-4056-B5B1-0F7C69B01E71}"/>
            </a:ext>
          </a:extLst>
        </xdr:cNvPr>
        <xdr:cNvSpPr/>
      </xdr:nvSpPr>
      <xdr:spPr>
        <a:xfrm>
          <a:off x="1079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71846</xdr:rowOff>
    </xdr:from>
    <xdr:to>
      <xdr:col>10</xdr:col>
      <xdr:colOff>114300</xdr:colOff>
      <xdr:row>61</xdr:row>
      <xdr:rowOff>73478</xdr:rowOff>
    </xdr:to>
    <xdr:cxnSp macro="">
      <xdr:nvCxnSpPr>
        <xdr:cNvPr id="201" name="直線コネクタ 200">
          <a:extLst>
            <a:ext uri="{FF2B5EF4-FFF2-40B4-BE49-F238E27FC236}">
              <a16:creationId xmlns:a16="http://schemas.microsoft.com/office/drawing/2014/main" id="{A9AE4EF9-4AC8-4F3B-871B-2D9BBA71856D}"/>
            </a:ext>
          </a:extLst>
        </xdr:cNvPr>
        <xdr:cNvCxnSpPr/>
      </xdr:nvCxnSpPr>
      <xdr:spPr>
        <a:xfrm>
          <a:off x="1130300" y="105302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90AA0FC0-52BA-49F3-9651-2AA035E3869C}"/>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A96EE9A4-4950-43B6-B1CB-7B899408CB73}"/>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36C0B6B4-9ED1-466A-AB5F-540FB3126E12}"/>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AC6B6652-C768-4485-ADCB-0D1FF2B11982}"/>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113773</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C97480A9-82DC-40F5-86A4-651561C7CDE7}"/>
            </a:ext>
          </a:extLst>
        </xdr:cNvPr>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D4801C3B-6061-4B28-B952-77B5E52EF6D8}"/>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581D68F7-256B-4982-8D01-314CCE1FFF32}"/>
            </a:ext>
          </a:extLst>
        </xdr:cNvPr>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113773</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A1E4ECBD-BBA2-47CA-968D-4B1B23267D4D}"/>
            </a:ext>
          </a:extLst>
        </xdr:cNvPr>
        <xdr:cNvSpPr txBox="1"/>
      </xdr:nvSpPr>
      <xdr:spPr>
        <a:xfrm>
          <a:off x="927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9563661B-0FBB-4352-AB44-5E6698701F9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46EBA570-9686-4F31-91C1-A4D7BA9266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5C3F91F-C2FD-47F2-9751-93352BA7A4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847D8854-D107-48EA-8558-8D77375A2C1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601D7D71-94F6-41A3-99FB-14DA71AEFD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12046E9D-A8D7-4F5F-9C30-AD3CE32D13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954F8C31-5991-45CC-9277-C2BFF0E497E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10161D15-CD89-4183-8249-F8CC82FAB46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F20C9C49-1A5A-49BA-B881-FA988D05385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247ADF10-BAC0-4AF3-8D5E-A97A2C32389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A855C0E8-B8B1-4DDD-AA4D-F85C00D74C6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A236D983-FA1A-479B-9B04-7B90925A48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24ADB651-ADD1-4B5B-8F49-0C0759A361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83A79C49-5C79-44BA-BF5D-C3C0A5697E8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85410710-BF90-4A95-AF8B-688B09B36CB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CF915203-4DF1-4D10-896F-F8962A2A029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647E7C5D-5D90-468F-B608-E07DD435DB6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79FD910B-1459-4691-8B9E-9A354C5F2EF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F360F2A0-90A4-48EE-A985-5D9A572C1AA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7391D9EB-9455-44BB-A27D-C2CC955D6AA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7D3D5B02-40D4-4927-A119-889DBBB2F5C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B0283868-4B73-4B50-894A-0D0C463B8B1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A226A4CF-7B5C-4A70-BF2B-33405F7C2F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AAF02991-71C5-4064-B745-68B5F9A0A1F7}"/>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5927D09A-6016-46B4-9053-21B21DB70B84}"/>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3D0E2679-EDD3-404A-94DE-07B5D41CCC77}"/>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405744C4-ED68-4C95-9A17-C3E1F5245E10}"/>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1EB80A06-CDDD-4FEB-8625-E814B50248C6}"/>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107627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99A5D4D3-0715-4CB9-9956-25AE8942A840}"/>
            </a:ext>
          </a:extLst>
        </xdr:cNvPr>
        <xdr:cNvSpPr txBox="1"/>
      </xdr:nvSpPr>
      <xdr:spPr>
        <a:xfrm>
          <a:off x="10515600" y="1073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21220513-61DE-4E6F-9324-740B1BAE9958}"/>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FAB95178-D0A1-4187-8C2A-053D08571A55}"/>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B36A1C79-0929-4CE1-A53F-B7772E9F2E93}"/>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45993</xdr:rowOff>
    </xdr:from>
    <xdr:to>
      <xdr:col>41</xdr:col>
      <xdr:colOff>101600</xdr:colOff>
      <xdr:row>63</xdr:row>
      <xdr:rowOff>147593</xdr:rowOff>
    </xdr:to>
    <xdr:sp macro="" textlink="">
      <xdr:nvSpPr>
        <xdr:cNvPr id="242" name="フローチャート: 判断 241">
          <a:extLst>
            <a:ext uri="{FF2B5EF4-FFF2-40B4-BE49-F238E27FC236}">
              <a16:creationId xmlns:a16="http://schemas.microsoft.com/office/drawing/2014/main" id="{704289E5-7191-451C-AC54-7C767D8B5CC1}"/>
            </a:ext>
          </a:extLst>
        </xdr:cNvPr>
        <xdr:cNvSpPr/>
      </xdr:nvSpPr>
      <xdr:spPr>
        <a:xfrm>
          <a:off x="7810500" y="108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57676</xdr:rowOff>
    </xdr:from>
    <xdr:to>
      <xdr:col>36</xdr:col>
      <xdr:colOff>165100</xdr:colOff>
      <xdr:row>63</xdr:row>
      <xdr:rowOff>159276</xdr:rowOff>
    </xdr:to>
    <xdr:sp macro="" textlink="">
      <xdr:nvSpPr>
        <xdr:cNvPr id="243" name="フローチャート: 判断 242">
          <a:extLst>
            <a:ext uri="{FF2B5EF4-FFF2-40B4-BE49-F238E27FC236}">
              <a16:creationId xmlns:a16="http://schemas.microsoft.com/office/drawing/2014/main" id="{92F13CFE-FD57-4C2A-9A99-68B6A60D00FC}"/>
            </a:ext>
          </a:extLst>
        </xdr:cNvPr>
        <xdr:cNvSpPr/>
      </xdr:nvSpPr>
      <xdr:spPr>
        <a:xfrm>
          <a:off x="6921500" y="108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DC6679E-CF4C-48E6-BC89-7C40132A60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23DA0CC-1D6E-4C1D-84FE-C9A7B31F13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F43E6F7-1E0B-43BC-8B0E-A86A1E285D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FE57307-AB76-4FB0-9E1E-7C8636AA01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BA069FD-A329-4FC7-8ECF-50EB5464AB1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103217</xdr:rowOff>
    </xdr:from>
    <xdr:to>
      <xdr:col>55</xdr:col>
      <xdr:colOff>50800</xdr:colOff>
      <xdr:row>63</xdr:row>
      <xdr:rowOff>33367</xdr:rowOff>
    </xdr:to>
    <xdr:sp macro="" textlink="">
      <xdr:nvSpPr>
        <xdr:cNvPr id="249" name="楕円 248">
          <a:extLst>
            <a:ext uri="{FF2B5EF4-FFF2-40B4-BE49-F238E27FC236}">
              <a16:creationId xmlns:a16="http://schemas.microsoft.com/office/drawing/2014/main" id="{4148C033-27FD-4937-B1F6-9AC5F69361DD}"/>
            </a:ext>
          </a:extLst>
        </xdr:cNvPr>
        <xdr:cNvSpPr/>
      </xdr:nvSpPr>
      <xdr:spPr>
        <a:xfrm>
          <a:off x="10426700" y="10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126094</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6FDA45F4-9E7C-4C5C-AA0A-B41141BE1F04}"/>
            </a:ext>
          </a:extLst>
        </xdr:cNvPr>
        <xdr:cNvSpPr txBox="1"/>
      </xdr:nvSpPr>
      <xdr:spPr>
        <a:xfrm>
          <a:off x="10515600" y="1058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114702</xdr:rowOff>
    </xdr:from>
    <xdr:to>
      <xdr:col>50</xdr:col>
      <xdr:colOff>165100</xdr:colOff>
      <xdr:row>63</xdr:row>
      <xdr:rowOff>44852</xdr:rowOff>
    </xdr:to>
    <xdr:sp macro="" textlink="">
      <xdr:nvSpPr>
        <xdr:cNvPr id="251" name="楕円 250">
          <a:extLst>
            <a:ext uri="{FF2B5EF4-FFF2-40B4-BE49-F238E27FC236}">
              <a16:creationId xmlns:a16="http://schemas.microsoft.com/office/drawing/2014/main" id="{DABD9FC0-36EB-44F7-949A-EC753CBC2585}"/>
            </a:ext>
          </a:extLst>
        </xdr:cNvPr>
        <xdr:cNvSpPr/>
      </xdr:nvSpPr>
      <xdr:spPr>
        <a:xfrm>
          <a:off x="9588500" y="1074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154017</xdr:rowOff>
    </xdr:from>
    <xdr:to>
      <xdr:col>55</xdr:col>
      <xdr:colOff>0</xdr:colOff>
      <xdr:row>62</xdr:row>
      <xdr:rowOff>165502</xdr:rowOff>
    </xdr:to>
    <xdr:cxnSp macro="">
      <xdr:nvCxnSpPr>
        <xdr:cNvPr id="252" name="直線コネクタ 251">
          <a:extLst>
            <a:ext uri="{FF2B5EF4-FFF2-40B4-BE49-F238E27FC236}">
              <a16:creationId xmlns:a16="http://schemas.microsoft.com/office/drawing/2014/main" id="{328419B6-4A26-4BA0-8E4D-29585B87F1E9}"/>
            </a:ext>
          </a:extLst>
        </xdr:cNvPr>
        <xdr:cNvCxnSpPr/>
      </xdr:nvCxnSpPr>
      <xdr:spPr>
        <a:xfrm flipV="1">
          <a:off x="9639300" y="10783917"/>
          <a:ext cx="8382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127961</xdr:rowOff>
    </xdr:from>
    <xdr:to>
      <xdr:col>46</xdr:col>
      <xdr:colOff>38100</xdr:colOff>
      <xdr:row>63</xdr:row>
      <xdr:rowOff>58111</xdr:rowOff>
    </xdr:to>
    <xdr:sp macro="" textlink="">
      <xdr:nvSpPr>
        <xdr:cNvPr id="253" name="楕円 252">
          <a:extLst>
            <a:ext uri="{FF2B5EF4-FFF2-40B4-BE49-F238E27FC236}">
              <a16:creationId xmlns:a16="http://schemas.microsoft.com/office/drawing/2014/main" id="{E96FF49B-7220-4BF3-B94D-74C85C5BC136}"/>
            </a:ext>
          </a:extLst>
        </xdr:cNvPr>
        <xdr:cNvSpPr/>
      </xdr:nvSpPr>
      <xdr:spPr>
        <a:xfrm>
          <a:off x="8699500" y="107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165502</xdr:rowOff>
    </xdr:from>
    <xdr:to>
      <xdr:col>50</xdr:col>
      <xdr:colOff>114300</xdr:colOff>
      <xdr:row>63</xdr:row>
      <xdr:rowOff>7311</xdr:rowOff>
    </xdr:to>
    <xdr:cxnSp macro="">
      <xdr:nvCxnSpPr>
        <xdr:cNvPr id="254" name="直線コネクタ 253">
          <a:extLst>
            <a:ext uri="{FF2B5EF4-FFF2-40B4-BE49-F238E27FC236}">
              <a16:creationId xmlns:a16="http://schemas.microsoft.com/office/drawing/2014/main" id="{C178006D-874F-401C-8BEB-6D36165429CA}"/>
            </a:ext>
          </a:extLst>
        </xdr:cNvPr>
        <xdr:cNvCxnSpPr/>
      </xdr:nvCxnSpPr>
      <xdr:spPr>
        <a:xfrm flipV="1">
          <a:off x="8750300" y="10795402"/>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137522</xdr:rowOff>
    </xdr:from>
    <xdr:to>
      <xdr:col>41</xdr:col>
      <xdr:colOff>101600</xdr:colOff>
      <xdr:row>63</xdr:row>
      <xdr:rowOff>67672</xdr:rowOff>
    </xdr:to>
    <xdr:sp macro="" textlink="">
      <xdr:nvSpPr>
        <xdr:cNvPr id="255" name="楕円 254">
          <a:extLst>
            <a:ext uri="{FF2B5EF4-FFF2-40B4-BE49-F238E27FC236}">
              <a16:creationId xmlns:a16="http://schemas.microsoft.com/office/drawing/2014/main" id="{D31F22C4-9D9B-4E24-ADFB-042B6B2BFF4B}"/>
            </a:ext>
          </a:extLst>
        </xdr:cNvPr>
        <xdr:cNvSpPr/>
      </xdr:nvSpPr>
      <xdr:spPr>
        <a:xfrm>
          <a:off x="7810500" y="1076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7311</xdr:rowOff>
    </xdr:from>
    <xdr:to>
      <xdr:col>45</xdr:col>
      <xdr:colOff>177800</xdr:colOff>
      <xdr:row>63</xdr:row>
      <xdr:rowOff>16872</xdr:rowOff>
    </xdr:to>
    <xdr:cxnSp macro="">
      <xdr:nvCxnSpPr>
        <xdr:cNvPr id="256" name="直線コネクタ 255">
          <a:extLst>
            <a:ext uri="{FF2B5EF4-FFF2-40B4-BE49-F238E27FC236}">
              <a16:creationId xmlns:a16="http://schemas.microsoft.com/office/drawing/2014/main" id="{D587A39E-991D-4999-BB19-4C420F898CD9}"/>
            </a:ext>
          </a:extLst>
        </xdr:cNvPr>
        <xdr:cNvCxnSpPr/>
      </xdr:nvCxnSpPr>
      <xdr:spPr>
        <a:xfrm flipV="1">
          <a:off x="7861300" y="10808661"/>
          <a:ext cx="8890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145380</xdr:rowOff>
    </xdr:from>
    <xdr:to>
      <xdr:col>36</xdr:col>
      <xdr:colOff>165100</xdr:colOff>
      <xdr:row>63</xdr:row>
      <xdr:rowOff>75530</xdr:rowOff>
    </xdr:to>
    <xdr:sp macro="" textlink="">
      <xdr:nvSpPr>
        <xdr:cNvPr id="257" name="楕円 256">
          <a:extLst>
            <a:ext uri="{FF2B5EF4-FFF2-40B4-BE49-F238E27FC236}">
              <a16:creationId xmlns:a16="http://schemas.microsoft.com/office/drawing/2014/main" id="{33565CB5-F473-4580-9623-7E8F5B8EEBEC}"/>
            </a:ext>
          </a:extLst>
        </xdr:cNvPr>
        <xdr:cNvSpPr/>
      </xdr:nvSpPr>
      <xdr:spPr>
        <a:xfrm>
          <a:off x="6921500" y="107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16872</xdr:rowOff>
    </xdr:from>
    <xdr:to>
      <xdr:col>41</xdr:col>
      <xdr:colOff>50800</xdr:colOff>
      <xdr:row>63</xdr:row>
      <xdr:rowOff>24730</xdr:rowOff>
    </xdr:to>
    <xdr:cxnSp macro="">
      <xdr:nvCxnSpPr>
        <xdr:cNvPr id="258" name="直線コネクタ 257">
          <a:extLst>
            <a:ext uri="{FF2B5EF4-FFF2-40B4-BE49-F238E27FC236}">
              <a16:creationId xmlns:a16="http://schemas.microsoft.com/office/drawing/2014/main" id="{DB9F3425-3B9E-409C-BD45-709662CE6F96}"/>
            </a:ext>
          </a:extLst>
        </xdr:cNvPr>
        <xdr:cNvCxnSpPr/>
      </xdr:nvCxnSpPr>
      <xdr:spPr>
        <a:xfrm flipV="1">
          <a:off x="6972300" y="10818222"/>
          <a:ext cx="889000" cy="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61093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FCCD85FE-6FA9-42CF-B68D-94E53D5439DA}"/>
            </a:ext>
          </a:extLst>
        </xdr:cNvPr>
        <xdr:cNvSpPr txBox="1"/>
      </xdr:nvSpPr>
      <xdr:spPr>
        <a:xfrm>
          <a:off x="93270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67838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DFA97677-FA9E-4352-8FBD-43ADFD49CB30}"/>
            </a:ext>
          </a:extLst>
        </xdr:cNvPr>
        <xdr:cNvSpPr txBox="1"/>
      </xdr:nvSpPr>
      <xdr:spPr>
        <a:xfrm>
          <a:off x="8450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138720</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96C5FCD8-CB24-49FC-B6E2-DB496D24147A}"/>
            </a:ext>
          </a:extLst>
        </xdr:cNvPr>
        <xdr:cNvSpPr txBox="1"/>
      </xdr:nvSpPr>
      <xdr:spPr>
        <a:xfrm>
          <a:off x="7561795" y="1094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150403</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6720D054-D6FD-400E-B028-FA058849AD07}"/>
            </a:ext>
          </a:extLst>
        </xdr:cNvPr>
        <xdr:cNvSpPr txBox="1"/>
      </xdr:nvSpPr>
      <xdr:spPr>
        <a:xfrm>
          <a:off x="6672795" y="1095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61379</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9DF2B71C-4377-4B6B-BE99-EA15A1CE7CE3}"/>
            </a:ext>
          </a:extLst>
        </xdr:cNvPr>
        <xdr:cNvSpPr txBox="1"/>
      </xdr:nvSpPr>
      <xdr:spPr>
        <a:xfrm>
          <a:off x="9327095" y="1051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74638</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6C1D383E-6C13-41BB-BADE-FC0D25233530}"/>
            </a:ext>
          </a:extLst>
        </xdr:cNvPr>
        <xdr:cNvSpPr txBox="1"/>
      </xdr:nvSpPr>
      <xdr:spPr>
        <a:xfrm>
          <a:off x="8450795" y="105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84199</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2A99D21B-3137-4395-94EC-112AD780D0A0}"/>
            </a:ext>
          </a:extLst>
        </xdr:cNvPr>
        <xdr:cNvSpPr txBox="1"/>
      </xdr:nvSpPr>
      <xdr:spPr>
        <a:xfrm>
          <a:off x="7561795" y="1054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92057</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770B10F4-1B4F-4E57-BD5D-AA1240594B09}"/>
            </a:ext>
          </a:extLst>
        </xdr:cNvPr>
        <xdr:cNvSpPr txBox="1"/>
      </xdr:nvSpPr>
      <xdr:spPr>
        <a:xfrm>
          <a:off x="6672795" y="1055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92CB82BE-9335-4EB5-B0CD-7A40D88B8D1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261687F3-3E10-4A6F-A504-DB84DE3939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917900D7-CA45-46C7-8224-7AB82079507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2F11445F-E31B-4E60-8F72-388EE8FC829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E1A07739-3402-45ED-967B-60165EE9A2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BACEBEB7-7495-4BCF-A7B6-8E7AC201FF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414B02B6-0FE0-4AA1-B6A7-D5D96364C66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F169E6C6-368C-4B3E-9437-6BF85861DA2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59E6ED22-CEC7-4E71-8451-07BC7765D01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310E9ADF-62D6-46EE-8181-06C46C543C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81DB8680-6629-47BD-BC8F-990015A0AC8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EE56169D-AE40-4065-823D-F084202F513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A4B55E3E-B6B1-44F6-9CF2-C9E0C881578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7A75C831-FD15-442B-AB60-0215BFD7492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AD869A00-DBCC-4971-BC0F-DFAA87A3B31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820C85A2-6FF0-4CE0-B848-A8FACC6DE09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4B5DC85E-E4B9-41CB-A11B-D5BBB4CA2DF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7D314112-D95B-46A7-90D5-9ED6D93E26F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9FBC8458-F9DB-4ABC-923E-EB964A0B4C9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4AAFF0E7-4CEC-4129-A887-82A51AB3E16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D717395A-565B-4ACF-907F-C38BFFD2A00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64A1B5D1-EF03-432F-91CC-2D88252F5F1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20312A55-C1B4-4D96-B7D4-43E37B1D6B1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4150AD47-3064-4952-92AF-FA5293DB2D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A6242C28-BE95-4FD2-A951-26AC2CBA5210}"/>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EEED9C18-C2C8-49CF-B695-BBF1062B62F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2E705803-F4BE-4147-9201-9A343DEF078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7CAAD57B-0608-4724-B7CF-5258166AE0B9}"/>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89F26A80-DB4A-4507-B3FC-A79D60DC8273}"/>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4AABAF7A-CA74-4B93-96C6-EA50C9D30FA4}"/>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0EB7A52E-6CB3-4C0E-BA01-C4144FD43D60}"/>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ABEEA694-449B-4889-83C7-6AA62338866D}"/>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979F09A8-C912-4A72-9D18-476A24BF4030}"/>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00" name="フローチャート: 判断 299">
          <a:extLst>
            <a:ext uri="{FF2B5EF4-FFF2-40B4-BE49-F238E27FC236}">
              <a16:creationId xmlns:a16="http://schemas.microsoft.com/office/drawing/2014/main" id="{DBB6006A-384A-4ADE-8B6D-4F8E152990E1}"/>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1" name="フローチャート: 判断 300">
          <a:extLst>
            <a:ext uri="{FF2B5EF4-FFF2-40B4-BE49-F238E27FC236}">
              <a16:creationId xmlns:a16="http://schemas.microsoft.com/office/drawing/2014/main" id="{E5BA7F19-BEA7-44EA-8188-01CFA818FEFC}"/>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7FADA94-BAE0-442D-ADBC-489B702799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FCA308A-DD67-4983-ABEC-28E5A0D90FB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B24F6F5-8644-44ED-A24A-D966278A8C1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E68E69E-3609-4ABA-AD10-042578AFACA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B33A563-6D29-418E-8048-B07AD7DC9E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82550</xdr:rowOff>
    </xdr:from>
    <xdr:to>
      <xdr:col>24</xdr:col>
      <xdr:colOff>114300</xdr:colOff>
      <xdr:row>84</xdr:row>
      <xdr:rowOff>12700</xdr:rowOff>
    </xdr:to>
    <xdr:sp macro="" textlink="">
      <xdr:nvSpPr>
        <xdr:cNvPr id="307" name="楕円 306">
          <a:extLst>
            <a:ext uri="{FF2B5EF4-FFF2-40B4-BE49-F238E27FC236}">
              <a16:creationId xmlns:a16="http://schemas.microsoft.com/office/drawing/2014/main" id="{AF80D025-3472-453A-A54B-27F64AD415EB}"/>
            </a:ext>
          </a:extLst>
        </xdr:cNvPr>
        <xdr:cNvSpPr/>
      </xdr:nvSpPr>
      <xdr:spPr>
        <a:xfrm>
          <a:off x="4584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60977</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48854A91-F94E-447E-8731-3719A64F2B01}"/>
            </a:ext>
          </a:extLst>
        </xdr:cNvPr>
        <xdr:cNvSpPr txBox="1"/>
      </xdr:nvSpPr>
      <xdr:spPr>
        <a:xfrm>
          <a:off x="4673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309" name="楕円 308">
          <a:extLst>
            <a:ext uri="{FF2B5EF4-FFF2-40B4-BE49-F238E27FC236}">
              <a16:creationId xmlns:a16="http://schemas.microsoft.com/office/drawing/2014/main" id="{5ADD6D02-1370-41E0-AF23-2D353796F42C}"/>
            </a:ext>
          </a:extLst>
        </xdr:cNvPr>
        <xdr:cNvSpPr/>
      </xdr:nvSpPr>
      <xdr:spPr>
        <a:xfrm>
          <a:off x="3746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83</xdr:row>
      <xdr:rowOff>140970</xdr:rowOff>
    </xdr:to>
    <xdr:cxnSp macro="">
      <xdr:nvCxnSpPr>
        <xdr:cNvPr id="310" name="直線コネクタ 309">
          <a:extLst>
            <a:ext uri="{FF2B5EF4-FFF2-40B4-BE49-F238E27FC236}">
              <a16:creationId xmlns:a16="http://schemas.microsoft.com/office/drawing/2014/main" id="{82022C01-DB39-40E5-B54B-6977548A7BD7}"/>
            </a:ext>
          </a:extLst>
        </xdr:cNvPr>
        <xdr:cNvCxnSpPr/>
      </xdr:nvCxnSpPr>
      <xdr:spPr>
        <a:xfrm flipV="1">
          <a:off x="3797300" y="14363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311" name="楕円 310">
          <a:extLst>
            <a:ext uri="{FF2B5EF4-FFF2-40B4-BE49-F238E27FC236}">
              <a16:creationId xmlns:a16="http://schemas.microsoft.com/office/drawing/2014/main" id="{0F0B29BC-FCE5-4FCE-94DB-78840B98E6A8}"/>
            </a:ext>
          </a:extLst>
        </xdr:cNvPr>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140970</xdr:rowOff>
    </xdr:to>
    <xdr:cxnSp macro="">
      <xdr:nvCxnSpPr>
        <xdr:cNvPr id="312" name="直線コネクタ 311">
          <a:extLst>
            <a:ext uri="{FF2B5EF4-FFF2-40B4-BE49-F238E27FC236}">
              <a16:creationId xmlns:a16="http://schemas.microsoft.com/office/drawing/2014/main" id="{93AA1B56-3BB9-4BB8-B3D5-CE2B79DF3B9B}"/>
            </a:ext>
          </a:extLst>
        </xdr:cNvPr>
        <xdr:cNvCxnSpPr/>
      </xdr:nvCxnSpPr>
      <xdr:spPr>
        <a:xfrm>
          <a:off x="2908300" y="14348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116839</xdr:rowOff>
    </xdr:from>
    <xdr:to>
      <xdr:col>10</xdr:col>
      <xdr:colOff>165100</xdr:colOff>
      <xdr:row>84</xdr:row>
      <xdr:rowOff>46989</xdr:rowOff>
    </xdr:to>
    <xdr:sp macro="" textlink="">
      <xdr:nvSpPr>
        <xdr:cNvPr id="313" name="楕円 312">
          <a:extLst>
            <a:ext uri="{FF2B5EF4-FFF2-40B4-BE49-F238E27FC236}">
              <a16:creationId xmlns:a16="http://schemas.microsoft.com/office/drawing/2014/main" id="{A5A422C4-9B56-4E81-928A-98375B0CB4AB}"/>
            </a:ext>
          </a:extLst>
        </xdr:cNvPr>
        <xdr:cNvSpPr/>
      </xdr:nvSpPr>
      <xdr:spPr>
        <a:xfrm>
          <a:off x="1968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83</xdr:row>
      <xdr:rowOff>167639</xdr:rowOff>
    </xdr:to>
    <xdr:cxnSp macro="">
      <xdr:nvCxnSpPr>
        <xdr:cNvPr id="314" name="直線コネクタ 313">
          <a:extLst>
            <a:ext uri="{FF2B5EF4-FFF2-40B4-BE49-F238E27FC236}">
              <a16:creationId xmlns:a16="http://schemas.microsoft.com/office/drawing/2014/main" id="{EC8566EF-CB27-4D7B-9F52-FB2255621ECB}"/>
            </a:ext>
          </a:extLst>
        </xdr:cNvPr>
        <xdr:cNvCxnSpPr/>
      </xdr:nvCxnSpPr>
      <xdr:spPr>
        <a:xfrm flipV="1">
          <a:off x="2019300" y="143484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93980</xdr:rowOff>
    </xdr:from>
    <xdr:to>
      <xdr:col>6</xdr:col>
      <xdr:colOff>38100</xdr:colOff>
      <xdr:row>84</xdr:row>
      <xdr:rowOff>24130</xdr:rowOff>
    </xdr:to>
    <xdr:sp macro="" textlink="">
      <xdr:nvSpPr>
        <xdr:cNvPr id="315" name="楕円 314">
          <a:extLst>
            <a:ext uri="{FF2B5EF4-FFF2-40B4-BE49-F238E27FC236}">
              <a16:creationId xmlns:a16="http://schemas.microsoft.com/office/drawing/2014/main" id="{9368EA06-6071-4081-85FF-D43DD95BD5B8}"/>
            </a:ext>
          </a:extLst>
        </xdr:cNvPr>
        <xdr:cNvSpPr/>
      </xdr:nvSpPr>
      <xdr:spPr>
        <a:xfrm>
          <a:off x="1079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144780</xdr:rowOff>
    </xdr:from>
    <xdr:to>
      <xdr:col>10</xdr:col>
      <xdr:colOff>114300</xdr:colOff>
      <xdr:row>83</xdr:row>
      <xdr:rowOff>167639</xdr:rowOff>
    </xdr:to>
    <xdr:cxnSp macro="">
      <xdr:nvCxnSpPr>
        <xdr:cNvPr id="316" name="直線コネクタ 315">
          <a:extLst>
            <a:ext uri="{FF2B5EF4-FFF2-40B4-BE49-F238E27FC236}">
              <a16:creationId xmlns:a16="http://schemas.microsoft.com/office/drawing/2014/main" id="{7EB48DFE-B766-48F8-BCB9-DB74EB39891A}"/>
            </a:ext>
          </a:extLst>
        </xdr:cNvPr>
        <xdr:cNvCxnSpPr/>
      </xdr:nvCxnSpPr>
      <xdr:spPr>
        <a:xfrm>
          <a:off x="1130300" y="14375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55D4E388-B9B5-4995-AE03-82E04BC4BFAC}"/>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8" name="n_2aveValue【公営住宅】&#10;有形固定資産減価償却率">
          <a:extLst>
            <a:ext uri="{FF2B5EF4-FFF2-40B4-BE49-F238E27FC236}">
              <a16:creationId xmlns:a16="http://schemas.microsoft.com/office/drawing/2014/main" id="{F31BDD77-7E97-4B94-994B-7F97A9B8104A}"/>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105427</xdr:rowOff>
    </xdr:from>
    <xdr:ext cx="405111" cy="259045"/>
    <xdr:sp macro="" textlink="">
      <xdr:nvSpPr>
        <xdr:cNvPr id="319" name="n_3aveValue【公営住宅】&#10;有形固定資産減価償却率">
          <a:extLst>
            <a:ext uri="{FF2B5EF4-FFF2-40B4-BE49-F238E27FC236}">
              <a16:creationId xmlns:a16="http://schemas.microsoft.com/office/drawing/2014/main" id="{93C94B54-0C9F-42C7-A359-AEBCA4A51C9B}"/>
            </a:ext>
          </a:extLst>
        </xdr:cNvPr>
        <xdr:cNvSpPr txBox="1"/>
      </xdr:nvSpPr>
      <xdr:spPr>
        <a:xfrm>
          <a:off x="1816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67327</xdr:rowOff>
    </xdr:from>
    <xdr:ext cx="405111" cy="259045"/>
    <xdr:sp macro="" textlink="">
      <xdr:nvSpPr>
        <xdr:cNvPr id="320" name="n_4aveValue【公営住宅】&#10;有形固定資産減価償却率">
          <a:extLst>
            <a:ext uri="{FF2B5EF4-FFF2-40B4-BE49-F238E27FC236}">
              <a16:creationId xmlns:a16="http://schemas.microsoft.com/office/drawing/2014/main" id="{631D0E69-A74F-4611-AFB8-847558502F6E}"/>
            </a:ext>
          </a:extLst>
        </xdr:cNvPr>
        <xdr:cNvSpPr txBox="1"/>
      </xdr:nvSpPr>
      <xdr:spPr>
        <a:xfrm>
          <a:off x="927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321" name="n_1mainValue【公営住宅】&#10;有形固定資産減価償却率">
          <a:extLst>
            <a:ext uri="{FF2B5EF4-FFF2-40B4-BE49-F238E27FC236}">
              <a16:creationId xmlns:a16="http://schemas.microsoft.com/office/drawing/2014/main" id="{D0E93E32-549D-48B8-A9AA-E9AA28977F5C}"/>
            </a:ext>
          </a:extLst>
        </xdr:cNvPr>
        <xdr:cNvSpPr txBox="1"/>
      </xdr:nvSpPr>
      <xdr:spPr>
        <a:xfrm>
          <a:off x="3582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322" name="n_2mainValue【公営住宅】&#10;有形固定資産減価償却率">
          <a:extLst>
            <a:ext uri="{FF2B5EF4-FFF2-40B4-BE49-F238E27FC236}">
              <a16:creationId xmlns:a16="http://schemas.microsoft.com/office/drawing/2014/main" id="{17148383-D5E6-458A-90CA-B376FD3517F2}"/>
            </a:ext>
          </a:extLst>
        </xdr:cNvPr>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38116</xdr:rowOff>
    </xdr:from>
    <xdr:ext cx="405111" cy="259045"/>
    <xdr:sp macro="" textlink="">
      <xdr:nvSpPr>
        <xdr:cNvPr id="323" name="n_3mainValue【公営住宅】&#10;有形固定資産減価償却率">
          <a:extLst>
            <a:ext uri="{FF2B5EF4-FFF2-40B4-BE49-F238E27FC236}">
              <a16:creationId xmlns:a16="http://schemas.microsoft.com/office/drawing/2014/main" id="{ABA54456-C392-4F49-BB12-387ADCF51E01}"/>
            </a:ext>
          </a:extLst>
        </xdr:cNvPr>
        <xdr:cNvSpPr txBox="1"/>
      </xdr:nvSpPr>
      <xdr:spPr>
        <a:xfrm>
          <a:off x="1816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15257</xdr:rowOff>
    </xdr:from>
    <xdr:ext cx="405111" cy="259045"/>
    <xdr:sp macro="" textlink="">
      <xdr:nvSpPr>
        <xdr:cNvPr id="324" name="n_4mainValue【公営住宅】&#10;有形固定資産減価償却率">
          <a:extLst>
            <a:ext uri="{FF2B5EF4-FFF2-40B4-BE49-F238E27FC236}">
              <a16:creationId xmlns:a16="http://schemas.microsoft.com/office/drawing/2014/main" id="{5E1A4EDF-4168-4AB3-9EC5-F604703617F6}"/>
            </a:ext>
          </a:extLst>
        </xdr:cNvPr>
        <xdr:cNvSpPr txBox="1"/>
      </xdr:nvSpPr>
      <xdr:spPr>
        <a:xfrm>
          <a:off x="927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6ABC82C9-74BF-4BE9-BEB4-47E03A23E9C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F7E5AF39-3711-47DE-BEF2-FC9CB9CAE27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72A847A4-95B3-4810-9BBD-A9C1A78DAD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C4D480FD-A143-49F0-A572-601B21434B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15A3425-5328-49C7-B4AD-20B2679D26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36713E7F-184D-4408-875F-854F547E43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2FFFAEBC-6A65-4293-9EDB-A0343547E3C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6C76D351-B954-44B7-ADC3-92734AB015B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3AE699DF-0765-47DB-8BE9-4293350229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294469E5-0156-4BE6-A243-CC2A22E17F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318A1D60-ABF4-443A-AEAD-30B65494462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14D4F7C4-039B-4F9D-BD97-4BAD669145A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46713E08-1939-40EE-96F9-000803BD249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A81D714D-EA23-42E6-AE90-72728398114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5F30537F-CECE-4F20-B720-7A6D86A93B4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15599C5E-86EF-44FE-A129-82EF4586740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B4A1137F-24AA-4080-90DD-7BDB02757F5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64F67FD4-FA40-4156-A309-36F9ED400B0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4D831E13-EE79-4D94-850C-86B7CB4DC9D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890C5A04-EFF5-4F03-9337-771C79F18104}"/>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CFB25A1D-7FC9-4B4D-BDAB-C0D71298D51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0A1EB161-83B7-464E-A9F9-5F3D5D48518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438BB016-4D2F-441D-A065-EE4FEAD022D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46F9C012-0CA5-4189-8BBF-1BEBDABAE09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613021E3-90CB-4A57-9070-56F55159D1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C8FC6BF4-47AD-40CE-88F4-02FD90D827DC}"/>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9EF0ADCF-3A13-48FA-B286-3A334CBFDB23}"/>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9E73AB9D-CA43-4E85-9C31-80C64883EAAD}"/>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584C8CAC-0BE9-4F4E-AF7D-407129978192}"/>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53C81DB0-4B9D-4374-B942-F01CF53E5333}"/>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25892285-089C-4D83-B454-16CF8ECB0DEA}"/>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CAC6F678-0FBA-4525-B799-837F5000EFF2}"/>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22E807C9-DF3F-4357-BADF-804871DDF0A2}"/>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9F1F5F18-AFF9-4DAF-8CA9-14C506CB7EA8}"/>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33238</xdr:rowOff>
    </xdr:from>
    <xdr:to>
      <xdr:col>41</xdr:col>
      <xdr:colOff>101600</xdr:colOff>
      <xdr:row>86</xdr:row>
      <xdr:rowOff>134838</xdr:rowOff>
    </xdr:to>
    <xdr:sp macro="" textlink="">
      <xdr:nvSpPr>
        <xdr:cNvPr id="359" name="フローチャート: 判断 358">
          <a:extLst>
            <a:ext uri="{FF2B5EF4-FFF2-40B4-BE49-F238E27FC236}">
              <a16:creationId xmlns:a16="http://schemas.microsoft.com/office/drawing/2014/main" id="{2BBEE0F3-2D0D-46E3-B766-6533EF1D8C0F}"/>
            </a:ext>
          </a:extLst>
        </xdr:cNvPr>
        <xdr:cNvSpPr/>
      </xdr:nvSpPr>
      <xdr:spPr>
        <a:xfrm>
          <a:off x="7810500" y="1477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30624</xdr:rowOff>
    </xdr:from>
    <xdr:to>
      <xdr:col>36</xdr:col>
      <xdr:colOff>165100</xdr:colOff>
      <xdr:row>86</xdr:row>
      <xdr:rowOff>132224</xdr:rowOff>
    </xdr:to>
    <xdr:sp macro="" textlink="">
      <xdr:nvSpPr>
        <xdr:cNvPr id="360" name="フローチャート: 判断 359">
          <a:extLst>
            <a:ext uri="{FF2B5EF4-FFF2-40B4-BE49-F238E27FC236}">
              <a16:creationId xmlns:a16="http://schemas.microsoft.com/office/drawing/2014/main" id="{05384FFF-1709-425E-B821-2E60AD1315E4}"/>
            </a:ext>
          </a:extLst>
        </xdr:cNvPr>
        <xdr:cNvSpPr/>
      </xdr:nvSpPr>
      <xdr:spPr>
        <a:xfrm>
          <a:off x="6921500" y="147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5E84327-0F4B-4135-8FA8-E2AE4FB32B6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B649399-7359-4A02-A9FA-E1CFE378946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CBA1DBA-AD35-49CA-808D-41AB3B0C2E4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ED764AC-B596-4596-A7DF-672D011B1B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7104D92E-8838-44F3-8D3F-20C6B9C30E9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106063</xdr:rowOff>
    </xdr:from>
    <xdr:to>
      <xdr:col>55</xdr:col>
      <xdr:colOff>50800</xdr:colOff>
      <xdr:row>86</xdr:row>
      <xdr:rowOff>36213</xdr:rowOff>
    </xdr:to>
    <xdr:sp macro="" textlink="">
      <xdr:nvSpPr>
        <xdr:cNvPr id="366" name="楕円 365">
          <a:extLst>
            <a:ext uri="{FF2B5EF4-FFF2-40B4-BE49-F238E27FC236}">
              <a16:creationId xmlns:a16="http://schemas.microsoft.com/office/drawing/2014/main" id="{C53A46E8-512D-4548-AFF2-BB09BC961DE1}"/>
            </a:ext>
          </a:extLst>
        </xdr:cNvPr>
        <xdr:cNvSpPr/>
      </xdr:nvSpPr>
      <xdr:spPr>
        <a:xfrm>
          <a:off x="10426700" y="1467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128940</xdr:rowOff>
    </xdr:from>
    <xdr:ext cx="469744" cy="259045"/>
    <xdr:sp macro="" textlink="">
      <xdr:nvSpPr>
        <xdr:cNvPr id="367" name="【公営住宅】&#10;一人当たり面積該当値テキスト">
          <a:extLst>
            <a:ext uri="{FF2B5EF4-FFF2-40B4-BE49-F238E27FC236}">
              <a16:creationId xmlns:a16="http://schemas.microsoft.com/office/drawing/2014/main" id="{B40439F6-9814-45B3-9BA8-D1F110E31980}"/>
            </a:ext>
          </a:extLst>
        </xdr:cNvPr>
        <xdr:cNvSpPr txBox="1"/>
      </xdr:nvSpPr>
      <xdr:spPr>
        <a:xfrm>
          <a:off x="10515600" y="1453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112486</xdr:rowOff>
    </xdr:from>
    <xdr:to>
      <xdr:col>50</xdr:col>
      <xdr:colOff>165100</xdr:colOff>
      <xdr:row>86</xdr:row>
      <xdr:rowOff>42636</xdr:rowOff>
    </xdr:to>
    <xdr:sp macro="" textlink="">
      <xdr:nvSpPr>
        <xdr:cNvPr id="368" name="楕円 367">
          <a:extLst>
            <a:ext uri="{FF2B5EF4-FFF2-40B4-BE49-F238E27FC236}">
              <a16:creationId xmlns:a16="http://schemas.microsoft.com/office/drawing/2014/main" id="{564EB034-E2DC-4D90-9DF6-C76ED951EDBB}"/>
            </a:ext>
          </a:extLst>
        </xdr:cNvPr>
        <xdr:cNvSpPr/>
      </xdr:nvSpPr>
      <xdr:spPr>
        <a:xfrm>
          <a:off x="9588500" y="146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156863</xdr:rowOff>
    </xdr:from>
    <xdr:to>
      <xdr:col>55</xdr:col>
      <xdr:colOff>0</xdr:colOff>
      <xdr:row>85</xdr:row>
      <xdr:rowOff>163286</xdr:rowOff>
    </xdr:to>
    <xdr:cxnSp macro="">
      <xdr:nvCxnSpPr>
        <xdr:cNvPr id="369" name="直線コネクタ 368">
          <a:extLst>
            <a:ext uri="{FF2B5EF4-FFF2-40B4-BE49-F238E27FC236}">
              <a16:creationId xmlns:a16="http://schemas.microsoft.com/office/drawing/2014/main" id="{48F13784-DBD3-443C-B8DC-2819920E29FC}"/>
            </a:ext>
          </a:extLst>
        </xdr:cNvPr>
        <xdr:cNvCxnSpPr/>
      </xdr:nvCxnSpPr>
      <xdr:spPr>
        <a:xfrm flipV="1">
          <a:off x="9639300" y="14730113"/>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117602</xdr:rowOff>
    </xdr:from>
    <xdr:to>
      <xdr:col>46</xdr:col>
      <xdr:colOff>38100</xdr:colOff>
      <xdr:row>86</xdr:row>
      <xdr:rowOff>47752</xdr:rowOff>
    </xdr:to>
    <xdr:sp macro="" textlink="">
      <xdr:nvSpPr>
        <xdr:cNvPr id="370" name="楕円 369">
          <a:extLst>
            <a:ext uri="{FF2B5EF4-FFF2-40B4-BE49-F238E27FC236}">
              <a16:creationId xmlns:a16="http://schemas.microsoft.com/office/drawing/2014/main" id="{24449249-1786-4434-8CAC-72446BA05BCC}"/>
            </a:ext>
          </a:extLst>
        </xdr:cNvPr>
        <xdr:cNvSpPr/>
      </xdr:nvSpPr>
      <xdr:spPr>
        <a:xfrm>
          <a:off x="8699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163286</xdr:rowOff>
    </xdr:from>
    <xdr:to>
      <xdr:col>50</xdr:col>
      <xdr:colOff>114300</xdr:colOff>
      <xdr:row>85</xdr:row>
      <xdr:rowOff>168402</xdr:rowOff>
    </xdr:to>
    <xdr:cxnSp macro="">
      <xdr:nvCxnSpPr>
        <xdr:cNvPr id="371" name="直線コネクタ 370">
          <a:extLst>
            <a:ext uri="{FF2B5EF4-FFF2-40B4-BE49-F238E27FC236}">
              <a16:creationId xmlns:a16="http://schemas.microsoft.com/office/drawing/2014/main" id="{44C6AE93-CD23-42C5-8870-B0894FB9A12E}"/>
            </a:ext>
          </a:extLst>
        </xdr:cNvPr>
        <xdr:cNvCxnSpPr/>
      </xdr:nvCxnSpPr>
      <xdr:spPr>
        <a:xfrm flipV="1">
          <a:off x="8750300" y="14736536"/>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121738</xdr:rowOff>
    </xdr:from>
    <xdr:to>
      <xdr:col>41</xdr:col>
      <xdr:colOff>101600</xdr:colOff>
      <xdr:row>86</xdr:row>
      <xdr:rowOff>51888</xdr:rowOff>
    </xdr:to>
    <xdr:sp macro="" textlink="">
      <xdr:nvSpPr>
        <xdr:cNvPr id="372" name="楕円 371">
          <a:extLst>
            <a:ext uri="{FF2B5EF4-FFF2-40B4-BE49-F238E27FC236}">
              <a16:creationId xmlns:a16="http://schemas.microsoft.com/office/drawing/2014/main" id="{2A11B749-402C-4847-8A57-1B7241100E16}"/>
            </a:ext>
          </a:extLst>
        </xdr:cNvPr>
        <xdr:cNvSpPr/>
      </xdr:nvSpPr>
      <xdr:spPr>
        <a:xfrm>
          <a:off x="7810500" y="1469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168402</xdr:rowOff>
    </xdr:from>
    <xdr:to>
      <xdr:col>45</xdr:col>
      <xdr:colOff>177800</xdr:colOff>
      <xdr:row>86</xdr:row>
      <xdr:rowOff>1088</xdr:rowOff>
    </xdr:to>
    <xdr:cxnSp macro="">
      <xdr:nvCxnSpPr>
        <xdr:cNvPr id="373" name="直線コネクタ 372">
          <a:extLst>
            <a:ext uri="{FF2B5EF4-FFF2-40B4-BE49-F238E27FC236}">
              <a16:creationId xmlns:a16="http://schemas.microsoft.com/office/drawing/2014/main" id="{E00A0585-3D3F-4EF4-AFA6-12A76355DA91}"/>
            </a:ext>
          </a:extLst>
        </xdr:cNvPr>
        <xdr:cNvCxnSpPr/>
      </xdr:nvCxnSpPr>
      <xdr:spPr>
        <a:xfrm flipV="1">
          <a:off x="7861300" y="14741652"/>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125222</xdr:rowOff>
    </xdr:from>
    <xdr:to>
      <xdr:col>36</xdr:col>
      <xdr:colOff>165100</xdr:colOff>
      <xdr:row>86</xdr:row>
      <xdr:rowOff>55372</xdr:rowOff>
    </xdr:to>
    <xdr:sp macro="" textlink="">
      <xdr:nvSpPr>
        <xdr:cNvPr id="374" name="楕円 373">
          <a:extLst>
            <a:ext uri="{FF2B5EF4-FFF2-40B4-BE49-F238E27FC236}">
              <a16:creationId xmlns:a16="http://schemas.microsoft.com/office/drawing/2014/main" id="{C84BDAFE-4ADB-4BEF-83F0-3BEC5F315CD2}"/>
            </a:ext>
          </a:extLst>
        </xdr:cNvPr>
        <xdr:cNvSpPr/>
      </xdr:nvSpPr>
      <xdr:spPr>
        <a:xfrm>
          <a:off x="6921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1088</xdr:rowOff>
    </xdr:from>
    <xdr:to>
      <xdr:col>41</xdr:col>
      <xdr:colOff>50800</xdr:colOff>
      <xdr:row>86</xdr:row>
      <xdr:rowOff>4572</xdr:rowOff>
    </xdr:to>
    <xdr:cxnSp macro="">
      <xdr:nvCxnSpPr>
        <xdr:cNvPr id="375" name="直線コネクタ 374">
          <a:extLst>
            <a:ext uri="{FF2B5EF4-FFF2-40B4-BE49-F238E27FC236}">
              <a16:creationId xmlns:a16="http://schemas.microsoft.com/office/drawing/2014/main" id="{9E101FF0-DD52-4DA2-A560-DF1716331A2E}"/>
            </a:ext>
          </a:extLst>
        </xdr:cNvPr>
        <xdr:cNvCxnSpPr/>
      </xdr:nvCxnSpPr>
      <xdr:spPr>
        <a:xfrm flipV="1">
          <a:off x="6972300" y="14745788"/>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68D4AC4D-4E7B-4850-AA3B-BD41C87E3C0C}"/>
            </a:ext>
          </a:extLst>
        </xdr:cNvPr>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77" name="n_2aveValue【公営住宅】&#10;一人当たり面積">
          <a:extLst>
            <a:ext uri="{FF2B5EF4-FFF2-40B4-BE49-F238E27FC236}">
              <a16:creationId xmlns:a16="http://schemas.microsoft.com/office/drawing/2014/main" id="{6C717264-F023-4D89-BBC7-A0CEF800902B}"/>
            </a:ext>
          </a:extLst>
        </xdr:cNvPr>
        <xdr:cNvSpPr txBox="1"/>
      </xdr:nvSpPr>
      <xdr:spPr>
        <a:xfrm>
          <a:off x="8515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125965</xdr:rowOff>
    </xdr:from>
    <xdr:ext cx="469744" cy="259045"/>
    <xdr:sp macro="" textlink="">
      <xdr:nvSpPr>
        <xdr:cNvPr id="378" name="n_3aveValue【公営住宅】&#10;一人当たり面積">
          <a:extLst>
            <a:ext uri="{FF2B5EF4-FFF2-40B4-BE49-F238E27FC236}">
              <a16:creationId xmlns:a16="http://schemas.microsoft.com/office/drawing/2014/main" id="{6A056AA2-1D95-406C-B716-8E661F887209}"/>
            </a:ext>
          </a:extLst>
        </xdr:cNvPr>
        <xdr:cNvSpPr txBox="1"/>
      </xdr:nvSpPr>
      <xdr:spPr>
        <a:xfrm>
          <a:off x="7626427" y="148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123351</xdr:rowOff>
    </xdr:from>
    <xdr:ext cx="469744" cy="259045"/>
    <xdr:sp macro="" textlink="">
      <xdr:nvSpPr>
        <xdr:cNvPr id="379" name="n_4aveValue【公営住宅】&#10;一人当たり面積">
          <a:extLst>
            <a:ext uri="{FF2B5EF4-FFF2-40B4-BE49-F238E27FC236}">
              <a16:creationId xmlns:a16="http://schemas.microsoft.com/office/drawing/2014/main" id="{399A2376-99F8-49AF-8934-42D04054F106}"/>
            </a:ext>
          </a:extLst>
        </xdr:cNvPr>
        <xdr:cNvSpPr txBox="1"/>
      </xdr:nvSpPr>
      <xdr:spPr>
        <a:xfrm>
          <a:off x="6737427" y="148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59163</xdr:rowOff>
    </xdr:from>
    <xdr:ext cx="469744" cy="259045"/>
    <xdr:sp macro="" textlink="">
      <xdr:nvSpPr>
        <xdr:cNvPr id="380" name="n_1mainValue【公営住宅】&#10;一人当たり面積">
          <a:extLst>
            <a:ext uri="{FF2B5EF4-FFF2-40B4-BE49-F238E27FC236}">
              <a16:creationId xmlns:a16="http://schemas.microsoft.com/office/drawing/2014/main" id="{9E19D269-1BF0-4053-A047-FCA3E64A0842}"/>
            </a:ext>
          </a:extLst>
        </xdr:cNvPr>
        <xdr:cNvSpPr txBox="1"/>
      </xdr:nvSpPr>
      <xdr:spPr>
        <a:xfrm>
          <a:off x="9391727" y="1446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64279</xdr:rowOff>
    </xdr:from>
    <xdr:ext cx="469744" cy="259045"/>
    <xdr:sp macro="" textlink="">
      <xdr:nvSpPr>
        <xdr:cNvPr id="381" name="n_2mainValue【公営住宅】&#10;一人当たり面積">
          <a:extLst>
            <a:ext uri="{FF2B5EF4-FFF2-40B4-BE49-F238E27FC236}">
              <a16:creationId xmlns:a16="http://schemas.microsoft.com/office/drawing/2014/main" id="{2D818DC3-405C-428E-8712-2F8EF3A6EB12}"/>
            </a:ext>
          </a:extLst>
        </xdr:cNvPr>
        <xdr:cNvSpPr txBox="1"/>
      </xdr:nvSpPr>
      <xdr:spPr>
        <a:xfrm>
          <a:off x="8515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68415</xdr:rowOff>
    </xdr:from>
    <xdr:ext cx="469744" cy="259045"/>
    <xdr:sp macro="" textlink="">
      <xdr:nvSpPr>
        <xdr:cNvPr id="382" name="n_3mainValue【公営住宅】&#10;一人当たり面積">
          <a:extLst>
            <a:ext uri="{FF2B5EF4-FFF2-40B4-BE49-F238E27FC236}">
              <a16:creationId xmlns:a16="http://schemas.microsoft.com/office/drawing/2014/main" id="{6FC50AD4-BE38-4E24-A0C5-4E2B0C18E903}"/>
            </a:ext>
          </a:extLst>
        </xdr:cNvPr>
        <xdr:cNvSpPr txBox="1"/>
      </xdr:nvSpPr>
      <xdr:spPr>
        <a:xfrm>
          <a:off x="7626427" y="1447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71899</xdr:rowOff>
    </xdr:from>
    <xdr:ext cx="469744" cy="259045"/>
    <xdr:sp macro="" textlink="">
      <xdr:nvSpPr>
        <xdr:cNvPr id="383" name="n_4mainValue【公営住宅】&#10;一人当たり面積">
          <a:extLst>
            <a:ext uri="{FF2B5EF4-FFF2-40B4-BE49-F238E27FC236}">
              <a16:creationId xmlns:a16="http://schemas.microsoft.com/office/drawing/2014/main" id="{7A0680D2-81A9-46C5-9102-BF71B57FD649}"/>
            </a:ext>
          </a:extLst>
        </xdr:cNvPr>
        <xdr:cNvSpPr txBox="1"/>
      </xdr:nvSpPr>
      <xdr:spPr>
        <a:xfrm>
          <a:off x="6737427" y="1447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CABCD2E8-1146-45A5-824D-874EE85DF34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B86DC0D0-B549-4AA7-977F-C16BF7D2EC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DD2ABA90-1C27-465B-ABEF-D3A0450851A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72C6F0B0-153F-4D1D-91DF-77E4173DE6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142F4754-76A3-4496-B3FB-3F0782AD17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7911805B-1763-4E9D-83EE-F2DC6E049A6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3B238E57-E89D-4E6F-8A90-A744215BFE3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A8A5F6C7-58CE-406E-9412-393AF5E8A64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2F7EA3F2-ED98-4ABC-B9B6-51FC5865BAA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26ED74B9-385A-4ACD-B9EF-E5889E15BDC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D258D68B-7D64-4C6E-A5F1-1493F843706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F2FDBB98-9CE7-463D-BE51-F102CD9CE3D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A044BE88-36E0-43B2-9C25-93E9EE01C8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ABA1C12A-66FC-4E19-B550-EBBDEC4388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A9EC236B-B16C-4515-B0DA-776CB829F20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6AC52CF9-C267-48AC-9228-CD7055F5161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C7EBCEA2-35B4-4CB1-9647-03A5E8D4AC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EB824B12-0107-47B2-BFB6-0023502C04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AB50EB15-7986-4666-BB70-6AA256EB7E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3D939C8A-BF18-48A2-A174-C204F70A65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846B0FC3-BE8B-4E14-8BAD-FA7E10E2D5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533698F9-3311-4502-8FDD-67905397152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3705DAB5-C3F6-436E-9780-3DF330DCE6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2C2E0DE9-2FDF-4B4A-8E54-FD7629FBDB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08C903BE-E401-4973-87C1-FDE24E8B42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899A4747-5BCF-4C0B-9FC1-1E84FC1DAAE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E5C0A8FB-1140-4878-BF17-63440C270F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BCF634C8-CE85-4477-BD9D-582F35B0D63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C98CAE0E-8D39-4E22-86BA-B8FEBD456C0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8AD8CE73-0850-4394-BA40-624C2614F3B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C679C554-6F44-4F00-B6CB-E2F50286693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488E12C1-1B36-4214-83AD-372EBB42051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245FDBE4-B699-4D40-8942-58FCD354E3B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87F39007-45AF-4397-AF35-01E501CE571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F8EF848B-199A-4214-8CDB-CEB7ADBB46F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898C57EE-E98E-4924-A0F6-9C7F4496F3C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AD1C6D8E-6AF6-40F7-89F9-AB4DA92F264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E06B2BBD-AD7A-4EA0-B7EC-519033AE0EC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A77B6030-601B-480C-BFB2-734CD11A326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B31BEB40-ED74-461A-9995-85DC4082F47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1305FFD4-9D17-4B46-9AD4-9D69376E8F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20DB9043-558C-4923-837B-B58D3B86E02E}"/>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8528DEA2-CCB8-4FA0-A099-61ED852B955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91DA8349-E2B7-4685-AD58-748EF421B3B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E4CF04AD-6FAC-4E36-924A-CE52945E167E}"/>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A4CE41B5-131C-402D-AFAD-1E589A89389D}"/>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B7E04717-775D-4B1A-AA99-86584589B392}"/>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0A97C0E3-DEC8-4A31-8FEF-C30123C4C1FA}"/>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FF34D0B0-750A-40A6-B868-7258A26016E5}"/>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F75330D7-04B8-425E-90C8-7E4EAFA2BA48}"/>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4" name="フローチャート: 判断 433">
          <a:extLst>
            <a:ext uri="{FF2B5EF4-FFF2-40B4-BE49-F238E27FC236}">
              <a16:creationId xmlns:a16="http://schemas.microsoft.com/office/drawing/2014/main" id="{A26EB9D3-7B48-4EF2-81AF-206EB8709B26}"/>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435" name="フローチャート: 判断 434">
          <a:extLst>
            <a:ext uri="{FF2B5EF4-FFF2-40B4-BE49-F238E27FC236}">
              <a16:creationId xmlns:a16="http://schemas.microsoft.com/office/drawing/2014/main" id="{834FF631-F229-4318-9568-77C91CF36349}"/>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5DDB55E-071D-4A4C-B10D-542840BA56E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E4997BD-D03D-4D05-870F-CD60717CE73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420CEFF6-255A-4AB2-98DE-461B95C36A8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DD5D7798-E790-45DD-A64B-912B9E39EF6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67BCDE7C-2F79-446B-91AB-D0303E28EBD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41" name="楕円 440">
          <a:extLst>
            <a:ext uri="{FF2B5EF4-FFF2-40B4-BE49-F238E27FC236}">
              <a16:creationId xmlns:a16="http://schemas.microsoft.com/office/drawing/2014/main" id="{3BD66FF4-9F5E-4704-A804-D77C95B226A5}"/>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42" name="【認定こども園・幼稚園・保育所】&#10;有形固定資産減価償却率該当値テキスト">
          <a:extLst>
            <a:ext uri="{FF2B5EF4-FFF2-40B4-BE49-F238E27FC236}">
              <a16:creationId xmlns:a16="http://schemas.microsoft.com/office/drawing/2014/main" id="{CF363CC4-2087-4800-97F1-CF10F29B0023}"/>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40096</xdr:rowOff>
    </xdr:from>
    <xdr:to>
      <xdr:col>81</xdr:col>
      <xdr:colOff>101600</xdr:colOff>
      <xdr:row>42</xdr:row>
      <xdr:rowOff>141696</xdr:rowOff>
    </xdr:to>
    <xdr:sp macro="" textlink="">
      <xdr:nvSpPr>
        <xdr:cNvPr id="443" name="楕円 442">
          <a:extLst>
            <a:ext uri="{FF2B5EF4-FFF2-40B4-BE49-F238E27FC236}">
              <a16:creationId xmlns:a16="http://schemas.microsoft.com/office/drawing/2014/main" id="{0D1658E2-AC69-486D-B18F-0A2A1E3CBAB6}"/>
            </a:ext>
          </a:extLst>
        </xdr:cNvPr>
        <xdr:cNvSpPr/>
      </xdr:nvSpPr>
      <xdr:spPr>
        <a:xfrm>
          <a:off x="154305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90896</xdr:rowOff>
    </xdr:from>
    <xdr:to>
      <xdr:col>85</xdr:col>
      <xdr:colOff>127000</xdr:colOff>
      <xdr:row>42</xdr:row>
      <xdr:rowOff>92528</xdr:rowOff>
    </xdr:to>
    <xdr:cxnSp macro="">
      <xdr:nvCxnSpPr>
        <xdr:cNvPr id="444" name="直線コネクタ 443">
          <a:extLst>
            <a:ext uri="{FF2B5EF4-FFF2-40B4-BE49-F238E27FC236}">
              <a16:creationId xmlns:a16="http://schemas.microsoft.com/office/drawing/2014/main" id="{49A83E52-A12C-42DC-8EEA-E7B8E102005F}"/>
            </a:ext>
          </a:extLst>
        </xdr:cNvPr>
        <xdr:cNvCxnSpPr/>
      </xdr:nvCxnSpPr>
      <xdr:spPr>
        <a:xfrm>
          <a:off x="15481300" y="729179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35197</xdr:rowOff>
    </xdr:from>
    <xdr:to>
      <xdr:col>76</xdr:col>
      <xdr:colOff>165100</xdr:colOff>
      <xdr:row>42</xdr:row>
      <xdr:rowOff>136797</xdr:rowOff>
    </xdr:to>
    <xdr:sp macro="" textlink="">
      <xdr:nvSpPr>
        <xdr:cNvPr id="445" name="楕円 444">
          <a:extLst>
            <a:ext uri="{FF2B5EF4-FFF2-40B4-BE49-F238E27FC236}">
              <a16:creationId xmlns:a16="http://schemas.microsoft.com/office/drawing/2014/main" id="{5EA3B2BE-3804-400B-8D99-C815B364CD90}"/>
            </a:ext>
          </a:extLst>
        </xdr:cNvPr>
        <xdr:cNvSpPr/>
      </xdr:nvSpPr>
      <xdr:spPr>
        <a:xfrm>
          <a:off x="145415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85997</xdr:rowOff>
    </xdr:from>
    <xdr:to>
      <xdr:col>81</xdr:col>
      <xdr:colOff>50800</xdr:colOff>
      <xdr:row>42</xdr:row>
      <xdr:rowOff>90896</xdr:rowOff>
    </xdr:to>
    <xdr:cxnSp macro="">
      <xdr:nvCxnSpPr>
        <xdr:cNvPr id="446" name="直線コネクタ 445">
          <a:extLst>
            <a:ext uri="{FF2B5EF4-FFF2-40B4-BE49-F238E27FC236}">
              <a16:creationId xmlns:a16="http://schemas.microsoft.com/office/drawing/2014/main" id="{4FB68330-94A6-4465-928A-85CC932B0D88}"/>
            </a:ext>
          </a:extLst>
        </xdr:cNvPr>
        <xdr:cNvCxnSpPr/>
      </xdr:nvCxnSpPr>
      <xdr:spPr>
        <a:xfrm>
          <a:off x="14592300" y="728689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30299</xdr:rowOff>
    </xdr:from>
    <xdr:to>
      <xdr:col>72</xdr:col>
      <xdr:colOff>38100</xdr:colOff>
      <xdr:row>42</xdr:row>
      <xdr:rowOff>131899</xdr:rowOff>
    </xdr:to>
    <xdr:sp macro="" textlink="">
      <xdr:nvSpPr>
        <xdr:cNvPr id="447" name="楕円 446">
          <a:extLst>
            <a:ext uri="{FF2B5EF4-FFF2-40B4-BE49-F238E27FC236}">
              <a16:creationId xmlns:a16="http://schemas.microsoft.com/office/drawing/2014/main" id="{AB780A93-7882-4395-8E04-E909660C4F24}"/>
            </a:ext>
          </a:extLst>
        </xdr:cNvPr>
        <xdr:cNvSpPr/>
      </xdr:nvSpPr>
      <xdr:spPr>
        <a:xfrm>
          <a:off x="13652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81099</xdr:rowOff>
    </xdr:from>
    <xdr:to>
      <xdr:col>76</xdr:col>
      <xdr:colOff>114300</xdr:colOff>
      <xdr:row>42</xdr:row>
      <xdr:rowOff>85997</xdr:rowOff>
    </xdr:to>
    <xdr:cxnSp macro="">
      <xdr:nvCxnSpPr>
        <xdr:cNvPr id="448" name="直線コネクタ 447">
          <a:extLst>
            <a:ext uri="{FF2B5EF4-FFF2-40B4-BE49-F238E27FC236}">
              <a16:creationId xmlns:a16="http://schemas.microsoft.com/office/drawing/2014/main" id="{6B5E6CDB-CB69-4F04-A2E4-4FD0D3614409}"/>
            </a:ext>
          </a:extLst>
        </xdr:cNvPr>
        <xdr:cNvCxnSpPr/>
      </xdr:nvCxnSpPr>
      <xdr:spPr>
        <a:xfrm>
          <a:off x="13703300" y="728199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25400</xdr:rowOff>
    </xdr:from>
    <xdr:to>
      <xdr:col>67</xdr:col>
      <xdr:colOff>101600</xdr:colOff>
      <xdr:row>42</xdr:row>
      <xdr:rowOff>127000</xdr:rowOff>
    </xdr:to>
    <xdr:sp macro="" textlink="">
      <xdr:nvSpPr>
        <xdr:cNvPr id="449" name="楕円 448">
          <a:extLst>
            <a:ext uri="{FF2B5EF4-FFF2-40B4-BE49-F238E27FC236}">
              <a16:creationId xmlns:a16="http://schemas.microsoft.com/office/drawing/2014/main" id="{BE7E3E32-9B90-481A-A0BA-58E34BD78EB4}"/>
            </a:ext>
          </a:extLst>
        </xdr:cNvPr>
        <xdr:cNvSpPr/>
      </xdr:nvSpPr>
      <xdr:spPr>
        <a:xfrm>
          <a:off x="12763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76200</xdr:rowOff>
    </xdr:from>
    <xdr:to>
      <xdr:col>71</xdr:col>
      <xdr:colOff>177800</xdr:colOff>
      <xdr:row>42</xdr:row>
      <xdr:rowOff>81099</xdr:rowOff>
    </xdr:to>
    <xdr:cxnSp macro="">
      <xdr:nvCxnSpPr>
        <xdr:cNvPr id="450" name="直線コネクタ 449">
          <a:extLst>
            <a:ext uri="{FF2B5EF4-FFF2-40B4-BE49-F238E27FC236}">
              <a16:creationId xmlns:a16="http://schemas.microsoft.com/office/drawing/2014/main" id="{19ABDA5B-DF32-4440-97D7-5209E06BE4A0}"/>
            </a:ext>
          </a:extLst>
        </xdr:cNvPr>
        <xdr:cNvCxnSpPr/>
      </xdr:nvCxnSpPr>
      <xdr:spPr>
        <a:xfrm>
          <a:off x="12814300" y="72771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FCB4CDED-D4C6-4D11-B7A8-FCF2FAEA1082}"/>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62BF8265-C1B4-460B-BC5D-A2C23ECB872D}"/>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143527</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CB6FBECA-F961-4C59-9281-4937622A0E72}"/>
            </a:ext>
          </a:extLst>
        </xdr:cNvPr>
        <xdr:cNvSpPr txBox="1"/>
      </xdr:nvSpPr>
      <xdr:spPr>
        <a:xfrm>
          <a:off x="13500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3E0F2512-0C31-4DE8-87FF-7C9EFD7BA936}"/>
            </a:ext>
          </a:extLst>
        </xdr:cNvPr>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132823</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FB214423-8545-4CCE-800C-FDBE93BCDF97}"/>
            </a:ext>
          </a:extLst>
        </xdr:cNvPr>
        <xdr:cNvSpPr txBox="1"/>
      </xdr:nvSpPr>
      <xdr:spPr>
        <a:xfrm>
          <a:off x="15266044" y="733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127924</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2D508D43-8BA3-4C5C-A2FD-D28141C943CB}"/>
            </a:ext>
          </a:extLst>
        </xdr:cNvPr>
        <xdr:cNvSpPr txBox="1"/>
      </xdr:nvSpPr>
      <xdr:spPr>
        <a:xfrm>
          <a:off x="14389744" y="732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123026</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E4A7121B-C8EA-496E-840B-A16E7FBB19F8}"/>
            </a:ext>
          </a:extLst>
        </xdr:cNvPr>
        <xdr:cNvSpPr txBox="1"/>
      </xdr:nvSpPr>
      <xdr:spPr>
        <a:xfrm>
          <a:off x="13500744" y="732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118127</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0F907D79-F83D-4DD6-BAD2-B33FB695BAA1}"/>
            </a:ext>
          </a:extLst>
        </xdr:cNvPr>
        <xdr:cNvSpPr txBox="1"/>
      </xdr:nvSpPr>
      <xdr:spPr>
        <a:xfrm>
          <a:off x="12611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5F326D59-DC60-4779-B288-08D84EC079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B04A82A0-CFE6-41DD-AC9C-48272660201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8A934E54-7F53-4348-B436-BFE1FD9937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0641E9B2-D098-44DA-9EAE-716CA61E4B1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F6C15494-572F-495F-8575-5287CC7EA85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10D5ACE0-D3FE-4423-9FB9-855F4F9BD0F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389606E5-F538-433E-950E-271A6EB1924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CD4742C5-2D7F-4833-8D49-1D50D93619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4C23158C-EA15-4FCA-BD17-03EC27B4F0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CE9CBBBC-F76C-43E9-B549-A7112013C82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5DC19CBA-7066-490C-BCCF-0B06FE01B1B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857FEC2A-A164-4543-BCD5-19A32409867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8D97702D-CDBF-4EED-80AC-FA9ACC0EBA6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7FE2CBB4-8AC6-4F5B-9889-2AA9E2F5BE43}"/>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5141D1D3-285B-48A0-8857-0689777BBCC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051766E5-473D-4946-AEA5-91AAC183760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F0C927CD-B3B9-4AC3-AB58-E10AB0F4D90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E2FA4DD3-1E66-4B01-A8A3-57BBD7AC6A4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C411D4FA-3280-489F-A90D-4940D724DC1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1A00499E-9DCA-45C1-98DC-3432AC85A6C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57830F4D-CFC6-4544-AA98-B5B2CA6E095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0566329C-DA7E-45B0-A441-34D1745F1B3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32B7BF1E-F539-4D24-8BA6-6C65D26960E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5C11BA61-986F-48EA-B014-70B759F46AC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7A929898-1260-4D54-845E-0AC6293A59A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CF5E9444-702E-43A9-8174-426EA6EA681D}"/>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5AF25DE5-2A20-4E3B-A8DD-360F713D865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5AB3B301-4D91-4B87-8DA6-D9721E35F46C}"/>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C03F1541-6E84-4B0E-B899-25F22E050D0B}"/>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25F7EE05-0BD4-4779-9FE1-311A7E4833EA}"/>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661741C6-0B2F-47CB-BC23-F6E02336BD73}"/>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AD352CB1-9ADC-44B3-978A-6B824B136BFA}"/>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9F6CC5B5-A182-4E4E-984E-5234A7A2E9C7}"/>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2AC7788D-22E1-4D66-8C1D-231A036D8D28}"/>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493" name="フローチャート: 判断 492">
          <a:extLst>
            <a:ext uri="{FF2B5EF4-FFF2-40B4-BE49-F238E27FC236}">
              <a16:creationId xmlns:a16="http://schemas.microsoft.com/office/drawing/2014/main" id="{6DABD942-1A94-49D2-97EB-E124739BB310}"/>
            </a:ext>
          </a:extLst>
        </xdr:cNvPr>
        <xdr:cNvSpPr/>
      </xdr:nvSpPr>
      <xdr:spPr>
        <a:xfrm>
          <a:off x="19494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85816</xdr:rowOff>
    </xdr:from>
    <xdr:to>
      <xdr:col>98</xdr:col>
      <xdr:colOff>38100</xdr:colOff>
      <xdr:row>40</xdr:row>
      <xdr:rowOff>15966</xdr:rowOff>
    </xdr:to>
    <xdr:sp macro="" textlink="">
      <xdr:nvSpPr>
        <xdr:cNvPr id="494" name="フローチャート: 判断 493">
          <a:extLst>
            <a:ext uri="{FF2B5EF4-FFF2-40B4-BE49-F238E27FC236}">
              <a16:creationId xmlns:a16="http://schemas.microsoft.com/office/drawing/2014/main" id="{D256AF83-4726-4C5F-A16B-0C5D2DA25D38}"/>
            </a:ext>
          </a:extLst>
        </xdr:cNvPr>
        <xdr:cNvSpPr/>
      </xdr:nvSpPr>
      <xdr:spPr>
        <a:xfrm>
          <a:off x="18605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798B2E81-5B87-4972-ACF2-0471D67534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1737573F-20B7-42DF-BE7E-E8D2909EE6D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CF05D85A-2A01-448D-93BD-5CEADE40467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A095BE0-C223-45BE-9F20-7BB15D20235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E58937FE-365B-4F04-AFD3-B585A253E2E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13970</xdr:rowOff>
    </xdr:from>
    <xdr:to>
      <xdr:col>116</xdr:col>
      <xdr:colOff>114300</xdr:colOff>
      <xdr:row>42</xdr:row>
      <xdr:rowOff>115570</xdr:rowOff>
    </xdr:to>
    <xdr:sp macro="" textlink="">
      <xdr:nvSpPr>
        <xdr:cNvPr id="500" name="楕円 499">
          <a:extLst>
            <a:ext uri="{FF2B5EF4-FFF2-40B4-BE49-F238E27FC236}">
              <a16:creationId xmlns:a16="http://schemas.microsoft.com/office/drawing/2014/main" id="{EE356E1E-3624-4FDB-BFC3-8DE68ACEC6EE}"/>
            </a:ext>
          </a:extLst>
        </xdr:cNvPr>
        <xdr:cNvSpPr/>
      </xdr:nvSpPr>
      <xdr:spPr>
        <a:xfrm>
          <a:off x="221107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100347</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036CC125-1510-4A34-A2F6-4ABC5D131481}"/>
            </a:ext>
          </a:extLst>
        </xdr:cNvPr>
        <xdr:cNvSpPr txBox="1"/>
      </xdr:nvSpPr>
      <xdr:spPr>
        <a:xfrm>
          <a:off x="22199600" y="712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15603</xdr:rowOff>
    </xdr:from>
    <xdr:to>
      <xdr:col>112</xdr:col>
      <xdr:colOff>38100</xdr:colOff>
      <xdr:row>42</xdr:row>
      <xdr:rowOff>117203</xdr:rowOff>
    </xdr:to>
    <xdr:sp macro="" textlink="">
      <xdr:nvSpPr>
        <xdr:cNvPr id="502" name="楕円 501">
          <a:extLst>
            <a:ext uri="{FF2B5EF4-FFF2-40B4-BE49-F238E27FC236}">
              <a16:creationId xmlns:a16="http://schemas.microsoft.com/office/drawing/2014/main" id="{B0BE499D-58A0-4835-8294-09C2D23425F9}"/>
            </a:ext>
          </a:extLst>
        </xdr:cNvPr>
        <xdr:cNvSpPr/>
      </xdr:nvSpPr>
      <xdr:spPr>
        <a:xfrm>
          <a:off x="21272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64770</xdr:rowOff>
    </xdr:from>
    <xdr:to>
      <xdr:col>116</xdr:col>
      <xdr:colOff>63500</xdr:colOff>
      <xdr:row>42</xdr:row>
      <xdr:rowOff>66403</xdr:rowOff>
    </xdr:to>
    <xdr:cxnSp macro="">
      <xdr:nvCxnSpPr>
        <xdr:cNvPr id="503" name="直線コネクタ 502">
          <a:extLst>
            <a:ext uri="{FF2B5EF4-FFF2-40B4-BE49-F238E27FC236}">
              <a16:creationId xmlns:a16="http://schemas.microsoft.com/office/drawing/2014/main" id="{2283E502-3A69-400E-9A9D-8621B297B237}"/>
            </a:ext>
          </a:extLst>
        </xdr:cNvPr>
        <xdr:cNvCxnSpPr/>
      </xdr:nvCxnSpPr>
      <xdr:spPr>
        <a:xfrm flipV="1">
          <a:off x="21323300" y="726567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15603</xdr:rowOff>
    </xdr:from>
    <xdr:to>
      <xdr:col>107</xdr:col>
      <xdr:colOff>101600</xdr:colOff>
      <xdr:row>42</xdr:row>
      <xdr:rowOff>117203</xdr:rowOff>
    </xdr:to>
    <xdr:sp macro="" textlink="">
      <xdr:nvSpPr>
        <xdr:cNvPr id="504" name="楕円 503">
          <a:extLst>
            <a:ext uri="{FF2B5EF4-FFF2-40B4-BE49-F238E27FC236}">
              <a16:creationId xmlns:a16="http://schemas.microsoft.com/office/drawing/2014/main" id="{E6AB11A3-1BC3-42A4-89AA-4A1D189A0830}"/>
            </a:ext>
          </a:extLst>
        </xdr:cNvPr>
        <xdr:cNvSpPr/>
      </xdr:nvSpPr>
      <xdr:spPr>
        <a:xfrm>
          <a:off x="20383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66403</xdr:rowOff>
    </xdr:from>
    <xdr:to>
      <xdr:col>111</xdr:col>
      <xdr:colOff>177800</xdr:colOff>
      <xdr:row>42</xdr:row>
      <xdr:rowOff>66403</xdr:rowOff>
    </xdr:to>
    <xdr:cxnSp macro="">
      <xdr:nvCxnSpPr>
        <xdr:cNvPr id="505" name="直線コネクタ 504">
          <a:extLst>
            <a:ext uri="{FF2B5EF4-FFF2-40B4-BE49-F238E27FC236}">
              <a16:creationId xmlns:a16="http://schemas.microsoft.com/office/drawing/2014/main" id="{A50D0FC5-C87A-460B-97B0-52E562DF46EF}"/>
            </a:ext>
          </a:extLst>
        </xdr:cNvPr>
        <xdr:cNvCxnSpPr/>
      </xdr:nvCxnSpPr>
      <xdr:spPr>
        <a:xfrm>
          <a:off x="20434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15603</xdr:rowOff>
    </xdr:from>
    <xdr:to>
      <xdr:col>102</xdr:col>
      <xdr:colOff>165100</xdr:colOff>
      <xdr:row>42</xdr:row>
      <xdr:rowOff>117203</xdr:rowOff>
    </xdr:to>
    <xdr:sp macro="" textlink="">
      <xdr:nvSpPr>
        <xdr:cNvPr id="506" name="楕円 505">
          <a:extLst>
            <a:ext uri="{FF2B5EF4-FFF2-40B4-BE49-F238E27FC236}">
              <a16:creationId xmlns:a16="http://schemas.microsoft.com/office/drawing/2014/main" id="{2095EDA2-4BA5-47DD-9427-43A640BDA1D1}"/>
            </a:ext>
          </a:extLst>
        </xdr:cNvPr>
        <xdr:cNvSpPr/>
      </xdr:nvSpPr>
      <xdr:spPr>
        <a:xfrm>
          <a:off x="19494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66403</xdr:rowOff>
    </xdr:from>
    <xdr:to>
      <xdr:col>107</xdr:col>
      <xdr:colOff>50800</xdr:colOff>
      <xdr:row>42</xdr:row>
      <xdr:rowOff>66403</xdr:rowOff>
    </xdr:to>
    <xdr:cxnSp macro="">
      <xdr:nvCxnSpPr>
        <xdr:cNvPr id="507" name="直線コネクタ 506">
          <a:extLst>
            <a:ext uri="{FF2B5EF4-FFF2-40B4-BE49-F238E27FC236}">
              <a16:creationId xmlns:a16="http://schemas.microsoft.com/office/drawing/2014/main" id="{09E3EFC2-DE65-4838-AC40-03537E258B38}"/>
            </a:ext>
          </a:extLst>
        </xdr:cNvPr>
        <xdr:cNvCxnSpPr/>
      </xdr:nvCxnSpPr>
      <xdr:spPr>
        <a:xfrm>
          <a:off x="19545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17235</xdr:rowOff>
    </xdr:from>
    <xdr:to>
      <xdr:col>98</xdr:col>
      <xdr:colOff>38100</xdr:colOff>
      <xdr:row>42</xdr:row>
      <xdr:rowOff>118835</xdr:rowOff>
    </xdr:to>
    <xdr:sp macro="" textlink="">
      <xdr:nvSpPr>
        <xdr:cNvPr id="508" name="楕円 507">
          <a:extLst>
            <a:ext uri="{FF2B5EF4-FFF2-40B4-BE49-F238E27FC236}">
              <a16:creationId xmlns:a16="http://schemas.microsoft.com/office/drawing/2014/main" id="{2ACEAC73-B9F6-4C5D-8356-5D9A248B37DD}"/>
            </a:ext>
          </a:extLst>
        </xdr:cNvPr>
        <xdr:cNvSpPr/>
      </xdr:nvSpPr>
      <xdr:spPr>
        <a:xfrm>
          <a:off x="18605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66403</xdr:rowOff>
    </xdr:from>
    <xdr:to>
      <xdr:col>102</xdr:col>
      <xdr:colOff>114300</xdr:colOff>
      <xdr:row>42</xdr:row>
      <xdr:rowOff>68035</xdr:rowOff>
    </xdr:to>
    <xdr:cxnSp macro="">
      <xdr:nvCxnSpPr>
        <xdr:cNvPr id="509" name="直線コネクタ 508">
          <a:extLst>
            <a:ext uri="{FF2B5EF4-FFF2-40B4-BE49-F238E27FC236}">
              <a16:creationId xmlns:a16="http://schemas.microsoft.com/office/drawing/2014/main" id="{6145408C-9CA7-4FF7-9E47-D51F768168EB}"/>
            </a:ext>
          </a:extLst>
        </xdr:cNvPr>
        <xdr:cNvCxnSpPr/>
      </xdr:nvCxnSpPr>
      <xdr:spPr>
        <a:xfrm flipV="1">
          <a:off x="18656300" y="72673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674C92D4-0FF8-4BCD-A91D-1926A364605B}"/>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ECB2BCEE-1050-411B-AE69-7F255DEE917B}"/>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166387</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5836BBC3-023D-4D52-96DE-BE3B92CD56A3}"/>
            </a:ext>
          </a:extLst>
        </xdr:cNvPr>
        <xdr:cNvSpPr txBox="1"/>
      </xdr:nvSpPr>
      <xdr:spPr>
        <a:xfrm>
          <a:off x="19310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32493</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7A56596C-2A5C-42D5-874D-35D393337DB7}"/>
            </a:ext>
          </a:extLst>
        </xdr:cNvPr>
        <xdr:cNvSpPr txBox="1"/>
      </xdr:nvSpPr>
      <xdr:spPr>
        <a:xfrm>
          <a:off x="18421427" y="654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108330</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ADA45AD6-5023-4682-B5E0-D61E9FEBD081}"/>
            </a:ext>
          </a:extLst>
        </xdr:cNvPr>
        <xdr:cNvSpPr txBox="1"/>
      </xdr:nvSpPr>
      <xdr:spPr>
        <a:xfrm>
          <a:off x="210757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108330</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B437DD52-B1D0-4332-ACAA-4D3B18019B92}"/>
            </a:ext>
          </a:extLst>
        </xdr:cNvPr>
        <xdr:cNvSpPr txBox="1"/>
      </xdr:nvSpPr>
      <xdr:spPr>
        <a:xfrm>
          <a:off x="201994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108330</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BA438A43-C856-42B6-810D-0F9FDFE4299C}"/>
            </a:ext>
          </a:extLst>
        </xdr:cNvPr>
        <xdr:cNvSpPr txBox="1"/>
      </xdr:nvSpPr>
      <xdr:spPr>
        <a:xfrm>
          <a:off x="19310427" y="730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109962</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F039B073-1240-4650-B421-20EF2228C73F}"/>
            </a:ext>
          </a:extLst>
        </xdr:cNvPr>
        <xdr:cNvSpPr txBox="1"/>
      </xdr:nvSpPr>
      <xdr:spPr>
        <a:xfrm>
          <a:off x="18421427" y="731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1925E264-5710-46A6-B382-AC17181574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D67EBE9E-4280-40A9-8698-D847FD736A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1E945BF7-96E8-4981-AA35-4D28E6E530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F1EAC87A-B8E4-40A2-A62E-5FE4457317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FF53DEFD-82E9-4602-9D8B-E41AD13CEB7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4C337572-D267-4183-B139-A7F019476E3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9761B276-8465-45D4-857E-5A573333EBA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486194ED-2360-44FE-99C8-B4E11EFA77B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2D09EE4E-35BA-42F7-B602-2062750DD4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87C1BA41-27DD-4867-9208-D425BC989EA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F3741818-88AA-465F-AF5E-C5F06032BB1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6731BB0D-C311-420B-8D93-0250AC6C0BE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CDB7E0C4-58AE-4CFA-8D81-3FAEB2000A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17B23C28-6111-4796-B2D8-C65D2441F73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2FFE4B54-07B1-47E6-9A2F-85FA32A118E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4D597E09-67D1-4D78-B5AC-DAD9AD0C1C0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8DEB3B55-EBA9-46C5-92F5-3795F3B6C7F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1BE8B951-4207-4B50-800E-0FD8F4EDA9A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170DF402-53C7-4867-A049-41062285C14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06DB47C5-2B73-457E-B471-509F13A7315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DB4A48D2-D883-42CF-B9FE-F5EEE075749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A0132D03-B249-46D8-BC5D-1149EE3027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1330E3A9-ED08-48E8-830D-7015A2427C3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EEB3B98D-D8BA-49D4-8BEE-7F3CE442886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1E90E754-662D-44AD-BF56-76A4A17E963F}"/>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43BDA536-CF15-43F0-AAC2-1DCB533368FC}"/>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679D68AF-EA4A-41D1-AA17-C835F52127E6}"/>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D167CDFF-E5A3-42BB-BE2B-F054EBB2B560}"/>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AECE3436-24B1-47AA-BFD7-B552F7DFE275}"/>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D00FDE09-A7C7-4792-8689-E51EE0B1D787}"/>
            </a:ext>
          </a:extLst>
        </xdr:cNvPr>
        <xdr:cNvSpPr txBox="1"/>
      </xdr:nvSpPr>
      <xdr:spPr>
        <a:xfrm>
          <a:off x="16357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C72E68D9-6D05-4E85-9FE8-61662C78D834}"/>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0CBA6424-85C1-4EF7-8819-FFDB8B18D169}"/>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B0386E6D-BA4D-4505-BD59-75F400E86EF2}"/>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51" name="フローチャート: 判断 550">
          <a:extLst>
            <a:ext uri="{FF2B5EF4-FFF2-40B4-BE49-F238E27FC236}">
              <a16:creationId xmlns:a16="http://schemas.microsoft.com/office/drawing/2014/main" id="{815F3DB7-0704-49C5-A36A-6DB591B3B249}"/>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52" name="フローチャート: 判断 551">
          <a:extLst>
            <a:ext uri="{FF2B5EF4-FFF2-40B4-BE49-F238E27FC236}">
              <a16:creationId xmlns:a16="http://schemas.microsoft.com/office/drawing/2014/main" id="{26C0D17D-4783-4D50-8B0B-D267F366AFFE}"/>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A85E0F3-88A3-46BB-8C91-81901934040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29A007FF-1348-4773-BB4D-52A62FD51BA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3ED71629-4339-4B1F-A3ED-6D1E694D2C5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77258B30-77CE-4338-887E-F393C59D858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5F81A6FF-3683-4DD0-AF5C-CE41C0B2C5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58" name="楕円 557">
          <a:extLst>
            <a:ext uri="{FF2B5EF4-FFF2-40B4-BE49-F238E27FC236}">
              <a16:creationId xmlns:a16="http://schemas.microsoft.com/office/drawing/2014/main" id="{187191A1-8204-41C3-B3DD-81FC3AD43E8F}"/>
            </a:ext>
          </a:extLst>
        </xdr:cNvPr>
        <xdr:cNvSpPr/>
      </xdr:nvSpPr>
      <xdr:spPr>
        <a:xfrm>
          <a:off x="16268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170197</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EF709EA9-5647-4056-8B5E-6FFADAAE3BCA}"/>
            </a:ext>
          </a:extLst>
        </xdr:cNvPr>
        <xdr:cNvSpPr txBox="1"/>
      </xdr:nvSpPr>
      <xdr:spPr>
        <a:xfrm>
          <a:off x="16357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560" name="楕円 559">
          <a:extLst>
            <a:ext uri="{FF2B5EF4-FFF2-40B4-BE49-F238E27FC236}">
              <a16:creationId xmlns:a16="http://schemas.microsoft.com/office/drawing/2014/main" id="{FA4B9B36-8BA6-4AC3-9465-206D20C8AB9B}"/>
            </a:ext>
          </a:extLst>
        </xdr:cNvPr>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60</xdr:row>
      <xdr:rowOff>26670</xdr:rowOff>
    </xdr:to>
    <xdr:cxnSp macro="">
      <xdr:nvCxnSpPr>
        <xdr:cNvPr id="561" name="直線コネクタ 560">
          <a:extLst>
            <a:ext uri="{FF2B5EF4-FFF2-40B4-BE49-F238E27FC236}">
              <a16:creationId xmlns:a16="http://schemas.microsoft.com/office/drawing/2014/main" id="{006B8E6D-2DB4-445C-AD49-6CDF6A337484}"/>
            </a:ext>
          </a:extLst>
        </xdr:cNvPr>
        <xdr:cNvCxnSpPr/>
      </xdr:nvCxnSpPr>
      <xdr:spPr>
        <a:xfrm>
          <a:off x="15481300" y="10267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62" name="楕円 561">
          <a:extLst>
            <a:ext uri="{FF2B5EF4-FFF2-40B4-BE49-F238E27FC236}">
              <a16:creationId xmlns:a16="http://schemas.microsoft.com/office/drawing/2014/main" id="{F56462DD-D4F4-41B8-B97F-78028DD7792A}"/>
            </a:ext>
          </a:extLst>
        </xdr:cNvPr>
        <xdr:cNvSpPr/>
      </xdr:nvSpPr>
      <xdr:spPr>
        <a:xfrm>
          <a:off x="14541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108585</xdr:rowOff>
    </xdr:from>
    <xdr:to>
      <xdr:col>81</xdr:col>
      <xdr:colOff>50800</xdr:colOff>
      <xdr:row>59</xdr:row>
      <xdr:rowOff>152400</xdr:rowOff>
    </xdr:to>
    <xdr:cxnSp macro="">
      <xdr:nvCxnSpPr>
        <xdr:cNvPr id="563" name="直線コネクタ 562">
          <a:extLst>
            <a:ext uri="{FF2B5EF4-FFF2-40B4-BE49-F238E27FC236}">
              <a16:creationId xmlns:a16="http://schemas.microsoft.com/office/drawing/2014/main" id="{B8AE4259-31A2-4B3E-AC13-983037C2D2C8}"/>
            </a:ext>
          </a:extLst>
        </xdr:cNvPr>
        <xdr:cNvCxnSpPr/>
      </xdr:nvCxnSpPr>
      <xdr:spPr>
        <a:xfrm>
          <a:off x="14592300" y="102241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xdr:rowOff>
    </xdr:from>
    <xdr:to>
      <xdr:col>72</xdr:col>
      <xdr:colOff>38100</xdr:colOff>
      <xdr:row>59</xdr:row>
      <xdr:rowOff>113665</xdr:rowOff>
    </xdr:to>
    <xdr:sp macro="" textlink="">
      <xdr:nvSpPr>
        <xdr:cNvPr id="564" name="楕円 563">
          <a:extLst>
            <a:ext uri="{FF2B5EF4-FFF2-40B4-BE49-F238E27FC236}">
              <a16:creationId xmlns:a16="http://schemas.microsoft.com/office/drawing/2014/main" id="{5EC2B79F-9078-4773-863E-81F6E7BA4983}"/>
            </a:ext>
          </a:extLst>
        </xdr:cNvPr>
        <xdr:cNvSpPr/>
      </xdr:nvSpPr>
      <xdr:spPr>
        <a:xfrm>
          <a:off x="13652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62865</xdr:rowOff>
    </xdr:from>
    <xdr:to>
      <xdr:col>76</xdr:col>
      <xdr:colOff>114300</xdr:colOff>
      <xdr:row>59</xdr:row>
      <xdr:rowOff>108585</xdr:rowOff>
    </xdr:to>
    <xdr:cxnSp macro="">
      <xdr:nvCxnSpPr>
        <xdr:cNvPr id="565" name="直線コネクタ 564">
          <a:extLst>
            <a:ext uri="{FF2B5EF4-FFF2-40B4-BE49-F238E27FC236}">
              <a16:creationId xmlns:a16="http://schemas.microsoft.com/office/drawing/2014/main" id="{B3BFA881-0ACC-412F-9338-18DF2972B969}"/>
            </a:ext>
          </a:extLst>
        </xdr:cNvPr>
        <xdr:cNvCxnSpPr/>
      </xdr:nvCxnSpPr>
      <xdr:spPr>
        <a:xfrm>
          <a:off x="13703300" y="101784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31115</xdr:rowOff>
    </xdr:from>
    <xdr:to>
      <xdr:col>67</xdr:col>
      <xdr:colOff>101600</xdr:colOff>
      <xdr:row>59</xdr:row>
      <xdr:rowOff>132715</xdr:rowOff>
    </xdr:to>
    <xdr:sp macro="" textlink="">
      <xdr:nvSpPr>
        <xdr:cNvPr id="566" name="楕円 565">
          <a:extLst>
            <a:ext uri="{FF2B5EF4-FFF2-40B4-BE49-F238E27FC236}">
              <a16:creationId xmlns:a16="http://schemas.microsoft.com/office/drawing/2014/main" id="{B68DAF59-447A-4378-A52C-899182EC40C0}"/>
            </a:ext>
          </a:extLst>
        </xdr:cNvPr>
        <xdr:cNvSpPr/>
      </xdr:nvSpPr>
      <xdr:spPr>
        <a:xfrm>
          <a:off x="12763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62865</xdr:rowOff>
    </xdr:from>
    <xdr:to>
      <xdr:col>71</xdr:col>
      <xdr:colOff>177800</xdr:colOff>
      <xdr:row>59</xdr:row>
      <xdr:rowOff>81915</xdr:rowOff>
    </xdr:to>
    <xdr:cxnSp macro="">
      <xdr:nvCxnSpPr>
        <xdr:cNvPr id="567" name="直線コネクタ 566">
          <a:extLst>
            <a:ext uri="{FF2B5EF4-FFF2-40B4-BE49-F238E27FC236}">
              <a16:creationId xmlns:a16="http://schemas.microsoft.com/office/drawing/2014/main" id="{16A715EC-E5CC-4D47-AA36-60A3BA22A552}"/>
            </a:ext>
          </a:extLst>
        </xdr:cNvPr>
        <xdr:cNvCxnSpPr/>
      </xdr:nvCxnSpPr>
      <xdr:spPr>
        <a:xfrm flipV="1">
          <a:off x="12814300" y="101784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68" name="n_1aveValue【学校施設】&#10;有形固定資産減価償却率">
          <a:extLst>
            <a:ext uri="{FF2B5EF4-FFF2-40B4-BE49-F238E27FC236}">
              <a16:creationId xmlns:a16="http://schemas.microsoft.com/office/drawing/2014/main" id="{4559D558-4382-4A01-822E-7AB8C006275A}"/>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69" name="n_2aveValue【学校施設】&#10;有形固定資産減価償却率">
          <a:extLst>
            <a:ext uri="{FF2B5EF4-FFF2-40B4-BE49-F238E27FC236}">
              <a16:creationId xmlns:a16="http://schemas.microsoft.com/office/drawing/2014/main" id="{B4D51A3A-625E-4CBE-8923-C8E93D35DA61}"/>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70" name="n_3aveValue【学校施設】&#10;有形固定資産減価償却率">
          <a:extLst>
            <a:ext uri="{FF2B5EF4-FFF2-40B4-BE49-F238E27FC236}">
              <a16:creationId xmlns:a16="http://schemas.microsoft.com/office/drawing/2014/main" id="{55027EC5-6D9E-460D-B10E-84C15C558CEF}"/>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71" name="n_4aveValue【学校施設】&#10;有形固定資産減価償却率">
          <a:extLst>
            <a:ext uri="{FF2B5EF4-FFF2-40B4-BE49-F238E27FC236}">
              <a16:creationId xmlns:a16="http://schemas.microsoft.com/office/drawing/2014/main" id="{29A83F9E-DEE7-49FB-A950-514C5F7164D0}"/>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48277</xdr:rowOff>
    </xdr:from>
    <xdr:ext cx="405111" cy="259045"/>
    <xdr:sp macro="" textlink="">
      <xdr:nvSpPr>
        <xdr:cNvPr id="572" name="n_1mainValue【学校施設】&#10;有形固定資産減価償却率">
          <a:extLst>
            <a:ext uri="{FF2B5EF4-FFF2-40B4-BE49-F238E27FC236}">
              <a16:creationId xmlns:a16="http://schemas.microsoft.com/office/drawing/2014/main" id="{16BEF468-D54C-49C3-A6D3-53810EEB6385}"/>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73" name="n_2mainValue【学校施設】&#10;有形固定資産減価償却率">
          <a:extLst>
            <a:ext uri="{FF2B5EF4-FFF2-40B4-BE49-F238E27FC236}">
              <a16:creationId xmlns:a16="http://schemas.microsoft.com/office/drawing/2014/main" id="{535C9DCB-4AF0-4F7F-A19C-5556EF9E9010}"/>
            </a:ext>
          </a:extLst>
        </xdr:cNvPr>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130192</xdr:rowOff>
    </xdr:from>
    <xdr:ext cx="405111" cy="259045"/>
    <xdr:sp macro="" textlink="">
      <xdr:nvSpPr>
        <xdr:cNvPr id="574" name="n_3mainValue【学校施設】&#10;有形固定資産減価償却率">
          <a:extLst>
            <a:ext uri="{FF2B5EF4-FFF2-40B4-BE49-F238E27FC236}">
              <a16:creationId xmlns:a16="http://schemas.microsoft.com/office/drawing/2014/main" id="{AD5A01DB-60A9-47E5-A56A-35D88DBB0A69}"/>
            </a:ext>
          </a:extLst>
        </xdr:cNvPr>
        <xdr:cNvSpPr txBox="1"/>
      </xdr:nvSpPr>
      <xdr:spPr>
        <a:xfrm>
          <a:off x="13500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149242</xdr:rowOff>
    </xdr:from>
    <xdr:ext cx="405111" cy="259045"/>
    <xdr:sp macro="" textlink="">
      <xdr:nvSpPr>
        <xdr:cNvPr id="575" name="n_4mainValue【学校施設】&#10;有形固定資産減価償却率">
          <a:extLst>
            <a:ext uri="{FF2B5EF4-FFF2-40B4-BE49-F238E27FC236}">
              <a16:creationId xmlns:a16="http://schemas.microsoft.com/office/drawing/2014/main" id="{42A8CB85-D771-408B-8676-8022DECDF275}"/>
            </a:ext>
          </a:extLst>
        </xdr:cNvPr>
        <xdr:cNvSpPr txBox="1"/>
      </xdr:nvSpPr>
      <xdr:spPr>
        <a:xfrm>
          <a:off x="12611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1D128A32-3D67-44EE-BA42-897518E9247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C11799BC-A897-4860-B142-203BABCCA9E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2E854D3D-9442-403B-8E5B-0BFC85A55E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7A965AAA-BCD4-4A7F-A7C6-14BE6FB97B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A6ACBCF3-B34A-4D70-AFA2-6918D94918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1F32B9A3-3005-4BF3-B409-208AF6A495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1B1426F5-62E3-4B12-9B5A-B1DC97791D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AAC97549-D6A3-42EF-8EF2-5FE51FF9E88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75CB9FF9-98AF-407E-846C-DDD879E765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065510C1-16C3-4B4E-917F-5A26694F06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1623800A-A2C7-4965-B3B5-A938CCC0483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AE76B413-DC34-4245-9274-CE0B755D69C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E53BBE4A-D21B-46F3-AB4F-DC6E9DD0AC9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D3EA1155-54BD-4290-9612-C7AE898A365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2DCA2410-E0BF-4D39-90AA-602B147E5E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D74F3D40-D160-487E-82A1-A32EEE0213F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1DA43204-FE9C-4381-B411-8638A88DB24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3AFBC80D-FDA0-4F9A-9C1A-4D10D21C020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CD78ADFF-7A5F-4FC0-8416-0DFCAA7C058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7BFB6211-79D6-4F28-9B4C-8AF2FC8BF31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6E075BC2-1F82-4615-ACD5-E171779F9C2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1DAF0519-1B45-4AF4-AF23-F5370EF9825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BCAEB7BA-83BB-46DB-8C44-C4536C04440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F50DF37B-3437-4927-9CEA-5C33AF14420C}"/>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0EF726FF-C457-4A17-B15A-749501D45098}"/>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06788B9D-5EAA-4F43-95D6-39BE8D271664}"/>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B1EF724F-1B92-4E44-8C2A-81026FF220FC}"/>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E38B5B3A-1B12-4E37-B891-80A11F8FE5A8}"/>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604" name="【学校施設】&#10;一人当たり面積平均値テキスト">
          <a:extLst>
            <a:ext uri="{FF2B5EF4-FFF2-40B4-BE49-F238E27FC236}">
              <a16:creationId xmlns:a16="http://schemas.microsoft.com/office/drawing/2014/main" id="{39E424AE-FF48-4FEC-A4D6-EB3246CD4B3C}"/>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0298693F-63FF-4096-BD60-FBD5A3A03BA1}"/>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CD2660AE-C9B7-4BDF-ABC3-D17CBD740A61}"/>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4375EE57-098F-48D7-8AA6-E49DF40745E9}"/>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104077</xdr:rowOff>
    </xdr:from>
    <xdr:to>
      <xdr:col>102</xdr:col>
      <xdr:colOff>165100</xdr:colOff>
      <xdr:row>62</xdr:row>
      <xdr:rowOff>34227</xdr:rowOff>
    </xdr:to>
    <xdr:sp macro="" textlink="">
      <xdr:nvSpPr>
        <xdr:cNvPr id="608" name="フローチャート: 判断 607">
          <a:extLst>
            <a:ext uri="{FF2B5EF4-FFF2-40B4-BE49-F238E27FC236}">
              <a16:creationId xmlns:a16="http://schemas.microsoft.com/office/drawing/2014/main" id="{2D654FBF-AD85-42A8-B66E-D4D154560514}"/>
            </a:ext>
          </a:extLst>
        </xdr:cNvPr>
        <xdr:cNvSpPr/>
      </xdr:nvSpPr>
      <xdr:spPr>
        <a:xfrm>
          <a:off x="19494500" y="105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119697</xdr:rowOff>
    </xdr:from>
    <xdr:to>
      <xdr:col>98</xdr:col>
      <xdr:colOff>38100</xdr:colOff>
      <xdr:row>62</xdr:row>
      <xdr:rowOff>49847</xdr:rowOff>
    </xdr:to>
    <xdr:sp macro="" textlink="">
      <xdr:nvSpPr>
        <xdr:cNvPr id="609" name="フローチャート: 判断 608">
          <a:extLst>
            <a:ext uri="{FF2B5EF4-FFF2-40B4-BE49-F238E27FC236}">
              <a16:creationId xmlns:a16="http://schemas.microsoft.com/office/drawing/2014/main" id="{D5E1B764-01CC-45A0-852B-CD55AA86C4AF}"/>
            </a:ext>
          </a:extLst>
        </xdr:cNvPr>
        <xdr:cNvSpPr/>
      </xdr:nvSpPr>
      <xdr:spPr>
        <a:xfrm>
          <a:off x="18605500" y="1057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06009CF-6988-44FD-8FF0-43461B81F8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684C2EA0-BAFB-4F72-A6F0-31746D522C7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9E141B4A-0BA0-4EC2-8967-CA1EEC3779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10869552-2E7B-4612-877F-0B2730C4ADB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5784237B-3EFA-4277-BE13-131E05FDA51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615" name="楕円 614">
          <a:extLst>
            <a:ext uri="{FF2B5EF4-FFF2-40B4-BE49-F238E27FC236}">
              <a16:creationId xmlns:a16="http://schemas.microsoft.com/office/drawing/2014/main" id="{ABA9381E-75CB-4795-A0BC-FF01D7BCBBF6}"/>
            </a:ext>
          </a:extLst>
        </xdr:cNvPr>
        <xdr:cNvSpPr/>
      </xdr:nvSpPr>
      <xdr:spPr>
        <a:xfrm>
          <a:off x="221107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10939</xdr:rowOff>
    </xdr:from>
    <xdr:ext cx="469744" cy="259045"/>
    <xdr:sp macro="" textlink="">
      <xdr:nvSpPr>
        <xdr:cNvPr id="616" name="【学校施設】&#10;一人当たり面積該当値テキスト">
          <a:extLst>
            <a:ext uri="{FF2B5EF4-FFF2-40B4-BE49-F238E27FC236}">
              <a16:creationId xmlns:a16="http://schemas.microsoft.com/office/drawing/2014/main" id="{8A1A5141-5230-4496-B5BA-17A8BCA84B1A}"/>
            </a:ext>
          </a:extLst>
        </xdr:cNvPr>
        <xdr:cNvSpPr txBox="1"/>
      </xdr:nvSpPr>
      <xdr:spPr>
        <a:xfrm>
          <a:off x="22199600" y="102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7112</xdr:rowOff>
    </xdr:from>
    <xdr:to>
      <xdr:col>112</xdr:col>
      <xdr:colOff>38100</xdr:colOff>
      <xdr:row>61</xdr:row>
      <xdr:rowOff>108712</xdr:rowOff>
    </xdr:to>
    <xdr:sp macro="" textlink="">
      <xdr:nvSpPr>
        <xdr:cNvPr id="617" name="楕円 616">
          <a:extLst>
            <a:ext uri="{FF2B5EF4-FFF2-40B4-BE49-F238E27FC236}">
              <a16:creationId xmlns:a16="http://schemas.microsoft.com/office/drawing/2014/main" id="{F75BF0BB-B722-4712-A100-553B64975E25}"/>
            </a:ext>
          </a:extLst>
        </xdr:cNvPr>
        <xdr:cNvSpPr/>
      </xdr:nvSpPr>
      <xdr:spPr>
        <a:xfrm>
          <a:off x="21272500" y="10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38862</xdr:rowOff>
    </xdr:from>
    <xdr:to>
      <xdr:col>116</xdr:col>
      <xdr:colOff>63500</xdr:colOff>
      <xdr:row>61</xdr:row>
      <xdr:rowOff>57912</xdr:rowOff>
    </xdr:to>
    <xdr:cxnSp macro="">
      <xdr:nvCxnSpPr>
        <xdr:cNvPr id="618" name="直線コネクタ 617">
          <a:extLst>
            <a:ext uri="{FF2B5EF4-FFF2-40B4-BE49-F238E27FC236}">
              <a16:creationId xmlns:a16="http://schemas.microsoft.com/office/drawing/2014/main" id="{26F0580D-6A97-4CB5-A398-3EC81A6FB5A8}"/>
            </a:ext>
          </a:extLst>
        </xdr:cNvPr>
        <xdr:cNvCxnSpPr/>
      </xdr:nvCxnSpPr>
      <xdr:spPr>
        <a:xfrm flipV="1">
          <a:off x="21323300" y="10497312"/>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21019</xdr:rowOff>
    </xdr:from>
    <xdr:to>
      <xdr:col>107</xdr:col>
      <xdr:colOff>101600</xdr:colOff>
      <xdr:row>61</xdr:row>
      <xdr:rowOff>122619</xdr:rowOff>
    </xdr:to>
    <xdr:sp macro="" textlink="">
      <xdr:nvSpPr>
        <xdr:cNvPr id="619" name="楕円 618">
          <a:extLst>
            <a:ext uri="{FF2B5EF4-FFF2-40B4-BE49-F238E27FC236}">
              <a16:creationId xmlns:a16="http://schemas.microsoft.com/office/drawing/2014/main" id="{A23336BE-D5B9-4FFC-BCA0-40DADD94B36A}"/>
            </a:ext>
          </a:extLst>
        </xdr:cNvPr>
        <xdr:cNvSpPr/>
      </xdr:nvSpPr>
      <xdr:spPr>
        <a:xfrm>
          <a:off x="20383500" y="1047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57912</xdr:rowOff>
    </xdr:from>
    <xdr:to>
      <xdr:col>111</xdr:col>
      <xdr:colOff>177800</xdr:colOff>
      <xdr:row>61</xdr:row>
      <xdr:rowOff>71819</xdr:rowOff>
    </xdr:to>
    <xdr:cxnSp macro="">
      <xdr:nvCxnSpPr>
        <xdr:cNvPr id="620" name="直線コネクタ 619">
          <a:extLst>
            <a:ext uri="{FF2B5EF4-FFF2-40B4-BE49-F238E27FC236}">
              <a16:creationId xmlns:a16="http://schemas.microsoft.com/office/drawing/2014/main" id="{D7F5B8FD-CC75-455D-93A4-2F9966B62197}"/>
            </a:ext>
          </a:extLst>
        </xdr:cNvPr>
        <xdr:cNvCxnSpPr/>
      </xdr:nvCxnSpPr>
      <xdr:spPr>
        <a:xfrm flipV="1">
          <a:off x="20434300" y="10516362"/>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33592</xdr:rowOff>
    </xdr:from>
    <xdr:to>
      <xdr:col>102</xdr:col>
      <xdr:colOff>165100</xdr:colOff>
      <xdr:row>61</xdr:row>
      <xdr:rowOff>135192</xdr:rowOff>
    </xdr:to>
    <xdr:sp macro="" textlink="">
      <xdr:nvSpPr>
        <xdr:cNvPr id="621" name="楕円 620">
          <a:extLst>
            <a:ext uri="{FF2B5EF4-FFF2-40B4-BE49-F238E27FC236}">
              <a16:creationId xmlns:a16="http://schemas.microsoft.com/office/drawing/2014/main" id="{7260084F-9147-4DF7-A176-72F2E9BF7454}"/>
            </a:ext>
          </a:extLst>
        </xdr:cNvPr>
        <xdr:cNvSpPr/>
      </xdr:nvSpPr>
      <xdr:spPr>
        <a:xfrm>
          <a:off x="19494500" y="1049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71819</xdr:rowOff>
    </xdr:from>
    <xdr:to>
      <xdr:col>107</xdr:col>
      <xdr:colOff>50800</xdr:colOff>
      <xdr:row>61</xdr:row>
      <xdr:rowOff>84392</xdr:rowOff>
    </xdr:to>
    <xdr:cxnSp macro="">
      <xdr:nvCxnSpPr>
        <xdr:cNvPr id="622" name="直線コネクタ 621">
          <a:extLst>
            <a:ext uri="{FF2B5EF4-FFF2-40B4-BE49-F238E27FC236}">
              <a16:creationId xmlns:a16="http://schemas.microsoft.com/office/drawing/2014/main" id="{DBCDA5E4-04F9-4583-AA2C-8233D5E75ECC}"/>
            </a:ext>
          </a:extLst>
        </xdr:cNvPr>
        <xdr:cNvCxnSpPr/>
      </xdr:nvCxnSpPr>
      <xdr:spPr>
        <a:xfrm flipV="1">
          <a:off x="19545300" y="1053026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45593</xdr:rowOff>
    </xdr:from>
    <xdr:to>
      <xdr:col>98</xdr:col>
      <xdr:colOff>38100</xdr:colOff>
      <xdr:row>61</xdr:row>
      <xdr:rowOff>147193</xdr:rowOff>
    </xdr:to>
    <xdr:sp macro="" textlink="">
      <xdr:nvSpPr>
        <xdr:cNvPr id="623" name="楕円 622">
          <a:extLst>
            <a:ext uri="{FF2B5EF4-FFF2-40B4-BE49-F238E27FC236}">
              <a16:creationId xmlns:a16="http://schemas.microsoft.com/office/drawing/2014/main" id="{45BF24C5-CFF2-460C-9B4F-8C8AC6DE5A8C}"/>
            </a:ext>
          </a:extLst>
        </xdr:cNvPr>
        <xdr:cNvSpPr/>
      </xdr:nvSpPr>
      <xdr:spPr>
        <a:xfrm>
          <a:off x="18605500" y="105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84392</xdr:rowOff>
    </xdr:from>
    <xdr:to>
      <xdr:col>102</xdr:col>
      <xdr:colOff>114300</xdr:colOff>
      <xdr:row>61</xdr:row>
      <xdr:rowOff>96393</xdr:rowOff>
    </xdr:to>
    <xdr:cxnSp macro="">
      <xdr:nvCxnSpPr>
        <xdr:cNvPr id="624" name="直線コネクタ 623">
          <a:extLst>
            <a:ext uri="{FF2B5EF4-FFF2-40B4-BE49-F238E27FC236}">
              <a16:creationId xmlns:a16="http://schemas.microsoft.com/office/drawing/2014/main" id="{60672509-332E-4216-9553-271B15FAA4DC}"/>
            </a:ext>
          </a:extLst>
        </xdr:cNvPr>
        <xdr:cNvCxnSpPr/>
      </xdr:nvCxnSpPr>
      <xdr:spPr>
        <a:xfrm flipV="1">
          <a:off x="18656300" y="10542842"/>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625" name="n_1aveValue【学校施設】&#10;一人当たり面積">
          <a:extLst>
            <a:ext uri="{FF2B5EF4-FFF2-40B4-BE49-F238E27FC236}">
              <a16:creationId xmlns:a16="http://schemas.microsoft.com/office/drawing/2014/main" id="{7E110219-B194-4FC5-A29C-A236D2417ABE}"/>
            </a:ext>
          </a:extLst>
        </xdr:cNvPr>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144035</xdr:rowOff>
    </xdr:from>
    <xdr:ext cx="469744" cy="259045"/>
    <xdr:sp macro="" textlink="">
      <xdr:nvSpPr>
        <xdr:cNvPr id="626" name="n_2aveValue【学校施設】&#10;一人当たり面積">
          <a:extLst>
            <a:ext uri="{FF2B5EF4-FFF2-40B4-BE49-F238E27FC236}">
              <a16:creationId xmlns:a16="http://schemas.microsoft.com/office/drawing/2014/main" id="{9D0F99D8-4D40-453D-A447-44A87BD17F35}"/>
            </a:ext>
          </a:extLst>
        </xdr:cNvPr>
        <xdr:cNvSpPr txBox="1"/>
      </xdr:nvSpPr>
      <xdr:spPr>
        <a:xfrm>
          <a:off x="20199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25354</xdr:rowOff>
    </xdr:from>
    <xdr:ext cx="469744" cy="259045"/>
    <xdr:sp macro="" textlink="">
      <xdr:nvSpPr>
        <xdr:cNvPr id="627" name="n_3aveValue【学校施設】&#10;一人当たり面積">
          <a:extLst>
            <a:ext uri="{FF2B5EF4-FFF2-40B4-BE49-F238E27FC236}">
              <a16:creationId xmlns:a16="http://schemas.microsoft.com/office/drawing/2014/main" id="{B27B3585-6E62-41B4-BE54-B0D28D05CA05}"/>
            </a:ext>
          </a:extLst>
        </xdr:cNvPr>
        <xdr:cNvSpPr txBox="1"/>
      </xdr:nvSpPr>
      <xdr:spPr>
        <a:xfrm>
          <a:off x="19310427" y="1065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40974</xdr:rowOff>
    </xdr:from>
    <xdr:ext cx="469744" cy="259045"/>
    <xdr:sp macro="" textlink="">
      <xdr:nvSpPr>
        <xdr:cNvPr id="628" name="n_4aveValue【学校施設】&#10;一人当たり面積">
          <a:extLst>
            <a:ext uri="{FF2B5EF4-FFF2-40B4-BE49-F238E27FC236}">
              <a16:creationId xmlns:a16="http://schemas.microsoft.com/office/drawing/2014/main" id="{4CABB072-174E-4143-970C-F7533A93B632}"/>
            </a:ext>
          </a:extLst>
        </xdr:cNvPr>
        <xdr:cNvSpPr txBox="1"/>
      </xdr:nvSpPr>
      <xdr:spPr>
        <a:xfrm>
          <a:off x="18421427" y="1067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125239</xdr:rowOff>
    </xdr:from>
    <xdr:ext cx="469744" cy="259045"/>
    <xdr:sp macro="" textlink="">
      <xdr:nvSpPr>
        <xdr:cNvPr id="629" name="n_1mainValue【学校施設】&#10;一人当たり面積">
          <a:extLst>
            <a:ext uri="{FF2B5EF4-FFF2-40B4-BE49-F238E27FC236}">
              <a16:creationId xmlns:a16="http://schemas.microsoft.com/office/drawing/2014/main" id="{D4314FFC-0D02-498E-BF87-5EA711887927}"/>
            </a:ext>
          </a:extLst>
        </xdr:cNvPr>
        <xdr:cNvSpPr txBox="1"/>
      </xdr:nvSpPr>
      <xdr:spPr>
        <a:xfrm>
          <a:off x="21075727"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139146</xdr:rowOff>
    </xdr:from>
    <xdr:ext cx="469744" cy="259045"/>
    <xdr:sp macro="" textlink="">
      <xdr:nvSpPr>
        <xdr:cNvPr id="630" name="n_2mainValue【学校施設】&#10;一人当たり面積">
          <a:extLst>
            <a:ext uri="{FF2B5EF4-FFF2-40B4-BE49-F238E27FC236}">
              <a16:creationId xmlns:a16="http://schemas.microsoft.com/office/drawing/2014/main" id="{95791A73-8B05-4691-A2BF-597B6B1AC1F7}"/>
            </a:ext>
          </a:extLst>
        </xdr:cNvPr>
        <xdr:cNvSpPr txBox="1"/>
      </xdr:nvSpPr>
      <xdr:spPr>
        <a:xfrm>
          <a:off x="20199427" y="1025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151719</xdr:rowOff>
    </xdr:from>
    <xdr:ext cx="469744" cy="259045"/>
    <xdr:sp macro="" textlink="">
      <xdr:nvSpPr>
        <xdr:cNvPr id="631" name="n_3mainValue【学校施設】&#10;一人当たり面積">
          <a:extLst>
            <a:ext uri="{FF2B5EF4-FFF2-40B4-BE49-F238E27FC236}">
              <a16:creationId xmlns:a16="http://schemas.microsoft.com/office/drawing/2014/main" id="{F7C28C2C-6B0E-4CA8-9AD1-C1B1C5781843}"/>
            </a:ext>
          </a:extLst>
        </xdr:cNvPr>
        <xdr:cNvSpPr txBox="1"/>
      </xdr:nvSpPr>
      <xdr:spPr>
        <a:xfrm>
          <a:off x="19310427" y="1026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163720</xdr:rowOff>
    </xdr:from>
    <xdr:ext cx="469744" cy="259045"/>
    <xdr:sp macro="" textlink="">
      <xdr:nvSpPr>
        <xdr:cNvPr id="632" name="n_4mainValue【学校施設】&#10;一人当たり面積">
          <a:extLst>
            <a:ext uri="{FF2B5EF4-FFF2-40B4-BE49-F238E27FC236}">
              <a16:creationId xmlns:a16="http://schemas.microsoft.com/office/drawing/2014/main" id="{7010DEAB-1261-4576-9D13-33A04E073550}"/>
            </a:ext>
          </a:extLst>
        </xdr:cNvPr>
        <xdr:cNvSpPr txBox="1"/>
      </xdr:nvSpPr>
      <xdr:spPr>
        <a:xfrm>
          <a:off x="18421427" y="1027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CE911658-3D5A-4151-9E66-95F5E8AAEB0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10C6DECA-BD90-4D02-AB56-3D3CABA46D0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B4005D1C-B488-4A8A-9176-7677F77A14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7B9ABA5B-5FB6-4443-B35C-1F94FBEEC0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5A019C1B-751F-4FEB-8730-D3E8387126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C95246D2-E8D8-4F74-9C91-E43C6CA1D01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200E66BC-1E99-43B5-8E19-E6CE5D8B4DF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93AF5FE4-387A-4DE0-908F-E0B9439844E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E393AA34-0108-4FB1-BE60-7CBECA44969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E2593E85-7CF5-4C5C-B369-52C9391171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0617796F-A4DD-411B-A2F3-029224007A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E3B98D75-CB75-4128-A27A-0864EB83E8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B233746D-11EC-4906-897D-931497AD438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3FCC1CF0-9157-4514-82A5-40C5059B17D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13248E34-123A-4053-86D4-B498A3429C6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64031E02-A990-4E7C-9552-3F58A741639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725A6FB2-F9DC-4979-87FC-9266A5E21B7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234E0803-83B8-4243-84AF-7C8119C46DE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C041BFCC-6C75-4F9B-8F1B-4EA8A6C417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FCE40706-E049-4BAB-9E14-59E0AC74B3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7DDFF538-45D0-451C-8FA0-E6137596C70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C1C02187-ED73-4927-9699-C38CA3FC594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6BF0530D-D70A-4BAE-BB06-0CBA9D7002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A5A01CDF-4186-49C1-A34D-04350065FA0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8C8D1C3C-04DC-44DE-814E-2AE1E7CB30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34FFE52C-7711-475D-806C-F069AE4201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9451327D-39F7-495C-A84E-B0A75AE9AC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748D4E31-6CD4-4725-A876-8E4CFFCD11E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A69A9A60-F219-4EF5-92C1-1FD2EF63D85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F9343147-EF7B-416C-AF20-CCAF71769E5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8B28C907-22BF-4293-B600-15250F717A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F60DC5DA-3CF5-4494-82EA-611E33DC7DF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BDA08083-28A7-4623-8808-F4FF5650F06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0805679B-4445-47ED-BFAB-502DD9B0BF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E17F3584-AA64-4801-BFB0-B265CD5100B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1FC6F696-B719-4115-8BCB-75EABBAF5D4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53C81624-7F61-4112-8B96-A403132FF96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D949171D-D75D-4313-89AC-965F530BA49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A7AB92E5-714C-4B3C-AA47-FC1AF9D6287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6EEA26F8-6484-41C1-9C2E-A40B96C0CD3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A0AE9FF1-D148-45F4-ACF4-62C00A3351F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CD599785-FB4D-4733-B7D9-06C0B3C21BC5}"/>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AF7CA62C-9C20-41D5-B525-9485D13D42A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5D346E85-53DC-4589-B835-BBB805FAFA4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76E91307-BB3A-421D-89DB-4449DFC27642}"/>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477060BB-FAC1-4082-AE1B-7EDABC5E30CE}"/>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9" name="【公民館】&#10;有形固定資産減価償却率平均値テキスト">
          <a:extLst>
            <a:ext uri="{FF2B5EF4-FFF2-40B4-BE49-F238E27FC236}">
              <a16:creationId xmlns:a16="http://schemas.microsoft.com/office/drawing/2014/main" id="{48A19AE5-A16A-4141-9B11-4244E222AEA3}"/>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25006A4C-1880-49F8-B9B3-D23845B66BE6}"/>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9601FCB5-7098-43AB-A03D-3F91CE348024}"/>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1E24D544-22BA-4F87-A65E-58AB291140E3}"/>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683" name="フローチャート: 判断 682">
          <a:extLst>
            <a:ext uri="{FF2B5EF4-FFF2-40B4-BE49-F238E27FC236}">
              <a16:creationId xmlns:a16="http://schemas.microsoft.com/office/drawing/2014/main" id="{76FC4500-3F7B-483B-B908-680BC56802EE}"/>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684" name="フローチャート: 判断 683">
          <a:extLst>
            <a:ext uri="{FF2B5EF4-FFF2-40B4-BE49-F238E27FC236}">
              <a16:creationId xmlns:a16="http://schemas.microsoft.com/office/drawing/2014/main" id="{5C36D750-FA2D-4B2E-A285-4A9ED9330436}"/>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14A62AF8-0419-4C0B-B69B-954E86CADE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8B462585-F2E9-42A1-AC64-2FD95BD2CC7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433F0B2D-83DE-4E89-B292-DD87DFF10A1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B5CD958C-1A18-4553-A9C4-4C55425043C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C11ACCA3-DF83-4F5E-B88B-FB33062C24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151130</xdr:rowOff>
    </xdr:from>
    <xdr:to>
      <xdr:col>85</xdr:col>
      <xdr:colOff>177800</xdr:colOff>
      <xdr:row>107</xdr:row>
      <xdr:rowOff>81280</xdr:rowOff>
    </xdr:to>
    <xdr:sp macro="" textlink="">
      <xdr:nvSpPr>
        <xdr:cNvPr id="690" name="楕円 689">
          <a:extLst>
            <a:ext uri="{FF2B5EF4-FFF2-40B4-BE49-F238E27FC236}">
              <a16:creationId xmlns:a16="http://schemas.microsoft.com/office/drawing/2014/main" id="{9D2259ED-A8B4-44FF-BCBA-D583388E7A96}"/>
            </a:ext>
          </a:extLst>
        </xdr:cNvPr>
        <xdr:cNvSpPr/>
      </xdr:nvSpPr>
      <xdr:spPr>
        <a:xfrm>
          <a:off x="16268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129557</xdr:rowOff>
    </xdr:from>
    <xdr:ext cx="405111" cy="259045"/>
    <xdr:sp macro="" textlink="">
      <xdr:nvSpPr>
        <xdr:cNvPr id="691" name="【公民館】&#10;有形固定資産減価償却率該当値テキスト">
          <a:extLst>
            <a:ext uri="{FF2B5EF4-FFF2-40B4-BE49-F238E27FC236}">
              <a16:creationId xmlns:a16="http://schemas.microsoft.com/office/drawing/2014/main" id="{623ADA96-CED3-4C39-B8E8-C8B13EFD4612}"/>
            </a:ext>
          </a:extLst>
        </xdr:cNvPr>
        <xdr:cNvSpPr txBox="1"/>
      </xdr:nvSpPr>
      <xdr:spPr>
        <a:xfrm>
          <a:off x="163576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123371</xdr:rowOff>
    </xdr:from>
    <xdr:to>
      <xdr:col>81</xdr:col>
      <xdr:colOff>101600</xdr:colOff>
      <xdr:row>107</xdr:row>
      <xdr:rowOff>53521</xdr:rowOff>
    </xdr:to>
    <xdr:sp macro="" textlink="">
      <xdr:nvSpPr>
        <xdr:cNvPr id="692" name="楕円 691">
          <a:extLst>
            <a:ext uri="{FF2B5EF4-FFF2-40B4-BE49-F238E27FC236}">
              <a16:creationId xmlns:a16="http://schemas.microsoft.com/office/drawing/2014/main" id="{4B486811-9383-44CC-BD7B-85FEAB69C025}"/>
            </a:ext>
          </a:extLst>
        </xdr:cNvPr>
        <xdr:cNvSpPr/>
      </xdr:nvSpPr>
      <xdr:spPr>
        <a:xfrm>
          <a:off x="15430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2721</xdr:rowOff>
    </xdr:from>
    <xdr:to>
      <xdr:col>85</xdr:col>
      <xdr:colOff>127000</xdr:colOff>
      <xdr:row>107</xdr:row>
      <xdr:rowOff>30480</xdr:rowOff>
    </xdr:to>
    <xdr:cxnSp macro="">
      <xdr:nvCxnSpPr>
        <xdr:cNvPr id="693" name="直線コネクタ 692">
          <a:extLst>
            <a:ext uri="{FF2B5EF4-FFF2-40B4-BE49-F238E27FC236}">
              <a16:creationId xmlns:a16="http://schemas.microsoft.com/office/drawing/2014/main" id="{67D53A0E-21F8-45F2-8DCC-08CB109C99D3}"/>
            </a:ext>
          </a:extLst>
        </xdr:cNvPr>
        <xdr:cNvCxnSpPr/>
      </xdr:nvCxnSpPr>
      <xdr:spPr>
        <a:xfrm>
          <a:off x="15481300" y="1834787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90714</xdr:rowOff>
    </xdr:from>
    <xdr:to>
      <xdr:col>76</xdr:col>
      <xdr:colOff>165100</xdr:colOff>
      <xdr:row>107</xdr:row>
      <xdr:rowOff>20864</xdr:rowOff>
    </xdr:to>
    <xdr:sp macro="" textlink="">
      <xdr:nvSpPr>
        <xdr:cNvPr id="694" name="楕円 693">
          <a:extLst>
            <a:ext uri="{FF2B5EF4-FFF2-40B4-BE49-F238E27FC236}">
              <a16:creationId xmlns:a16="http://schemas.microsoft.com/office/drawing/2014/main" id="{00D10F68-1BD2-4DE4-B15E-260D0322012B}"/>
            </a:ext>
          </a:extLst>
        </xdr:cNvPr>
        <xdr:cNvSpPr/>
      </xdr:nvSpPr>
      <xdr:spPr>
        <a:xfrm>
          <a:off x="14541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141514</xdr:rowOff>
    </xdr:from>
    <xdr:to>
      <xdr:col>81</xdr:col>
      <xdr:colOff>50800</xdr:colOff>
      <xdr:row>107</xdr:row>
      <xdr:rowOff>2721</xdr:rowOff>
    </xdr:to>
    <xdr:cxnSp macro="">
      <xdr:nvCxnSpPr>
        <xdr:cNvPr id="695" name="直線コネクタ 694">
          <a:extLst>
            <a:ext uri="{FF2B5EF4-FFF2-40B4-BE49-F238E27FC236}">
              <a16:creationId xmlns:a16="http://schemas.microsoft.com/office/drawing/2014/main" id="{812837E7-336E-4A53-8D07-D493AF1B38F8}"/>
            </a:ext>
          </a:extLst>
        </xdr:cNvPr>
        <xdr:cNvCxnSpPr/>
      </xdr:nvCxnSpPr>
      <xdr:spPr>
        <a:xfrm>
          <a:off x="14592300" y="18315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58057</xdr:rowOff>
    </xdr:from>
    <xdr:to>
      <xdr:col>72</xdr:col>
      <xdr:colOff>38100</xdr:colOff>
      <xdr:row>106</xdr:row>
      <xdr:rowOff>159657</xdr:rowOff>
    </xdr:to>
    <xdr:sp macro="" textlink="">
      <xdr:nvSpPr>
        <xdr:cNvPr id="696" name="楕円 695">
          <a:extLst>
            <a:ext uri="{FF2B5EF4-FFF2-40B4-BE49-F238E27FC236}">
              <a16:creationId xmlns:a16="http://schemas.microsoft.com/office/drawing/2014/main" id="{6DB69F53-11BE-4BC6-9EB7-1D07734908D9}"/>
            </a:ext>
          </a:extLst>
        </xdr:cNvPr>
        <xdr:cNvSpPr/>
      </xdr:nvSpPr>
      <xdr:spPr>
        <a:xfrm>
          <a:off x="13652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108857</xdr:rowOff>
    </xdr:from>
    <xdr:to>
      <xdr:col>76</xdr:col>
      <xdr:colOff>114300</xdr:colOff>
      <xdr:row>106</xdr:row>
      <xdr:rowOff>141514</xdr:rowOff>
    </xdr:to>
    <xdr:cxnSp macro="">
      <xdr:nvCxnSpPr>
        <xdr:cNvPr id="697" name="直線コネクタ 696">
          <a:extLst>
            <a:ext uri="{FF2B5EF4-FFF2-40B4-BE49-F238E27FC236}">
              <a16:creationId xmlns:a16="http://schemas.microsoft.com/office/drawing/2014/main" id="{344424C2-1A68-4517-9BFE-46813260FC93}"/>
            </a:ext>
          </a:extLst>
        </xdr:cNvPr>
        <xdr:cNvCxnSpPr/>
      </xdr:nvCxnSpPr>
      <xdr:spPr>
        <a:xfrm>
          <a:off x="13703300" y="18282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46627</xdr:rowOff>
    </xdr:from>
    <xdr:to>
      <xdr:col>67</xdr:col>
      <xdr:colOff>101600</xdr:colOff>
      <xdr:row>106</xdr:row>
      <xdr:rowOff>148227</xdr:rowOff>
    </xdr:to>
    <xdr:sp macro="" textlink="">
      <xdr:nvSpPr>
        <xdr:cNvPr id="698" name="楕円 697">
          <a:extLst>
            <a:ext uri="{FF2B5EF4-FFF2-40B4-BE49-F238E27FC236}">
              <a16:creationId xmlns:a16="http://schemas.microsoft.com/office/drawing/2014/main" id="{9284FF6F-DD17-496E-9F49-7F7B51329A86}"/>
            </a:ext>
          </a:extLst>
        </xdr:cNvPr>
        <xdr:cNvSpPr/>
      </xdr:nvSpPr>
      <xdr:spPr>
        <a:xfrm>
          <a:off x="12763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97427</xdr:rowOff>
    </xdr:from>
    <xdr:to>
      <xdr:col>71</xdr:col>
      <xdr:colOff>177800</xdr:colOff>
      <xdr:row>106</xdr:row>
      <xdr:rowOff>108857</xdr:rowOff>
    </xdr:to>
    <xdr:cxnSp macro="">
      <xdr:nvCxnSpPr>
        <xdr:cNvPr id="699" name="直線コネクタ 698">
          <a:extLst>
            <a:ext uri="{FF2B5EF4-FFF2-40B4-BE49-F238E27FC236}">
              <a16:creationId xmlns:a16="http://schemas.microsoft.com/office/drawing/2014/main" id="{6B73EA0F-C1F0-4D6B-802B-5BEAE6C9E45B}"/>
            </a:ext>
          </a:extLst>
        </xdr:cNvPr>
        <xdr:cNvCxnSpPr/>
      </xdr:nvCxnSpPr>
      <xdr:spPr>
        <a:xfrm>
          <a:off x="12814300" y="182711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00" name="n_1aveValue【公民館】&#10;有形固定資産減価償却率">
          <a:extLst>
            <a:ext uri="{FF2B5EF4-FFF2-40B4-BE49-F238E27FC236}">
              <a16:creationId xmlns:a16="http://schemas.microsoft.com/office/drawing/2014/main" id="{3D102AB0-CC63-4116-A2BA-6EE57DF856F1}"/>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01" name="n_2aveValue【公民館】&#10;有形固定資産減価償却率">
          <a:extLst>
            <a:ext uri="{FF2B5EF4-FFF2-40B4-BE49-F238E27FC236}">
              <a16:creationId xmlns:a16="http://schemas.microsoft.com/office/drawing/2014/main" id="{0CC28A88-35C7-4D17-888B-A5C1F1A6D22F}"/>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73314</xdr:rowOff>
    </xdr:from>
    <xdr:ext cx="405111" cy="259045"/>
    <xdr:sp macro="" textlink="">
      <xdr:nvSpPr>
        <xdr:cNvPr id="702" name="n_3aveValue【公民館】&#10;有形固定資産減価償却率">
          <a:extLst>
            <a:ext uri="{FF2B5EF4-FFF2-40B4-BE49-F238E27FC236}">
              <a16:creationId xmlns:a16="http://schemas.microsoft.com/office/drawing/2014/main" id="{DC44D80F-AFCB-4CA1-8505-ED900F8A0B1C}"/>
            </a:ext>
          </a:extLst>
        </xdr:cNvPr>
        <xdr:cNvSpPr txBox="1"/>
      </xdr:nvSpPr>
      <xdr:spPr>
        <a:xfrm>
          <a:off x="13500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119034</xdr:rowOff>
    </xdr:from>
    <xdr:ext cx="405111" cy="259045"/>
    <xdr:sp macro="" textlink="">
      <xdr:nvSpPr>
        <xdr:cNvPr id="703" name="n_4aveValue【公民館】&#10;有形固定資産減価償却率">
          <a:extLst>
            <a:ext uri="{FF2B5EF4-FFF2-40B4-BE49-F238E27FC236}">
              <a16:creationId xmlns:a16="http://schemas.microsoft.com/office/drawing/2014/main" id="{B4F7AF4E-6313-4582-BEA5-E66D2AF8D48A}"/>
            </a:ext>
          </a:extLst>
        </xdr:cNvPr>
        <xdr:cNvSpPr txBox="1"/>
      </xdr:nvSpPr>
      <xdr:spPr>
        <a:xfrm>
          <a:off x="12611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44648</xdr:rowOff>
    </xdr:from>
    <xdr:ext cx="405111" cy="259045"/>
    <xdr:sp macro="" textlink="">
      <xdr:nvSpPr>
        <xdr:cNvPr id="704" name="n_1mainValue【公民館】&#10;有形固定資産減価償却率">
          <a:extLst>
            <a:ext uri="{FF2B5EF4-FFF2-40B4-BE49-F238E27FC236}">
              <a16:creationId xmlns:a16="http://schemas.microsoft.com/office/drawing/2014/main" id="{C2F1AA75-8A0A-48A5-90D4-43DB8D13912A}"/>
            </a:ext>
          </a:extLst>
        </xdr:cNvPr>
        <xdr:cNvSpPr txBox="1"/>
      </xdr:nvSpPr>
      <xdr:spPr>
        <a:xfrm>
          <a:off x="152660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11991</xdr:rowOff>
    </xdr:from>
    <xdr:ext cx="405111" cy="259045"/>
    <xdr:sp macro="" textlink="">
      <xdr:nvSpPr>
        <xdr:cNvPr id="705" name="n_2mainValue【公民館】&#10;有形固定資産減価償却率">
          <a:extLst>
            <a:ext uri="{FF2B5EF4-FFF2-40B4-BE49-F238E27FC236}">
              <a16:creationId xmlns:a16="http://schemas.microsoft.com/office/drawing/2014/main" id="{A49BB5AC-A9AA-46A2-B40E-DB5B55104B93}"/>
            </a:ext>
          </a:extLst>
        </xdr:cNvPr>
        <xdr:cNvSpPr txBox="1"/>
      </xdr:nvSpPr>
      <xdr:spPr>
        <a:xfrm>
          <a:off x="14389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150784</xdr:rowOff>
    </xdr:from>
    <xdr:ext cx="405111" cy="259045"/>
    <xdr:sp macro="" textlink="">
      <xdr:nvSpPr>
        <xdr:cNvPr id="706" name="n_3mainValue【公民館】&#10;有形固定資産減価償却率">
          <a:extLst>
            <a:ext uri="{FF2B5EF4-FFF2-40B4-BE49-F238E27FC236}">
              <a16:creationId xmlns:a16="http://schemas.microsoft.com/office/drawing/2014/main" id="{E7537D13-D2C4-43CA-B932-0EA1B13DCEC7}"/>
            </a:ext>
          </a:extLst>
        </xdr:cNvPr>
        <xdr:cNvSpPr txBox="1"/>
      </xdr:nvSpPr>
      <xdr:spPr>
        <a:xfrm>
          <a:off x="13500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07" name="n_4mainValue【公民館】&#10;有形固定資産減価償却率">
          <a:extLst>
            <a:ext uri="{FF2B5EF4-FFF2-40B4-BE49-F238E27FC236}">
              <a16:creationId xmlns:a16="http://schemas.microsoft.com/office/drawing/2014/main" id="{3A36EE70-A1C3-468A-989F-C1D4DBD4637A}"/>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07559246-A8E3-428A-9A6C-0B0CE50E3DA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E206A83A-5C80-4FD7-9F96-8E7ECBDA2C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15ECE6D8-675E-4EA7-AA6B-8BC7597577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FBC82812-23B6-4190-98FC-3CB4BD7C796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1F53D24B-048F-41BD-87D2-73BE4C365D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0D3D78F7-BB12-41AD-BBC3-4B2E22D77C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B001DDDA-1C62-49F9-A8F8-F51666F38BB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BFD6AD98-9532-463B-B485-461313C7F50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4C1C5CE1-D889-4488-B911-B18AF4E24F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CF9FCF39-4318-47C1-B3F0-875B9B99D84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269F3B86-B1A7-4406-B33A-7E379C9F95F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F838606B-D5AB-4B30-9821-9FFD2D5B193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FFB8EB80-2D3B-4ED5-B7D4-0D87FA29883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6C0A714C-43F5-4925-8695-168336D86ED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BF3F9988-8B46-4D19-8BAE-58507C4831A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549DB7FA-6CE0-465A-AD3A-622F371CB3C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F0A9957F-E7F1-4248-8E4E-FD64C88C2E1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E92B753D-B95F-4D26-B631-C57809641D9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D413B3DA-7562-4E90-8786-CB9F73F6045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EEC05D6D-D0CA-4F18-977B-2C08ED8CC02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4C589D6B-AC91-46AC-BF1E-9A87D461ECC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C762B377-2A02-4283-8D37-2CF5F86F925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38B874CA-13FA-4A8C-A910-733A867F23B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D34BFBE7-8A0B-4FAC-A2F0-D226C71E935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FB731F21-288D-4DB9-A06D-BD022E74F9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1D01B266-D674-4EF4-8200-8D9380FCC5A9}"/>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97A51E8C-86A0-4D62-9C1C-DE204F9AC5DF}"/>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D0EC1939-0815-4E0D-A1DD-A5CF7951A9FE}"/>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B8F57ED5-1D04-4DBE-9701-65FF719C84B4}"/>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06DFFF5F-CA55-43D6-BE30-B8B9433E25D8}"/>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38" name="【公民館】&#10;一人当たり面積平均値テキスト">
          <a:extLst>
            <a:ext uri="{FF2B5EF4-FFF2-40B4-BE49-F238E27FC236}">
              <a16:creationId xmlns:a16="http://schemas.microsoft.com/office/drawing/2014/main" id="{F75E433F-423C-4A4D-A20A-1D862439B8F8}"/>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2BF84659-B9FA-49A0-A084-995B9D7C11F0}"/>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4E8F990D-FD0D-4079-B41A-57479FDE3CD7}"/>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a:extLst>
            <a:ext uri="{FF2B5EF4-FFF2-40B4-BE49-F238E27FC236}">
              <a16:creationId xmlns:a16="http://schemas.microsoft.com/office/drawing/2014/main" id="{657A93C3-8621-4B67-90FC-D30DB6DD2DDA}"/>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57077</xdr:rowOff>
    </xdr:from>
    <xdr:to>
      <xdr:col>102</xdr:col>
      <xdr:colOff>165100</xdr:colOff>
      <xdr:row>108</xdr:row>
      <xdr:rowOff>158677</xdr:rowOff>
    </xdr:to>
    <xdr:sp macro="" textlink="">
      <xdr:nvSpPr>
        <xdr:cNvPr id="742" name="フローチャート: 判断 741">
          <a:extLst>
            <a:ext uri="{FF2B5EF4-FFF2-40B4-BE49-F238E27FC236}">
              <a16:creationId xmlns:a16="http://schemas.microsoft.com/office/drawing/2014/main" id="{2A2666BA-EECE-4634-AC6B-B888A390BDBC}"/>
            </a:ext>
          </a:extLst>
        </xdr:cNvPr>
        <xdr:cNvSpPr/>
      </xdr:nvSpPr>
      <xdr:spPr>
        <a:xfrm>
          <a:off x="19494500" y="1857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58057</xdr:rowOff>
    </xdr:from>
    <xdr:to>
      <xdr:col>98</xdr:col>
      <xdr:colOff>38100</xdr:colOff>
      <xdr:row>108</xdr:row>
      <xdr:rowOff>159657</xdr:rowOff>
    </xdr:to>
    <xdr:sp macro="" textlink="">
      <xdr:nvSpPr>
        <xdr:cNvPr id="743" name="フローチャート: 判断 742">
          <a:extLst>
            <a:ext uri="{FF2B5EF4-FFF2-40B4-BE49-F238E27FC236}">
              <a16:creationId xmlns:a16="http://schemas.microsoft.com/office/drawing/2014/main" id="{36B63EE6-30B9-45BB-9B1F-77180FA457A4}"/>
            </a:ext>
          </a:extLst>
        </xdr:cNvPr>
        <xdr:cNvSpPr/>
      </xdr:nvSpPr>
      <xdr:spPr>
        <a:xfrm>
          <a:off x="18605500" y="1857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6F8B1FFE-E3ED-431D-ADC5-944299AC23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90845465-D5CA-4ECA-9664-14EC48E44F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1DD543AF-0818-4D0D-ABCC-9CBBA48565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9C3ED78D-7A0D-4476-9893-F94A500B2C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77281A58-1880-4DF8-9C63-AE4312C8948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55118</xdr:rowOff>
    </xdr:from>
    <xdr:to>
      <xdr:col>116</xdr:col>
      <xdr:colOff>114300</xdr:colOff>
      <xdr:row>108</xdr:row>
      <xdr:rowOff>156718</xdr:rowOff>
    </xdr:to>
    <xdr:sp macro="" textlink="">
      <xdr:nvSpPr>
        <xdr:cNvPr id="749" name="楕円 748">
          <a:extLst>
            <a:ext uri="{FF2B5EF4-FFF2-40B4-BE49-F238E27FC236}">
              <a16:creationId xmlns:a16="http://schemas.microsoft.com/office/drawing/2014/main" id="{4341C383-E81A-426B-A0CF-FF614A3D51E4}"/>
            </a:ext>
          </a:extLst>
        </xdr:cNvPr>
        <xdr:cNvSpPr/>
      </xdr:nvSpPr>
      <xdr:spPr>
        <a:xfrm>
          <a:off x="22110700" y="185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141495</xdr:rowOff>
    </xdr:from>
    <xdr:ext cx="469744" cy="259045"/>
    <xdr:sp macro="" textlink="">
      <xdr:nvSpPr>
        <xdr:cNvPr id="750" name="【公民館】&#10;一人当たり面積該当値テキスト">
          <a:extLst>
            <a:ext uri="{FF2B5EF4-FFF2-40B4-BE49-F238E27FC236}">
              <a16:creationId xmlns:a16="http://schemas.microsoft.com/office/drawing/2014/main" id="{7E32F537-725B-44BF-99CD-D64330890E60}"/>
            </a:ext>
          </a:extLst>
        </xdr:cNvPr>
        <xdr:cNvSpPr txBox="1"/>
      </xdr:nvSpPr>
      <xdr:spPr>
        <a:xfrm>
          <a:off x="22199600" y="1848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58384</xdr:rowOff>
    </xdr:from>
    <xdr:to>
      <xdr:col>112</xdr:col>
      <xdr:colOff>38100</xdr:colOff>
      <xdr:row>108</xdr:row>
      <xdr:rowOff>159984</xdr:rowOff>
    </xdr:to>
    <xdr:sp macro="" textlink="">
      <xdr:nvSpPr>
        <xdr:cNvPr id="751" name="楕円 750">
          <a:extLst>
            <a:ext uri="{FF2B5EF4-FFF2-40B4-BE49-F238E27FC236}">
              <a16:creationId xmlns:a16="http://schemas.microsoft.com/office/drawing/2014/main" id="{6A3725F5-2904-4ECC-A805-33BBA6785C01}"/>
            </a:ext>
          </a:extLst>
        </xdr:cNvPr>
        <xdr:cNvSpPr/>
      </xdr:nvSpPr>
      <xdr:spPr>
        <a:xfrm>
          <a:off x="21272500" y="1857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105918</xdr:rowOff>
    </xdr:from>
    <xdr:to>
      <xdr:col>116</xdr:col>
      <xdr:colOff>63500</xdr:colOff>
      <xdr:row>108</xdr:row>
      <xdr:rowOff>109184</xdr:rowOff>
    </xdr:to>
    <xdr:cxnSp macro="">
      <xdr:nvCxnSpPr>
        <xdr:cNvPr id="752" name="直線コネクタ 751">
          <a:extLst>
            <a:ext uri="{FF2B5EF4-FFF2-40B4-BE49-F238E27FC236}">
              <a16:creationId xmlns:a16="http://schemas.microsoft.com/office/drawing/2014/main" id="{2EA47490-853B-4952-AEAE-BC750AA79FEE}"/>
            </a:ext>
          </a:extLst>
        </xdr:cNvPr>
        <xdr:cNvCxnSpPr/>
      </xdr:nvCxnSpPr>
      <xdr:spPr>
        <a:xfrm flipV="1">
          <a:off x="21323300" y="1862251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61323</xdr:rowOff>
    </xdr:from>
    <xdr:to>
      <xdr:col>107</xdr:col>
      <xdr:colOff>101600</xdr:colOff>
      <xdr:row>108</xdr:row>
      <xdr:rowOff>162923</xdr:rowOff>
    </xdr:to>
    <xdr:sp macro="" textlink="">
      <xdr:nvSpPr>
        <xdr:cNvPr id="753" name="楕円 752">
          <a:extLst>
            <a:ext uri="{FF2B5EF4-FFF2-40B4-BE49-F238E27FC236}">
              <a16:creationId xmlns:a16="http://schemas.microsoft.com/office/drawing/2014/main" id="{F0C6809E-A896-4C5B-809C-716F380E52BB}"/>
            </a:ext>
          </a:extLst>
        </xdr:cNvPr>
        <xdr:cNvSpPr/>
      </xdr:nvSpPr>
      <xdr:spPr>
        <a:xfrm>
          <a:off x="20383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109184</xdr:rowOff>
    </xdr:from>
    <xdr:to>
      <xdr:col>111</xdr:col>
      <xdr:colOff>177800</xdr:colOff>
      <xdr:row>108</xdr:row>
      <xdr:rowOff>112123</xdr:rowOff>
    </xdr:to>
    <xdr:cxnSp macro="">
      <xdr:nvCxnSpPr>
        <xdr:cNvPr id="754" name="直線コネクタ 753">
          <a:extLst>
            <a:ext uri="{FF2B5EF4-FFF2-40B4-BE49-F238E27FC236}">
              <a16:creationId xmlns:a16="http://schemas.microsoft.com/office/drawing/2014/main" id="{A2BEC44A-4388-42AD-9686-A6A5DD22A41D}"/>
            </a:ext>
          </a:extLst>
        </xdr:cNvPr>
        <xdr:cNvCxnSpPr/>
      </xdr:nvCxnSpPr>
      <xdr:spPr>
        <a:xfrm flipV="1">
          <a:off x="20434300" y="1862578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63609</xdr:rowOff>
    </xdr:from>
    <xdr:to>
      <xdr:col>102</xdr:col>
      <xdr:colOff>165100</xdr:colOff>
      <xdr:row>108</xdr:row>
      <xdr:rowOff>165209</xdr:rowOff>
    </xdr:to>
    <xdr:sp macro="" textlink="">
      <xdr:nvSpPr>
        <xdr:cNvPr id="755" name="楕円 754">
          <a:extLst>
            <a:ext uri="{FF2B5EF4-FFF2-40B4-BE49-F238E27FC236}">
              <a16:creationId xmlns:a16="http://schemas.microsoft.com/office/drawing/2014/main" id="{B7BAD8FE-77B3-45F3-BDAF-E0C52D52137E}"/>
            </a:ext>
          </a:extLst>
        </xdr:cNvPr>
        <xdr:cNvSpPr/>
      </xdr:nvSpPr>
      <xdr:spPr>
        <a:xfrm>
          <a:off x="19494500" y="185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112123</xdr:rowOff>
    </xdr:from>
    <xdr:to>
      <xdr:col>107</xdr:col>
      <xdr:colOff>50800</xdr:colOff>
      <xdr:row>108</xdr:row>
      <xdr:rowOff>114409</xdr:rowOff>
    </xdr:to>
    <xdr:cxnSp macro="">
      <xdr:nvCxnSpPr>
        <xdr:cNvPr id="756" name="直線コネクタ 755">
          <a:extLst>
            <a:ext uri="{FF2B5EF4-FFF2-40B4-BE49-F238E27FC236}">
              <a16:creationId xmlns:a16="http://schemas.microsoft.com/office/drawing/2014/main" id="{999DAC98-98AB-4E2D-A17F-0C1195D33CA0}"/>
            </a:ext>
          </a:extLst>
        </xdr:cNvPr>
        <xdr:cNvCxnSpPr/>
      </xdr:nvCxnSpPr>
      <xdr:spPr>
        <a:xfrm flipV="1">
          <a:off x="19545300" y="186287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65568</xdr:rowOff>
    </xdr:from>
    <xdr:to>
      <xdr:col>98</xdr:col>
      <xdr:colOff>38100</xdr:colOff>
      <xdr:row>108</xdr:row>
      <xdr:rowOff>167168</xdr:rowOff>
    </xdr:to>
    <xdr:sp macro="" textlink="">
      <xdr:nvSpPr>
        <xdr:cNvPr id="757" name="楕円 756">
          <a:extLst>
            <a:ext uri="{FF2B5EF4-FFF2-40B4-BE49-F238E27FC236}">
              <a16:creationId xmlns:a16="http://schemas.microsoft.com/office/drawing/2014/main" id="{23D40279-EEDA-4EE4-ACBD-57E8114536B4}"/>
            </a:ext>
          </a:extLst>
        </xdr:cNvPr>
        <xdr:cNvSpPr/>
      </xdr:nvSpPr>
      <xdr:spPr>
        <a:xfrm>
          <a:off x="18605500" y="185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114409</xdr:rowOff>
    </xdr:from>
    <xdr:to>
      <xdr:col>102</xdr:col>
      <xdr:colOff>114300</xdr:colOff>
      <xdr:row>108</xdr:row>
      <xdr:rowOff>116368</xdr:rowOff>
    </xdr:to>
    <xdr:cxnSp macro="">
      <xdr:nvCxnSpPr>
        <xdr:cNvPr id="758" name="直線コネクタ 757">
          <a:extLst>
            <a:ext uri="{FF2B5EF4-FFF2-40B4-BE49-F238E27FC236}">
              <a16:creationId xmlns:a16="http://schemas.microsoft.com/office/drawing/2014/main" id="{9930E8B3-1F65-496E-AF99-BB32EF26BB82}"/>
            </a:ext>
          </a:extLst>
        </xdr:cNvPr>
        <xdr:cNvCxnSpPr/>
      </xdr:nvCxnSpPr>
      <xdr:spPr>
        <a:xfrm flipV="1">
          <a:off x="18656300" y="1863100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59" name="n_1aveValue【公民館】&#10;一人当たり面積">
          <a:extLst>
            <a:ext uri="{FF2B5EF4-FFF2-40B4-BE49-F238E27FC236}">
              <a16:creationId xmlns:a16="http://schemas.microsoft.com/office/drawing/2014/main" id="{35A40678-7AC2-4FA5-B450-4FE9FD372AE6}"/>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60" name="n_2aveValue【公民館】&#10;一人当たり面積">
          <a:extLst>
            <a:ext uri="{FF2B5EF4-FFF2-40B4-BE49-F238E27FC236}">
              <a16:creationId xmlns:a16="http://schemas.microsoft.com/office/drawing/2014/main" id="{F226142C-7019-4475-B85F-C63E5E472F7E}"/>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3754</xdr:rowOff>
    </xdr:from>
    <xdr:ext cx="469744" cy="259045"/>
    <xdr:sp macro="" textlink="">
      <xdr:nvSpPr>
        <xdr:cNvPr id="761" name="n_3aveValue【公民館】&#10;一人当たり面積">
          <a:extLst>
            <a:ext uri="{FF2B5EF4-FFF2-40B4-BE49-F238E27FC236}">
              <a16:creationId xmlns:a16="http://schemas.microsoft.com/office/drawing/2014/main" id="{CF186106-B450-4AF7-9036-D5D1462BF30A}"/>
            </a:ext>
          </a:extLst>
        </xdr:cNvPr>
        <xdr:cNvSpPr txBox="1"/>
      </xdr:nvSpPr>
      <xdr:spPr>
        <a:xfrm>
          <a:off x="19310427" y="1834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4734</xdr:rowOff>
    </xdr:from>
    <xdr:ext cx="469744" cy="259045"/>
    <xdr:sp macro="" textlink="">
      <xdr:nvSpPr>
        <xdr:cNvPr id="762" name="n_4aveValue【公民館】&#10;一人当たり面積">
          <a:extLst>
            <a:ext uri="{FF2B5EF4-FFF2-40B4-BE49-F238E27FC236}">
              <a16:creationId xmlns:a16="http://schemas.microsoft.com/office/drawing/2014/main" id="{8DD35439-586D-430C-9FCB-990F6EFF3E73}"/>
            </a:ext>
          </a:extLst>
        </xdr:cNvPr>
        <xdr:cNvSpPr txBox="1"/>
      </xdr:nvSpPr>
      <xdr:spPr>
        <a:xfrm>
          <a:off x="18421427" y="183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151111</xdr:rowOff>
    </xdr:from>
    <xdr:ext cx="469744" cy="259045"/>
    <xdr:sp macro="" textlink="">
      <xdr:nvSpPr>
        <xdr:cNvPr id="763" name="n_1mainValue【公民館】&#10;一人当たり面積">
          <a:extLst>
            <a:ext uri="{FF2B5EF4-FFF2-40B4-BE49-F238E27FC236}">
              <a16:creationId xmlns:a16="http://schemas.microsoft.com/office/drawing/2014/main" id="{D51FB34A-E382-48A5-BB77-3059BF57CBBB}"/>
            </a:ext>
          </a:extLst>
        </xdr:cNvPr>
        <xdr:cNvSpPr txBox="1"/>
      </xdr:nvSpPr>
      <xdr:spPr>
        <a:xfrm>
          <a:off x="21075727" y="1866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154050</xdr:rowOff>
    </xdr:from>
    <xdr:ext cx="469744" cy="259045"/>
    <xdr:sp macro="" textlink="">
      <xdr:nvSpPr>
        <xdr:cNvPr id="764" name="n_2mainValue【公民館】&#10;一人当たり面積">
          <a:extLst>
            <a:ext uri="{FF2B5EF4-FFF2-40B4-BE49-F238E27FC236}">
              <a16:creationId xmlns:a16="http://schemas.microsoft.com/office/drawing/2014/main" id="{51163A65-8869-469C-85DC-53A3EFD18254}"/>
            </a:ext>
          </a:extLst>
        </xdr:cNvPr>
        <xdr:cNvSpPr txBox="1"/>
      </xdr:nvSpPr>
      <xdr:spPr>
        <a:xfrm>
          <a:off x="201994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156336</xdr:rowOff>
    </xdr:from>
    <xdr:ext cx="469744" cy="259045"/>
    <xdr:sp macro="" textlink="">
      <xdr:nvSpPr>
        <xdr:cNvPr id="765" name="n_3mainValue【公民館】&#10;一人当たり面積">
          <a:extLst>
            <a:ext uri="{FF2B5EF4-FFF2-40B4-BE49-F238E27FC236}">
              <a16:creationId xmlns:a16="http://schemas.microsoft.com/office/drawing/2014/main" id="{EB8FA71B-7F7F-40E5-A282-BF9BA81C7CE5}"/>
            </a:ext>
          </a:extLst>
        </xdr:cNvPr>
        <xdr:cNvSpPr txBox="1"/>
      </xdr:nvSpPr>
      <xdr:spPr>
        <a:xfrm>
          <a:off x="19310427" y="1867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158295</xdr:rowOff>
    </xdr:from>
    <xdr:ext cx="469744" cy="259045"/>
    <xdr:sp macro="" textlink="">
      <xdr:nvSpPr>
        <xdr:cNvPr id="766" name="n_4mainValue【公民館】&#10;一人当たり面積">
          <a:extLst>
            <a:ext uri="{FF2B5EF4-FFF2-40B4-BE49-F238E27FC236}">
              <a16:creationId xmlns:a16="http://schemas.microsoft.com/office/drawing/2014/main" id="{A0A2F730-8E8B-4C08-ABFE-95D578D9DFD8}"/>
            </a:ext>
          </a:extLst>
        </xdr:cNvPr>
        <xdr:cNvSpPr txBox="1"/>
      </xdr:nvSpPr>
      <xdr:spPr>
        <a:xfrm>
          <a:off x="18421427" y="1867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4991B1B6-7902-42CC-AEC8-B911EB45BC8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922CEBB1-50CE-4EF5-B5A7-B4F5F5E1E1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08ACEE17-58E9-4A50-B68C-590AE2E4545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数値が無いもの以外は、全て県平均を上回っている。認定こども園・幼稚園・保育園・公営住宅等については、類似団体内平均値と比較して償却率が高くなっている。これは、多くの公共施設が昭和５０年代に建設されており、施設の老朽化が進んでいることが要因となっている。また、道路において、一人当たりの延長が国・県平均に比べて大きくなっていることについては、本町の面積広さ及び人口減少に起因するものと考えられる。今後は、美里町公共施設等マネジメント計画及び個別施設計画を基に各施設の長寿命化・改修・統合・除却等を行うとともに、後年度の財政負担に対応すべく公共施設整備基金の活用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5AE4AE-ED8B-4400-A522-FD27C85E027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AD6A8F-D419-477B-AC67-7E39E1971E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CC1639-1B8E-4448-A4AB-EC2A84CF5A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B319A4-19BC-49EE-B7BD-DC9E5CB4B3C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70F3A2-5F11-47F0-991B-A054AC3D13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960F57-EC3D-4BD0-BB0E-BBFBC9C3B7A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A6DFEF-1CBD-45A6-9ED4-03561848E1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640BDB-5A74-4FBF-8031-6287B6A198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1AA444-73A8-4395-8C9B-57203D3652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FB583A-A7E7-4B21-A93D-2FE4B55BA61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9,062
8,976
144.00
8,543,193
7,925,204
237,946
4,462,138
7,785,917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03AF0C-AB09-4546-8FAB-8D60AEDC60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09EC79-EC0D-46A0-B5BD-19384DB108A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DADB48-7300-4473-A64A-67605C488D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F2B011-DD91-4121-AE85-22016815B42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FD39A3-FA4F-42FA-A3A7-F2A9CC64ECD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26A97BE-4595-42BA-A6B7-FB2C6FBE45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833371-3FAF-41A6-8378-36E02E36B4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63BB23-40CC-4E87-B3EA-00105219F6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38C1E23-5B1F-4F44-A96C-25845267E92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141515-A378-4FA9-AC5D-57D9F46D876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2C61E8-993F-4F94-92BB-7A5146AC39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DCC442-5B3C-4BD3-9DA3-6A1B612DF02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B8B64D2-B27E-478F-B935-B77E7FF39DA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80183F2-9ACB-4DE6-9592-7F0A76E8B62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5C2A19-54E7-4D91-8880-D5325A10D7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82DDEF-4F5A-40DD-B81D-44E2BA1EF9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296678-2AB0-4AAE-9A54-D6F8E4B998E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DAF484-CEAB-4C53-97C2-D029E709CA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B4A4BB-8706-423A-A9FF-03C05B182B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C514DF-BA68-4639-90A0-CED2EBA7C14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86CEB2-6165-4B3F-947B-73F0D6606E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8B6B19-3CA9-4F8F-8828-ADCDEBB881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F5F1286-5326-41F8-853E-5E707627B06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415590-DA50-4125-B0C3-A2CF21EE4C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F7C9109-F699-48B9-A6DB-50693AF100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422840-8E8A-4814-879B-CCA81C8A37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8A1751-E7C4-49FA-B876-BAC73AF60FF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4E8B9E-5488-4EF3-B4BC-05D07AA7A07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B0901A-8DBA-4DA0-AD41-F57C66A1F9C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18B3F57-8E03-498C-9D38-6CCAFE0E4F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A550270-06F9-4299-9CA1-0C415A9E97C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FAE6398-33CD-46DC-A6B9-3E4D0840E7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17A6969-C341-4763-9B10-F2D8429D58D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EEF522E-8A4E-4089-94F3-62E2DAFC50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BC8E2F3-D496-4397-9681-839E0730629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94E8E0A-B52E-4297-8DA0-5F24BDC7398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0C6CCE3-FF1C-41F0-ABD3-7947DD4B9FD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84FBAD0-A300-4CAB-9F4D-ABC8F4CCCCD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ACABCD0-E464-41D3-B81B-D8FBC82BF4C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5789333-1B4F-4330-8403-B13953F32C1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68FAFE0-8DA0-4872-ABB7-BF1B470B48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3E80781-4F04-4AE2-939A-3C5629430F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C0D07A0-5825-4E17-9348-2E286367A0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1FC937D-E3EB-4A83-92B4-45772D4F55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F52B4E4-746C-4F13-8B4B-6D593E1C1FC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4175097-45C7-4962-92AD-A993209C291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704743A-5208-490A-87AE-1841A0BACB2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8D5927C-2A6E-44D8-BB52-63C725D9D45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2C30AC22-6336-4798-8E3D-24A781735EC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F6B29075-54DC-410C-90B6-C3230CE5475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884B008-A709-4939-9CED-0CB2D73F173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867FEEA-A37B-4CE1-98E1-1965D1B7965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C310B55-AD43-488E-84BF-EB4F8921D83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CBEA563-3F8A-4868-AEDD-3F1C7AC792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8DB450D-D5C5-40DD-A974-24FEE182B88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99D75A9F-28D2-4E1C-AB2D-539A3043D1D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D8CAAFB4-ED2D-44CD-AF5C-8AD7029A8B8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29A2C93-2B3A-4056-9462-838298FB93E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6EDB7E1-2A4B-436A-B280-8D75E8A453E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9A4B1E50-8CEF-4E9C-9402-FD46AE01E86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2D4BF23-2D03-474E-A73F-81E2F23FF6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CC3713B-DC14-4919-A880-FED85475F76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CA066E4-81CD-4CED-834F-2F28BD80E362}"/>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D97B4A54-6D43-4814-92DB-9C0C8A78B2B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936C4B9-E288-4A7D-94B1-9E310A21CE1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C13C25DA-EE20-4993-9ED5-F42A6CDF5FB6}"/>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812BD842-35E9-4DAE-B7EB-C30BD14E93FB}"/>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112140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3848C4C-9487-4F64-B565-AAA62770E8A2}"/>
            </a:ext>
          </a:extLst>
        </xdr:cNvPr>
        <xdr:cNvSpPr txBox="1"/>
      </xdr:nvSpPr>
      <xdr:spPr>
        <a:xfrm>
          <a:off x="4673600" y="1057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B50FAF5F-B15B-4988-998E-25EEC3C40852}"/>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D41A3684-B47C-45D6-98D0-08492AF7B471}"/>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B6D95C9B-9F59-4E44-9425-21E746BCEBA6}"/>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3084</xdr:rowOff>
    </xdr:from>
    <xdr:to>
      <xdr:col>10</xdr:col>
      <xdr:colOff>165100</xdr:colOff>
      <xdr:row>61</xdr:row>
      <xdr:rowOff>104684</xdr:rowOff>
    </xdr:to>
    <xdr:sp macro="" textlink="">
      <xdr:nvSpPr>
        <xdr:cNvPr id="83" name="フローチャート: 判断 82">
          <a:extLst>
            <a:ext uri="{FF2B5EF4-FFF2-40B4-BE49-F238E27FC236}">
              <a16:creationId xmlns:a16="http://schemas.microsoft.com/office/drawing/2014/main" id="{3DA2E60A-5101-421C-943D-D9A17827439A}"/>
            </a:ext>
          </a:extLst>
        </xdr:cNvPr>
        <xdr:cNvSpPr/>
      </xdr:nvSpPr>
      <xdr:spPr>
        <a:xfrm>
          <a:off x="196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04C1C6C8-45A7-4E8B-909B-E4E676F6C709}"/>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49A551F-E343-4384-9FD1-82FAF2D1F0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7F88C28-F007-4C3F-BA96-81FD0D6E34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482AE8D-3CBA-41E0-97F1-168FFB7FD8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9ABAEAA-DC84-4718-A32D-197A996FE05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2E3CFE0-8376-4E74-8F81-ED919225744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169635</xdr:rowOff>
    </xdr:from>
    <xdr:to>
      <xdr:col>24</xdr:col>
      <xdr:colOff>114300</xdr:colOff>
      <xdr:row>61</xdr:row>
      <xdr:rowOff>99785</xdr:rowOff>
    </xdr:to>
    <xdr:sp macro="" textlink="">
      <xdr:nvSpPr>
        <xdr:cNvPr id="90" name="楕円 89">
          <a:extLst>
            <a:ext uri="{FF2B5EF4-FFF2-40B4-BE49-F238E27FC236}">
              <a16:creationId xmlns:a16="http://schemas.microsoft.com/office/drawing/2014/main" id="{09D26825-9023-4BB6-B77F-01919661C2D3}"/>
            </a:ext>
          </a:extLst>
        </xdr:cNvPr>
        <xdr:cNvSpPr/>
      </xdr:nvSpPr>
      <xdr:spPr>
        <a:xfrm>
          <a:off x="45847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21062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A9070247-D75D-411D-9D56-E8EEE8CF3FA3}"/>
            </a:ext>
          </a:extLst>
        </xdr:cNvPr>
        <xdr:cNvSpPr txBox="1"/>
      </xdr:nvSpPr>
      <xdr:spPr>
        <a:xfrm>
          <a:off x="4673600" y="1030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141877</xdr:rowOff>
    </xdr:from>
    <xdr:to>
      <xdr:col>20</xdr:col>
      <xdr:colOff>38100</xdr:colOff>
      <xdr:row>61</xdr:row>
      <xdr:rowOff>72027</xdr:rowOff>
    </xdr:to>
    <xdr:sp macro="" textlink="">
      <xdr:nvSpPr>
        <xdr:cNvPr id="92" name="楕円 91">
          <a:extLst>
            <a:ext uri="{FF2B5EF4-FFF2-40B4-BE49-F238E27FC236}">
              <a16:creationId xmlns:a16="http://schemas.microsoft.com/office/drawing/2014/main" id="{D4DF471A-652F-4FA5-A5BA-DC7473051A27}"/>
            </a:ext>
          </a:extLst>
        </xdr:cNvPr>
        <xdr:cNvSpPr/>
      </xdr:nvSpPr>
      <xdr:spPr>
        <a:xfrm>
          <a:off x="3746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21227</xdr:rowOff>
    </xdr:from>
    <xdr:to>
      <xdr:col>24</xdr:col>
      <xdr:colOff>63500</xdr:colOff>
      <xdr:row>61</xdr:row>
      <xdr:rowOff>48985</xdr:rowOff>
    </xdr:to>
    <xdr:cxnSp macro="">
      <xdr:nvCxnSpPr>
        <xdr:cNvPr id="93" name="直線コネクタ 92">
          <a:extLst>
            <a:ext uri="{FF2B5EF4-FFF2-40B4-BE49-F238E27FC236}">
              <a16:creationId xmlns:a16="http://schemas.microsoft.com/office/drawing/2014/main" id="{D56A46B4-CE8A-4F77-93A8-20445A32E56E}"/>
            </a:ext>
          </a:extLst>
        </xdr:cNvPr>
        <xdr:cNvCxnSpPr/>
      </xdr:nvCxnSpPr>
      <xdr:spPr>
        <a:xfrm>
          <a:off x="3797300" y="1047967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94" name="楕円 93">
          <a:extLst>
            <a:ext uri="{FF2B5EF4-FFF2-40B4-BE49-F238E27FC236}">
              <a16:creationId xmlns:a16="http://schemas.microsoft.com/office/drawing/2014/main" id="{0C439F64-2F8C-4635-8154-F3D51C87AF01}"/>
            </a:ext>
          </a:extLst>
        </xdr:cNvPr>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21227</xdr:rowOff>
    </xdr:to>
    <xdr:cxnSp macro="">
      <xdr:nvCxnSpPr>
        <xdr:cNvPr id="95" name="直線コネクタ 94">
          <a:extLst>
            <a:ext uri="{FF2B5EF4-FFF2-40B4-BE49-F238E27FC236}">
              <a16:creationId xmlns:a16="http://schemas.microsoft.com/office/drawing/2014/main" id="{353D53DC-2747-4840-B4C8-98EAD6EC3D05}"/>
            </a:ext>
          </a:extLst>
        </xdr:cNvPr>
        <xdr:cNvCxnSpPr/>
      </xdr:nvCxnSpPr>
      <xdr:spPr>
        <a:xfrm>
          <a:off x="2908300" y="104470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96" name="楕円 95">
          <a:extLst>
            <a:ext uri="{FF2B5EF4-FFF2-40B4-BE49-F238E27FC236}">
              <a16:creationId xmlns:a16="http://schemas.microsoft.com/office/drawing/2014/main" id="{E7EB11CC-198B-414E-B9AC-72A9F36A34A8}"/>
            </a:ext>
          </a:extLst>
        </xdr:cNvPr>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160020</xdr:rowOff>
    </xdr:to>
    <xdr:cxnSp macro="">
      <xdr:nvCxnSpPr>
        <xdr:cNvPr id="97" name="直線コネクタ 96">
          <a:extLst>
            <a:ext uri="{FF2B5EF4-FFF2-40B4-BE49-F238E27FC236}">
              <a16:creationId xmlns:a16="http://schemas.microsoft.com/office/drawing/2014/main" id="{479EB651-81A3-460C-9D0A-D1CC2141CE87}"/>
            </a:ext>
          </a:extLst>
        </xdr:cNvPr>
        <xdr:cNvCxnSpPr/>
      </xdr:nvCxnSpPr>
      <xdr:spPr>
        <a:xfrm>
          <a:off x="2019300" y="1041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45538</xdr:rowOff>
    </xdr:from>
    <xdr:to>
      <xdr:col>6</xdr:col>
      <xdr:colOff>38100</xdr:colOff>
      <xdr:row>60</xdr:row>
      <xdr:rowOff>147138</xdr:rowOff>
    </xdr:to>
    <xdr:sp macro="" textlink="">
      <xdr:nvSpPr>
        <xdr:cNvPr id="98" name="楕円 97">
          <a:extLst>
            <a:ext uri="{FF2B5EF4-FFF2-40B4-BE49-F238E27FC236}">
              <a16:creationId xmlns:a16="http://schemas.microsoft.com/office/drawing/2014/main" id="{D7756A84-64A2-4E19-B85F-E004DEEBD22D}"/>
            </a:ext>
          </a:extLst>
        </xdr:cNvPr>
        <xdr:cNvSpPr/>
      </xdr:nvSpPr>
      <xdr:spPr>
        <a:xfrm>
          <a:off x="1079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96338</xdr:rowOff>
    </xdr:from>
    <xdr:to>
      <xdr:col>10</xdr:col>
      <xdr:colOff>114300</xdr:colOff>
      <xdr:row>60</xdr:row>
      <xdr:rowOff>125730</xdr:rowOff>
    </xdr:to>
    <xdr:cxnSp macro="">
      <xdr:nvCxnSpPr>
        <xdr:cNvPr id="99" name="直線コネクタ 98">
          <a:extLst>
            <a:ext uri="{FF2B5EF4-FFF2-40B4-BE49-F238E27FC236}">
              <a16:creationId xmlns:a16="http://schemas.microsoft.com/office/drawing/2014/main" id="{9B7FA97B-8111-4767-AD00-550208D15F1C}"/>
            </a:ext>
          </a:extLst>
        </xdr:cNvPr>
        <xdr:cNvCxnSpPr/>
      </xdr:nvCxnSpPr>
      <xdr:spPr>
        <a:xfrm>
          <a:off x="1130300" y="103833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100" name="n_1aveValue【体育館・プール】&#10;有形固定資産減価償却率">
          <a:extLst>
            <a:ext uri="{FF2B5EF4-FFF2-40B4-BE49-F238E27FC236}">
              <a16:creationId xmlns:a16="http://schemas.microsoft.com/office/drawing/2014/main" id="{703CBE62-E1B3-41C3-A38C-BE4325AADAB7}"/>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01" name="n_2aveValue【体育館・プール】&#10;有形固定資産減価償却率">
          <a:extLst>
            <a:ext uri="{FF2B5EF4-FFF2-40B4-BE49-F238E27FC236}">
              <a16:creationId xmlns:a16="http://schemas.microsoft.com/office/drawing/2014/main" id="{C8FF13E8-2F73-49D3-9C78-7A3194E568B8}"/>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102" name="n_3aveValue【体育館・プール】&#10;有形固定資産減価償却率">
          <a:extLst>
            <a:ext uri="{FF2B5EF4-FFF2-40B4-BE49-F238E27FC236}">
              <a16:creationId xmlns:a16="http://schemas.microsoft.com/office/drawing/2014/main" id="{3425A128-BC5A-445F-8A0E-97EE015E1346}"/>
            </a:ext>
          </a:extLst>
        </xdr:cNvPr>
        <xdr:cNvSpPr txBox="1"/>
      </xdr:nvSpPr>
      <xdr:spPr>
        <a:xfrm>
          <a:off x="1816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103" name="n_4aveValue【体育館・プール】&#10;有形固定資産減価償却率">
          <a:extLst>
            <a:ext uri="{FF2B5EF4-FFF2-40B4-BE49-F238E27FC236}">
              <a16:creationId xmlns:a16="http://schemas.microsoft.com/office/drawing/2014/main" id="{8F26831F-6F71-4DAB-BD54-93E1945AD7E6}"/>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88554</xdr:rowOff>
    </xdr:from>
    <xdr:ext cx="405111" cy="259045"/>
    <xdr:sp macro="" textlink="">
      <xdr:nvSpPr>
        <xdr:cNvPr id="104" name="n_1mainValue【体育館・プール】&#10;有形固定資産減価償却率">
          <a:extLst>
            <a:ext uri="{FF2B5EF4-FFF2-40B4-BE49-F238E27FC236}">
              <a16:creationId xmlns:a16="http://schemas.microsoft.com/office/drawing/2014/main" id="{3731D781-50BA-416F-8E9C-C9E37B908D5A}"/>
            </a:ext>
          </a:extLst>
        </xdr:cNvPr>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05" name="n_2mainValue【体育館・プール】&#10;有形固定資産減価償却率">
          <a:extLst>
            <a:ext uri="{FF2B5EF4-FFF2-40B4-BE49-F238E27FC236}">
              <a16:creationId xmlns:a16="http://schemas.microsoft.com/office/drawing/2014/main" id="{B0699EB1-828B-49BE-BC47-959D143F1743}"/>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106" name="n_3mainValue【体育館・プール】&#10;有形固定資産減価償却率">
          <a:extLst>
            <a:ext uri="{FF2B5EF4-FFF2-40B4-BE49-F238E27FC236}">
              <a16:creationId xmlns:a16="http://schemas.microsoft.com/office/drawing/2014/main" id="{BF8FD256-54FF-4372-9414-8B4E4FAFC1AC}"/>
            </a:ext>
          </a:extLst>
        </xdr:cNvPr>
        <xdr:cNvSpPr txBox="1"/>
      </xdr:nvSpPr>
      <xdr:spPr>
        <a:xfrm>
          <a:off x="1816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107" name="n_4mainValue【体育館・プール】&#10;有形固定資産減価償却率">
          <a:extLst>
            <a:ext uri="{FF2B5EF4-FFF2-40B4-BE49-F238E27FC236}">
              <a16:creationId xmlns:a16="http://schemas.microsoft.com/office/drawing/2014/main" id="{FE285743-8CDE-4DB4-B3D5-E7B5E1051113}"/>
            </a:ext>
          </a:extLst>
        </xdr:cNvPr>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27695A9-FC3A-43F4-8040-61158EA6B43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88575A2F-3CEF-41A6-8B16-E25E43C97F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65F0183-0B03-4D9B-8561-DBBCD68F6E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DCDA96C1-0632-480E-8F7D-AF5187F6DE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5629565-63C9-4352-8470-D9D03063A6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6066A04-E3DF-47E0-958C-E15E4042C1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255D40F2-60C3-4804-8711-668F9D7B5C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4AFB533-1BA3-481B-9FB2-302BCE4807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8F27ED8-6B3E-41F1-BB38-BBCA194B15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C65B0472-2F41-4804-88D3-C719F09CCB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F4659467-920B-4137-9C48-B1FA1FEF7FE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2C420BF4-2095-4007-B033-A18D0A0369D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CAF0B2AC-762F-480F-80B4-A8D16D21ADF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5BA93D25-881B-477E-BC6E-5D77C751845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CB108CF-4899-4D6E-92A6-31598ABAB1C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6B4151F1-ABC6-4C96-BBAA-6D8BE44C8AB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A1F3718F-0336-4A9E-BE25-4F8BBA4F18B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1ED5DBD8-6FD8-4E8D-A0EF-D7AC26088F1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590D5C66-7AE5-4A5E-B649-0338D2348A6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FDCCF934-7FF4-4B49-85C5-EEC6CBEF8F2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8D4E41D-0FA6-4EAA-8F99-0FF526511F4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D732E0AE-99A1-4E10-A0C1-2E7ADA12B32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A2202F6C-652B-426D-BFE1-313CD2B41B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a:extLst>
            <a:ext uri="{FF2B5EF4-FFF2-40B4-BE49-F238E27FC236}">
              <a16:creationId xmlns:a16="http://schemas.microsoft.com/office/drawing/2014/main" id="{F258058B-34BC-4DA6-AB21-8A4B003FB51C}"/>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a:extLst>
            <a:ext uri="{FF2B5EF4-FFF2-40B4-BE49-F238E27FC236}">
              <a16:creationId xmlns:a16="http://schemas.microsoft.com/office/drawing/2014/main" id="{389F55D4-BA08-4932-8DB4-736F5F64B23B}"/>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a:extLst>
            <a:ext uri="{FF2B5EF4-FFF2-40B4-BE49-F238E27FC236}">
              <a16:creationId xmlns:a16="http://schemas.microsoft.com/office/drawing/2014/main" id="{2F99DC7B-8932-4678-9B6E-75E1C3DB302F}"/>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a:extLst>
            <a:ext uri="{FF2B5EF4-FFF2-40B4-BE49-F238E27FC236}">
              <a16:creationId xmlns:a16="http://schemas.microsoft.com/office/drawing/2014/main" id="{65448D70-2264-4856-BEBF-1BF5D0F3BE02}"/>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a:extLst>
            <a:ext uri="{FF2B5EF4-FFF2-40B4-BE49-F238E27FC236}">
              <a16:creationId xmlns:a16="http://schemas.microsoft.com/office/drawing/2014/main" id="{7D9581E2-0F0D-4D24-8337-C879A9482368}"/>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136" name="【体育館・プール】&#10;一人当たり面積平均値テキスト">
          <a:extLst>
            <a:ext uri="{FF2B5EF4-FFF2-40B4-BE49-F238E27FC236}">
              <a16:creationId xmlns:a16="http://schemas.microsoft.com/office/drawing/2014/main" id="{21F47946-9E53-4F06-8A37-11DF8B235FC7}"/>
            </a:ext>
          </a:extLst>
        </xdr:cNvPr>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a:extLst>
            <a:ext uri="{FF2B5EF4-FFF2-40B4-BE49-F238E27FC236}">
              <a16:creationId xmlns:a16="http://schemas.microsoft.com/office/drawing/2014/main" id="{95AA3AF1-EFE9-48F9-9FC1-A67BD4BC5243}"/>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a:extLst>
            <a:ext uri="{FF2B5EF4-FFF2-40B4-BE49-F238E27FC236}">
              <a16:creationId xmlns:a16="http://schemas.microsoft.com/office/drawing/2014/main" id="{3609BA4C-4D9D-47FE-BAD1-75050130B0B2}"/>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9" name="フローチャート: 判断 138">
          <a:extLst>
            <a:ext uri="{FF2B5EF4-FFF2-40B4-BE49-F238E27FC236}">
              <a16:creationId xmlns:a16="http://schemas.microsoft.com/office/drawing/2014/main" id="{FE0A4D9F-223A-40F4-AACD-AEC16508E371}"/>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140" name="フローチャート: 判断 139">
          <a:extLst>
            <a:ext uri="{FF2B5EF4-FFF2-40B4-BE49-F238E27FC236}">
              <a16:creationId xmlns:a16="http://schemas.microsoft.com/office/drawing/2014/main" id="{DA9ABF53-350C-4336-87CD-2A4A0D00DB61}"/>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141" name="フローチャート: 判断 140">
          <a:extLst>
            <a:ext uri="{FF2B5EF4-FFF2-40B4-BE49-F238E27FC236}">
              <a16:creationId xmlns:a16="http://schemas.microsoft.com/office/drawing/2014/main" id="{4A20764E-4678-40C6-BFF7-C26604CD2ADA}"/>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7716336-8636-4568-B953-1AECFCD4D2B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14F7BBE-ADA1-4D00-90E2-FA2617A415F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E2BBA1F-CED5-4083-B321-D6E2FFA9201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9851F39-2B28-4CAB-AE1B-6B9EA4286D5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CB8781F-B7E4-402B-ADC9-B7871EC9DF5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79502</xdr:rowOff>
    </xdr:from>
    <xdr:to>
      <xdr:col>55</xdr:col>
      <xdr:colOff>50800</xdr:colOff>
      <xdr:row>60</xdr:row>
      <xdr:rowOff>9652</xdr:rowOff>
    </xdr:to>
    <xdr:sp macro="" textlink="">
      <xdr:nvSpPr>
        <xdr:cNvPr id="147" name="楕円 146">
          <a:extLst>
            <a:ext uri="{FF2B5EF4-FFF2-40B4-BE49-F238E27FC236}">
              <a16:creationId xmlns:a16="http://schemas.microsoft.com/office/drawing/2014/main" id="{16B06704-2230-483C-B096-3413204CEC76}"/>
            </a:ext>
          </a:extLst>
        </xdr:cNvPr>
        <xdr:cNvSpPr/>
      </xdr:nvSpPr>
      <xdr:spPr>
        <a:xfrm>
          <a:off x="104267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102379</xdr:rowOff>
    </xdr:from>
    <xdr:ext cx="469744" cy="259045"/>
    <xdr:sp macro="" textlink="">
      <xdr:nvSpPr>
        <xdr:cNvPr id="148" name="【体育館・プール】&#10;一人当たり面積該当値テキスト">
          <a:extLst>
            <a:ext uri="{FF2B5EF4-FFF2-40B4-BE49-F238E27FC236}">
              <a16:creationId xmlns:a16="http://schemas.microsoft.com/office/drawing/2014/main" id="{23B8F37E-2C2F-4BEB-96B6-5475B0189C20}"/>
            </a:ext>
          </a:extLst>
        </xdr:cNvPr>
        <xdr:cNvSpPr txBox="1"/>
      </xdr:nvSpPr>
      <xdr:spPr>
        <a:xfrm>
          <a:off x="10515600" y="1004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106934</xdr:rowOff>
    </xdr:from>
    <xdr:to>
      <xdr:col>50</xdr:col>
      <xdr:colOff>165100</xdr:colOff>
      <xdr:row>60</xdr:row>
      <xdr:rowOff>37084</xdr:rowOff>
    </xdr:to>
    <xdr:sp macro="" textlink="">
      <xdr:nvSpPr>
        <xdr:cNvPr id="149" name="楕円 148">
          <a:extLst>
            <a:ext uri="{FF2B5EF4-FFF2-40B4-BE49-F238E27FC236}">
              <a16:creationId xmlns:a16="http://schemas.microsoft.com/office/drawing/2014/main" id="{A22BA82B-8FFD-44C7-A85D-7D7440339A57}"/>
            </a:ext>
          </a:extLst>
        </xdr:cNvPr>
        <xdr:cNvSpPr/>
      </xdr:nvSpPr>
      <xdr:spPr>
        <a:xfrm>
          <a:off x="9588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130302</xdr:rowOff>
    </xdr:from>
    <xdr:to>
      <xdr:col>55</xdr:col>
      <xdr:colOff>0</xdr:colOff>
      <xdr:row>59</xdr:row>
      <xdr:rowOff>157734</xdr:rowOff>
    </xdr:to>
    <xdr:cxnSp macro="">
      <xdr:nvCxnSpPr>
        <xdr:cNvPr id="150" name="直線コネクタ 149">
          <a:extLst>
            <a:ext uri="{FF2B5EF4-FFF2-40B4-BE49-F238E27FC236}">
              <a16:creationId xmlns:a16="http://schemas.microsoft.com/office/drawing/2014/main" id="{81DABED2-9CF7-419F-89BA-BC1AB372A33D}"/>
            </a:ext>
          </a:extLst>
        </xdr:cNvPr>
        <xdr:cNvCxnSpPr/>
      </xdr:nvCxnSpPr>
      <xdr:spPr>
        <a:xfrm flipV="1">
          <a:off x="9639300" y="102458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129032</xdr:rowOff>
    </xdr:from>
    <xdr:to>
      <xdr:col>46</xdr:col>
      <xdr:colOff>38100</xdr:colOff>
      <xdr:row>60</xdr:row>
      <xdr:rowOff>59182</xdr:rowOff>
    </xdr:to>
    <xdr:sp macro="" textlink="">
      <xdr:nvSpPr>
        <xdr:cNvPr id="151" name="楕円 150">
          <a:extLst>
            <a:ext uri="{FF2B5EF4-FFF2-40B4-BE49-F238E27FC236}">
              <a16:creationId xmlns:a16="http://schemas.microsoft.com/office/drawing/2014/main" id="{3C38F947-9DD2-4FED-ACEF-33FB055BE304}"/>
            </a:ext>
          </a:extLst>
        </xdr:cNvPr>
        <xdr:cNvSpPr/>
      </xdr:nvSpPr>
      <xdr:spPr>
        <a:xfrm>
          <a:off x="8699500" y="102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157734</xdr:rowOff>
    </xdr:from>
    <xdr:to>
      <xdr:col>50</xdr:col>
      <xdr:colOff>114300</xdr:colOff>
      <xdr:row>60</xdr:row>
      <xdr:rowOff>8382</xdr:rowOff>
    </xdr:to>
    <xdr:cxnSp macro="">
      <xdr:nvCxnSpPr>
        <xdr:cNvPr id="152" name="直線コネクタ 151">
          <a:extLst>
            <a:ext uri="{FF2B5EF4-FFF2-40B4-BE49-F238E27FC236}">
              <a16:creationId xmlns:a16="http://schemas.microsoft.com/office/drawing/2014/main" id="{AC9CFE5D-5E27-4E6D-9FBB-33AB3F31E746}"/>
            </a:ext>
          </a:extLst>
        </xdr:cNvPr>
        <xdr:cNvCxnSpPr/>
      </xdr:nvCxnSpPr>
      <xdr:spPr>
        <a:xfrm flipV="1">
          <a:off x="8750300" y="1027328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147320</xdr:rowOff>
    </xdr:from>
    <xdr:to>
      <xdr:col>41</xdr:col>
      <xdr:colOff>101600</xdr:colOff>
      <xdr:row>60</xdr:row>
      <xdr:rowOff>77470</xdr:rowOff>
    </xdr:to>
    <xdr:sp macro="" textlink="">
      <xdr:nvSpPr>
        <xdr:cNvPr id="153" name="楕円 152">
          <a:extLst>
            <a:ext uri="{FF2B5EF4-FFF2-40B4-BE49-F238E27FC236}">
              <a16:creationId xmlns:a16="http://schemas.microsoft.com/office/drawing/2014/main" id="{3B3DE9F6-D63E-4DF9-BBA2-0FCAC6B5A6A9}"/>
            </a:ext>
          </a:extLst>
        </xdr:cNvPr>
        <xdr:cNvSpPr/>
      </xdr:nvSpPr>
      <xdr:spPr>
        <a:xfrm>
          <a:off x="7810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8382</xdr:rowOff>
    </xdr:from>
    <xdr:to>
      <xdr:col>45</xdr:col>
      <xdr:colOff>177800</xdr:colOff>
      <xdr:row>60</xdr:row>
      <xdr:rowOff>26670</xdr:rowOff>
    </xdr:to>
    <xdr:cxnSp macro="">
      <xdr:nvCxnSpPr>
        <xdr:cNvPr id="154" name="直線コネクタ 153">
          <a:extLst>
            <a:ext uri="{FF2B5EF4-FFF2-40B4-BE49-F238E27FC236}">
              <a16:creationId xmlns:a16="http://schemas.microsoft.com/office/drawing/2014/main" id="{7749B20C-A05E-40CA-8308-8AEFC9F10E1B}"/>
            </a:ext>
          </a:extLst>
        </xdr:cNvPr>
        <xdr:cNvCxnSpPr/>
      </xdr:nvCxnSpPr>
      <xdr:spPr>
        <a:xfrm flipV="1">
          <a:off x="7861300" y="102953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162560</xdr:rowOff>
    </xdr:from>
    <xdr:to>
      <xdr:col>36</xdr:col>
      <xdr:colOff>165100</xdr:colOff>
      <xdr:row>60</xdr:row>
      <xdr:rowOff>92710</xdr:rowOff>
    </xdr:to>
    <xdr:sp macro="" textlink="">
      <xdr:nvSpPr>
        <xdr:cNvPr id="155" name="楕円 154">
          <a:extLst>
            <a:ext uri="{FF2B5EF4-FFF2-40B4-BE49-F238E27FC236}">
              <a16:creationId xmlns:a16="http://schemas.microsoft.com/office/drawing/2014/main" id="{8DB9A7D4-B26C-4322-A01F-EF9AAE7310BA}"/>
            </a:ext>
          </a:extLst>
        </xdr:cNvPr>
        <xdr:cNvSpPr/>
      </xdr:nvSpPr>
      <xdr:spPr>
        <a:xfrm>
          <a:off x="6921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26670</xdr:rowOff>
    </xdr:from>
    <xdr:to>
      <xdr:col>41</xdr:col>
      <xdr:colOff>50800</xdr:colOff>
      <xdr:row>60</xdr:row>
      <xdr:rowOff>41910</xdr:rowOff>
    </xdr:to>
    <xdr:cxnSp macro="">
      <xdr:nvCxnSpPr>
        <xdr:cNvPr id="156" name="直線コネクタ 155">
          <a:extLst>
            <a:ext uri="{FF2B5EF4-FFF2-40B4-BE49-F238E27FC236}">
              <a16:creationId xmlns:a16="http://schemas.microsoft.com/office/drawing/2014/main" id="{315B7C96-A5A2-4F33-BC25-11CB1B45E1F9}"/>
            </a:ext>
          </a:extLst>
        </xdr:cNvPr>
        <xdr:cNvCxnSpPr/>
      </xdr:nvCxnSpPr>
      <xdr:spPr>
        <a:xfrm flipV="1">
          <a:off x="6972300" y="103136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157" name="n_1aveValue【体育館・プール】&#10;一人当たり面積">
          <a:extLst>
            <a:ext uri="{FF2B5EF4-FFF2-40B4-BE49-F238E27FC236}">
              <a16:creationId xmlns:a16="http://schemas.microsoft.com/office/drawing/2014/main" id="{D988D08E-C3BE-4F91-B451-23638DA93008}"/>
            </a:ext>
          </a:extLst>
        </xdr:cNvPr>
        <xdr:cNvSpPr txBox="1"/>
      </xdr:nvSpPr>
      <xdr:spPr>
        <a:xfrm>
          <a:off x="93917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153179</xdr:rowOff>
    </xdr:from>
    <xdr:ext cx="469744" cy="259045"/>
    <xdr:sp macro="" textlink="">
      <xdr:nvSpPr>
        <xdr:cNvPr id="158" name="n_2aveValue【体育館・プール】&#10;一人当たり面積">
          <a:extLst>
            <a:ext uri="{FF2B5EF4-FFF2-40B4-BE49-F238E27FC236}">
              <a16:creationId xmlns:a16="http://schemas.microsoft.com/office/drawing/2014/main" id="{F3C5CA44-EBDF-4355-B250-4881FDEF2F5C}"/>
            </a:ext>
          </a:extLst>
        </xdr:cNvPr>
        <xdr:cNvSpPr txBox="1"/>
      </xdr:nvSpPr>
      <xdr:spPr>
        <a:xfrm>
          <a:off x="8515427" y="106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130319</xdr:rowOff>
    </xdr:from>
    <xdr:ext cx="469744" cy="259045"/>
    <xdr:sp macro="" textlink="">
      <xdr:nvSpPr>
        <xdr:cNvPr id="159" name="n_3aveValue【体育館・プール】&#10;一人当たり面積">
          <a:extLst>
            <a:ext uri="{FF2B5EF4-FFF2-40B4-BE49-F238E27FC236}">
              <a16:creationId xmlns:a16="http://schemas.microsoft.com/office/drawing/2014/main" id="{48ADEE2B-9089-4B9A-AC88-D5B7A41EAE38}"/>
            </a:ext>
          </a:extLst>
        </xdr:cNvPr>
        <xdr:cNvSpPr txBox="1"/>
      </xdr:nvSpPr>
      <xdr:spPr>
        <a:xfrm>
          <a:off x="7626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160" name="n_4aveValue【体育館・プール】&#10;一人当たり面積">
          <a:extLst>
            <a:ext uri="{FF2B5EF4-FFF2-40B4-BE49-F238E27FC236}">
              <a16:creationId xmlns:a16="http://schemas.microsoft.com/office/drawing/2014/main" id="{2A29E5E1-33A9-4F79-8C03-509EA1BB9F16}"/>
            </a:ext>
          </a:extLst>
        </xdr:cNvPr>
        <xdr:cNvSpPr txBox="1"/>
      </xdr:nvSpPr>
      <xdr:spPr>
        <a:xfrm>
          <a:off x="6737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53611</xdr:rowOff>
    </xdr:from>
    <xdr:ext cx="469744" cy="259045"/>
    <xdr:sp macro="" textlink="">
      <xdr:nvSpPr>
        <xdr:cNvPr id="161" name="n_1mainValue【体育館・プール】&#10;一人当たり面積">
          <a:extLst>
            <a:ext uri="{FF2B5EF4-FFF2-40B4-BE49-F238E27FC236}">
              <a16:creationId xmlns:a16="http://schemas.microsoft.com/office/drawing/2014/main" id="{72B400EC-554F-4AAF-8F6B-70AA87E68CD8}"/>
            </a:ext>
          </a:extLst>
        </xdr:cNvPr>
        <xdr:cNvSpPr txBox="1"/>
      </xdr:nvSpPr>
      <xdr:spPr>
        <a:xfrm>
          <a:off x="93917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75709</xdr:rowOff>
    </xdr:from>
    <xdr:ext cx="469744" cy="259045"/>
    <xdr:sp macro="" textlink="">
      <xdr:nvSpPr>
        <xdr:cNvPr id="162" name="n_2mainValue【体育館・プール】&#10;一人当たり面積">
          <a:extLst>
            <a:ext uri="{FF2B5EF4-FFF2-40B4-BE49-F238E27FC236}">
              <a16:creationId xmlns:a16="http://schemas.microsoft.com/office/drawing/2014/main" id="{77CB7E94-FFD5-4DF3-A040-E37876F94BE5}"/>
            </a:ext>
          </a:extLst>
        </xdr:cNvPr>
        <xdr:cNvSpPr txBox="1"/>
      </xdr:nvSpPr>
      <xdr:spPr>
        <a:xfrm>
          <a:off x="8515427" y="1001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93997</xdr:rowOff>
    </xdr:from>
    <xdr:ext cx="469744" cy="259045"/>
    <xdr:sp macro="" textlink="">
      <xdr:nvSpPr>
        <xdr:cNvPr id="163" name="n_3mainValue【体育館・プール】&#10;一人当たり面積">
          <a:extLst>
            <a:ext uri="{FF2B5EF4-FFF2-40B4-BE49-F238E27FC236}">
              <a16:creationId xmlns:a16="http://schemas.microsoft.com/office/drawing/2014/main" id="{B84F4A53-6251-4813-B917-833A4A8C1DA1}"/>
            </a:ext>
          </a:extLst>
        </xdr:cNvPr>
        <xdr:cNvSpPr txBox="1"/>
      </xdr:nvSpPr>
      <xdr:spPr>
        <a:xfrm>
          <a:off x="762642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109237</xdr:rowOff>
    </xdr:from>
    <xdr:ext cx="469744" cy="259045"/>
    <xdr:sp macro="" textlink="">
      <xdr:nvSpPr>
        <xdr:cNvPr id="164" name="n_4mainValue【体育館・プール】&#10;一人当たり面積">
          <a:extLst>
            <a:ext uri="{FF2B5EF4-FFF2-40B4-BE49-F238E27FC236}">
              <a16:creationId xmlns:a16="http://schemas.microsoft.com/office/drawing/2014/main" id="{F607A4D1-9274-40BA-B335-1FAF2B00ECEE}"/>
            </a:ext>
          </a:extLst>
        </xdr:cNvPr>
        <xdr:cNvSpPr txBox="1"/>
      </xdr:nvSpPr>
      <xdr:spPr>
        <a:xfrm>
          <a:off x="67374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7B49135E-09D5-423C-89A8-CCE2C3D6D0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27F98E5F-2DA7-4A36-9A81-A4C0CEC3BE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FEF1025D-0723-4701-8B36-B279F0E303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69EB812A-C977-4EF7-BCC4-6186952C37B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5C7AA63-E581-4899-8218-899C4A05FB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3513CA1-72BC-45E5-9B22-300CF406E9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31AD29E-54A8-4742-B43C-F204428C5E1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FB9C90F4-1965-48B0-AF0D-ECD047C4147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FE15DC0D-E07D-450E-8BEB-6F2BC325671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6A11120E-90DE-4B36-90D7-647451C2B7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9EF83AC-2E9C-4E1C-8496-CA3AEB9683E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47907A00-F9C6-4CD8-AE5B-4586C1C15D7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45DBA59E-9F67-42D7-86AC-8C631BBD428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A7D1BC5C-42A8-4EBD-9CF0-07E926C6F77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62B78D79-64E8-4EE8-B91B-55E7389090F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189E10AF-4F67-47EE-9DE8-024867E736E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248B2247-E0C4-404B-A624-BF924CA27A7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7450275C-50BE-4F69-A6C1-3A044C64289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21ABDFD0-7277-4E1C-8DB5-5307AAD1638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339EED13-BCA6-4ECA-8255-BA637F782C0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20C5F7D8-37E1-4987-96A0-05C6F844066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3F801065-2546-4C04-AA5C-78B5C43FBC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39C5AF5E-63E7-41BB-960F-388893C1905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FA7C8D71-9416-4ED5-A33D-733CE32CC6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8942EFDE-E135-4FAD-88E7-2A99F7205025}"/>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7575406B-40DE-4F9B-9C8E-718C54AF619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12DCAB91-509C-4AF7-977A-2AA4275A95A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12D0FC49-0E43-4B6F-885D-943A4B30433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3" name="直線コネクタ 192">
          <a:extLst>
            <a:ext uri="{FF2B5EF4-FFF2-40B4-BE49-F238E27FC236}">
              <a16:creationId xmlns:a16="http://schemas.microsoft.com/office/drawing/2014/main" id="{1150683B-4566-44EB-A4EE-133BBE20D8C7}"/>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846BAE3F-748F-4735-9DCC-33E32065367E}"/>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95" name="フローチャート: 判断 194">
          <a:extLst>
            <a:ext uri="{FF2B5EF4-FFF2-40B4-BE49-F238E27FC236}">
              <a16:creationId xmlns:a16="http://schemas.microsoft.com/office/drawing/2014/main" id="{16C3D369-30A3-4C00-80FF-4AC526476FD9}"/>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6" name="フローチャート: 判断 195">
          <a:extLst>
            <a:ext uri="{FF2B5EF4-FFF2-40B4-BE49-F238E27FC236}">
              <a16:creationId xmlns:a16="http://schemas.microsoft.com/office/drawing/2014/main" id="{2919DB53-03FF-4897-A862-957BE9E38C2C}"/>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197" name="フローチャート: 判断 196">
          <a:extLst>
            <a:ext uri="{FF2B5EF4-FFF2-40B4-BE49-F238E27FC236}">
              <a16:creationId xmlns:a16="http://schemas.microsoft.com/office/drawing/2014/main" id="{781D70D9-F7D9-4406-BFCD-B5F527115630}"/>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198" name="フローチャート: 判断 197">
          <a:extLst>
            <a:ext uri="{FF2B5EF4-FFF2-40B4-BE49-F238E27FC236}">
              <a16:creationId xmlns:a16="http://schemas.microsoft.com/office/drawing/2014/main" id="{78659FCC-7FF1-4F84-A34D-E51BAC7DFF8B}"/>
            </a:ext>
          </a:extLst>
        </xdr:cNvPr>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57786</xdr:rowOff>
    </xdr:from>
    <xdr:to>
      <xdr:col>6</xdr:col>
      <xdr:colOff>38100</xdr:colOff>
      <xdr:row>81</xdr:row>
      <xdr:rowOff>159386</xdr:rowOff>
    </xdr:to>
    <xdr:sp macro="" textlink="">
      <xdr:nvSpPr>
        <xdr:cNvPr id="199" name="フローチャート: 判断 198">
          <a:extLst>
            <a:ext uri="{FF2B5EF4-FFF2-40B4-BE49-F238E27FC236}">
              <a16:creationId xmlns:a16="http://schemas.microsoft.com/office/drawing/2014/main" id="{8228764D-EF89-4F39-90A7-6739B1B4582C}"/>
            </a:ext>
          </a:extLst>
        </xdr:cNvPr>
        <xdr:cNvSpPr/>
      </xdr:nvSpPr>
      <xdr:spPr>
        <a:xfrm>
          <a:off x="1079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27A8648-0482-4D34-BA7D-5F1ACEEF892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E475060-F6FF-4C21-9BA2-DE75D0735AB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C805DE0-E17B-4312-A7D5-499BE88D9BE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ECF207F-E9F2-4913-AE8C-E481FFC02D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EAA96901-F1B0-46DD-871F-54699467D0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05" name="楕円 204">
          <a:extLst>
            <a:ext uri="{FF2B5EF4-FFF2-40B4-BE49-F238E27FC236}">
              <a16:creationId xmlns:a16="http://schemas.microsoft.com/office/drawing/2014/main" id="{6CECF947-45B2-479A-BA0C-4CAB54E70909}"/>
            </a:ext>
          </a:extLst>
        </xdr:cNvPr>
        <xdr:cNvSpPr/>
      </xdr:nvSpPr>
      <xdr:spPr>
        <a:xfrm>
          <a:off x="4584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26688</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9CC2EA6-A98F-436E-956E-07421866D07B}"/>
            </a:ext>
          </a:extLst>
        </xdr:cNvPr>
        <xdr:cNvSpPr txBox="1"/>
      </xdr:nvSpPr>
      <xdr:spPr>
        <a:xfrm>
          <a:off x="4673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12064</xdr:rowOff>
    </xdr:from>
    <xdr:to>
      <xdr:col>20</xdr:col>
      <xdr:colOff>38100</xdr:colOff>
      <xdr:row>83</xdr:row>
      <xdr:rowOff>113664</xdr:rowOff>
    </xdr:to>
    <xdr:sp macro="" textlink="">
      <xdr:nvSpPr>
        <xdr:cNvPr id="207" name="楕円 206">
          <a:extLst>
            <a:ext uri="{FF2B5EF4-FFF2-40B4-BE49-F238E27FC236}">
              <a16:creationId xmlns:a16="http://schemas.microsoft.com/office/drawing/2014/main" id="{4F1887C8-4A0F-43BA-BC14-647B68BF5684}"/>
            </a:ext>
          </a:extLst>
        </xdr:cNvPr>
        <xdr:cNvSpPr/>
      </xdr:nvSpPr>
      <xdr:spPr>
        <a:xfrm>
          <a:off x="3746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62864</xdr:rowOff>
    </xdr:from>
    <xdr:to>
      <xdr:col>24</xdr:col>
      <xdr:colOff>63500</xdr:colOff>
      <xdr:row>83</xdr:row>
      <xdr:rowOff>99061</xdr:rowOff>
    </xdr:to>
    <xdr:cxnSp macro="">
      <xdr:nvCxnSpPr>
        <xdr:cNvPr id="208" name="直線コネクタ 207">
          <a:extLst>
            <a:ext uri="{FF2B5EF4-FFF2-40B4-BE49-F238E27FC236}">
              <a16:creationId xmlns:a16="http://schemas.microsoft.com/office/drawing/2014/main" id="{F908C553-839D-4CEE-9EC4-6C3C76F495EF}"/>
            </a:ext>
          </a:extLst>
        </xdr:cNvPr>
        <xdr:cNvCxnSpPr/>
      </xdr:nvCxnSpPr>
      <xdr:spPr>
        <a:xfrm>
          <a:off x="3797300" y="142932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137795</xdr:rowOff>
    </xdr:from>
    <xdr:to>
      <xdr:col>15</xdr:col>
      <xdr:colOff>101600</xdr:colOff>
      <xdr:row>83</xdr:row>
      <xdr:rowOff>67945</xdr:rowOff>
    </xdr:to>
    <xdr:sp macro="" textlink="">
      <xdr:nvSpPr>
        <xdr:cNvPr id="209" name="楕円 208">
          <a:extLst>
            <a:ext uri="{FF2B5EF4-FFF2-40B4-BE49-F238E27FC236}">
              <a16:creationId xmlns:a16="http://schemas.microsoft.com/office/drawing/2014/main" id="{31AB05FD-F7A6-47AB-9F1C-0E02DC089A53}"/>
            </a:ext>
          </a:extLst>
        </xdr:cNvPr>
        <xdr:cNvSpPr/>
      </xdr:nvSpPr>
      <xdr:spPr>
        <a:xfrm>
          <a:off x="2857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17145</xdr:rowOff>
    </xdr:from>
    <xdr:to>
      <xdr:col>19</xdr:col>
      <xdr:colOff>177800</xdr:colOff>
      <xdr:row>83</xdr:row>
      <xdr:rowOff>62864</xdr:rowOff>
    </xdr:to>
    <xdr:cxnSp macro="">
      <xdr:nvCxnSpPr>
        <xdr:cNvPr id="210" name="直線コネクタ 209">
          <a:extLst>
            <a:ext uri="{FF2B5EF4-FFF2-40B4-BE49-F238E27FC236}">
              <a16:creationId xmlns:a16="http://schemas.microsoft.com/office/drawing/2014/main" id="{8FEAE20D-FFB6-4410-A84E-0909E383BAF6}"/>
            </a:ext>
          </a:extLst>
        </xdr:cNvPr>
        <xdr:cNvCxnSpPr/>
      </xdr:nvCxnSpPr>
      <xdr:spPr>
        <a:xfrm>
          <a:off x="2908300" y="142474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90170</xdr:rowOff>
    </xdr:from>
    <xdr:to>
      <xdr:col>10</xdr:col>
      <xdr:colOff>165100</xdr:colOff>
      <xdr:row>83</xdr:row>
      <xdr:rowOff>20320</xdr:rowOff>
    </xdr:to>
    <xdr:sp macro="" textlink="">
      <xdr:nvSpPr>
        <xdr:cNvPr id="211" name="楕円 210">
          <a:extLst>
            <a:ext uri="{FF2B5EF4-FFF2-40B4-BE49-F238E27FC236}">
              <a16:creationId xmlns:a16="http://schemas.microsoft.com/office/drawing/2014/main" id="{0ECE7128-066C-484E-9424-18ED88162767}"/>
            </a:ext>
          </a:extLst>
        </xdr:cNvPr>
        <xdr:cNvSpPr/>
      </xdr:nvSpPr>
      <xdr:spPr>
        <a:xfrm>
          <a:off x="196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83</xdr:row>
      <xdr:rowOff>17145</xdr:rowOff>
    </xdr:to>
    <xdr:cxnSp macro="">
      <xdr:nvCxnSpPr>
        <xdr:cNvPr id="212" name="直線コネクタ 211">
          <a:extLst>
            <a:ext uri="{FF2B5EF4-FFF2-40B4-BE49-F238E27FC236}">
              <a16:creationId xmlns:a16="http://schemas.microsoft.com/office/drawing/2014/main" id="{28283576-2902-409D-95EE-83C5B6CAA4CF}"/>
            </a:ext>
          </a:extLst>
        </xdr:cNvPr>
        <xdr:cNvCxnSpPr/>
      </xdr:nvCxnSpPr>
      <xdr:spPr>
        <a:xfrm>
          <a:off x="2019300" y="141998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44450</xdr:rowOff>
    </xdr:from>
    <xdr:to>
      <xdr:col>6</xdr:col>
      <xdr:colOff>38100</xdr:colOff>
      <xdr:row>82</xdr:row>
      <xdr:rowOff>146050</xdr:rowOff>
    </xdr:to>
    <xdr:sp macro="" textlink="">
      <xdr:nvSpPr>
        <xdr:cNvPr id="213" name="楕円 212">
          <a:extLst>
            <a:ext uri="{FF2B5EF4-FFF2-40B4-BE49-F238E27FC236}">
              <a16:creationId xmlns:a16="http://schemas.microsoft.com/office/drawing/2014/main" id="{723E9A39-A679-4E94-AFD3-A9B430A23258}"/>
            </a:ext>
          </a:extLst>
        </xdr:cNvPr>
        <xdr:cNvSpPr/>
      </xdr:nvSpPr>
      <xdr:spPr>
        <a:xfrm>
          <a:off x="1079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95250</xdr:rowOff>
    </xdr:from>
    <xdr:to>
      <xdr:col>10</xdr:col>
      <xdr:colOff>114300</xdr:colOff>
      <xdr:row>82</xdr:row>
      <xdr:rowOff>140970</xdr:rowOff>
    </xdr:to>
    <xdr:cxnSp macro="">
      <xdr:nvCxnSpPr>
        <xdr:cNvPr id="214" name="直線コネクタ 213">
          <a:extLst>
            <a:ext uri="{FF2B5EF4-FFF2-40B4-BE49-F238E27FC236}">
              <a16:creationId xmlns:a16="http://schemas.microsoft.com/office/drawing/2014/main" id="{DE49E698-8820-416F-B24A-4017B0026073}"/>
            </a:ext>
          </a:extLst>
        </xdr:cNvPr>
        <xdr:cNvCxnSpPr/>
      </xdr:nvCxnSpPr>
      <xdr:spPr>
        <a:xfrm>
          <a:off x="1130300" y="14154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215" name="n_1aveValue【福祉施設】&#10;有形固定資産減価償却率">
          <a:extLst>
            <a:ext uri="{FF2B5EF4-FFF2-40B4-BE49-F238E27FC236}">
              <a16:creationId xmlns:a16="http://schemas.microsoft.com/office/drawing/2014/main" id="{D43A74E1-A44B-46E5-B6BA-52010CD66A8D}"/>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16" name="n_2aveValue【福祉施設】&#10;有形固定資産減価償却率">
          <a:extLst>
            <a:ext uri="{FF2B5EF4-FFF2-40B4-BE49-F238E27FC236}">
              <a16:creationId xmlns:a16="http://schemas.microsoft.com/office/drawing/2014/main" id="{B41E9128-9F56-4535-99A1-EC2CE8826674}"/>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217" name="n_3aveValue【福祉施設】&#10;有形固定資産減価償却率">
          <a:extLst>
            <a:ext uri="{FF2B5EF4-FFF2-40B4-BE49-F238E27FC236}">
              <a16:creationId xmlns:a16="http://schemas.microsoft.com/office/drawing/2014/main" id="{258E2106-6644-46EF-A189-7A1DB84CC067}"/>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4463</xdr:rowOff>
    </xdr:from>
    <xdr:ext cx="405111" cy="259045"/>
    <xdr:sp macro="" textlink="">
      <xdr:nvSpPr>
        <xdr:cNvPr id="218" name="n_4aveValue【福祉施設】&#10;有形固定資産減価償却率">
          <a:extLst>
            <a:ext uri="{FF2B5EF4-FFF2-40B4-BE49-F238E27FC236}">
              <a16:creationId xmlns:a16="http://schemas.microsoft.com/office/drawing/2014/main" id="{269C778C-F28D-4B76-8E76-EE302DD397A4}"/>
            </a:ext>
          </a:extLst>
        </xdr:cNvPr>
        <xdr:cNvSpPr txBox="1"/>
      </xdr:nvSpPr>
      <xdr:spPr>
        <a:xfrm>
          <a:off x="927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104791</xdr:rowOff>
    </xdr:from>
    <xdr:ext cx="405111" cy="259045"/>
    <xdr:sp macro="" textlink="">
      <xdr:nvSpPr>
        <xdr:cNvPr id="219" name="n_1mainValue【福祉施設】&#10;有形固定資産減価償却率">
          <a:extLst>
            <a:ext uri="{FF2B5EF4-FFF2-40B4-BE49-F238E27FC236}">
              <a16:creationId xmlns:a16="http://schemas.microsoft.com/office/drawing/2014/main" id="{4457B07E-9CF4-4FBD-9B2E-8AB1E112569C}"/>
            </a:ext>
          </a:extLst>
        </xdr:cNvPr>
        <xdr:cNvSpPr txBox="1"/>
      </xdr:nvSpPr>
      <xdr:spPr>
        <a:xfrm>
          <a:off x="3582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220" name="n_2mainValue【福祉施設】&#10;有形固定資産減価償却率">
          <a:extLst>
            <a:ext uri="{FF2B5EF4-FFF2-40B4-BE49-F238E27FC236}">
              <a16:creationId xmlns:a16="http://schemas.microsoft.com/office/drawing/2014/main" id="{0701E5FC-F380-4A38-9019-7C44B13CC7F0}"/>
            </a:ext>
          </a:extLst>
        </xdr:cNvPr>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221" name="n_3mainValue【福祉施設】&#10;有形固定資産減価償却率">
          <a:extLst>
            <a:ext uri="{FF2B5EF4-FFF2-40B4-BE49-F238E27FC236}">
              <a16:creationId xmlns:a16="http://schemas.microsoft.com/office/drawing/2014/main" id="{BA377A0E-ABA2-44C5-A1AA-EB5C1690B7A9}"/>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222" name="n_4mainValue【福祉施設】&#10;有形固定資産減価償却率">
          <a:extLst>
            <a:ext uri="{FF2B5EF4-FFF2-40B4-BE49-F238E27FC236}">
              <a16:creationId xmlns:a16="http://schemas.microsoft.com/office/drawing/2014/main" id="{61A78F2D-49E6-44FC-A068-A20648FE1588}"/>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533302C6-E8AA-4803-A79A-89DF3BC0269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DBAEB3A6-CD7A-47EA-B77B-F4C57D4CAF9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4B2C9162-8808-4771-BFF0-DB44EE3BD71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907443F1-163B-4773-B178-5CA7448143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20F4E79E-DB69-45C4-AAFC-F418769382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44ED5121-8479-422D-AA83-ED442E0F852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F778F4C9-3D7E-4990-B287-6FA01CEDAB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28887DDC-0911-4B29-BA47-7FB8CBD7A7F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F302626C-96AC-48D4-B944-F4DA28AD9DF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2C127977-C3C4-4991-9C4C-34D63E8D1FD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DD440691-234C-4FDF-A3D4-B6B7CCD00782}"/>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35351BD9-C622-4354-ACE8-6E187BB64597}"/>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68FC54E9-935E-4708-8A5C-CDCCB906E56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71F562D-33C8-493B-9D07-0EE1ECE6615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7F035C25-0A90-4607-BC20-9D67CE97459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5BB507C7-734F-45F5-B191-626D6A1BDDD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42C976F5-91C7-4333-8565-212E318F5A3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29DBE9FB-41C2-444F-85E4-490C21E32B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5EFB30D-5F73-42E1-8A64-3CE8660236F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BC94D154-43DD-4B15-94F9-734596920595}"/>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5CF543F1-633E-4544-BBAE-57F9DDE81984}"/>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3D22C964-B630-40F3-A491-FB9C915B9D4D}"/>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45" name="【福祉施設】&#10;一人当たり面積最大値テキスト">
          <a:extLst>
            <a:ext uri="{FF2B5EF4-FFF2-40B4-BE49-F238E27FC236}">
              <a16:creationId xmlns:a16="http://schemas.microsoft.com/office/drawing/2014/main" id="{50D5CCBF-5006-468F-A479-5830EAEDD12E}"/>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46" name="直線コネクタ 245">
          <a:extLst>
            <a:ext uri="{FF2B5EF4-FFF2-40B4-BE49-F238E27FC236}">
              <a16:creationId xmlns:a16="http://schemas.microsoft.com/office/drawing/2014/main" id="{D806E55A-94F9-4C3A-9611-5AB5AA7204F0}"/>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47" name="【福祉施設】&#10;一人当たり面積平均値テキスト">
          <a:extLst>
            <a:ext uri="{FF2B5EF4-FFF2-40B4-BE49-F238E27FC236}">
              <a16:creationId xmlns:a16="http://schemas.microsoft.com/office/drawing/2014/main" id="{6A9E5BB3-0DEC-4BE1-B49D-EA59F17DAEE6}"/>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48" name="フローチャート: 判断 247">
          <a:extLst>
            <a:ext uri="{FF2B5EF4-FFF2-40B4-BE49-F238E27FC236}">
              <a16:creationId xmlns:a16="http://schemas.microsoft.com/office/drawing/2014/main" id="{B75022C2-B3A5-4D74-B54B-5162643C4915}"/>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9" name="フローチャート: 判断 248">
          <a:extLst>
            <a:ext uri="{FF2B5EF4-FFF2-40B4-BE49-F238E27FC236}">
              <a16:creationId xmlns:a16="http://schemas.microsoft.com/office/drawing/2014/main" id="{5FFE3550-7708-4E38-9949-606E2D930463}"/>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50" name="フローチャート: 判断 249">
          <a:extLst>
            <a:ext uri="{FF2B5EF4-FFF2-40B4-BE49-F238E27FC236}">
              <a16:creationId xmlns:a16="http://schemas.microsoft.com/office/drawing/2014/main" id="{6CA59176-F71C-446E-9F89-5BBBEA17B528}"/>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58738</xdr:rowOff>
    </xdr:from>
    <xdr:to>
      <xdr:col>41</xdr:col>
      <xdr:colOff>101600</xdr:colOff>
      <xdr:row>84</xdr:row>
      <xdr:rowOff>160338</xdr:rowOff>
    </xdr:to>
    <xdr:sp macro="" textlink="">
      <xdr:nvSpPr>
        <xdr:cNvPr id="251" name="フローチャート: 判断 250">
          <a:extLst>
            <a:ext uri="{FF2B5EF4-FFF2-40B4-BE49-F238E27FC236}">
              <a16:creationId xmlns:a16="http://schemas.microsoft.com/office/drawing/2014/main" id="{AB9ADC24-2D57-4C29-A49C-A05C51D0E25A}"/>
            </a:ext>
          </a:extLst>
        </xdr:cNvPr>
        <xdr:cNvSpPr/>
      </xdr:nvSpPr>
      <xdr:spPr>
        <a:xfrm>
          <a:off x="7810500" y="1446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70738</xdr:rowOff>
    </xdr:from>
    <xdr:to>
      <xdr:col>36</xdr:col>
      <xdr:colOff>165100</xdr:colOff>
      <xdr:row>85</xdr:row>
      <xdr:rowOff>888</xdr:rowOff>
    </xdr:to>
    <xdr:sp macro="" textlink="">
      <xdr:nvSpPr>
        <xdr:cNvPr id="252" name="フローチャート: 判断 251">
          <a:extLst>
            <a:ext uri="{FF2B5EF4-FFF2-40B4-BE49-F238E27FC236}">
              <a16:creationId xmlns:a16="http://schemas.microsoft.com/office/drawing/2014/main" id="{46DB0ECA-C5F2-4A52-B292-7F11F35E6C83}"/>
            </a:ext>
          </a:extLst>
        </xdr:cNvPr>
        <xdr:cNvSpPr/>
      </xdr:nvSpPr>
      <xdr:spPr>
        <a:xfrm>
          <a:off x="6921500" y="1447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1046ABAF-8C66-45FE-A8EF-56809857AA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41AC707-A273-44DD-A28F-7CC46D39599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10ABEF2-308E-4FB6-88A6-C2923493A3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105CA7B-1221-415A-872C-7D5BE186A2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9CB2645-A8A4-4542-9F99-51D6D13B52E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91312</xdr:rowOff>
    </xdr:from>
    <xdr:to>
      <xdr:col>55</xdr:col>
      <xdr:colOff>50800</xdr:colOff>
      <xdr:row>85</xdr:row>
      <xdr:rowOff>21462</xdr:rowOff>
    </xdr:to>
    <xdr:sp macro="" textlink="">
      <xdr:nvSpPr>
        <xdr:cNvPr id="258" name="楕円 257">
          <a:extLst>
            <a:ext uri="{FF2B5EF4-FFF2-40B4-BE49-F238E27FC236}">
              <a16:creationId xmlns:a16="http://schemas.microsoft.com/office/drawing/2014/main" id="{0FAD00FE-7D08-4499-92EC-5353294DC27F}"/>
            </a:ext>
          </a:extLst>
        </xdr:cNvPr>
        <xdr:cNvSpPr/>
      </xdr:nvSpPr>
      <xdr:spPr>
        <a:xfrm>
          <a:off x="10426700" y="144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6239</xdr:rowOff>
    </xdr:from>
    <xdr:ext cx="469744" cy="259045"/>
    <xdr:sp macro="" textlink="">
      <xdr:nvSpPr>
        <xdr:cNvPr id="259" name="【福祉施設】&#10;一人当たり面積該当値テキスト">
          <a:extLst>
            <a:ext uri="{FF2B5EF4-FFF2-40B4-BE49-F238E27FC236}">
              <a16:creationId xmlns:a16="http://schemas.microsoft.com/office/drawing/2014/main" id="{ABDF1130-9B49-4675-BAE4-EEE5307BF897}"/>
            </a:ext>
          </a:extLst>
        </xdr:cNvPr>
        <xdr:cNvSpPr txBox="1"/>
      </xdr:nvSpPr>
      <xdr:spPr>
        <a:xfrm>
          <a:off x="10515600" y="1440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95886</xdr:rowOff>
    </xdr:from>
    <xdr:to>
      <xdr:col>50</xdr:col>
      <xdr:colOff>165100</xdr:colOff>
      <xdr:row>85</xdr:row>
      <xdr:rowOff>26036</xdr:rowOff>
    </xdr:to>
    <xdr:sp macro="" textlink="">
      <xdr:nvSpPr>
        <xdr:cNvPr id="260" name="楕円 259">
          <a:extLst>
            <a:ext uri="{FF2B5EF4-FFF2-40B4-BE49-F238E27FC236}">
              <a16:creationId xmlns:a16="http://schemas.microsoft.com/office/drawing/2014/main" id="{1AD476AD-A4C1-4138-AC43-1BA7CD8819E0}"/>
            </a:ext>
          </a:extLst>
        </xdr:cNvPr>
        <xdr:cNvSpPr/>
      </xdr:nvSpPr>
      <xdr:spPr>
        <a:xfrm>
          <a:off x="9588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142112</xdr:rowOff>
    </xdr:from>
    <xdr:to>
      <xdr:col>55</xdr:col>
      <xdr:colOff>0</xdr:colOff>
      <xdr:row>84</xdr:row>
      <xdr:rowOff>146686</xdr:rowOff>
    </xdr:to>
    <xdr:cxnSp macro="">
      <xdr:nvCxnSpPr>
        <xdr:cNvPr id="261" name="直線コネクタ 260">
          <a:extLst>
            <a:ext uri="{FF2B5EF4-FFF2-40B4-BE49-F238E27FC236}">
              <a16:creationId xmlns:a16="http://schemas.microsoft.com/office/drawing/2014/main" id="{E188B432-EC13-40DA-AD10-4843B5624A97}"/>
            </a:ext>
          </a:extLst>
        </xdr:cNvPr>
        <xdr:cNvCxnSpPr/>
      </xdr:nvCxnSpPr>
      <xdr:spPr>
        <a:xfrm flipV="1">
          <a:off x="9639300" y="14543912"/>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99313</xdr:rowOff>
    </xdr:from>
    <xdr:to>
      <xdr:col>46</xdr:col>
      <xdr:colOff>38100</xdr:colOff>
      <xdr:row>85</xdr:row>
      <xdr:rowOff>29463</xdr:rowOff>
    </xdr:to>
    <xdr:sp macro="" textlink="">
      <xdr:nvSpPr>
        <xdr:cNvPr id="262" name="楕円 261">
          <a:extLst>
            <a:ext uri="{FF2B5EF4-FFF2-40B4-BE49-F238E27FC236}">
              <a16:creationId xmlns:a16="http://schemas.microsoft.com/office/drawing/2014/main" id="{758419D6-B557-45CB-82DE-DD2FC6199E8A}"/>
            </a:ext>
          </a:extLst>
        </xdr:cNvPr>
        <xdr:cNvSpPr/>
      </xdr:nvSpPr>
      <xdr:spPr>
        <a:xfrm>
          <a:off x="8699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146686</xdr:rowOff>
    </xdr:from>
    <xdr:to>
      <xdr:col>50</xdr:col>
      <xdr:colOff>114300</xdr:colOff>
      <xdr:row>84</xdr:row>
      <xdr:rowOff>150113</xdr:rowOff>
    </xdr:to>
    <xdr:cxnSp macro="">
      <xdr:nvCxnSpPr>
        <xdr:cNvPr id="263" name="直線コネクタ 262">
          <a:extLst>
            <a:ext uri="{FF2B5EF4-FFF2-40B4-BE49-F238E27FC236}">
              <a16:creationId xmlns:a16="http://schemas.microsoft.com/office/drawing/2014/main" id="{AFD98A83-7E52-4017-BB20-40D0D609F77A}"/>
            </a:ext>
          </a:extLst>
        </xdr:cNvPr>
        <xdr:cNvCxnSpPr/>
      </xdr:nvCxnSpPr>
      <xdr:spPr>
        <a:xfrm flipV="1">
          <a:off x="8750300" y="14548486"/>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102172</xdr:rowOff>
    </xdr:from>
    <xdr:to>
      <xdr:col>41</xdr:col>
      <xdr:colOff>101600</xdr:colOff>
      <xdr:row>85</xdr:row>
      <xdr:rowOff>32322</xdr:rowOff>
    </xdr:to>
    <xdr:sp macro="" textlink="">
      <xdr:nvSpPr>
        <xdr:cNvPr id="264" name="楕円 263">
          <a:extLst>
            <a:ext uri="{FF2B5EF4-FFF2-40B4-BE49-F238E27FC236}">
              <a16:creationId xmlns:a16="http://schemas.microsoft.com/office/drawing/2014/main" id="{E15BCBD1-C1AF-402E-8782-94E429A766B9}"/>
            </a:ext>
          </a:extLst>
        </xdr:cNvPr>
        <xdr:cNvSpPr/>
      </xdr:nvSpPr>
      <xdr:spPr>
        <a:xfrm>
          <a:off x="7810500" y="145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150113</xdr:rowOff>
    </xdr:from>
    <xdr:to>
      <xdr:col>45</xdr:col>
      <xdr:colOff>177800</xdr:colOff>
      <xdr:row>84</xdr:row>
      <xdr:rowOff>152972</xdr:rowOff>
    </xdr:to>
    <xdr:cxnSp macro="">
      <xdr:nvCxnSpPr>
        <xdr:cNvPr id="265" name="直線コネクタ 264">
          <a:extLst>
            <a:ext uri="{FF2B5EF4-FFF2-40B4-BE49-F238E27FC236}">
              <a16:creationId xmlns:a16="http://schemas.microsoft.com/office/drawing/2014/main" id="{8A979A98-3F50-4042-914E-70C91FAD662C}"/>
            </a:ext>
          </a:extLst>
        </xdr:cNvPr>
        <xdr:cNvCxnSpPr/>
      </xdr:nvCxnSpPr>
      <xdr:spPr>
        <a:xfrm flipV="1">
          <a:off x="7861300" y="14551913"/>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104457</xdr:rowOff>
    </xdr:from>
    <xdr:to>
      <xdr:col>36</xdr:col>
      <xdr:colOff>165100</xdr:colOff>
      <xdr:row>85</xdr:row>
      <xdr:rowOff>34607</xdr:rowOff>
    </xdr:to>
    <xdr:sp macro="" textlink="">
      <xdr:nvSpPr>
        <xdr:cNvPr id="266" name="楕円 265">
          <a:extLst>
            <a:ext uri="{FF2B5EF4-FFF2-40B4-BE49-F238E27FC236}">
              <a16:creationId xmlns:a16="http://schemas.microsoft.com/office/drawing/2014/main" id="{8CCDBD5B-3E62-4378-A6B8-B9FE8AFB0B39}"/>
            </a:ext>
          </a:extLst>
        </xdr:cNvPr>
        <xdr:cNvSpPr/>
      </xdr:nvSpPr>
      <xdr:spPr>
        <a:xfrm>
          <a:off x="6921500" y="145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152972</xdr:rowOff>
    </xdr:from>
    <xdr:to>
      <xdr:col>41</xdr:col>
      <xdr:colOff>50800</xdr:colOff>
      <xdr:row>84</xdr:row>
      <xdr:rowOff>155257</xdr:rowOff>
    </xdr:to>
    <xdr:cxnSp macro="">
      <xdr:nvCxnSpPr>
        <xdr:cNvPr id="267" name="直線コネクタ 266">
          <a:extLst>
            <a:ext uri="{FF2B5EF4-FFF2-40B4-BE49-F238E27FC236}">
              <a16:creationId xmlns:a16="http://schemas.microsoft.com/office/drawing/2014/main" id="{D3902BF9-A745-454E-AE35-078EABE1165A}"/>
            </a:ext>
          </a:extLst>
        </xdr:cNvPr>
        <xdr:cNvCxnSpPr/>
      </xdr:nvCxnSpPr>
      <xdr:spPr>
        <a:xfrm flipV="1">
          <a:off x="6972300" y="1455477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268" name="n_1aveValue【福祉施設】&#10;一人当たり面積">
          <a:extLst>
            <a:ext uri="{FF2B5EF4-FFF2-40B4-BE49-F238E27FC236}">
              <a16:creationId xmlns:a16="http://schemas.microsoft.com/office/drawing/2014/main" id="{6982AA7D-17D7-4C00-807C-655E56CFCF97}"/>
            </a:ext>
          </a:extLst>
        </xdr:cNvPr>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269" name="n_2aveValue【福祉施設】&#10;一人当たり面積">
          <a:extLst>
            <a:ext uri="{FF2B5EF4-FFF2-40B4-BE49-F238E27FC236}">
              <a16:creationId xmlns:a16="http://schemas.microsoft.com/office/drawing/2014/main" id="{9FB22821-918A-4060-9585-45D6A25712C8}"/>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5415</xdr:rowOff>
    </xdr:from>
    <xdr:ext cx="469744" cy="259045"/>
    <xdr:sp macro="" textlink="">
      <xdr:nvSpPr>
        <xdr:cNvPr id="270" name="n_3aveValue【福祉施設】&#10;一人当たり面積">
          <a:extLst>
            <a:ext uri="{FF2B5EF4-FFF2-40B4-BE49-F238E27FC236}">
              <a16:creationId xmlns:a16="http://schemas.microsoft.com/office/drawing/2014/main" id="{DD3F6864-F8C2-4FF2-B7B2-F59DDB1EC97B}"/>
            </a:ext>
          </a:extLst>
        </xdr:cNvPr>
        <xdr:cNvSpPr txBox="1"/>
      </xdr:nvSpPr>
      <xdr:spPr>
        <a:xfrm>
          <a:off x="7626427" y="1423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17415</xdr:rowOff>
    </xdr:from>
    <xdr:ext cx="469744" cy="259045"/>
    <xdr:sp macro="" textlink="">
      <xdr:nvSpPr>
        <xdr:cNvPr id="271" name="n_4aveValue【福祉施設】&#10;一人当たり面積">
          <a:extLst>
            <a:ext uri="{FF2B5EF4-FFF2-40B4-BE49-F238E27FC236}">
              <a16:creationId xmlns:a16="http://schemas.microsoft.com/office/drawing/2014/main" id="{91BF7824-869C-4B1E-94D7-CB405085BF4A}"/>
            </a:ext>
          </a:extLst>
        </xdr:cNvPr>
        <xdr:cNvSpPr txBox="1"/>
      </xdr:nvSpPr>
      <xdr:spPr>
        <a:xfrm>
          <a:off x="6737427" y="1424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17163</xdr:rowOff>
    </xdr:from>
    <xdr:ext cx="469744" cy="259045"/>
    <xdr:sp macro="" textlink="">
      <xdr:nvSpPr>
        <xdr:cNvPr id="272" name="n_1mainValue【福祉施設】&#10;一人当たり面積">
          <a:extLst>
            <a:ext uri="{FF2B5EF4-FFF2-40B4-BE49-F238E27FC236}">
              <a16:creationId xmlns:a16="http://schemas.microsoft.com/office/drawing/2014/main" id="{CD248F40-C6E3-4C67-ACB0-B365C7725CD8}"/>
            </a:ext>
          </a:extLst>
        </xdr:cNvPr>
        <xdr:cNvSpPr txBox="1"/>
      </xdr:nvSpPr>
      <xdr:spPr>
        <a:xfrm>
          <a:off x="93917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20590</xdr:rowOff>
    </xdr:from>
    <xdr:ext cx="469744" cy="259045"/>
    <xdr:sp macro="" textlink="">
      <xdr:nvSpPr>
        <xdr:cNvPr id="273" name="n_2mainValue【福祉施設】&#10;一人当たり面積">
          <a:extLst>
            <a:ext uri="{FF2B5EF4-FFF2-40B4-BE49-F238E27FC236}">
              <a16:creationId xmlns:a16="http://schemas.microsoft.com/office/drawing/2014/main" id="{11CB556F-A86C-462C-9FAF-6EE89432EBCF}"/>
            </a:ext>
          </a:extLst>
        </xdr:cNvPr>
        <xdr:cNvSpPr txBox="1"/>
      </xdr:nvSpPr>
      <xdr:spPr>
        <a:xfrm>
          <a:off x="8515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23449</xdr:rowOff>
    </xdr:from>
    <xdr:ext cx="469744" cy="259045"/>
    <xdr:sp macro="" textlink="">
      <xdr:nvSpPr>
        <xdr:cNvPr id="274" name="n_3mainValue【福祉施設】&#10;一人当たり面積">
          <a:extLst>
            <a:ext uri="{FF2B5EF4-FFF2-40B4-BE49-F238E27FC236}">
              <a16:creationId xmlns:a16="http://schemas.microsoft.com/office/drawing/2014/main" id="{905EF02C-5DED-4464-99C3-E2C23EAB8AA0}"/>
            </a:ext>
          </a:extLst>
        </xdr:cNvPr>
        <xdr:cNvSpPr txBox="1"/>
      </xdr:nvSpPr>
      <xdr:spPr>
        <a:xfrm>
          <a:off x="7626427" y="1459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25734</xdr:rowOff>
    </xdr:from>
    <xdr:ext cx="469744" cy="259045"/>
    <xdr:sp macro="" textlink="">
      <xdr:nvSpPr>
        <xdr:cNvPr id="275" name="n_4mainValue【福祉施設】&#10;一人当たり面積">
          <a:extLst>
            <a:ext uri="{FF2B5EF4-FFF2-40B4-BE49-F238E27FC236}">
              <a16:creationId xmlns:a16="http://schemas.microsoft.com/office/drawing/2014/main" id="{4F62EAC2-C44D-435F-AAB0-973965994FD6}"/>
            </a:ext>
          </a:extLst>
        </xdr:cNvPr>
        <xdr:cNvSpPr txBox="1"/>
      </xdr:nvSpPr>
      <xdr:spPr>
        <a:xfrm>
          <a:off x="6737427" y="1459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CF1D1EFE-9643-415C-B7D8-F21F24BA67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D85AC702-77D0-41A8-BDFB-EBB82A06D9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A96AA9CB-9EBC-4909-A41A-956066E6A7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EE708896-6416-483D-958B-62C0FA0FF57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3C7AF3B2-23D2-4AEB-9A1F-34E2BF79FC7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83EBE1A6-FD29-4DDD-AF3D-606B5D4455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2C7E7A0B-1971-4534-B118-812637F7303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4C2EA6D7-EC98-45DF-966C-79B75692B48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30358A7A-8028-4FD3-AC41-5D9E92DFD21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341BEE94-AE8F-4E5F-8C95-0BB20FE2A9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5CC2E136-BE6C-4EF2-AE53-6C955B5306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22F98142-BE14-48DF-8332-A23BAB7A570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47664C1-9D37-4E25-B325-1946F88638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9A5FF1F0-0050-4B38-AB5E-4BA80B0530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2B562861-EDC5-4E72-A92D-1009A73F98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BCFED6D7-B119-4E66-9011-C4C38596D8A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10070577-C1C5-4DC8-939B-CDBCDD76A4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228BC448-3C3E-41B0-B21A-A4D2F2BD3A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CB4AFCDA-9DC6-4304-A44C-39C658629DE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3B9007CF-70F0-42C7-9470-EF7F785C08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E14AD287-2F35-4447-9A77-20BCA137D9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5E9CCCB1-FF23-433E-A859-CB3B25BAF17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75F09FAF-F92C-442F-A0CD-F81172D8A33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DB44766F-CF68-43D8-8730-15DB9AC679A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6F16C9B6-50BF-4ED2-9CED-67AC0E0746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D6B7AAC4-4B1F-4ADB-8878-39F1D50D82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753EF228-D0D0-456F-8797-2AB9CC1F37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007C1F24-77A0-4D2B-B17B-E3FFAAF2FF8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FFDFB205-2EBA-4334-9137-605E702B7B0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9AC34E7B-EC72-4C21-A5B9-BCE5CF16E54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5AFBCCFF-3457-473A-84D2-384543C8CB0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199CC042-49DC-4164-A88C-76540028D64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00AF5EB8-730C-4948-88C9-B3F2ED2AFDC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36584CFF-11EC-4BD0-8808-0422A75C45C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3E839F8D-C42E-40F8-88E5-D3A38090D1C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432B05F6-8D1A-464B-A9C8-F638CCC81F3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86DE074F-616E-4384-8417-4A5CC233750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ADA47EE5-EFC8-4DF0-BD9A-24A87EEE92A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B3048CB3-33BF-4F3C-B35A-2841019C6D0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AD4F0F6B-C6C1-4A34-913B-4E12A927F2D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4F77F552-2EA9-4F53-A584-1D8C812BF02F}"/>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C39B5F01-2794-4C89-9D6D-953AA7A1C07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EBF34FD4-CABD-45DE-8636-0673ADA26CB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BE1AFEDA-9AA8-47EA-BFC2-1D4D0DB0CEFB}"/>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0" name="直線コネクタ 319">
          <a:extLst>
            <a:ext uri="{FF2B5EF4-FFF2-40B4-BE49-F238E27FC236}">
              <a16:creationId xmlns:a16="http://schemas.microsoft.com/office/drawing/2014/main" id="{4CBA2D74-F38F-4AE4-B86F-8DA78ACF7CCD}"/>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25099CFB-22A2-4F7F-80D0-D16269186DE8}"/>
            </a:ext>
          </a:extLst>
        </xdr:cNvPr>
        <xdr:cNvSpPr txBox="1"/>
      </xdr:nvSpPr>
      <xdr:spPr>
        <a:xfrm>
          <a:off x="163576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22" name="フローチャート: 判断 321">
          <a:extLst>
            <a:ext uri="{FF2B5EF4-FFF2-40B4-BE49-F238E27FC236}">
              <a16:creationId xmlns:a16="http://schemas.microsoft.com/office/drawing/2014/main" id="{E28AA9B1-6AB2-4ED3-BF1C-7DEA38308270}"/>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23" name="フローチャート: 判断 322">
          <a:extLst>
            <a:ext uri="{FF2B5EF4-FFF2-40B4-BE49-F238E27FC236}">
              <a16:creationId xmlns:a16="http://schemas.microsoft.com/office/drawing/2014/main" id="{8DEE3A21-670E-4292-A737-38D9E8E210FA}"/>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324" name="フローチャート: 判断 323">
          <a:extLst>
            <a:ext uri="{FF2B5EF4-FFF2-40B4-BE49-F238E27FC236}">
              <a16:creationId xmlns:a16="http://schemas.microsoft.com/office/drawing/2014/main" id="{1F0B424F-6B1E-4136-B00D-0207B8109C3E}"/>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25" name="フローチャート: 判断 324">
          <a:extLst>
            <a:ext uri="{FF2B5EF4-FFF2-40B4-BE49-F238E27FC236}">
              <a16:creationId xmlns:a16="http://schemas.microsoft.com/office/drawing/2014/main" id="{CB179D39-D202-4479-938C-AE028A135414}"/>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326" name="フローチャート: 判断 325">
          <a:extLst>
            <a:ext uri="{FF2B5EF4-FFF2-40B4-BE49-F238E27FC236}">
              <a16:creationId xmlns:a16="http://schemas.microsoft.com/office/drawing/2014/main" id="{D2895624-577C-4B87-9292-E1D2D8F2CE85}"/>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39059C32-134C-44DE-8E4F-FEABE8F52E4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65B13848-D0D8-4A38-B392-144AA5221F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CE6A0595-5159-42D3-84C9-1FE02E5F67E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7B686EF-D184-4262-B35D-845F92E759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4CE4E38-A389-4AA6-91A4-34A1AC73620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114935</xdr:rowOff>
    </xdr:from>
    <xdr:to>
      <xdr:col>85</xdr:col>
      <xdr:colOff>177800</xdr:colOff>
      <xdr:row>41</xdr:row>
      <xdr:rowOff>45085</xdr:rowOff>
    </xdr:to>
    <xdr:sp macro="" textlink="">
      <xdr:nvSpPr>
        <xdr:cNvPr id="332" name="楕円 331">
          <a:extLst>
            <a:ext uri="{FF2B5EF4-FFF2-40B4-BE49-F238E27FC236}">
              <a16:creationId xmlns:a16="http://schemas.microsoft.com/office/drawing/2014/main" id="{73A1C0B6-B343-41BE-83E6-6732063C79BE}"/>
            </a:ext>
          </a:extLst>
        </xdr:cNvPr>
        <xdr:cNvSpPr/>
      </xdr:nvSpPr>
      <xdr:spPr>
        <a:xfrm>
          <a:off x="162687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93362</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5C40113B-BEEF-4D0D-AA35-0FDEDA06D916}"/>
            </a:ext>
          </a:extLst>
        </xdr:cNvPr>
        <xdr:cNvSpPr txBox="1"/>
      </xdr:nvSpPr>
      <xdr:spPr>
        <a:xfrm>
          <a:off x="16357600"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95885</xdr:rowOff>
    </xdr:from>
    <xdr:to>
      <xdr:col>81</xdr:col>
      <xdr:colOff>101600</xdr:colOff>
      <xdr:row>41</xdr:row>
      <xdr:rowOff>26035</xdr:rowOff>
    </xdr:to>
    <xdr:sp macro="" textlink="">
      <xdr:nvSpPr>
        <xdr:cNvPr id="334" name="楕円 333">
          <a:extLst>
            <a:ext uri="{FF2B5EF4-FFF2-40B4-BE49-F238E27FC236}">
              <a16:creationId xmlns:a16="http://schemas.microsoft.com/office/drawing/2014/main" id="{070D9EDD-9E33-401B-828B-F0E4C7F0FDAE}"/>
            </a:ext>
          </a:extLst>
        </xdr:cNvPr>
        <xdr:cNvSpPr/>
      </xdr:nvSpPr>
      <xdr:spPr>
        <a:xfrm>
          <a:off x="15430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146685</xdr:rowOff>
    </xdr:from>
    <xdr:to>
      <xdr:col>85</xdr:col>
      <xdr:colOff>127000</xdr:colOff>
      <xdr:row>40</xdr:row>
      <xdr:rowOff>165735</xdr:rowOff>
    </xdr:to>
    <xdr:cxnSp macro="">
      <xdr:nvCxnSpPr>
        <xdr:cNvPr id="335" name="直線コネクタ 334">
          <a:extLst>
            <a:ext uri="{FF2B5EF4-FFF2-40B4-BE49-F238E27FC236}">
              <a16:creationId xmlns:a16="http://schemas.microsoft.com/office/drawing/2014/main" id="{E1C5B54E-CAC6-4173-9B92-E8C6C79AB99C}"/>
            </a:ext>
          </a:extLst>
        </xdr:cNvPr>
        <xdr:cNvCxnSpPr/>
      </xdr:nvCxnSpPr>
      <xdr:spPr>
        <a:xfrm>
          <a:off x="15481300" y="70046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76835</xdr:rowOff>
    </xdr:from>
    <xdr:to>
      <xdr:col>76</xdr:col>
      <xdr:colOff>165100</xdr:colOff>
      <xdr:row>41</xdr:row>
      <xdr:rowOff>6985</xdr:rowOff>
    </xdr:to>
    <xdr:sp macro="" textlink="">
      <xdr:nvSpPr>
        <xdr:cNvPr id="336" name="楕円 335">
          <a:extLst>
            <a:ext uri="{FF2B5EF4-FFF2-40B4-BE49-F238E27FC236}">
              <a16:creationId xmlns:a16="http://schemas.microsoft.com/office/drawing/2014/main" id="{D150336D-192E-49FE-95B0-16FA77B57604}"/>
            </a:ext>
          </a:extLst>
        </xdr:cNvPr>
        <xdr:cNvSpPr/>
      </xdr:nvSpPr>
      <xdr:spPr>
        <a:xfrm>
          <a:off x="14541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127635</xdr:rowOff>
    </xdr:from>
    <xdr:to>
      <xdr:col>81</xdr:col>
      <xdr:colOff>50800</xdr:colOff>
      <xdr:row>40</xdr:row>
      <xdr:rowOff>146685</xdr:rowOff>
    </xdr:to>
    <xdr:cxnSp macro="">
      <xdr:nvCxnSpPr>
        <xdr:cNvPr id="337" name="直線コネクタ 336">
          <a:extLst>
            <a:ext uri="{FF2B5EF4-FFF2-40B4-BE49-F238E27FC236}">
              <a16:creationId xmlns:a16="http://schemas.microsoft.com/office/drawing/2014/main" id="{AE9AA16F-1875-4AB6-AF53-1DF4C78079C1}"/>
            </a:ext>
          </a:extLst>
        </xdr:cNvPr>
        <xdr:cNvCxnSpPr/>
      </xdr:nvCxnSpPr>
      <xdr:spPr>
        <a:xfrm>
          <a:off x="14592300" y="69856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55880</xdr:rowOff>
    </xdr:from>
    <xdr:to>
      <xdr:col>72</xdr:col>
      <xdr:colOff>38100</xdr:colOff>
      <xdr:row>40</xdr:row>
      <xdr:rowOff>157480</xdr:rowOff>
    </xdr:to>
    <xdr:sp macro="" textlink="">
      <xdr:nvSpPr>
        <xdr:cNvPr id="338" name="楕円 337">
          <a:extLst>
            <a:ext uri="{FF2B5EF4-FFF2-40B4-BE49-F238E27FC236}">
              <a16:creationId xmlns:a16="http://schemas.microsoft.com/office/drawing/2014/main" id="{885CA9FC-74EA-45AE-9196-79BB7C8AF94D}"/>
            </a:ext>
          </a:extLst>
        </xdr:cNvPr>
        <xdr:cNvSpPr/>
      </xdr:nvSpPr>
      <xdr:spPr>
        <a:xfrm>
          <a:off x="13652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106680</xdr:rowOff>
    </xdr:from>
    <xdr:to>
      <xdr:col>76</xdr:col>
      <xdr:colOff>114300</xdr:colOff>
      <xdr:row>40</xdr:row>
      <xdr:rowOff>127635</xdr:rowOff>
    </xdr:to>
    <xdr:cxnSp macro="">
      <xdr:nvCxnSpPr>
        <xdr:cNvPr id="339" name="直線コネクタ 338">
          <a:extLst>
            <a:ext uri="{FF2B5EF4-FFF2-40B4-BE49-F238E27FC236}">
              <a16:creationId xmlns:a16="http://schemas.microsoft.com/office/drawing/2014/main" id="{84A44622-78DD-4722-9FF2-F3FE0B9EA6DD}"/>
            </a:ext>
          </a:extLst>
        </xdr:cNvPr>
        <xdr:cNvCxnSpPr/>
      </xdr:nvCxnSpPr>
      <xdr:spPr>
        <a:xfrm>
          <a:off x="13703300" y="69646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109220</xdr:rowOff>
    </xdr:from>
    <xdr:to>
      <xdr:col>67</xdr:col>
      <xdr:colOff>101600</xdr:colOff>
      <xdr:row>40</xdr:row>
      <xdr:rowOff>39370</xdr:rowOff>
    </xdr:to>
    <xdr:sp macro="" textlink="">
      <xdr:nvSpPr>
        <xdr:cNvPr id="340" name="楕円 339">
          <a:extLst>
            <a:ext uri="{FF2B5EF4-FFF2-40B4-BE49-F238E27FC236}">
              <a16:creationId xmlns:a16="http://schemas.microsoft.com/office/drawing/2014/main" id="{CBF341E1-EBF2-422F-A4A0-FD8CA7A57B55}"/>
            </a:ext>
          </a:extLst>
        </xdr:cNvPr>
        <xdr:cNvSpPr/>
      </xdr:nvSpPr>
      <xdr:spPr>
        <a:xfrm>
          <a:off x="12763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160020</xdr:rowOff>
    </xdr:from>
    <xdr:to>
      <xdr:col>71</xdr:col>
      <xdr:colOff>177800</xdr:colOff>
      <xdr:row>40</xdr:row>
      <xdr:rowOff>106680</xdr:rowOff>
    </xdr:to>
    <xdr:cxnSp macro="">
      <xdr:nvCxnSpPr>
        <xdr:cNvPr id="341" name="直線コネクタ 340">
          <a:extLst>
            <a:ext uri="{FF2B5EF4-FFF2-40B4-BE49-F238E27FC236}">
              <a16:creationId xmlns:a16="http://schemas.microsoft.com/office/drawing/2014/main" id="{30828A06-CD83-49B4-93D8-1E6B8E549E3C}"/>
            </a:ext>
          </a:extLst>
        </xdr:cNvPr>
        <xdr:cNvCxnSpPr/>
      </xdr:nvCxnSpPr>
      <xdr:spPr>
        <a:xfrm>
          <a:off x="12814300" y="684657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2273E854-EEFD-495A-8DA3-384D63F46A3F}"/>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C0D34025-9A48-4E50-B34A-B7775523FE53}"/>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DB7F9AFC-01AC-4182-923B-640B98C753E9}"/>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DC44116A-2DE3-4B26-BED5-531D7C483323}"/>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17162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18DA1A1D-461B-4330-BD46-F0432469F1C5}"/>
            </a:ext>
          </a:extLst>
        </xdr:cNvPr>
        <xdr:cNvSpPr txBox="1"/>
      </xdr:nvSpPr>
      <xdr:spPr>
        <a:xfrm>
          <a:off x="15266044"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169562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F3D528D-69C9-476F-8683-727B6E8D97A1}"/>
            </a:ext>
          </a:extLst>
        </xdr:cNvPr>
        <xdr:cNvSpPr txBox="1"/>
      </xdr:nvSpPr>
      <xdr:spPr>
        <a:xfrm>
          <a:off x="143897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148607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80E2536E-36EE-4B92-B705-898A67F5936B}"/>
            </a:ext>
          </a:extLst>
        </xdr:cNvPr>
        <xdr:cNvSpPr txBox="1"/>
      </xdr:nvSpPr>
      <xdr:spPr>
        <a:xfrm>
          <a:off x="13500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30497</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553F4FA8-0FEC-487F-9351-FAD12FF72A6A}"/>
            </a:ext>
          </a:extLst>
        </xdr:cNvPr>
        <xdr:cNvSpPr txBox="1"/>
      </xdr:nvSpPr>
      <xdr:spPr>
        <a:xfrm>
          <a:off x="12611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5034B680-CB85-4456-8001-FE3B0B6C6F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688EBC74-FB22-43DD-B6C2-23FC058F48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6FA78A14-EA57-439C-A821-2FD89E02301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DC07C1B8-3467-4F25-B6D6-F177DCB013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7C8CA833-71F5-47BD-BC9D-D50837AFCC1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8B3CEEA4-6334-49F5-9FF0-EC2DF10F24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908AE05D-69F0-4B71-A1C6-A4B7C660B7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CBDD15AB-F18E-4CEE-9390-29DF180B257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E9BC4681-196D-4284-888B-7C9BFF968F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8D6E5F98-1F9C-4AC3-B0B9-BF5A78781AE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E70198E8-6151-4C91-B8CA-3535DB8B898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053D26D4-DA35-4BDD-A159-9AB24216E2B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F3DE8313-42A2-418E-8197-146307CE1DF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364FE7D2-80F6-450D-98F3-C1F2BE2305DE}"/>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67D9683B-0DB9-4538-9478-67CEF730F57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7576FA7D-3714-450C-9205-6AC2376ED02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3D65E975-52DB-41B5-9D3A-8988E6ADCB2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5E685281-17A9-443D-BAFA-95CC05D0A72B}"/>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CEC3B7A1-74DC-47BB-ACEE-75460FB71CB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E18CC211-E9BF-4A88-9ED6-59DA6F75483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22EC6705-F9B8-41A2-A377-DB8238674CE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C4D3ED71-F269-4C26-8BEA-5FC764374AE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08610B61-82DD-437E-BE30-21C820AD8F3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3B198824-E6E1-454C-84C9-A6688448CAD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CA17B16A-8212-4103-B00A-3ACFBF7CEEC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375" name="直線コネクタ 374">
          <a:extLst>
            <a:ext uri="{FF2B5EF4-FFF2-40B4-BE49-F238E27FC236}">
              <a16:creationId xmlns:a16="http://schemas.microsoft.com/office/drawing/2014/main" id="{1C20C69B-CFB8-4199-99CA-8AD0AC60E920}"/>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9CB2EE1A-BBEA-4A2A-965F-7A6A082A8FC5}"/>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377" name="直線コネクタ 376">
          <a:extLst>
            <a:ext uri="{FF2B5EF4-FFF2-40B4-BE49-F238E27FC236}">
              <a16:creationId xmlns:a16="http://schemas.microsoft.com/office/drawing/2014/main" id="{AD1E9B0C-507C-418B-AE82-64490A0355ED}"/>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FAA69FCA-6677-45CB-8CD7-C087F8514CE8}"/>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379" name="直線コネクタ 378">
          <a:extLst>
            <a:ext uri="{FF2B5EF4-FFF2-40B4-BE49-F238E27FC236}">
              <a16:creationId xmlns:a16="http://schemas.microsoft.com/office/drawing/2014/main" id="{4D6636CE-CE6A-4DF5-B6F5-A64F20F73027}"/>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AED308FF-B83B-4771-A601-A5A72569CD7C}"/>
            </a:ext>
          </a:extLst>
        </xdr:cNvPr>
        <xdr:cNvSpPr txBox="1"/>
      </xdr:nvSpPr>
      <xdr:spPr>
        <a:xfrm>
          <a:off x="22199600" y="6590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381" name="フローチャート: 判断 380">
          <a:extLst>
            <a:ext uri="{FF2B5EF4-FFF2-40B4-BE49-F238E27FC236}">
              <a16:creationId xmlns:a16="http://schemas.microsoft.com/office/drawing/2014/main" id="{256123DB-C62C-4B1E-819F-512F2729C83E}"/>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382" name="フローチャート: 判断 381">
          <a:extLst>
            <a:ext uri="{FF2B5EF4-FFF2-40B4-BE49-F238E27FC236}">
              <a16:creationId xmlns:a16="http://schemas.microsoft.com/office/drawing/2014/main" id="{3887E1FD-25D5-47F3-AE3D-2B37344A47D8}"/>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383" name="フローチャート: 判断 382">
          <a:extLst>
            <a:ext uri="{FF2B5EF4-FFF2-40B4-BE49-F238E27FC236}">
              <a16:creationId xmlns:a16="http://schemas.microsoft.com/office/drawing/2014/main" id="{0173D8EE-138F-4C19-9418-67FE5370ED47}"/>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158791</xdr:rowOff>
    </xdr:from>
    <xdr:to>
      <xdr:col>102</xdr:col>
      <xdr:colOff>165100</xdr:colOff>
      <xdr:row>40</xdr:row>
      <xdr:rowOff>88941</xdr:rowOff>
    </xdr:to>
    <xdr:sp macro="" textlink="">
      <xdr:nvSpPr>
        <xdr:cNvPr id="384" name="フローチャート: 判断 383">
          <a:extLst>
            <a:ext uri="{FF2B5EF4-FFF2-40B4-BE49-F238E27FC236}">
              <a16:creationId xmlns:a16="http://schemas.microsoft.com/office/drawing/2014/main" id="{8413E211-3B33-4DAD-9EEC-E6835126410B}"/>
            </a:ext>
          </a:extLst>
        </xdr:cNvPr>
        <xdr:cNvSpPr/>
      </xdr:nvSpPr>
      <xdr:spPr>
        <a:xfrm>
          <a:off x="19494500" y="684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159905</xdr:rowOff>
    </xdr:from>
    <xdr:to>
      <xdr:col>98</xdr:col>
      <xdr:colOff>38100</xdr:colOff>
      <xdr:row>40</xdr:row>
      <xdr:rowOff>90055</xdr:rowOff>
    </xdr:to>
    <xdr:sp macro="" textlink="">
      <xdr:nvSpPr>
        <xdr:cNvPr id="385" name="フローチャート: 判断 384">
          <a:extLst>
            <a:ext uri="{FF2B5EF4-FFF2-40B4-BE49-F238E27FC236}">
              <a16:creationId xmlns:a16="http://schemas.microsoft.com/office/drawing/2014/main" id="{293323B1-766A-4AFB-A1DF-F13D37194947}"/>
            </a:ext>
          </a:extLst>
        </xdr:cNvPr>
        <xdr:cNvSpPr/>
      </xdr:nvSpPr>
      <xdr:spPr>
        <a:xfrm>
          <a:off x="18605500" y="68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B047806-3B12-4DF7-A89E-36E5B074E1F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B6967C2D-924D-4CC0-956D-03B8C84030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5A0040D-DCFE-47C4-AEC6-B88D7DC74E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708F9EF-26AB-4812-99BC-031EB78CA1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B82CD441-EA76-45B2-8A87-DD22DF3F988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92837</xdr:rowOff>
    </xdr:from>
    <xdr:to>
      <xdr:col>116</xdr:col>
      <xdr:colOff>114300</xdr:colOff>
      <xdr:row>41</xdr:row>
      <xdr:rowOff>22987</xdr:rowOff>
    </xdr:to>
    <xdr:sp macro="" textlink="">
      <xdr:nvSpPr>
        <xdr:cNvPr id="391" name="楕円 390">
          <a:extLst>
            <a:ext uri="{FF2B5EF4-FFF2-40B4-BE49-F238E27FC236}">
              <a16:creationId xmlns:a16="http://schemas.microsoft.com/office/drawing/2014/main" id="{09A6012D-CE92-44D7-9AEF-E8FCCF0677AF}"/>
            </a:ext>
          </a:extLst>
        </xdr:cNvPr>
        <xdr:cNvSpPr/>
      </xdr:nvSpPr>
      <xdr:spPr>
        <a:xfrm>
          <a:off x="22110700" y="695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71264</xdr:rowOff>
    </xdr:from>
    <xdr:ext cx="534377" cy="259045"/>
    <xdr:sp macro="" textlink="">
      <xdr:nvSpPr>
        <xdr:cNvPr id="392" name="【一般廃棄物処理施設】&#10;一人当たり有形固定資産（償却資産）額該当値テキスト">
          <a:extLst>
            <a:ext uri="{FF2B5EF4-FFF2-40B4-BE49-F238E27FC236}">
              <a16:creationId xmlns:a16="http://schemas.microsoft.com/office/drawing/2014/main" id="{5BF448B6-129B-4A51-885F-DF99CE2CEEDC}"/>
            </a:ext>
          </a:extLst>
        </xdr:cNvPr>
        <xdr:cNvSpPr txBox="1"/>
      </xdr:nvSpPr>
      <xdr:spPr>
        <a:xfrm>
          <a:off x="22199600" y="692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106158</xdr:rowOff>
    </xdr:from>
    <xdr:to>
      <xdr:col>112</xdr:col>
      <xdr:colOff>38100</xdr:colOff>
      <xdr:row>41</xdr:row>
      <xdr:rowOff>36308</xdr:rowOff>
    </xdr:to>
    <xdr:sp macro="" textlink="">
      <xdr:nvSpPr>
        <xdr:cNvPr id="393" name="楕円 392">
          <a:extLst>
            <a:ext uri="{FF2B5EF4-FFF2-40B4-BE49-F238E27FC236}">
              <a16:creationId xmlns:a16="http://schemas.microsoft.com/office/drawing/2014/main" id="{FE78D633-A09C-4E18-8BBD-BB751971A863}"/>
            </a:ext>
          </a:extLst>
        </xdr:cNvPr>
        <xdr:cNvSpPr/>
      </xdr:nvSpPr>
      <xdr:spPr>
        <a:xfrm>
          <a:off x="21272500" y="69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143637</xdr:rowOff>
    </xdr:from>
    <xdr:to>
      <xdr:col>116</xdr:col>
      <xdr:colOff>63500</xdr:colOff>
      <xdr:row>40</xdr:row>
      <xdr:rowOff>156958</xdr:rowOff>
    </xdr:to>
    <xdr:cxnSp macro="">
      <xdr:nvCxnSpPr>
        <xdr:cNvPr id="394" name="直線コネクタ 393">
          <a:extLst>
            <a:ext uri="{FF2B5EF4-FFF2-40B4-BE49-F238E27FC236}">
              <a16:creationId xmlns:a16="http://schemas.microsoft.com/office/drawing/2014/main" id="{7ADB4586-78AC-437B-A52E-0A6723198E38}"/>
            </a:ext>
          </a:extLst>
        </xdr:cNvPr>
        <xdr:cNvCxnSpPr/>
      </xdr:nvCxnSpPr>
      <xdr:spPr>
        <a:xfrm flipV="1">
          <a:off x="21323300" y="7001637"/>
          <a:ext cx="838200" cy="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109218</xdr:rowOff>
    </xdr:from>
    <xdr:to>
      <xdr:col>107</xdr:col>
      <xdr:colOff>101600</xdr:colOff>
      <xdr:row>41</xdr:row>
      <xdr:rowOff>39368</xdr:rowOff>
    </xdr:to>
    <xdr:sp macro="" textlink="">
      <xdr:nvSpPr>
        <xdr:cNvPr id="395" name="楕円 394">
          <a:extLst>
            <a:ext uri="{FF2B5EF4-FFF2-40B4-BE49-F238E27FC236}">
              <a16:creationId xmlns:a16="http://schemas.microsoft.com/office/drawing/2014/main" id="{8E50A10D-D8CC-4B14-AED1-617773C067BA}"/>
            </a:ext>
          </a:extLst>
        </xdr:cNvPr>
        <xdr:cNvSpPr/>
      </xdr:nvSpPr>
      <xdr:spPr>
        <a:xfrm>
          <a:off x="20383500" y="696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156958</xdr:rowOff>
    </xdr:from>
    <xdr:to>
      <xdr:col>111</xdr:col>
      <xdr:colOff>177800</xdr:colOff>
      <xdr:row>40</xdr:row>
      <xdr:rowOff>160018</xdr:rowOff>
    </xdr:to>
    <xdr:cxnSp macro="">
      <xdr:nvCxnSpPr>
        <xdr:cNvPr id="396" name="直線コネクタ 395">
          <a:extLst>
            <a:ext uri="{FF2B5EF4-FFF2-40B4-BE49-F238E27FC236}">
              <a16:creationId xmlns:a16="http://schemas.microsoft.com/office/drawing/2014/main" id="{4DFFEE47-FAC5-4D6D-B1D2-50602612B3F1}"/>
            </a:ext>
          </a:extLst>
        </xdr:cNvPr>
        <xdr:cNvCxnSpPr/>
      </xdr:nvCxnSpPr>
      <xdr:spPr>
        <a:xfrm flipV="1">
          <a:off x="20434300" y="7014958"/>
          <a:ext cx="8890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113306</xdr:rowOff>
    </xdr:from>
    <xdr:to>
      <xdr:col>102</xdr:col>
      <xdr:colOff>165100</xdr:colOff>
      <xdr:row>41</xdr:row>
      <xdr:rowOff>43456</xdr:rowOff>
    </xdr:to>
    <xdr:sp macro="" textlink="">
      <xdr:nvSpPr>
        <xdr:cNvPr id="397" name="楕円 396">
          <a:extLst>
            <a:ext uri="{FF2B5EF4-FFF2-40B4-BE49-F238E27FC236}">
              <a16:creationId xmlns:a16="http://schemas.microsoft.com/office/drawing/2014/main" id="{688204F6-269A-46C6-A708-BC22A900E849}"/>
            </a:ext>
          </a:extLst>
        </xdr:cNvPr>
        <xdr:cNvSpPr/>
      </xdr:nvSpPr>
      <xdr:spPr>
        <a:xfrm>
          <a:off x="19494500" y="69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160018</xdr:rowOff>
    </xdr:from>
    <xdr:to>
      <xdr:col>107</xdr:col>
      <xdr:colOff>50800</xdr:colOff>
      <xdr:row>40</xdr:row>
      <xdr:rowOff>164106</xdr:rowOff>
    </xdr:to>
    <xdr:cxnSp macro="">
      <xdr:nvCxnSpPr>
        <xdr:cNvPr id="398" name="直線コネクタ 397">
          <a:extLst>
            <a:ext uri="{FF2B5EF4-FFF2-40B4-BE49-F238E27FC236}">
              <a16:creationId xmlns:a16="http://schemas.microsoft.com/office/drawing/2014/main" id="{D5FBD755-F418-4A4C-A820-F91AA2FF3828}"/>
            </a:ext>
          </a:extLst>
        </xdr:cNvPr>
        <xdr:cNvCxnSpPr/>
      </xdr:nvCxnSpPr>
      <xdr:spPr>
        <a:xfrm flipV="1">
          <a:off x="19545300" y="7018018"/>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67978</xdr:rowOff>
    </xdr:from>
    <xdr:to>
      <xdr:col>98</xdr:col>
      <xdr:colOff>38100</xdr:colOff>
      <xdr:row>41</xdr:row>
      <xdr:rowOff>169578</xdr:rowOff>
    </xdr:to>
    <xdr:sp macro="" textlink="">
      <xdr:nvSpPr>
        <xdr:cNvPr id="399" name="楕円 398">
          <a:extLst>
            <a:ext uri="{FF2B5EF4-FFF2-40B4-BE49-F238E27FC236}">
              <a16:creationId xmlns:a16="http://schemas.microsoft.com/office/drawing/2014/main" id="{0472334E-63DA-46A4-BFE9-B1ABD63967D7}"/>
            </a:ext>
          </a:extLst>
        </xdr:cNvPr>
        <xdr:cNvSpPr/>
      </xdr:nvSpPr>
      <xdr:spPr>
        <a:xfrm>
          <a:off x="18605500" y="709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164106</xdr:rowOff>
    </xdr:from>
    <xdr:to>
      <xdr:col>102</xdr:col>
      <xdr:colOff>114300</xdr:colOff>
      <xdr:row>41</xdr:row>
      <xdr:rowOff>118778</xdr:rowOff>
    </xdr:to>
    <xdr:cxnSp macro="">
      <xdr:nvCxnSpPr>
        <xdr:cNvPr id="400" name="直線コネクタ 399">
          <a:extLst>
            <a:ext uri="{FF2B5EF4-FFF2-40B4-BE49-F238E27FC236}">
              <a16:creationId xmlns:a16="http://schemas.microsoft.com/office/drawing/2014/main" id="{84EEED0A-9441-443B-8216-3C969F3FF2C7}"/>
            </a:ext>
          </a:extLst>
        </xdr:cNvPr>
        <xdr:cNvCxnSpPr/>
      </xdr:nvCxnSpPr>
      <xdr:spPr>
        <a:xfrm flipV="1">
          <a:off x="18656300" y="7022106"/>
          <a:ext cx="889000" cy="12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837CD1E7-6E0E-40D1-B1FC-523E160EB20F}"/>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86BD3315-25C2-409C-8A54-635C67708CD4}"/>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105468</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8183F375-FC9B-4FE2-B8B4-1680B4EE82FB}"/>
            </a:ext>
          </a:extLst>
        </xdr:cNvPr>
        <xdr:cNvSpPr txBox="1"/>
      </xdr:nvSpPr>
      <xdr:spPr>
        <a:xfrm>
          <a:off x="19245795" y="662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106582</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0EB986EF-C507-49F8-8B9A-A984E4A32FDE}"/>
            </a:ext>
          </a:extLst>
        </xdr:cNvPr>
        <xdr:cNvSpPr txBox="1"/>
      </xdr:nvSpPr>
      <xdr:spPr>
        <a:xfrm>
          <a:off x="18356795" y="662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27435</xdr:rowOff>
    </xdr:from>
    <xdr:ext cx="534377" cy="259045"/>
    <xdr:sp macro="" textlink="">
      <xdr:nvSpPr>
        <xdr:cNvPr id="405" name="n_1mainValue【一般廃棄物処理施設】&#10;一人当たり有形固定資産（償却資産）額">
          <a:extLst>
            <a:ext uri="{FF2B5EF4-FFF2-40B4-BE49-F238E27FC236}">
              <a16:creationId xmlns:a16="http://schemas.microsoft.com/office/drawing/2014/main" id="{B7B201FC-B990-4785-98F8-DA012D74181A}"/>
            </a:ext>
          </a:extLst>
        </xdr:cNvPr>
        <xdr:cNvSpPr txBox="1"/>
      </xdr:nvSpPr>
      <xdr:spPr>
        <a:xfrm>
          <a:off x="21043411" y="705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30495</xdr:rowOff>
    </xdr:from>
    <xdr:ext cx="534377" cy="259045"/>
    <xdr:sp macro="" textlink="">
      <xdr:nvSpPr>
        <xdr:cNvPr id="406" name="n_2mainValue【一般廃棄物処理施設】&#10;一人当たり有形固定資産（償却資産）額">
          <a:extLst>
            <a:ext uri="{FF2B5EF4-FFF2-40B4-BE49-F238E27FC236}">
              <a16:creationId xmlns:a16="http://schemas.microsoft.com/office/drawing/2014/main" id="{50FE8BC6-87B8-42BE-AE95-16F7C0749B74}"/>
            </a:ext>
          </a:extLst>
        </xdr:cNvPr>
        <xdr:cNvSpPr txBox="1"/>
      </xdr:nvSpPr>
      <xdr:spPr>
        <a:xfrm>
          <a:off x="20167111" y="705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34583</xdr:rowOff>
    </xdr:from>
    <xdr:ext cx="534377" cy="259045"/>
    <xdr:sp macro="" textlink="">
      <xdr:nvSpPr>
        <xdr:cNvPr id="407" name="n_3mainValue【一般廃棄物処理施設】&#10;一人当たり有形固定資産（償却資産）額">
          <a:extLst>
            <a:ext uri="{FF2B5EF4-FFF2-40B4-BE49-F238E27FC236}">
              <a16:creationId xmlns:a16="http://schemas.microsoft.com/office/drawing/2014/main" id="{9C5712F7-D424-4DD2-A5EC-85D862D58293}"/>
            </a:ext>
          </a:extLst>
        </xdr:cNvPr>
        <xdr:cNvSpPr txBox="1"/>
      </xdr:nvSpPr>
      <xdr:spPr>
        <a:xfrm>
          <a:off x="19278111" y="706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160705</xdr:rowOff>
    </xdr:from>
    <xdr:ext cx="534377" cy="259045"/>
    <xdr:sp macro="" textlink="">
      <xdr:nvSpPr>
        <xdr:cNvPr id="408" name="n_4mainValue【一般廃棄物処理施設】&#10;一人当たり有形固定資産（償却資産）額">
          <a:extLst>
            <a:ext uri="{FF2B5EF4-FFF2-40B4-BE49-F238E27FC236}">
              <a16:creationId xmlns:a16="http://schemas.microsoft.com/office/drawing/2014/main" id="{6A972822-3B71-464C-AAF2-0E380FC0432A}"/>
            </a:ext>
          </a:extLst>
        </xdr:cNvPr>
        <xdr:cNvSpPr txBox="1"/>
      </xdr:nvSpPr>
      <xdr:spPr>
        <a:xfrm>
          <a:off x="18389111" y="719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728FB2F9-5162-4D1A-8DFF-85608FBE02F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83B1C9BD-5119-4866-B31C-A4D1ADC529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4D9285A5-0FDD-4574-A402-D51565392F9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71984F78-493F-4715-858C-98A79DD5657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97E32C94-DB5C-422D-A0A3-03EFA1D1E06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43237C0-3C0C-492D-928E-FE60FA77477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5D05A90C-455D-4971-8280-77FC640F7D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E2BB6FCB-C185-4983-BB82-877425E999F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AF0C5E4D-9249-42DE-B47C-7A329190C04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ABF2E447-CA18-435F-850A-32E059D32B7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0DC9194C-D7C1-43D9-AE74-186B22417F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C260797C-64CA-413E-A5F9-D1A33C68404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041B0141-BC0A-4EDA-809B-97E8EE1AE0C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C604B271-64CC-45E5-8C90-C826461F06F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0130AA66-C51E-4E04-B43C-F5E60AD3DA1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449FF8B6-9408-4382-8D97-738DA652AB9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2F905350-5605-43A5-8560-DCBC9D4A947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9298C9EC-4A6E-4FE7-9195-4E38325FDE6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D00E7F87-FDB5-4752-B703-D8EEFAA7AEC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AA84CD2C-29E4-4920-8DF8-3F6C9C8BCFF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4DFD0493-0F0D-44F4-8EC2-A03EB643DB7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D280271E-D671-4969-9ECA-F8C20105029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907FDA8A-06E2-45EE-A7FA-FF3BE44F461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8853CAD4-B5C2-4B3B-9BD9-8F66C761F44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5C61993B-441D-4C8E-B6A5-94FF5FF0773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434" name="直線コネクタ 433">
          <a:extLst>
            <a:ext uri="{FF2B5EF4-FFF2-40B4-BE49-F238E27FC236}">
              <a16:creationId xmlns:a16="http://schemas.microsoft.com/office/drawing/2014/main" id="{5495EEDE-35B5-495B-ABAE-E3B3B907270B}"/>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4E5C4B74-7BF3-4308-B388-79FA9C2EC5DA}"/>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436" name="直線コネクタ 435">
          <a:extLst>
            <a:ext uri="{FF2B5EF4-FFF2-40B4-BE49-F238E27FC236}">
              <a16:creationId xmlns:a16="http://schemas.microsoft.com/office/drawing/2014/main" id="{4B223ED0-4D0F-4240-A673-2935EBF5F6D7}"/>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0E11E712-4557-43A5-B6E7-2D4A43874F9B}"/>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38" name="直線コネクタ 437">
          <a:extLst>
            <a:ext uri="{FF2B5EF4-FFF2-40B4-BE49-F238E27FC236}">
              <a16:creationId xmlns:a16="http://schemas.microsoft.com/office/drawing/2014/main" id="{A57C3F3F-4D4F-42B1-B6C1-2DD523112DA3}"/>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ED95A9B5-D450-486A-B2E0-8F27AF2D25CB}"/>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440" name="フローチャート: 判断 439">
          <a:extLst>
            <a:ext uri="{FF2B5EF4-FFF2-40B4-BE49-F238E27FC236}">
              <a16:creationId xmlns:a16="http://schemas.microsoft.com/office/drawing/2014/main" id="{4BEC8E83-165C-49FB-A731-25B018CCEC0B}"/>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41" name="フローチャート: 判断 440">
          <a:extLst>
            <a:ext uri="{FF2B5EF4-FFF2-40B4-BE49-F238E27FC236}">
              <a16:creationId xmlns:a16="http://schemas.microsoft.com/office/drawing/2014/main" id="{92BCC37E-1173-4C2D-9CA6-E1BEEFB74CB2}"/>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442" name="フローチャート: 判断 441">
          <a:extLst>
            <a:ext uri="{FF2B5EF4-FFF2-40B4-BE49-F238E27FC236}">
              <a16:creationId xmlns:a16="http://schemas.microsoft.com/office/drawing/2014/main" id="{202DCF3F-7D60-42D2-989D-2F0ABE782F1B}"/>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17780</xdr:rowOff>
    </xdr:from>
    <xdr:to>
      <xdr:col>72</xdr:col>
      <xdr:colOff>38100</xdr:colOff>
      <xdr:row>60</xdr:row>
      <xdr:rowOff>119380</xdr:rowOff>
    </xdr:to>
    <xdr:sp macro="" textlink="">
      <xdr:nvSpPr>
        <xdr:cNvPr id="443" name="フローチャート: 判断 442">
          <a:extLst>
            <a:ext uri="{FF2B5EF4-FFF2-40B4-BE49-F238E27FC236}">
              <a16:creationId xmlns:a16="http://schemas.microsoft.com/office/drawing/2014/main" id="{E15A0C56-2106-4B73-AF47-C54FCE83DAF9}"/>
            </a:ext>
          </a:extLst>
        </xdr:cNvPr>
        <xdr:cNvSpPr/>
      </xdr:nvSpPr>
      <xdr:spPr>
        <a:xfrm>
          <a:off x="1365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145143</xdr:rowOff>
    </xdr:from>
    <xdr:to>
      <xdr:col>67</xdr:col>
      <xdr:colOff>101600</xdr:colOff>
      <xdr:row>60</xdr:row>
      <xdr:rowOff>75293</xdr:rowOff>
    </xdr:to>
    <xdr:sp macro="" textlink="">
      <xdr:nvSpPr>
        <xdr:cNvPr id="444" name="フローチャート: 判断 443">
          <a:extLst>
            <a:ext uri="{FF2B5EF4-FFF2-40B4-BE49-F238E27FC236}">
              <a16:creationId xmlns:a16="http://schemas.microsoft.com/office/drawing/2014/main" id="{AFECD1F4-8E7B-4E63-ADF7-22588F4BF6CF}"/>
            </a:ext>
          </a:extLst>
        </xdr:cNvPr>
        <xdr:cNvSpPr/>
      </xdr:nvSpPr>
      <xdr:spPr>
        <a:xfrm>
          <a:off x="12763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D14D1B7-AEC3-45CF-A4CC-87C474F188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5CD2A5AB-8A3C-453D-A074-634A616C1F3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8B04AE8-5CEF-430C-B542-E776127EE20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732A6B8D-C39D-4772-B299-5BA563579A4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0F390AA-442C-4561-9691-C192EB177F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450" name="楕円 449">
          <a:extLst>
            <a:ext uri="{FF2B5EF4-FFF2-40B4-BE49-F238E27FC236}">
              <a16:creationId xmlns:a16="http://schemas.microsoft.com/office/drawing/2014/main" id="{ED41ADED-4121-4D24-A34A-A45827AA00A4}"/>
            </a:ext>
          </a:extLst>
        </xdr:cNvPr>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37D5195C-363A-4CC7-A8F2-1FD4CB4320C3}"/>
            </a:ext>
          </a:extLst>
        </xdr:cNvPr>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45538</xdr:rowOff>
    </xdr:from>
    <xdr:to>
      <xdr:col>81</xdr:col>
      <xdr:colOff>101600</xdr:colOff>
      <xdr:row>60</xdr:row>
      <xdr:rowOff>147138</xdr:rowOff>
    </xdr:to>
    <xdr:sp macro="" textlink="">
      <xdr:nvSpPr>
        <xdr:cNvPr id="452" name="楕円 451">
          <a:extLst>
            <a:ext uri="{FF2B5EF4-FFF2-40B4-BE49-F238E27FC236}">
              <a16:creationId xmlns:a16="http://schemas.microsoft.com/office/drawing/2014/main" id="{E30B8842-7814-4FC0-B5DD-0C6C164B63F6}"/>
            </a:ext>
          </a:extLst>
        </xdr:cNvPr>
        <xdr:cNvSpPr/>
      </xdr:nvSpPr>
      <xdr:spPr>
        <a:xfrm>
          <a:off x="15430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96338</xdr:rowOff>
    </xdr:from>
    <xdr:to>
      <xdr:col>85</xdr:col>
      <xdr:colOff>127000</xdr:colOff>
      <xdr:row>60</xdr:row>
      <xdr:rowOff>137160</xdr:rowOff>
    </xdr:to>
    <xdr:cxnSp macro="">
      <xdr:nvCxnSpPr>
        <xdr:cNvPr id="453" name="直線コネクタ 452">
          <a:extLst>
            <a:ext uri="{FF2B5EF4-FFF2-40B4-BE49-F238E27FC236}">
              <a16:creationId xmlns:a16="http://schemas.microsoft.com/office/drawing/2014/main" id="{D697690E-EC86-47D7-9F34-9162E926268A}"/>
            </a:ext>
          </a:extLst>
        </xdr:cNvPr>
        <xdr:cNvCxnSpPr/>
      </xdr:nvCxnSpPr>
      <xdr:spPr>
        <a:xfrm>
          <a:off x="15481300" y="1038333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68399</xdr:rowOff>
    </xdr:from>
    <xdr:to>
      <xdr:col>76</xdr:col>
      <xdr:colOff>165100</xdr:colOff>
      <xdr:row>60</xdr:row>
      <xdr:rowOff>169999</xdr:rowOff>
    </xdr:to>
    <xdr:sp macro="" textlink="">
      <xdr:nvSpPr>
        <xdr:cNvPr id="454" name="楕円 453">
          <a:extLst>
            <a:ext uri="{FF2B5EF4-FFF2-40B4-BE49-F238E27FC236}">
              <a16:creationId xmlns:a16="http://schemas.microsoft.com/office/drawing/2014/main" id="{6D1D3C8A-EEC0-4A8B-8A8B-42D3706F462D}"/>
            </a:ext>
          </a:extLst>
        </xdr:cNvPr>
        <xdr:cNvSpPr/>
      </xdr:nvSpPr>
      <xdr:spPr>
        <a:xfrm>
          <a:off x="14541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96338</xdr:rowOff>
    </xdr:from>
    <xdr:to>
      <xdr:col>81</xdr:col>
      <xdr:colOff>50800</xdr:colOff>
      <xdr:row>60</xdr:row>
      <xdr:rowOff>119199</xdr:rowOff>
    </xdr:to>
    <xdr:cxnSp macro="">
      <xdr:nvCxnSpPr>
        <xdr:cNvPr id="455" name="直線コネクタ 454">
          <a:extLst>
            <a:ext uri="{FF2B5EF4-FFF2-40B4-BE49-F238E27FC236}">
              <a16:creationId xmlns:a16="http://schemas.microsoft.com/office/drawing/2014/main" id="{FC17AC02-7010-4C3E-91FB-CC5088ECFD0A}"/>
            </a:ext>
          </a:extLst>
        </xdr:cNvPr>
        <xdr:cNvCxnSpPr/>
      </xdr:nvCxnSpPr>
      <xdr:spPr>
        <a:xfrm flipV="1">
          <a:off x="14592300" y="103833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81462</xdr:rowOff>
    </xdr:from>
    <xdr:to>
      <xdr:col>72</xdr:col>
      <xdr:colOff>38100</xdr:colOff>
      <xdr:row>61</xdr:row>
      <xdr:rowOff>11612</xdr:rowOff>
    </xdr:to>
    <xdr:sp macro="" textlink="">
      <xdr:nvSpPr>
        <xdr:cNvPr id="456" name="楕円 455">
          <a:extLst>
            <a:ext uri="{FF2B5EF4-FFF2-40B4-BE49-F238E27FC236}">
              <a16:creationId xmlns:a16="http://schemas.microsoft.com/office/drawing/2014/main" id="{BDC291EF-BDF8-4CF2-A094-0BDE169D11B2}"/>
            </a:ext>
          </a:extLst>
        </xdr:cNvPr>
        <xdr:cNvSpPr/>
      </xdr:nvSpPr>
      <xdr:spPr>
        <a:xfrm>
          <a:off x="13652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119199</xdr:rowOff>
    </xdr:from>
    <xdr:to>
      <xdr:col>76</xdr:col>
      <xdr:colOff>114300</xdr:colOff>
      <xdr:row>60</xdr:row>
      <xdr:rowOff>132262</xdr:rowOff>
    </xdr:to>
    <xdr:cxnSp macro="">
      <xdr:nvCxnSpPr>
        <xdr:cNvPr id="457" name="直線コネクタ 456">
          <a:extLst>
            <a:ext uri="{FF2B5EF4-FFF2-40B4-BE49-F238E27FC236}">
              <a16:creationId xmlns:a16="http://schemas.microsoft.com/office/drawing/2014/main" id="{F1B188B9-1A30-430A-91A3-F79CC9C220F3}"/>
            </a:ext>
          </a:extLst>
        </xdr:cNvPr>
        <xdr:cNvCxnSpPr/>
      </xdr:nvCxnSpPr>
      <xdr:spPr>
        <a:xfrm flipV="1">
          <a:off x="13703300" y="104061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43906</xdr:rowOff>
    </xdr:from>
    <xdr:to>
      <xdr:col>67</xdr:col>
      <xdr:colOff>101600</xdr:colOff>
      <xdr:row>60</xdr:row>
      <xdr:rowOff>145506</xdr:rowOff>
    </xdr:to>
    <xdr:sp macro="" textlink="">
      <xdr:nvSpPr>
        <xdr:cNvPr id="458" name="楕円 457">
          <a:extLst>
            <a:ext uri="{FF2B5EF4-FFF2-40B4-BE49-F238E27FC236}">
              <a16:creationId xmlns:a16="http://schemas.microsoft.com/office/drawing/2014/main" id="{D0C6E4D6-C0EB-45D2-8ADF-5BA149E969E9}"/>
            </a:ext>
          </a:extLst>
        </xdr:cNvPr>
        <xdr:cNvSpPr/>
      </xdr:nvSpPr>
      <xdr:spPr>
        <a:xfrm>
          <a:off x="12763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94706</xdr:rowOff>
    </xdr:from>
    <xdr:to>
      <xdr:col>71</xdr:col>
      <xdr:colOff>177800</xdr:colOff>
      <xdr:row>60</xdr:row>
      <xdr:rowOff>132262</xdr:rowOff>
    </xdr:to>
    <xdr:cxnSp macro="">
      <xdr:nvCxnSpPr>
        <xdr:cNvPr id="459" name="直線コネクタ 458">
          <a:extLst>
            <a:ext uri="{FF2B5EF4-FFF2-40B4-BE49-F238E27FC236}">
              <a16:creationId xmlns:a16="http://schemas.microsoft.com/office/drawing/2014/main" id="{7F1A0C0D-A6A2-4EAA-954F-47A7BF70F930}"/>
            </a:ext>
          </a:extLst>
        </xdr:cNvPr>
        <xdr:cNvCxnSpPr/>
      </xdr:nvCxnSpPr>
      <xdr:spPr>
        <a:xfrm>
          <a:off x="12814300" y="103817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DC509057-67E9-4012-BDF3-E3B3C999BA21}"/>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0600E7DE-1A06-4AF3-9F66-1CEB10B760E5}"/>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135907</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5F048F74-2352-437F-AA43-C22810745FE2}"/>
            </a:ext>
          </a:extLst>
        </xdr:cNvPr>
        <xdr:cNvSpPr txBox="1"/>
      </xdr:nvSpPr>
      <xdr:spPr>
        <a:xfrm>
          <a:off x="13500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91820</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303526F7-EFEE-4145-AFBF-6BFE82AB0043}"/>
            </a:ext>
          </a:extLst>
        </xdr:cNvPr>
        <xdr:cNvSpPr txBox="1"/>
      </xdr:nvSpPr>
      <xdr:spPr>
        <a:xfrm>
          <a:off x="12611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138265</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1E6E3F41-B124-4622-A90A-E2BAEE41FE7B}"/>
            </a:ext>
          </a:extLst>
        </xdr:cNvPr>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D10849D3-5243-422D-8886-D76BD367E3A6}"/>
            </a:ext>
          </a:extLst>
        </xdr:cNvPr>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2739</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C92A2081-81DE-492C-8471-56D7F7C98DD3}"/>
            </a:ext>
          </a:extLst>
        </xdr:cNvPr>
        <xdr:cNvSpPr txBox="1"/>
      </xdr:nvSpPr>
      <xdr:spPr>
        <a:xfrm>
          <a:off x="13500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136633</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81E57AA8-DFAF-475F-AF7E-C16CB0B71C2C}"/>
            </a:ext>
          </a:extLst>
        </xdr:cNvPr>
        <xdr:cNvSpPr txBox="1"/>
      </xdr:nvSpPr>
      <xdr:spPr>
        <a:xfrm>
          <a:off x="12611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499456FA-3B70-420F-90FE-31E9C3F3BE5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684707CD-9B6B-4E56-B8AA-F247CDAC99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CA1C6F5F-0205-4BEF-B314-CA1A2B188FB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2FDFEA03-776A-49F3-ADE3-076D64083D3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EA00C0EA-C072-4B98-B43E-1692166B56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EA3EB9D3-538E-4780-9AC4-3B0B24A862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59DE9C8B-BAA7-457E-944C-CBC0954ED1E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CA2FD533-F1FF-4E13-88B2-B430EAA302A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9670226E-1EBD-4D6F-A8C5-4A8512D4A4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1EBC08A6-4C18-4365-925A-FFC225EB2C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DE0099D5-D9B1-4DA6-8A90-1AFF6F004E0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E84CB39C-0216-400A-853F-08383337E63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03EA5475-76E1-48FD-A86A-14FF31C8273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C642AC20-F8E5-4F4A-8103-929B0E9ED75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1AC93C7D-1F0B-4079-934C-9569AA495F0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2089890D-A93B-458C-A9E4-27643BEBF31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5A52F0DA-DA28-44B6-8B57-60F13DCAEE0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410C4CDE-4C20-4BE3-9B48-59D5D274B42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706E55C1-AF5C-4D9D-BF59-D1B2E2423D4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AB79A6BD-3A47-4521-8D12-EE03217D570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7082720B-B815-42EB-B6C8-5F4817FA97F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489" name="直線コネクタ 488">
          <a:extLst>
            <a:ext uri="{FF2B5EF4-FFF2-40B4-BE49-F238E27FC236}">
              <a16:creationId xmlns:a16="http://schemas.microsoft.com/office/drawing/2014/main" id="{BD152CE7-6305-42D5-B4E8-0F8015C52706}"/>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B9C657BE-90B0-4A3C-B0B5-1EF7556E4495}"/>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91" name="直線コネクタ 490">
          <a:extLst>
            <a:ext uri="{FF2B5EF4-FFF2-40B4-BE49-F238E27FC236}">
              <a16:creationId xmlns:a16="http://schemas.microsoft.com/office/drawing/2014/main" id="{AA7EB5B0-2B72-43D9-AD53-236FCD697323}"/>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4E2C4497-EF0C-44C3-89F1-D29A1B492EE0}"/>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493" name="直線コネクタ 492">
          <a:extLst>
            <a:ext uri="{FF2B5EF4-FFF2-40B4-BE49-F238E27FC236}">
              <a16:creationId xmlns:a16="http://schemas.microsoft.com/office/drawing/2014/main" id="{054F7CD2-F90B-441B-A3BA-3AB0AEE0F52F}"/>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DC3DC5FD-8465-4980-8C29-572437DB32D2}"/>
            </a:ext>
          </a:extLst>
        </xdr:cNvPr>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5" name="フローチャート: 判断 494">
          <a:extLst>
            <a:ext uri="{FF2B5EF4-FFF2-40B4-BE49-F238E27FC236}">
              <a16:creationId xmlns:a16="http://schemas.microsoft.com/office/drawing/2014/main" id="{096EB11A-2A7F-4732-94BB-5A23AC9B9009}"/>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496" name="フローチャート: 判断 495">
          <a:extLst>
            <a:ext uri="{FF2B5EF4-FFF2-40B4-BE49-F238E27FC236}">
              <a16:creationId xmlns:a16="http://schemas.microsoft.com/office/drawing/2014/main" id="{11B02B70-0238-4B09-8735-4B9E5D2AB5B6}"/>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497" name="フローチャート: 判断 496">
          <a:extLst>
            <a:ext uri="{FF2B5EF4-FFF2-40B4-BE49-F238E27FC236}">
              <a16:creationId xmlns:a16="http://schemas.microsoft.com/office/drawing/2014/main" id="{5E10DBC8-7FAC-4043-A578-EEB69B99147F}"/>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36068</xdr:rowOff>
    </xdr:from>
    <xdr:to>
      <xdr:col>102</xdr:col>
      <xdr:colOff>165100</xdr:colOff>
      <xdr:row>62</xdr:row>
      <xdr:rowOff>137668</xdr:rowOff>
    </xdr:to>
    <xdr:sp macro="" textlink="">
      <xdr:nvSpPr>
        <xdr:cNvPr id="498" name="フローチャート: 判断 497">
          <a:extLst>
            <a:ext uri="{FF2B5EF4-FFF2-40B4-BE49-F238E27FC236}">
              <a16:creationId xmlns:a16="http://schemas.microsoft.com/office/drawing/2014/main" id="{41302CB0-B76D-42C7-A48E-A04CB14AFB5F}"/>
            </a:ext>
          </a:extLst>
        </xdr:cNvPr>
        <xdr:cNvSpPr/>
      </xdr:nvSpPr>
      <xdr:spPr>
        <a:xfrm>
          <a:off x="19494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36068</xdr:rowOff>
    </xdr:from>
    <xdr:to>
      <xdr:col>98</xdr:col>
      <xdr:colOff>38100</xdr:colOff>
      <xdr:row>62</xdr:row>
      <xdr:rowOff>137668</xdr:rowOff>
    </xdr:to>
    <xdr:sp macro="" textlink="">
      <xdr:nvSpPr>
        <xdr:cNvPr id="499" name="フローチャート: 判断 498">
          <a:extLst>
            <a:ext uri="{FF2B5EF4-FFF2-40B4-BE49-F238E27FC236}">
              <a16:creationId xmlns:a16="http://schemas.microsoft.com/office/drawing/2014/main" id="{CB8F6166-F5D5-4E48-863F-5EB32BC435D4}"/>
            </a:ext>
          </a:extLst>
        </xdr:cNvPr>
        <xdr:cNvSpPr/>
      </xdr:nvSpPr>
      <xdr:spPr>
        <a:xfrm>
          <a:off x="18605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C4DCA775-E621-4930-B772-DB322906C91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DBD88C9F-91B0-4016-9313-D261C062514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F0F76AC5-E3D8-4FC1-87CD-518A22744F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5897E-F74C-4D23-8874-171AB8DE45C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B89F987-4882-4FF1-8DB9-F60491F823E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125222</xdr:rowOff>
    </xdr:from>
    <xdr:to>
      <xdr:col>116</xdr:col>
      <xdr:colOff>114300</xdr:colOff>
      <xdr:row>60</xdr:row>
      <xdr:rowOff>55372</xdr:rowOff>
    </xdr:to>
    <xdr:sp macro="" textlink="">
      <xdr:nvSpPr>
        <xdr:cNvPr id="505" name="楕円 504">
          <a:extLst>
            <a:ext uri="{FF2B5EF4-FFF2-40B4-BE49-F238E27FC236}">
              <a16:creationId xmlns:a16="http://schemas.microsoft.com/office/drawing/2014/main" id="{311C2BF4-6F97-4AD3-805D-0C2658592096}"/>
            </a:ext>
          </a:extLst>
        </xdr:cNvPr>
        <xdr:cNvSpPr/>
      </xdr:nvSpPr>
      <xdr:spPr>
        <a:xfrm>
          <a:off x="221107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148099</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91E08F93-CCC8-4DC2-84A7-068FAB43BEB0}"/>
            </a:ext>
          </a:extLst>
        </xdr:cNvPr>
        <xdr:cNvSpPr txBox="1"/>
      </xdr:nvSpPr>
      <xdr:spPr>
        <a:xfrm>
          <a:off x="22199600" y="100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148082</xdr:rowOff>
    </xdr:from>
    <xdr:to>
      <xdr:col>112</xdr:col>
      <xdr:colOff>38100</xdr:colOff>
      <xdr:row>60</xdr:row>
      <xdr:rowOff>78232</xdr:rowOff>
    </xdr:to>
    <xdr:sp macro="" textlink="">
      <xdr:nvSpPr>
        <xdr:cNvPr id="507" name="楕円 506">
          <a:extLst>
            <a:ext uri="{FF2B5EF4-FFF2-40B4-BE49-F238E27FC236}">
              <a16:creationId xmlns:a16="http://schemas.microsoft.com/office/drawing/2014/main" id="{24C51ECA-3CAE-4A1E-9A81-889785B023CD}"/>
            </a:ext>
          </a:extLst>
        </xdr:cNvPr>
        <xdr:cNvSpPr/>
      </xdr:nvSpPr>
      <xdr:spPr>
        <a:xfrm>
          <a:off x="21272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4572</xdr:rowOff>
    </xdr:from>
    <xdr:to>
      <xdr:col>116</xdr:col>
      <xdr:colOff>63500</xdr:colOff>
      <xdr:row>60</xdr:row>
      <xdr:rowOff>27432</xdr:rowOff>
    </xdr:to>
    <xdr:cxnSp macro="">
      <xdr:nvCxnSpPr>
        <xdr:cNvPr id="508" name="直線コネクタ 507">
          <a:extLst>
            <a:ext uri="{FF2B5EF4-FFF2-40B4-BE49-F238E27FC236}">
              <a16:creationId xmlns:a16="http://schemas.microsoft.com/office/drawing/2014/main" id="{47C0E593-A651-4569-B319-C02D6AF6188B}"/>
            </a:ext>
          </a:extLst>
        </xdr:cNvPr>
        <xdr:cNvCxnSpPr/>
      </xdr:nvCxnSpPr>
      <xdr:spPr>
        <a:xfrm flipV="1">
          <a:off x="21323300" y="102915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166370</xdr:rowOff>
    </xdr:from>
    <xdr:to>
      <xdr:col>107</xdr:col>
      <xdr:colOff>101600</xdr:colOff>
      <xdr:row>60</xdr:row>
      <xdr:rowOff>96520</xdr:rowOff>
    </xdr:to>
    <xdr:sp macro="" textlink="">
      <xdr:nvSpPr>
        <xdr:cNvPr id="509" name="楕円 508">
          <a:extLst>
            <a:ext uri="{FF2B5EF4-FFF2-40B4-BE49-F238E27FC236}">
              <a16:creationId xmlns:a16="http://schemas.microsoft.com/office/drawing/2014/main" id="{CEC8B79C-195A-4193-8BE7-D699B26F00D8}"/>
            </a:ext>
          </a:extLst>
        </xdr:cNvPr>
        <xdr:cNvSpPr/>
      </xdr:nvSpPr>
      <xdr:spPr>
        <a:xfrm>
          <a:off x="2038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27432</xdr:rowOff>
    </xdr:from>
    <xdr:to>
      <xdr:col>111</xdr:col>
      <xdr:colOff>177800</xdr:colOff>
      <xdr:row>60</xdr:row>
      <xdr:rowOff>45720</xdr:rowOff>
    </xdr:to>
    <xdr:cxnSp macro="">
      <xdr:nvCxnSpPr>
        <xdr:cNvPr id="510" name="直線コネクタ 509">
          <a:extLst>
            <a:ext uri="{FF2B5EF4-FFF2-40B4-BE49-F238E27FC236}">
              <a16:creationId xmlns:a16="http://schemas.microsoft.com/office/drawing/2014/main" id="{4A47B10A-63AB-4154-BB27-55830B96BDF1}"/>
            </a:ext>
          </a:extLst>
        </xdr:cNvPr>
        <xdr:cNvCxnSpPr/>
      </xdr:nvCxnSpPr>
      <xdr:spPr>
        <a:xfrm flipV="1">
          <a:off x="20434300" y="10314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10922</xdr:rowOff>
    </xdr:from>
    <xdr:to>
      <xdr:col>102</xdr:col>
      <xdr:colOff>165100</xdr:colOff>
      <xdr:row>60</xdr:row>
      <xdr:rowOff>112522</xdr:rowOff>
    </xdr:to>
    <xdr:sp macro="" textlink="">
      <xdr:nvSpPr>
        <xdr:cNvPr id="511" name="楕円 510">
          <a:extLst>
            <a:ext uri="{FF2B5EF4-FFF2-40B4-BE49-F238E27FC236}">
              <a16:creationId xmlns:a16="http://schemas.microsoft.com/office/drawing/2014/main" id="{C90E3E68-8086-42FD-8FB8-232E55B9F39E}"/>
            </a:ext>
          </a:extLst>
        </xdr:cNvPr>
        <xdr:cNvSpPr/>
      </xdr:nvSpPr>
      <xdr:spPr>
        <a:xfrm>
          <a:off x="19494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45720</xdr:rowOff>
    </xdr:from>
    <xdr:to>
      <xdr:col>107</xdr:col>
      <xdr:colOff>50800</xdr:colOff>
      <xdr:row>60</xdr:row>
      <xdr:rowOff>61722</xdr:rowOff>
    </xdr:to>
    <xdr:cxnSp macro="">
      <xdr:nvCxnSpPr>
        <xdr:cNvPr id="512" name="直線コネクタ 511">
          <a:extLst>
            <a:ext uri="{FF2B5EF4-FFF2-40B4-BE49-F238E27FC236}">
              <a16:creationId xmlns:a16="http://schemas.microsoft.com/office/drawing/2014/main" id="{D3F840A1-ED9B-4621-8FDB-A798BB9E342F}"/>
            </a:ext>
          </a:extLst>
        </xdr:cNvPr>
        <xdr:cNvCxnSpPr/>
      </xdr:nvCxnSpPr>
      <xdr:spPr>
        <a:xfrm flipV="1">
          <a:off x="19545300" y="103327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22352</xdr:rowOff>
    </xdr:from>
    <xdr:to>
      <xdr:col>98</xdr:col>
      <xdr:colOff>38100</xdr:colOff>
      <xdr:row>60</xdr:row>
      <xdr:rowOff>123952</xdr:rowOff>
    </xdr:to>
    <xdr:sp macro="" textlink="">
      <xdr:nvSpPr>
        <xdr:cNvPr id="513" name="楕円 512">
          <a:extLst>
            <a:ext uri="{FF2B5EF4-FFF2-40B4-BE49-F238E27FC236}">
              <a16:creationId xmlns:a16="http://schemas.microsoft.com/office/drawing/2014/main" id="{63A76A11-90D5-4E6A-829A-79DC2A39E83C}"/>
            </a:ext>
          </a:extLst>
        </xdr:cNvPr>
        <xdr:cNvSpPr/>
      </xdr:nvSpPr>
      <xdr:spPr>
        <a:xfrm>
          <a:off x="18605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61722</xdr:rowOff>
    </xdr:from>
    <xdr:to>
      <xdr:col>102</xdr:col>
      <xdr:colOff>114300</xdr:colOff>
      <xdr:row>60</xdr:row>
      <xdr:rowOff>73152</xdr:rowOff>
    </xdr:to>
    <xdr:cxnSp macro="">
      <xdr:nvCxnSpPr>
        <xdr:cNvPr id="514" name="直線コネクタ 513">
          <a:extLst>
            <a:ext uri="{FF2B5EF4-FFF2-40B4-BE49-F238E27FC236}">
              <a16:creationId xmlns:a16="http://schemas.microsoft.com/office/drawing/2014/main" id="{33D9D660-F660-4B99-B0A2-B427F3FFD503}"/>
            </a:ext>
          </a:extLst>
        </xdr:cNvPr>
        <xdr:cNvCxnSpPr/>
      </xdr:nvCxnSpPr>
      <xdr:spPr>
        <a:xfrm flipV="1">
          <a:off x="18656300" y="1034872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163085</xdr:rowOff>
    </xdr:from>
    <xdr:ext cx="469744" cy="259045"/>
    <xdr:sp macro="" textlink="">
      <xdr:nvSpPr>
        <xdr:cNvPr id="515" name="n_1aveValue【保健センター・保健所】&#10;一人当たり面積">
          <a:extLst>
            <a:ext uri="{FF2B5EF4-FFF2-40B4-BE49-F238E27FC236}">
              <a16:creationId xmlns:a16="http://schemas.microsoft.com/office/drawing/2014/main" id="{CB269797-A26A-4842-AFDA-2C93FEAE72DC}"/>
            </a:ext>
          </a:extLst>
        </xdr:cNvPr>
        <xdr:cNvSpPr txBox="1"/>
      </xdr:nvSpPr>
      <xdr:spPr>
        <a:xfrm>
          <a:off x="21075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516" name="n_2aveValue【保健センター・保健所】&#10;一人当たり面積">
          <a:extLst>
            <a:ext uri="{FF2B5EF4-FFF2-40B4-BE49-F238E27FC236}">
              <a16:creationId xmlns:a16="http://schemas.microsoft.com/office/drawing/2014/main" id="{157E88CC-24BE-4C89-B216-6F31FBF47C42}"/>
            </a:ext>
          </a:extLst>
        </xdr:cNvPr>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128795</xdr:rowOff>
    </xdr:from>
    <xdr:ext cx="469744" cy="259045"/>
    <xdr:sp macro="" textlink="">
      <xdr:nvSpPr>
        <xdr:cNvPr id="517" name="n_3aveValue【保健センター・保健所】&#10;一人当たり面積">
          <a:extLst>
            <a:ext uri="{FF2B5EF4-FFF2-40B4-BE49-F238E27FC236}">
              <a16:creationId xmlns:a16="http://schemas.microsoft.com/office/drawing/2014/main" id="{203F4986-B098-4750-8D50-B76D837E0C65}"/>
            </a:ext>
          </a:extLst>
        </xdr:cNvPr>
        <xdr:cNvSpPr txBox="1"/>
      </xdr:nvSpPr>
      <xdr:spPr>
        <a:xfrm>
          <a:off x="19310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128795</xdr:rowOff>
    </xdr:from>
    <xdr:ext cx="469744" cy="259045"/>
    <xdr:sp macro="" textlink="">
      <xdr:nvSpPr>
        <xdr:cNvPr id="518" name="n_4aveValue【保健センター・保健所】&#10;一人当たり面積">
          <a:extLst>
            <a:ext uri="{FF2B5EF4-FFF2-40B4-BE49-F238E27FC236}">
              <a16:creationId xmlns:a16="http://schemas.microsoft.com/office/drawing/2014/main" id="{33C6D7A4-2E50-44C5-9C9B-F839071B138A}"/>
            </a:ext>
          </a:extLst>
        </xdr:cNvPr>
        <xdr:cNvSpPr txBox="1"/>
      </xdr:nvSpPr>
      <xdr:spPr>
        <a:xfrm>
          <a:off x="18421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94759</xdr:rowOff>
    </xdr:from>
    <xdr:ext cx="469744" cy="259045"/>
    <xdr:sp macro="" textlink="">
      <xdr:nvSpPr>
        <xdr:cNvPr id="519" name="n_1mainValue【保健センター・保健所】&#10;一人当たり面積">
          <a:extLst>
            <a:ext uri="{FF2B5EF4-FFF2-40B4-BE49-F238E27FC236}">
              <a16:creationId xmlns:a16="http://schemas.microsoft.com/office/drawing/2014/main" id="{99477A83-46B6-4408-B7DF-01CF88D2C22A}"/>
            </a:ext>
          </a:extLst>
        </xdr:cNvPr>
        <xdr:cNvSpPr txBox="1"/>
      </xdr:nvSpPr>
      <xdr:spPr>
        <a:xfrm>
          <a:off x="210757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520" name="n_2mainValue【保健センター・保健所】&#10;一人当たり面積">
          <a:extLst>
            <a:ext uri="{FF2B5EF4-FFF2-40B4-BE49-F238E27FC236}">
              <a16:creationId xmlns:a16="http://schemas.microsoft.com/office/drawing/2014/main" id="{FEFF2BF6-C407-46FE-A709-06480E93A337}"/>
            </a:ext>
          </a:extLst>
        </xdr:cNvPr>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129049</xdr:rowOff>
    </xdr:from>
    <xdr:ext cx="469744" cy="259045"/>
    <xdr:sp macro="" textlink="">
      <xdr:nvSpPr>
        <xdr:cNvPr id="521" name="n_3mainValue【保健センター・保健所】&#10;一人当たり面積">
          <a:extLst>
            <a:ext uri="{FF2B5EF4-FFF2-40B4-BE49-F238E27FC236}">
              <a16:creationId xmlns:a16="http://schemas.microsoft.com/office/drawing/2014/main" id="{78FEFDE9-9895-4A2F-BD9B-A6697782864B}"/>
            </a:ext>
          </a:extLst>
        </xdr:cNvPr>
        <xdr:cNvSpPr txBox="1"/>
      </xdr:nvSpPr>
      <xdr:spPr>
        <a:xfrm>
          <a:off x="193104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140479</xdr:rowOff>
    </xdr:from>
    <xdr:ext cx="469744" cy="259045"/>
    <xdr:sp macro="" textlink="">
      <xdr:nvSpPr>
        <xdr:cNvPr id="522" name="n_4mainValue【保健センター・保健所】&#10;一人当たり面積">
          <a:extLst>
            <a:ext uri="{FF2B5EF4-FFF2-40B4-BE49-F238E27FC236}">
              <a16:creationId xmlns:a16="http://schemas.microsoft.com/office/drawing/2014/main" id="{A239C64E-1A30-4F45-83FD-DBC986C0DC67}"/>
            </a:ext>
          </a:extLst>
        </xdr:cNvPr>
        <xdr:cNvSpPr txBox="1"/>
      </xdr:nvSpPr>
      <xdr:spPr>
        <a:xfrm>
          <a:off x="18421427"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7D21500B-3CAA-4CF5-A321-31563BB901D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573CB18F-C970-4FD1-A29C-2E744C28DA9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5F71DDE9-2632-4BE2-AC6C-9DFC102E3E9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52C3E838-7780-4475-9CEC-0D891741FD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59794E02-1DC1-4F86-B698-BD728ED8125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944B7B5C-4E06-4089-8ECC-E95C48A5087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2BAA35B8-6769-4ADD-9C1F-6D8B63A085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14ABBE0C-83CE-461F-98F6-207DF7CCF26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DA1306D4-6CAE-4245-94BA-8C5F75A6FC8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A95F0A4F-A337-420F-920E-6E2C75B01A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FDC63874-CA7D-4F0C-B010-311799A9D67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082B9DD4-600B-4E91-826F-6A6431FD3C8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D68D2961-FF99-4FF1-BFEC-91856326D9C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F0C90D8B-2199-434E-B58C-63D94B7A386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8062B543-9949-4BF6-A679-7E136A5AD13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0F262921-CBBD-40D9-8EDB-273E832DC76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EC248688-A2BD-4AB4-9DDA-A454ABB60F0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122D23C3-4CA8-4237-B4B1-06E867A7ED4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504992F2-B356-42D7-AF61-3BD2FDEA5E1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05ECDAC7-245B-4A7A-A1A9-32C8A997114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5355B582-A8D6-4A88-90D0-6DB1CF3B08A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AC8541DF-9091-4A1F-86BC-73BE510373A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924451B8-4A0C-45F2-91D2-D0DE9947B6B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42045FF2-7D55-403C-BDF5-224189AC149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47" name="直線コネクタ 546">
          <a:extLst>
            <a:ext uri="{FF2B5EF4-FFF2-40B4-BE49-F238E27FC236}">
              <a16:creationId xmlns:a16="http://schemas.microsoft.com/office/drawing/2014/main" id="{94F7B61B-D61C-4647-A118-100CDACC2244}"/>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48" name="【消防施設】&#10;有形固定資産減価償却率最小値テキスト">
          <a:extLst>
            <a:ext uri="{FF2B5EF4-FFF2-40B4-BE49-F238E27FC236}">
              <a16:creationId xmlns:a16="http://schemas.microsoft.com/office/drawing/2014/main" id="{052EB249-56A2-4949-B2A5-0A0C21B41224}"/>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49" name="直線コネクタ 548">
          <a:extLst>
            <a:ext uri="{FF2B5EF4-FFF2-40B4-BE49-F238E27FC236}">
              <a16:creationId xmlns:a16="http://schemas.microsoft.com/office/drawing/2014/main" id="{52284F73-A285-49CF-A4BD-95EE2C3A566F}"/>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E2118BF3-478C-40BD-90C8-A201BFBF4952}"/>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1" name="直線コネクタ 550">
          <a:extLst>
            <a:ext uri="{FF2B5EF4-FFF2-40B4-BE49-F238E27FC236}">
              <a16:creationId xmlns:a16="http://schemas.microsoft.com/office/drawing/2014/main" id="{7586CD6C-4988-475F-88CB-D2D4ECDFFA57}"/>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A2190DB9-08C7-46CE-B6AC-84500AF07C96}"/>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3" name="フローチャート: 判断 552">
          <a:extLst>
            <a:ext uri="{FF2B5EF4-FFF2-40B4-BE49-F238E27FC236}">
              <a16:creationId xmlns:a16="http://schemas.microsoft.com/office/drawing/2014/main" id="{47D6A7AE-D2F2-4BB8-B86C-3449C6414609}"/>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4" name="フローチャート: 判断 553">
          <a:extLst>
            <a:ext uri="{FF2B5EF4-FFF2-40B4-BE49-F238E27FC236}">
              <a16:creationId xmlns:a16="http://schemas.microsoft.com/office/drawing/2014/main" id="{07A649D8-63E7-46A0-B308-628208F2A96F}"/>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55" name="フローチャート: 判断 554">
          <a:extLst>
            <a:ext uri="{FF2B5EF4-FFF2-40B4-BE49-F238E27FC236}">
              <a16:creationId xmlns:a16="http://schemas.microsoft.com/office/drawing/2014/main" id="{A01E79E7-1F8C-4323-807B-D6387F6EE2ED}"/>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137795</xdr:rowOff>
    </xdr:from>
    <xdr:to>
      <xdr:col>72</xdr:col>
      <xdr:colOff>38100</xdr:colOff>
      <xdr:row>82</xdr:row>
      <xdr:rowOff>67945</xdr:rowOff>
    </xdr:to>
    <xdr:sp macro="" textlink="">
      <xdr:nvSpPr>
        <xdr:cNvPr id="556" name="フローチャート: 判断 555">
          <a:extLst>
            <a:ext uri="{FF2B5EF4-FFF2-40B4-BE49-F238E27FC236}">
              <a16:creationId xmlns:a16="http://schemas.microsoft.com/office/drawing/2014/main" id="{0A7E4702-1039-44E8-91F4-6FCDAF118D9D}"/>
            </a:ext>
          </a:extLst>
        </xdr:cNvPr>
        <xdr:cNvSpPr/>
      </xdr:nvSpPr>
      <xdr:spPr>
        <a:xfrm>
          <a:off x="13652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557" name="フローチャート: 判断 556">
          <a:extLst>
            <a:ext uri="{FF2B5EF4-FFF2-40B4-BE49-F238E27FC236}">
              <a16:creationId xmlns:a16="http://schemas.microsoft.com/office/drawing/2014/main" id="{C2D02AF6-7168-452A-9353-6DC3E6A9CDF1}"/>
            </a:ext>
          </a:extLst>
        </xdr:cNvPr>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D0E5F7C8-BA93-46FA-BCAF-6A8A786BB9F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D3022002-2168-471C-BD03-B99FECC1735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34C50E7F-CFB5-413E-842C-B6EBB59410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F1E111CD-73EB-4920-9EE5-94B4D8838DF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0DF8782-EBF3-4D40-BAC6-C02BF4A6BE8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563" name="楕円 562">
          <a:extLst>
            <a:ext uri="{FF2B5EF4-FFF2-40B4-BE49-F238E27FC236}">
              <a16:creationId xmlns:a16="http://schemas.microsoft.com/office/drawing/2014/main" id="{9615E8E1-C394-419C-99FA-243D096B94C0}"/>
            </a:ext>
          </a:extLst>
        </xdr:cNvPr>
        <xdr:cNvSpPr/>
      </xdr:nvSpPr>
      <xdr:spPr>
        <a:xfrm>
          <a:off x="16268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9D545C3B-EE45-4099-A3B3-FFD9BAFB5790}"/>
            </a:ext>
          </a:extLst>
        </xdr:cNvPr>
        <xdr:cNvSpPr txBox="1"/>
      </xdr:nvSpPr>
      <xdr:spPr>
        <a:xfrm>
          <a:off x="16357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565" name="楕円 564">
          <a:extLst>
            <a:ext uri="{FF2B5EF4-FFF2-40B4-BE49-F238E27FC236}">
              <a16:creationId xmlns:a16="http://schemas.microsoft.com/office/drawing/2014/main" id="{4CB1C98D-C8FC-4189-B58C-55116C083C14}"/>
            </a:ext>
          </a:extLst>
        </xdr:cNvPr>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83820</xdr:rowOff>
    </xdr:to>
    <xdr:cxnSp macro="">
      <xdr:nvCxnSpPr>
        <xdr:cNvPr id="566" name="直線コネクタ 565">
          <a:extLst>
            <a:ext uri="{FF2B5EF4-FFF2-40B4-BE49-F238E27FC236}">
              <a16:creationId xmlns:a16="http://schemas.microsoft.com/office/drawing/2014/main" id="{F56F4BD4-19A4-48D8-A439-4E60AF6B5FE8}"/>
            </a:ext>
          </a:extLst>
        </xdr:cNvPr>
        <xdr:cNvCxnSpPr/>
      </xdr:nvCxnSpPr>
      <xdr:spPr>
        <a:xfrm flipV="1">
          <a:off x="15481300" y="139369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52070</xdr:rowOff>
    </xdr:from>
    <xdr:to>
      <xdr:col>76</xdr:col>
      <xdr:colOff>165100</xdr:colOff>
      <xdr:row>82</xdr:row>
      <xdr:rowOff>153670</xdr:rowOff>
    </xdr:to>
    <xdr:sp macro="" textlink="">
      <xdr:nvSpPr>
        <xdr:cNvPr id="567" name="楕円 566">
          <a:extLst>
            <a:ext uri="{FF2B5EF4-FFF2-40B4-BE49-F238E27FC236}">
              <a16:creationId xmlns:a16="http://schemas.microsoft.com/office/drawing/2014/main" id="{FADCC282-BE8C-4FB6-BAB9-344FD2735D69}"/>
            </a:ext>
          </a:extLst>
        </xdr:cNvPr>
        <xdr:cNvSpPr/>
      </xdr:nvSpPr>
      <xdr:spPr>
        <a:xfrm>
          <a:off x="14541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82</xdr:row>
      <xdr:rowOff>102870</xdr:rowOff>
    </xdr:to>
    <xdr:cxnSp macro="">
      <xdr:nvCxnSpPr>
        <xdr:cNvPr id="568" name="直線コネクタ 567">
          <a:extLst>
            <a:ext uri="{FF2B5EF4-FFF2-40B4-BE49-F238E27FC236}">
              <a16:creationId xmlns:a16="http://schemas.microsoft.com/office/drawing/2014/main" id="{0DB3A7FD-621F-4CDD-8678-FCBED018EE3B}"/>
            </a:ext>
          </a:extLst>
        </xdr:cNvPr>
        <xdr:cNvCxnSpPr/>
      </xdr:nvCxnSpPr>
      <xdr:spPr>
        <a:xfrm flipV="1">
          <a:off x="14592300" y="139712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73025</xdr:rowOff>
    </xdr:from>
    <xdr:to>
      <xdr:col>72</xdr:col>
      <xdr:colOff>38100</xdr:colOff>
      <xdr:row>83</xdr:row>
      <xdr:rowOff>3175</xdr:rowOff>
    </xdr:to>
    <xdr:sp macro="" textlink="">
      <xdr:nvSpPr>
        <xdr:cNvPr id="569" name="楕円 568">
          <a:extLst>
            <a:ext uri="{FF2B5EF4-FFF2-40B4-BE49-F238E27FC236}">
              <a16:creationId xmlns:a16="http://schemas.microsoft.com/office/drawing/2014/main" id="{4A42E7C9-682D-435D-81D1-1E2284817E57}"/>
            </a:ext>
          </a:extLst>
        </xdr:cNvPr>
        <xdr:cNvSpPr/>
      </xdr:nvSpPr>
      <xdr:spPr>
        <a:xfrm>
          <a:off x="13652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102870</xdr:rowOff>
    </xdr:from>
    <xdr:to>
      <xdr:col>76</xdr:col>
      <xdr:colOff>114300</xdr:colOff>
      <xdr:row>82</xdr:row>
      <xdr:rowOff>123825</xdr:rowOff>
    </xdr:to>
    <xdr:cxnSp macro="">
      <xdr:nvCxnSpPr>
        <xdr:cNvPr id="570" name="直線コネクタ 569">
          <a:extLst>
            <a:ext uri="{FF2B5EF4-FFF2-40B4-BE49-F238E27FC236}">
              <a16:creationId xmlns:a16="http://schemas.microsoft.com/office/drawing/2014/main" id="{700BA759-F609-4892-8CA3-43F7F1D181CF}"/>
            </a:ext>
          </a:extLst>
        </xdr:cNvPr>
        <xdr:cNvCxnSpPr/>
      </xdr:nvCxnSpPr>
      <xdr:spPr>
        <a:xfrm flipV="1">
          <a:off x="13703300" y="14161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114936</xdr:rowOff>
    </xdr:from>
    <xdr:to>
      <xdr:col>67</xdr:col>
      <xdr:colOff>101600</xdr:colOff>
      <xdr:row>83</xdr:row>
      <xdr:rowOff>45086</xdr:rowOff>
    </xdr:to>
    <xdr:sp macro="" textlink="">
      <xdr:nvSpPr>
        <xdr:cNvPr id="571" name="楕円 570">
          <a:extLst>
            <a:ext uri="{FF2B5EF4-FFF2-40B4-BE49-F238E27FC236}">
              <a16:creationId xmlns:a16="http://schemas.microsoft.com/office/drawing/2014/main" id="{A6221F27-506D-43BE-8F1F-0712DE204606}"/>
            </a:ext>
          </a:extLst>
        </xdr:cNvPr>
        <xdr:cNvSpPr/>
      </xdr:nvSpPr>
      <xdr:spPr>
        <a:xfrm>
          <a:off x="12763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123825</xdr:rowOff>
    </xdr:from>
    <xdr:to>
      <xdr:col>71</xdr:col>
      <xdr:colOff>177800</xdr:colOff>
      <xdr:row>82</xdr:row>
      <xdr:rowOff>165736</xdr:rowOff>
    </xdr:to>
    <xdr:cxnSp macro="">
      <xdr:nvCxnSpPr>
        <xdr:cNvPr id="572" name="直線コネクタ 571">
          <a:extLst>
            <a:ext uri="{FF2B5EF4-FFF2-40B4-BE49-F238E27FC236}">
              <a16:creationId xmlns:a16="http://schemas.microsoft.com/office/drawing/2014/main" id="{A0663FB2-E9ED-434D-82A1-4B11236DB62B}"/>
            </a:ext>
          </a:extLst>
        </xdr:cNvPr>
        <xdr:cNvCxnSpPr/>
      </xdr:nvCxnSpPr>
      <xdr:spPr>
        <a:xfrm flipV="1">
          <a:off x="12814300" y="14182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73" name="n_1aveValue【消防施設】&#10;有形固定資産減価償却率">
          <a:extLst>
            <a:ext uri="{FF2B5EF4-FFF2-40B4-BE49-F238E27FC236}">
              <a16:creationId xmlns:a16="http://schemas.microsoft.com/office/drawing/2014/main" id="{9A7DBB4A-A30D-40E5-BCBC-2563628E55E2}"/>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574" name="n_2aveValue【消防施設】&#10;有形固定資産減価償却率">
          <a:extLst>
            <a:ext uri="{FF2B5EF4-FFF2-40B4-BE49-F238E27FC236}">
              <a16:creationId xmlns:a16="http://schemas.microsoft.com/office/drawing/2014/main" id="{ABAD7A05-B947-44EF-92D7-85E4ACDD9AAB}"/>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84472</xdr:rowOff>
    </xdr:from>
    <xdr:ext cx="405111" cy="259045"/>
    <xdr:sp macro="" textlink="">
      <xdr:nvSpPr>
        <xdr:cNvPr id="575" name="n_3aveValue【消防施設】&#10;有形固定資産減価償却率">
          <a:extLst>
            <a:ext uri="{FF2B5EF4-FFF2-40B4-BE49-F238E27FC236}">
              <a16:creationId xmlns:a16="http://schemas.microsoft.com/office/drawing/2014/main" id="{2F4AD29C-3663-45BC-AD56-86C61FF24E3B}"/>
            </a:ext>
          </a:extLst>
        </xdr:cNvPr>
        <xdr:cNvSpPr txBox="1"/>
      </xdr:nvSpPr>
      <xdr:spPr>
        <a:xfrm>
          <a:off x="13500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576" name="n_4aveValue【消防施設】&#10;有形固定資産減価償却率">
          <a:extLst>
            <a:ext uri="{FF2B5EF4-FFF2-40B4-BE49-F238E27FC236}">
              <a16:creationId xmlns:a16="http://schemas.microsoft.com/office/drawing/2014/main" id="{E320ED32-2E68-4EA0-A478-DF50996574F2}"/>
            </a:ext>
          </a:extLst>
        </xdr:cNvPr>
        <xdr:cNvSpPr txBox="1"/>
      </xdr:nvSpPr>
      <xdr:spPr>
        <a:xfrm>
          <a:off x="12611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577" name="n_1mainValue【消防施設】&#10;有形固定資産減価償却率">
          <a:extLst>
            <a:ext uri="{FF2B5EF4-FFF2-40B4-BE49-F238E27FC236}">
              <a16:creationId xmlns:a16="http://schemas.microsoft.com/office/drawing/2014/main" id="{1BCD2DBE-EB68-47FD-A6BD-00F85E71ED87}"/>
            </a:ext>
          </a:extLst>
        </xdr:cNvPr>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144797</xdr:rowOff>
    </xdr:from>
    <xdr:ext cx="405111" cy="259045"/>
    <xdr:sp macro="" textlink="">
      <xdr:nvSpPr>
        <xdr:cNvPr id="578" name="n_2mainValue【消防施設】&#10;有形固定資産減価償却率">
          <a:extLst>
            <a:ext uri="{FF2B5EF4-FFF2-40B4-BE49-F238E27FC236}">
              <a16:creationId xmlns:a16="http://schemas.microsoft.com/office/drawing/2014/main" id="{41FE19FE-8D75-4EEE-8C88-4BBC37E4CC59}"/>
            </a:ext>
          </a:extLst>
        </xdr:cNvPr>
        <xdr:cNvSpPr txBox="1"/>
      </xdr:nvSpPr>
      <xdr:spPr>
        <a:xfrm>
          <a:off x="14389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165752</xdr:rowOff>
    </xdr:from>
    <xdr:ext cx="405111" cy="259045"/>
    <xdr:sp macro="" textlink="">
      <xdr:nvSpPr>
        <xdr:cNvPr id="579" name="n_3mainValue【消防施設】&#10;有形固定資産減価償却率">
          <a:extLst>
            <a:ext uri="{FF2B5EF4-FFF2-40B4-BE49-F238E27FC236}">
              <a16:creationId xmlns:a16="http://schemas.microsoft.com/office/drawing/2014/main" id="{4D548E0C-1D28-4784-B22F-627F0A796D08}"/>
            </a:ext>
          </a:extLst>
        </xdr:cNvPr>
        <xdr:cNvSpPr txBox="1"/>
      </xdr:nvSpPr>
      <xdr:spPr>
        <a:xfrm>
          <a:off x="13500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36213</xdr:rowOff>
    </xdr:from>
    <xdr:ext cx="405111" cy="259045"/>
    <xdr:sp macro="" textlink="">
      <xdr:nvSpPr>
        <xdr:cNvPr id="580" name="n_4mainValue【消防施設】&#10;有形固定資産減価償却率">
          <a:extLst>
            <a:ext uri="{FF2B5EF4-FFF2-40B4-BE49-F238E27FC236}">
              <a16:creationId xmlns:a16="http://schemas.microsoft.com/office/drawing/2014/main" id="{5237A452-7981-45CD-BFDF-75C76DF9685C}"/>
            </a:ext>
          </a:extLst>
        </xdr:cNvPr>
        <xdr:cNvSpPr txBox="1"/>
      </xdr:nvSpPr>
      <xdr:spPr>
        <a:xfrm>
          <a:off x="12611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4354A7C5-ECF0-486F-A33C-84EA024F21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DB4C7E66-9071-4018-A7C8-72BD120DBF1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33C7460D-A350-493E-B428-08E429EA085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EC9AE19B-91D2-425F-98F2-04FD77BB49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F68721B8-86C6-4310-87B8-B0D04AED4B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D9053D7E-B54A-4C82-9653-4A16137F8DC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979371F1-8AF9-485F-9B1F-AAD0944C608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CB4FBA72-2A05-4373-87F7-92FA4677196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9CF37033-B669-49E9-805E-85BC3ECFE13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F72D75B9-A68E-4CF7-8CE9-9DD1F785943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EC231A0D-CE08-46DF-8096-4491894F5B6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E465AB53-07FB-4F19-A4E6-F76AA5F026F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6E23BEAF-FCB8-435E-B428-18D9919E973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044876EC-F837-42DC-BFB9-FA15579EFDB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616BBC91-F16F-4CEE-9BBB-515292437FD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65DE7CA2-525D-408F-9C85-C9C3DC51067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FF25986C-A512-414B-9389-97B8545CF94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E6B5897C-5128-4FD6-AE74-290EC502717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453F6697-5945-4C57-AB8F-4C5C6CFC55B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1B1331F0-00E6-48E1-8856-77B775BCEFA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EEDE3C96-87E2-4C8C-BC39-4AFC87363C6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2" name="直線コネクタ 601">
          <a:extLst>
            <a:ext uri="{FF2B5EF4-FFF2-40B4-BE49-F238E27FC236}">
              <a16:creationId xmlns:a16="http://schemas.microsoft.com/office/drawing/2014/main" id="{FC7E205C-A9DF-4910-B310-5384973C9E21}"/>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3" name="【消防施設】&#10;一人当たり面積最小値テキスト">
          <a:extLst>
            <a:ext uri="{FF2B5EF4-FFF2-40B4-BE49-F238E27FC236}">
              <a16:creationId xmlns:a16="http://schemas.microsoft.com/office/drawing/2014/main" id="{BE6D65B0-0D89-4805-AE6A-5E848ED3602B}"/>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4" name="直線コネクタ 603">
          <a:extLst>
            <a:ext uri="{FF2B5EF4-FFF2-40B4-BE49-F238E27FC236}">
              <a16:creationId xmlns:a16="http://schemas.microsoft.com/office/drawing/2014/main" id="{B72B6A8B-26AC-4456-89D3-7D9BAF72F560}"/>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5" name="【消防施設】&#10;一人当たり面積最大値テキスト">
          <a:extLst>
            <a:ext uri="{FF2B5EF4-FFF2-40B4-BE49-F238E27FC236}">
              <a16:creationId xmlns:a16="http://schemas.microsoft.com/office/drawing/2014/main" id="{3D5AE2CB-04A9-40AF-8D43-2E0A88F9C1CB}"/>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06" name="直線コネクタ 605">
          <a:extLst>
            <a:ext uri="{FF2B5EF4-FFF2-40B4-BE49-F238E27FC236}">
              <a16:creationId xmlns:a16="http://schemas.microsoft.com/office/drawing/2014/main" id="{627ED1E1-FC7B-42C4-A6BB-249B8C0D6ED6}"/>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607" name="【消防施設】&#10;一人当たり面積平均値テキスト">
          <a:extLst>
            <a:ext uri="{FF2B5EF4-FFF2-40B4-BE49-F238E27FC236}">
              <a16:creationId xmlns:a16="http://schemas.microsoft.com/office/drawing/2014/main" id="{ACF6C8F6-BADC-44F8-8399-F656B4AEA72A}"/>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08" name="フローチャート: 判断 607">
          <a:extLst>
            <a:ext uri="{FF2B5EF4-FFF2-40B4-BE49-F238E27FC236}">
              <a16:creationId xmlns:a16="http://schemas.microsoft.com/office/drawing/2014/main" id="{20326E82-930E-4EE2-91C2-D7C5A9800EBE}"/>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09" name="フローチャート: 判断 608">
          <a:extLst>
            <a:ext uri="{FF2B5EF4-FFF2-40B4-BE49-F238E27FC236}">
              <a16:creationId xmlns:a16="http://schemas.microsoft.com/office/drawing/2014/main" id="{34B2366B-DA44-45F5-8698-71751958658A}"/>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10" name="フローチャート: 判断 609">
          <a:extLst>
            <a:ext uri="{FF2B5EF4-FFF2-40B4-BE49-F238E27FC236}">
              <a16:creationId xmlns:a16="http://schemas.microsoft.com/office/drawing/2014/main" id="{011CF7BB-75D9-4236-AD52-9610B9306910}"/>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97943</xdr:rowOff>
    </xdr:from>
    <xdr:to>
      <xdr:col>102</xdr:col>
      <xdr:colOff>165100</xdr:colOff>
      <xdr:row>86</xdr:row>
      <xdr:rowOff>28093</xdr:rowOff>
    </xdr:to>
    <xdr:sp macro="" textlink="">
      <xdr:nvSpPr>
        <xdr:cNvPr id="611" name="フローチャート: 判断 610">
          <a:extLst>
            <a:ext uri="{FF2B5EF4-FFF2-40B4-BE49-F238E27FC236}">
              <a16:creationId xmlns:a16="http://schemas.microsoft.com/office/drawing/2014/main" id="{CC8032CA-B67B-424E-AF98-7D6F935A214E}"/>
            </a:ext>
          </a:extLst>
        </xdr:cNvPr>
        <xdr:cNvSpPr/>
      </xdr:nvSpPr>
      <xdr:spPr>
        <a:xfrm>
          <a:off x="19494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612" name="フローチャート: 判断 611">
          <a:extLst>
            <a:ext uri="{FF2B5EF4-FFF2-40B4-BE49-F238E27FC236}">
              <a16:creationId xmlns:a16="http://schemas.microsoft.com/office/drawing/2014/main" id="{FA50543E-6D23-4C02-8291-D3DB4D5354AD}"/>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10B5789F-B306-4E2B-819B-63E119D3F4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A5FBC96F-F7D9-4E46-94E1-DC98D2D0825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E036222F-92DF-4A3A-8C2A-7924438BF68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18688FF-E960-41A9-B77D-428660B70AD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B947AE00-B18F-467D-BC69-A8F943032B6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86513</xdr:rowOff>
    </xdr:from>
    <xdr:to>
      <xdr:col>116</xdr:col>
      <xdr:colOff>114300</xdr:colOff>
      <xdr:row>86</xdr:row>
      <xdr:rowOff>16663</xdr:rowOff>
    </xdr:to>
    <xdr:sp macro="" textlink="">
      <xdr:nvSpPr>
        <xdr:cNvPr id="618" name="楕円 617">
          <a:extLst>
            <a:ext uri="{FF2B5EF4-FFF2-40B4-BE49-F238E27FC236}">
              <a16:creationId xmlns:a16="http://schemas.microsoft.com/office/drawing/2014/main" id="{E38A5C6C-EA97-4A53-9AF1-0A4AEEA655D8}"/>
            </a:ext>
          </a:extLst>
        </xdr:cNvPr>
        <xdr:cNvSpPr/>
      </xdr:nvSpPr>
      <xdr:spPr>
        <a:xfrm>
          <a:off x="22110700" y="14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30650</xdr:rowOff>
    </xdr:from>
    <xdr:ext cx="469744" cy="259045"/>
    <xdr:sp macro="" textlink="">
      <xdr:nvSpPr>
        <xdr:cNvPr id="619" name="【消防施設】&#10;一人当たり面積該当値テキスト">
          <a:extLst>
            <a:ext uri="{FF2B5EF4-FFF2-40B4-BE49-F238E27FC236}">
              <a16:creationId xmlns:a16="http://schemas.microsoft.com/office/drawing/2014/main" id="{92C18EAC-AF6A-4A07-8394-8EC4045E03F3}"/>
            </a:ext>
          </a:extLst>
        </xdr:cNvPr>
        <xdr:cNvSpPr txBox="1"/>
      </xdr:nvSpPr>
      <xdr:spPr>
        <a:xfrm>
          <a:off x="22199600" y="1460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620" name="楕円 619">
          <a:extLst>
            <a:ext uri="{FF2B5EF4-FFF2-40B4-BE49-F238E27FC236}">
              <a16:creationId xmlns:a16="http://schemas.microsoft.com/office/drawing/2014/main" id="{2EFCEF0B-F349-4244-9A74-E6391241524D}"/>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137313</xdr:rowOff>
    </xdr:from>
    <xdr:to>
      <xdr:col>116</xdr:col>
      <xdr:colOff>63500</xdr:colOff>
      <xdr:row>85</xdr:row>
      <xdr:rowOff>140970</xdr:rowOff>
    </xdr:to>
    <xdr:cxnSp macro="">
      <xdr:nvCxnSpPr>
        <xdr:cNvPr id="621" name="直線コネクタ 620">
          <a:extLst>
            <a:ext uri="{FF2B5EF4-FFF2-40B4-BE49-F238E27FC236}">
              <a16:creationId xmlns:a16="http://schemas.microsoft.com/office/drawing/2014/main" id="{D815E8AA-04D9-4FAA-8A4A-4345878D6F95}"/>
            </a:ext>
          </a:extLst>
        </xdr:cNvPr>
        <xdr:cNvCxnSpPr/>
      </xdr:nvCxnSpPr>
      <xdr:spPr>
        <a:xfrm flipV="1">
          <a:off x="21323300" y="14710563"/>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114402</xdr:rowOff>
    </xdr:from>
    <xdr:to>
      <xdr:col>107</xdr:col>
      <xdr:colOff>101600</xdr:colOff>
      <xdr:row>86</xdr:row>
      <xdr:rowOff>44552</xdr:rowOff>
    </xdr:to>
    <xdr:sp macro="" textlink="">
      <xdr:nvSpPr>
        <xdr:cNvPr id="622" name="楕円 621">
          <a:extLst>
            <a:ext uri="{FF2B5EF4-FFF2-40B4-BE49-F238E27FC236}">
              <a16:creationId xmlns:a16="http://schemas.microsoft.com/office/drawing/2014/main" id="{6589AAD3-972B-40D5-8A0F-D2CA85559FC3}"/>
            </a:ext>
          </a:extLst>
        </xdr:cNvPr>
        <xdr:cNvSpPr/>
      </xdr:nvSpPr>
      <xdr:spPr>
        <a:xfrm>
          <a:off x="20383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165202</xdr:rowOff>
    </xdr:to>
    <xdr:cxnSp macro="">
      <xdr:nvCxnSpPr>
        <xdr:cNvPr id="623" name="直線コネクタ 622">
          <a:extLst>
            <a:ext uri="{FF2B5EF4-FFF2-40B4-BE49-F238E27FC236}">
              <a16:creationId xmlns:a16="http://schemas.microsoft.com/office/drawing/2014/main" id="{8891D2EE-52FD-4A34-899D-4A7B2FD1DBE4}"/>
            </a:ext>
          </a:extLst>
        </xdr:cNvPr>
        <xdr:cNvCxnSpPr/>
      </xdr:nvCxnSpPr>
      <xdr:spPr>
        <a:xfrm flipV="1">
          <a:off x="20434300" y="14714220"/>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125831</xdr:rowOff>
    </xdr:from>
    <xdr:to>
      <xdr:col>102</xdr:col>
      <xdr:colOff>165100</xdr:colOff>
      <xdr:row>86</xdr:row>
      <xdr:rowOff>55981</xdr:rowOff>
    </xdr:to>
    <xdr:sp macro="" textlink="">
      <xdr:nvSpPr>
        <xdr:cNvPr id="624" name="楕円 623">
          <a:extLst>
            <a:ext uri="{FF2B5EF4-FFF2-40B4-BE49-F238E27FC236}">
              <a16:creationId xmlns:a16="http://schemas.microsoft.com/office/drawing/2014/main" id="{64BFBCFE-23B2-4FBF-9448-B27A3EE8C9EF}"/>
            </a:ext>
          </a:extLst>
        </xdr:cNvPr>
        <xdr:cNvSpPr/>
      </xdr:nvSpPr>
      <xdr:spPr>
        <a:xfrm>
          <a:off x="19494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165202</xdr:rowOff>
    </xdr:from>
    <xdr:to>
      <xdr:col>107</xdr:col>
      <xdr:colOff>50800</xdr:colOff>
      <xdr:row>86</xdr:row>
      <xdr:rowOff>5181</xdr:rowOff>
    </xdr:to>
    <xdr:cxnSp macro="">
      <xdr:nvCxnSpPr>
        <xdr:cNvPr id="625" name="直線コネクタ 624">
          <a:extLst>
            <a:ext uri="{FF2B5EF4-FFF2-40B4-BE49-F238E27FC236}">
              <a16:creationId xmlns:a16="http://schemas.microsoft.com/office/drawing/2014/main" id="{43622167-1DF1-46E0-B5E8-C71F7D722082}"/>
            </a:ext>
          </a:extLst>
        </xdr:cNvPr>
        <xdr:cNvCxnSpPr/>
      </xdr:nvCxnSpPr>
      <xdr:spPr>
        <a:xfrm flipV="1">
          <a:off x="19545300" y="1473845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126288</xdr:rowOff>
    </xdr:from>
    <xdr:to>
      <xdr:col>98</xdr:col>
      <xdr:colOff>38100</xdr:colOff>
      <xdr:row>86</xdr:row>
      <xdr:rowOff>56438</xdr:rowOff>
    </xdr:to>
    <xdr:sp macro="" textlink="">
      <xdr:nvSpPr>
        <xdr:cNvPr id="626" name="楕円 625">
          <a:extLst>
            <a:ext uri="{FF2B5EF4-FFF2-40B4-BE49-F238E27FC236}">
              <a16:creationId xmlns:a16="http://schemas.microsoft.com/office/drawing/2014/main" id="{E503B615-0E8B-495D-9D58-FA53F3BFDFFF}"/>
            </a:ext>
          </a:extLst>
        </xdr:cNvPr>
        <xdr:cNvSpPr/>
      </xdr:nvSpPr>
      <xdr:spPr>
        <a:xfrm>
          <a:off x="186055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5181</xdr:rowOff>
    </xdr:from>
    <xdr:to>
      <xdr:col>102</xdr:col>
      <xdr:colOff>114300</xdr:colOff>
      <xdr:row>86</xdr:row>
      <xdr:rowOff>5638</xdr:rowOff>
    </xdr:to>
    <xdr:cxnSp macro="">
      <xdr:nvCxnSpPr>
        <xdr:cNvPr id="627" name="直線コネクタ 626">
          <a:extLst>
            <a:ext uri="{FF2B5EF4-FFF2-40B4-BE49-F238E27FC236}">
              <a16:creationId xmlns:a16="http://schemas.microsoft.com/office/drawing/2014/main" id="{3FB1D21E-D1ED-4DA3-9D2F-E8234A1BCE64}"/>
            </a:ext>
          </a:extLst>
        </xdr:cNvPr>
        <xdr:cNvCxnSpPr/>
      </xdr:nvCxnSpPr>
      <xdr:spPr>
        <a:xfrm flipV="1">
          <a:off x="18656300" y="1474988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28" name="n_1aveValue【消防施設】&#10;一人当たり面積">
          <a:extLst>
            <a:ext uri="{FF2B5EF4-FFF2-40B4-BE49-F238E27FC236}">
              <a16:creationId xmlns:a16="http://schemas.microsoft.com/office/drawing/2014/main" id="{9F8FDDD6-B3AB-480F-8B92-1D8B3DCC59D4}"/>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629" name="n_2aveValue【消防施設】&#10;一人当たり面積">
          <a:extLst>
            <a:ext uri="{FF2B5EF4-FFF2-40B4-BE49-F238E27FC236}">
              <a16:creationId xmlns:a16="http://schemas.microsoft.com/office/drawing/2014/main" id="{9D54E84E-7AEA-48BA-A210-71B3899682C7}"/>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44620</xdr:rowOff>
    </xdr:from>
    <xdr:ext cx="469744" cy="259045"/>
    <xdr:sp macro="" textlink="">
      <xdr:nvSpPr>
        <xdr:cNvPr id="630" name="n_3aveValue【消防施設】&#10;一人当たり面積">
          <a:extLst>
            <a:ext uri="{FF2B5EF4-FFF2-40B4-BE49-F238E27FC236}">
              <a16:creationId xmlns:a16="http://schemas.microsoft.com/office/drawing/2014/main" id="{49921629-178A-4E0B-8D10-B1F1A7C217E7}"/>
            </a:ext>
          </a:extLst>
        </xdr:cNvPr>
        <xdr:cNvSpPr txBox="1"/>
      </xdr:nvSpPr>
      <xdr:spPr>
        <a:xfrm>
          <a:off x="19310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631" name="n_4aveValue【消防施設】&#10;一人当たり面積">
          <a:extLst>
            <a:ext uri="{FF2B5EF4-FFF2-40B4-BE49-F238E27FC236}">
              <a16:creationId xmlns:a16="http://schemas.microsoft.com/office/drawing/2014/main" id="{13ABD25C-5EE0-4CCA-9978-52A7944F6F52}"/>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632" name="n_1mainValue【消防施設】&#10;一人当たり面積">
          <a:extLst>
            <a:ext uri="{FF2B5EF4-FFF2-40B4-BE49-F238E27FC236}">
              <a16:creationId xmlns:a16="http://schemas.microsoft.com/office/drawing/2014/main" id="{CBA4F604-81F0-4950-800A-EE706626EFF0}"/>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35679</xdr:rowOff>
    </xdr:from>
    <xdr:ext cx="469744" cy="259045"/>
    <xdr:sp macro="" textlink="">
      <xdr:nvSpPr>
        <xdr:cNvPr id="633" name="n_2mainValue【消防施設】&#10;一人当たり面積">
          <a:extLst>
            <a:ext uri="{FF2B5EF4-FFF2-40B4-BE49-F238E27FC236}">
              <a16:creationId xmlns:a16="http://schemas.microsoft.com/office/drawing/2014/main" id="{1C9D11EE-BA5C-401D-86AC-E83A85F6B87E}"/>
            </a:ext>
          </a:extLst>
        </xdr:cNvPr>
        <xdr:cNvSpPr txBox="1"/>
      </xdr:nvSpPr>
      <xdr:spPr>
        <a:xfrm>
          <a:off x="20199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47108</xdr:rowOff>
    </xdr:from>
    <xdr:ext cx="469744" cy="259045"/>
    <xdr:sp macro="" textlink="">
      <xdr:nvSpPr>
        <xdr:cNvPr id="634" name="n_3mainValue【消防施設】&#10;一人当たり面積">
          <a:extLst>
            <a:ext uri="{FF2B5EF4-FFF2-40B4-BE49-F238E27FC236}">
              <a16:creationId xmlns:a16="http://schemas.microsoft.com/office/drawing/2014/main" id="{9962AE39-9C4F-40A0-9811-6B823B28DAB0}"/>
            </a:ext>
          </a:extLst>
        </xdr:cNvPr>
        <xdr:cNvSpPr txBox="1"/>
      </xdr:nvSpPr>
      <xdr:spPr>
        <a:xfrm>
          <a:off x="19310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47565</xdr:rowOff>
    </xdr:from>
    <xdr:ext cx="469744" cy="259045"/>
    <xdr:sp macro="" textlink="">
      <xdr:nvSpPr>
        <xdr:cNvPr id="635" name="n_4mainValue【消防施設】&#10;一人当たり面積">
          <a:extLst>
            <a:ext uri="{FF2B5EF4-FFF2-40B4-BE49-F238E27FC236}">
              <a16:creationId xmlns:a16="http://schemas.microsoft.com/office/drawing/2014/main" id="{9994541F-840A-4584-BD3D-6C78DB56ECB5}"/>
            </a:ext>
          </a:extLst>
        </xdr:cNvPr>
        <xdr:cNvSpPr txBox="1"/>
      </xdr:nvSpPr>
      <xdr:spPr>
        <a:xfrm>
          <a:off x="18421427" y="1479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1CA06EF1-DA1F-4737-A15D-03A586BCD6C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E70915CB-7B0F-4BF1-9963-0936166C2EF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1ECB8828-C145-435F-A04A-EC82179404D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55B758BE-9C06-49E3-BF07-19433335B2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9F6FCAA1-96E0-4BAE-8706-74125A3F7B6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BF2886D7-6ECC-422F-BAE2-AF083CB301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9A94702B-3D77-4419-984D-7EA537ABEF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B794BC78-6812-4D25-B474-E9C99947630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8973BD0F-22AB-45F4-9BF7-07F646C13E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8F0EFC1B-E4ED-41DD-921B-01B86B6CA76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55404435-57DC-4880-A071-C5A0D25591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1B55CE8D-5D81-4BBA-98E2-45FCD238BB1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A13AE9B8-411C-443F-A02C-C98652E1B1B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486992B9-B84A-40A6-B2BB-B3E372E27A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BA0E16A2-3677-4BED-849B-DDB698E9855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7DAAABD1-9A67-4C72-895A-07DA9F4DCAE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5515A8FD-7CD3-4F44-A8C2-1072AB7F7CB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DEF3D038-3C67-4375-9B56-1BB5FEF3567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CC75D49E-6FD5-408E-BA78-11873966ABF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AE1CC398-D4A3-4A50-B9CF-A7C0650C63F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9F2EF774-0E8D-4311-A0D9-91EF00CBABB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1B868885-A4BD-4563-B2D4-E8F88F57F6E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5E2065A8-6984-462A-B672-68CA028F760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BBF3FECA-B631-4C61-8102-F386F410B2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DC41336B-D6E1-453F-AC97-CD7015C6A8D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1" name="直線コネクタ 660">
          <a:extLst>
            <a:ext uri="{FF2B5EF4-FFF2-40B4-BE49-F238E27FC236}">
              <a16:creationId xmlns:a16="http://schemas.microsoft.com/office/drawing/2014/main" id="{0D126F44-0603-4433-979D-73F7EA797BD6}"/>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庁舎】&#10;有形固定資産減価償却率最小値テキスト">
          <a:extLst>
            <a:ext uri="{FF2B5EF4-FFF2-40B4-BE49-F238E27FC236}">
              <a16:creationId xmlns:a16="http://schemas.microsoft.com/office/drawing/2014/main" id="{C013D43D-E289-4A21-8F99-F9A3ED3D889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a:extLst>
            <a:ext uri="{FF2B5EF4-FFF2-40B4-BE49-F238E27FC236}">
              <a16:creationId xmlns:a16="http://schemas.microsoft.com/office/drawing/2014/main" id="{44A6544B-7AF4-4DD5-BE21-085FB4FF3C7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4" name="【庁舎】&#10;有形固定資産減価償却率最大値テキスト">
          <a:extLst>
            <a:ext uri="{FF2B5EF4-FFF2-40B4-BE49-F238E27FC236}">
              <a16:creationId xmlns:a16="http://schemas.microsoft.com/office/drawing/2014/main" id="{93409480-7112-4921-A9D6-7B421904FA53}"/>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5" name="直線コネクタ 664">
          <a:extLst>
            <a:ext uri="{FF2B5EF4-FFF2-40B4-BE49-F238E27FC236}">
              <a16:creationId xmlns:a16="http://schemas.microsoft.com/office/drawing/2014/main" id="{5769A022-9561-4053-99AB-41C8ED8DB839}"/>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121393</xdr:rowOff>
    </xdr:from>
    <xdr:ext cx="405111" cy="259045"/>
    <xdr:sp macro="" textlink="">
      <xdr:nvSpPr>
        <xdr:cNvPr id="666" name="【庁舎】&#10;有形固定資産減価償却率平均値テキスト">
          <a:extLst>
            <a:ext uri="{FF2B5EF4-FFF2-40B4-BE49-F238E27FC236}">
              <a16:creationId xmlns:a16="http://schemas.microsoft.com/office/drawing/2014/main" id="{56DB5A1F-A64F-4623-B65F-34F4416063D6}"/>
            </a:ext>
          </a:extLst>
        </xdr:cNvPr>
        <xdr:cNvSpPr txBox="1"/>
      </xdr:nvSpPr>
      <xdr:spPr>
        <a:xfrm>
          <a:off x="16357600" y="1795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67" name="フローチャート: 判断 666">
          <a:extLst>
            <a:ext uri="{FF2B5EF4-FFF2-40B4-BE49-F238E27FC236}">
              <a16:creationId xmlns:a16="http://schemas.microsoft.com/office/drawing/2014/main" id="{72F3E654-FC8E-40AF-92F5-0D2EE1AB4D0A}"/>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68" name="フローチャート: 判断 667">
          <a:extLst>
            <a:ext uri="{FF2B5EF4-FFF2-40B4-BE49-F238E27FC236}">
              <a16:creationId xmlns:a16="http://schemas.microsoft.com/office/drawing/2014/main" id="{17870C1C-CA62-45BF-AE9D-9687EBFCD5AE}"/>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69" name="フローチャート: 判断 668">
          <a:extLst>
            <a:ext uri="{FF2B5EF4-FFF2-40B4-BE49-F238E27FC236}">
              <a16:creationId xmlns:a16="http://schemas.microsoft.com/office/drawing/2014/main" id="{F0D800CD-1655-4F86-91DF-3A43290AB110}"/>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670" name="フローチャート: 判断 669">
          <a:extLst>
            <a:ext uri="{FF2B5EF4-FFF2-40B4-BE49-F238E27FC236}">
              <a16:creationId xmlns:a16="http://schemas.microsoft.com/office/drawing/2014/main" id="{E1D36DE1-0E18-462E-AAA5-C576B620BBFF}"/>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671" name="フローチャート: 判断 670">
          <a:extLst>
            <a:ext uri="{FF2B5EF4-FFF2-40B4-BE49-F238E27FC236}">
              <a16:creationId xmlns:a16="http://schemas.microsoft.com/office/drawing/2014/main" id="{2E08D7B6-FB16-44D1-9CFA-961A5916577A}"/>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F86688F-1010-409B-AF9C-1A41F45ED26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EB8140D5-BAA3-454F-A234-6E31899F69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70393A13-28AB-48EA-9204-FC664C983A3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B970BC3-8737-41CC-AAF0-925845272A5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AA71F49-102D-4EF8-823A-D1659AFE80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677" name="楕円 676">
          <a:extLst>
            <a:ext uri="{FF2B5EF4-FFF2-40B4-BE49-F238E27FC236}">
              <a16:creationId xmlns:a16="http://schemas.microsoft.com/office/drawing/2014/main" id="{ED0341A8-DC55-4BC5-81BB-99AC24B3A43F}"/>
            </a:ext>
          </a:extLst>
        </xdr:cNvPr>
        <xdr:cNvSpPr/>
      </xdr:nvSpPr>
      <xdr:spPr>
        <a:xfrm>
          <a:off x="162687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167476</xdr:rowOff>
    </xdr:from>
    <xdr:ext cx="405111" cy="259045"/>
    <xdr:sp macro="" textlink="">
      <xdr:nvSpPr>
        <xdr:cNvPr id="678" name="【庁舎】&#10;有形固定資産減価償却率該当値テキスト">
          <a:extLst>
            <a:ext uri="{FF2B5EF4-FFF2-40B4-BE49-F238E27FC236}">
              <a16:creationId xmlns:a16="http://schemas.microsoft.com/office/drawing/2014/main" id="{9A681524-3511-47AE-BC18-C3471CA68E26}"/>
            </a:ext>
          </a:extLst>
        </xdr:cNvPr>
        <xdr:cNvSpPr txBox="1"/>
      </xdr:nvSpPr>
      <xdr:spPr>
        <a:xfrm>
          <a:off x="16357600" y="1765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4173</xdr:rowOff>
    </xdr:from>
    <xdr:to>
      <xdr:col>81</xdr:col>
      <xdr:colOff>101600</xdr:colOff>
      <xdr:row>104</xdr:row>
      <xdr:rowOff>105773</xdr:rowOff>
    </xdr:to>
    <xdr:sp macro="" textlink="">
      <xdr:nvSpPr>
        <xdr:cNvPr id="679" name="楕円 678">
          <a:extLst>
            <a:ext uri="{FF2B5EF4-FFF2-40B4-BE49-F238E27FC236}">
              <a16:creationId xmlns:a16="http://schemas.microsoft.com/office/drawing/2014/main" id="{61269C62-B173-40C6-9F01-F6DE6F441A1F}"/>
            </a:ext>
          </a:extLst>
        </xdr:cNvPr>
        <xdr:cNvSpPr/>
      </xdr:nvSpPr>
      <xdr:spPr>
        <a:xfrm>
          <a:off x="15430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23949</xdr:rowOff>
    </xdr:from>
    <xdr:to>
      <xdr:col>85</xdr:col>
      <xdr:colOff>127000</xdr:colOff>
      <xdr:row>104</xdr:row>
      <xdr:rowOff>54973</xdr:rowOff>
    </xdr:to>
    <xdr:cxnSp macro="">
      <xdr:nvCxnSpPr>
        <xdr:cNvPr id="680" name="直線コネクタ 679">
          <a:extLst>
            <a:ext uri="{FF2B5EF4-FFF2-40B4-BE49-F238E27FC236}">
              <a16:creationId xmlns:a16="http://schemas.microsoft.com/office/drawing/2014/main" id="{E5C5D982-ED49-44BD-AFB2-E308C3397848}"/>
            </a:ext>
          </a:extLst>
        </xdr:cNvPr>
        <xdr:cNvCxnSpPr/>
      </xdr:nvCxnSpPr>
      <xdr:spPr>
        <a:xfrm flipV="1">
          <a:off x="15481300" y="1785474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136434</xdr:rowOff>
    </xdr:from>
    <xdr:to>
      <xdr:col>76</xdr:col>
      <xdr:colOff>165100</xdr:colOff>
      <xdr:row>104</xdr:row>
      <xdr:rowOff>66584</xdr:rowOff>
    </xdr:to>
    <xdr:sp macro="" textlink="">
      <xdr:nvSpPr>
        <xdr:cNvPr id="681" name="楕円 680">
          <a:extLst>
            <a:ext uri="{FF2B5EF4-FFF2-40B4-BE49-F238E27FC236}">
              <a16:creationId xmlns:a16="http://schemas.microsoft.com/office/drawing/2014/main" id="{40B0A97A-4A91-4235-90AF-C981A3DEB545}"/>
            </a:ext>
          </a:extLst>
        </xdr:cNvPr>
        <xdr:cNvSpPr/>
      </xdr:nvSpPr>
      <xdr:spPr>
        <a:xfrm>
          <a:off x="14541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15784</xdr:rowOff>
    </xdr:from>
    <xdr:to>
      <xdr:col>81</xdr:col>
      <xdr:colOff>50800</xdr:colOff>
      <xdr:row>104</xdr:row>
      <xdr:rowOff>54973</xdr:rowOff>
    </xdr:to>
    <xdr:cxnSp macro="">
      <xdr:nvCxnSpPr>
        <xdr:cNvPr id="682" name="直線コネクタ 681">
          <a:extLst>
            <a:ext uri="{FF2B5EF4-FFF2-40B4-BE49-F238E27FC236}">
              <a16:creationId xmlns:a16="http://schemas.microsoft.com/office/drawing/2014/main" id="{750C4705-D49F-4335-A288-3EF729C0CBB0}"/>
            </a:ext>
          </a:extLst>
        </xdr:cNvPr>
        <xdr:cNvCxnSpPr/>
      </xdr:nvCxnSpPr>
      <xdr:spPr>
        <a:xfrm>
          <a:off x="14592300" y="1784658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97245</xdr:rowOff>
    </xdr:from>
    <xdr:to>
      <xdr:col>72</xdr:col>
      <xdr:colOff>38100</xdr:colOff>
      <xdr:row>104</xdr:row>
      <xdr:rowOff>27395</xdr:rowOff>
    </xdr:to>
    <xdr:sp macro="" textlink="">
      <xdr:nvSpPr>
        <xdr:cNvPr id="683" name="楕円 682">
          <a:extLst>
            <a:ext uri="{FF2B5EF4-FFF2-40B4-BE49-F238E27FC236}">
              <a16:creationId xmlns:a16="http://schemas.microsoft.com/office/drawing/2014/main" id="{2FEB7925-9931-477F-AF7F-A62C818E133F}"/>
            </a:ext>
          </a:extLst>
        </xdr:cNvPr>
        <xdr:cNvSpPr/>
      </xdr:nvSpPr>
      <xdr:spPr>
        <a:xfrm>
          <a:off x="13652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148045</xdr:rowOff>
    </xdr:from>
    <xdr:to>
      <xdr:col>76</xdr:col>
      <xdr:colOff>114300</xdr:colOff>
      <xdr:row>104</xdr:row>
      <xdr:rowOff>15784</xdr:rowOff>
    </xdr:to>
    <xdr:cxnSp macro="">
      <xdr:nvCxnSpPr>
        <xdr:cNvPr id="684" name="直線コネクタ 683">
          <a:extLst>
            <a:ext uri="{FF2B5EF4-FFF2-40B4-BE49-F238E27FC236}">
              <a16:creationId xmlns:a16="http://schemas.microsoft.com/office/drawing/2014/main" id="{FF9B601B-10C9-4ED0-BECC-F750253D61AD}"/>
            </a:ext>
          </a:extLst>
        </xdr:cNvPr>
        <xdr:cNvCxnSpPr/>
      </xdr:nvCxnSpPr>
      <xdr:spPr>
        <a:xfrm>
          <a:off x="13703300" y="1780739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90714</xdr:rowOff>
    </xdr:from>
    <xdr:to>
      <xdr:col>67</xdr:col>
      <xdr:colOff>101600</xdr:colOff>
      <xdr:row>104</xdr:row>
      <xdr:rowOff>20864</xdr:rowOff>
    </xdr:to>
    <xdr:sp macro="" textlink="">
      <xdr:nvSpPr>
        <xdr:cNvPr id="685" name="楕円 684">
          <a:extLst>
            <a:ext uri="{FF2B5EF4-FFF2-40B4-BE49-F238E27FC236}">
              <a16:creationId xmlns:a16="http://schemas.microsoft.com/office/drawing/2014/main" id="{AF9B183F-1940-4BEA-937E-52FD5F5B33F0}"/>
            </a:ext>
          </a:extLst>
        </xdr:cNvPr>
        <xdr:cNvSpPr/>
      </xdr:nvSpPr>
      <xdr:spPr>
        <a:xfrm>
          <a:off x="12763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141514</xdr:rowOff>
    </xdr:from>
    <xdr:to>
      <xdr:col>71</xdr:col>
      <xdr:colOff>177800</xdr:colOff>
      <xdr:row>103</xdr:row>
      <xdr:rowOff>148045</xdr:rowOff>
    </xdr:to>
    <xdr:cxnSp macro="">
      <xdr:nvCxnSpPr>
        <xdr:cNvPr id="686" name="直線コネクタ 685">
          <a:extLst>
            <a:ext uri="{FF2B5EF4-FFF2-40B4-BE49-F238E27FC236}">
              <a16:creationId xmlns:a16="http://schemas.microsoft.com/office/drawing/2014/main" id="{21339476-DA75-4938-AD92-F0F4644A91CE}"/>
            </a:ext>
          </a:extLst>
        </xdr:cNvPr>
        <xdr:cNvCxnSpPr/>
      </xdr:nvCxnSpPr>
      <xdr:spPr>
        <a:xfrm>
          <a:off x="12814300" y="1780086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56078</xdr:rowOff>
    </xdr:from>
    <xdr:ext cx="405111" cy="259045"/>
    <xdr:sp macro="" textlink="">
      <xdr:nvSpPr>
        <xdr:cNvPr id="687" name="n_1aveValue【庁舎】&#10;有形固定資産減価償却率">
          <a:extLst>
            <a:ext uri="{FF2B5EF4-FFF2-40B4-BE49-F238E27FC236}">
              <a16:creationId xmlns:a16="http://schemas.microsoft.com/office/drawing/2014/main" id="{6B0A6E56-9C2B-44DA-846E-50A3FC0C9B55}"/>
            </a:ext>
          </a:extLst>
        </xdr:cNvPr>
        <xdr:cNvSpPr txBox="1"/>
      </xdr:nvSpPr>
      <xdr:spPr>
        <a:xfrm>
          <a:off x="15266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688" name="n_2aveValue【庁舎】&#10;有形固定資産減価償却率">
          <a:extLst>
            <a:ext uri="{FF2B5EF4-FFF2-40B4-BE49-F238E27FC236}">
              <a16:creationId xmlns:a16="http://schemas.microsoft.com/office/drawing/2014/main" id="{67FEF787-82DE-4BC8-A64B-81234FC5D97B}"/>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92001</xdr:rowOff>
    </xdr:from>
    <xdr:ext cx="405111" cy="259045"/>
    <xdr:sp macro="" textlink="">
      <xdr:nvSpPr>
        <xdr:cNvPr id="689" name="n_3aveValue【庁舎】&#10;有形固定資産減価償却率">
          <a:extLst>
            <a:ext uri="{FF2B5EF4-FFF2-40B4-BE49-F238E27FC236}">
              <a16:creationId xmlns:a16="http://schemas.microsoft.com/office/drawing/2014/main" id="{5551BC7E-F877-4FDC-A6A9-5C39E1AB19C9}"/>
            </a:ext>
          </a:extLst>
        </xdr:cNvPr>
        <xdr:cNvSpPr txBox="1"/>
      </xdr:nvSpPr>
      <xdr:spPr>
        <a:xfrm>
          <a:off x="13500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690" name="n_4aveValue【庁舎】&#10;有形固定資産減価償却率">
          <a:extLst>
            <a:ext uri="{FF2B5EF4-FFF2-40B4-BE49-F238E27FC236}">
              <a16:creationId xmlns:a16="http://schemas.microsoft.com/office/drawing/2014/main" id="{9670E582-7192-4152-B771-55E43554F0A0}"/>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122300</xdr:rowOff>
    </xdr:from>
    <xdr:ext cx="405111" cy="259045"/>
    <xdr:sp macro="" textlink="">
      <xdr:nvSpPr>
        <xdr:cNvPr id="691" name="n_1mainValue【庁舎】&#10;有形固定資産減価償却率">
          <a:extLst>
            <a:ext uri="{FF2B5EF4-FFF2-40B4-BE49-F238E27FC236}">
              <a16:creationId xmlns:a16="http://schemas.microsoft.com/office/drawing/2014/main" id="{ED95871C-A867-4167-98ED-4E2AD924B32F}"/>
            </a:ext>
          </a:extLst>
        </xdr:cNvPr>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83111</xdr:rowOff>
    </xdr:from>
    <xdr:ext cx="405111" cy="259045"/>
    <xdr:sp macro="" textlink="">
      <xdr:nvSpPr>
        <xdr:cNvPr id="692" name="n_2mainValue【庁舎】&#10;有形固定資産減価償却率">
          <a:extLst>
            <a:ext uri="{FF2B5EF4-FFF2-40B4-BE49-F238E27FC236}">
              <a16:creationId xmlns:a16="http://schemas.microsoft.com/office/drawing/2014/main" id="{155709F6-7AF5-4FA8-8E04-5FA30BB79731}"/>
            </a:ext>
          </a:extLst>
        </xdr:cNvPr>
        <xdr:cNvSpPr txBox="1"/>
      </xdr:nvSpPr>
      <xdr:spPr>
        <a:xfrm>
          <a:off x="14389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43922</xdr:rowOff>
    </xdr:from>
    <xdr:ext cx="405111" cy="259045"/>
    <xdr:sp macro="" textlink="">
      <xdr:nvSpPr>
        <xdr:cNvPr id="693" name="n_3mainValue【庁舎】&#10;有形固定資産減価償却率">
          <a:extLst>
            <a:ext uri="{FF2B5EF4-FFF2-40B4-BE49-F238E27FC236}">
              <a16:creationId xmlns:a16="http://schemas.microsoft.com/office/drawing/2014/main" id="{6171A3CB-AD98-4A52-A11F-45FAB3EEC422}"/>
            </a:ext>
          </a:extLst>
        </xdr:cNvPr>
        <xdr:cNvSpPr txBox="1"/>
      </xdr:nvSpPr>
      <xdr:spPr>
        <a:xfrm>
          <a:off x="135007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37391</xdr:rowOff>
    </xdr:from>
    <xdr:ext cx="405111" cy="259045"/>
    <xdr:sp macro="" textlink="">
      <xdr:nvSpPr>
        <xdr:cNvPr id="694" name="n_4mainValue【庁舎】&#10;有形固定資産減価償却率">
          <a:extLst>
            <a:ext uri="{FF2B5EF4-FFF2-40B4-BE49-F238E27FC236}">
              <a16:creationId xmlns:a16="http://schemas.microsoft.com/office/drawing/2014/main" id="{740A33BC-C5E8-4FD5-93A5-6890F424F87D}"/>
            </a:ext>
          </a:extLst>
        </xdr:cNvPr>
        <xdr:cNvSpPr txBox="1"/>
      </xdr:nvSpPr>
      <xdr:spPr>
        <a:xfrm>
          <a:off x="12611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85FE8935-82EA-42BA-A4AA-F280FB674AA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7998CAF4-3785-4AD4-9FCD-E84371D0CE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9DBBEB74-9B57-4F33-85A6-F290F8F3FB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39E2F06E-4354-45F8-9360-A6A628414FE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857F859-6D40-4226-AAA0-D6324F60489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2E555DE8-1A81-4E02-B7DE-0570E2E95D0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A3BF8922-7E54-4C77-8EA8-421D2060CF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3E949B40-D065-4EDB-BBB2-BAD478E1B3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8250865D-23C1-4DC0-AEF3-2B745391737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9A7B997F-8B5C-4383-A892-23CC1959EF1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D512BB92-C3AE-47C9-8872-CF57DEA49CC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76B27107-43FD-43B6-AFBE-268D86D5547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F1585724-1ACF-4287-BA70-6AD187F1C97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38FAD577-1AAD-4080-BC7B-20FA6D4D5BA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DF1F718D-9814-441B-B8CB-9F31EDD0150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CA6763D4-8E41-422F-9C9D-D31940E541E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581217CA-D45E-43E3-96EE-DDFF53D3C91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587E0C6B-D714-4118-9831-98C9BE57379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6B6EA435-90B7-4C68-844C-29C934BE84B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DCBCE966-C45E-4B0F-BF7E-C4570B72669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CBCFBE05-E53A-434B-A5F1-98259FB601A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AF3DB657-82DC-4B60-BA74-B49AADA9496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EA3E0ABF-5BB9-4C30-8AF6-CCFA8CD1627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829EDB5A-E670-4223-BAFF-D11AD838E9F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5BAB1A38-F329-4841-B5E7-0A52CB9B519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0" name="直線コネクタ 719">
          <a:extLst>
            <a:ext uri="{FF2B5EF4-FFF2-40B4-BE49-F238E27FC236}">
              <a16:creationId xmlns:a16="http://schemas.microsoft.com/office/drawing/2014/main" id="{735C1618-629B-492B-A7E0-1B3689655C3C}"/>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1" name="【庁舎】&#10;一人当たり面積最小値テキスト">
          <a:extLst>
            <a:ext uri="{FF2B5EF4-FFF2-40B4-BE49-F238E27FC236}">
              <a16:creationId xmlns:a16="http://schemas.microsoft.com/office/drawing/2014/main" id="{C191159D-F03A-4301-BDD5-BC216198790B}"/>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2" name="直線コネクタ 721">
          <a:extLst>
            <a:ext uri="{FF2B5EF4-FFF2-40B4-BE49-F238E27FC236}">
              <a16:creationId xmlns:a16="http://schemas.microsoft.com/office/drawing/2014/main" id="{F80E637C-30E3-432A-A094-5D49AC344AFA}"/>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3" name="【庁舎】&#10;一人当たり面積最大値テキスト">
          <a:extLst>
            <a:ext uri="{FF2B5EF4-FFF2-40B4-BE49-F238E27FC236}">
              <a16:creationId xmlns:a16="http://schemas.microsoft.com/office/drawing/2014/main" id="{492A4211-64BA-48D3-A98F-4D1A49A7157F}"/>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4" name="直線コネクタ 723">
          <a:extLst>
            <a:ext uri="{FF2B5EF4-FFF2-40B4-BE49-F238E27FC236}">
              <a16:creationId xmlns:a16="http://schemas.microsoft.com/office/drawing/2014/main" id="{FCDDD54A-A830-4B71-85FA-EF93F95EAF0C}"/>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25" name="【庁舎】&#10;一人当たり面積平均値テキスト">
          <a:extLst>
            <a:ext uri="{FF2B5EF4-FFF2-40B4-BE49-F238E27FC236}">
              <a16:creationId xmlns:a16="http://schemas.microsoft.com/office/drawing/2014/main" id="{25F5D5B6-EAEC-483C-B806-6DACE5D1A311}"/>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6" name="フローチャート: 判断 725">
          <a:extLst>
            <a:ext uri="{FF2B5EF4-FFF2-40B4-BE49-F238E27FC236}">
              <a16:creationId xmlns:a16="http://schemas.microsoft.com/office/drawing/2014/main" id="{21586897-89A0-48BC-ADD9-71A8E4C4A513}"/>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7" name="フローチャート: 判断 726">
          <a:extLst>
            <a:ext uri="{FF2B5EF4-FFF2-40B4-BE49-F238E27FC236}">
              <a16:creationId xmlns:a16="http://schemas.microsoft.com/office/drawing/2014/main" id="{5E503CD6-8111-44E6-B8ED-C19697292A0F}"/>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28" name="フローチャート: 判断 727">
          <a:extLst>
            <a:ext uri="{FF2B5EF4-FFF2-40B4-BE49-F238E27FC236}">
              <a16:creationId xmlns:a16="http://schemas.microsoft.com/office/drawing/2014/main" id="{75A9EB77-439F-4C6D-8CD5-52EE9662360C}"/>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729" name="フローチャート: 判断 728">
          <a:extLst>
            <a:ext uri="{FF2B5EF4-FFF2-40B4-BE49-F238E27FC236}">
              <a16:creationId xmlns:a16="http://schemas.microsoft.com/office/drawing/2014/main" id="{0210B9E0-06C6-4BC2-B533-39965D5B685A}"/>
            </a:ext>
          </a:extLst>
        </xdr:cNvPr>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730" name="フローチャート: 判断 729">
          <a:extLst>
            <a:ext uri="{FF2B5EF4-FFF2-40B4-BE49-F238E27FC236}">
              <a16:creationId xmlns:a16="http://schemas.microsoft.com/office/drawing/2014/main" id="{335F9D3D-E0E9-4698-9AFE-4B5D530A9F7C}"/>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D1B21F8-5CE6-4F19-8668-BCBA1E7516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9A05E34-F4F6-48EB-AEB3-AEC0E5E15A4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15041A8-DC8C-4710-B3B0-A6CAD9A27CA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E2DD300-AF02-4E75-A987-A1D9126608A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C3D6722-A174-4CAA-A488-9DB4C11A92F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99423</xdr:rowOff>
    </xdr:from>
    <xdr:to>
      <xdr:col>116</xdr:col>
      <xdr:colOff>114300</xdr:colOff>
      <xdr:row>105</xdr:row>
      <xdr:rowOff>29573</xdr:rowOff>
    </xdr:to>
    <xdr:sp macro="" textlink="">
      <xdr:nvSpPr>
        <xdr:cNvPr id="736" name="楕円 735">
          <a:extLst>
            <a:ext uri="{FF2B5EF4-FFF2-40B4-BE49-F238E27FC236}">
              <a16:creationId xmlns:a16="http://schemas.microsoft.com/office/drawing/2014/main" id="{CD76AE1A-24FF-453B-A9BB-DE0443A73F69}"/>
            </a:ext>
          </a:extLst>
        </xdr:cNvPr>
        <xdr:cNvSpPr/>
      </xdr:nvSpPr>
      <xdr:spPr>
        <a:xfrm>
          <a:off x="22110700" y="1793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122300</xdr:rowOff>
    </xdr:from>
    <xdr:ext cx="469744" cy="259045"/>
    <xdr:sp macro="" textlink="">
      <xdr:nvSpPr>
        <xdr:cNvPr id="737" name="【庁舎】&#10;一人当たり面積該当値テキスト">
          <a:extLst>
            <a:ext uri="{FF2B5EF4-FFF2-40B4-BE49-F238E27FC236}">
              <a16:creationId xmlns:a16="http://schemas.microsoft.com/office/drawing/2014/main" id="{FAFA27B5-56AA-4699-9024-14F9B614859C}"/>
            </a:ext>
          </a:extLst>
        </xdr:cNvPr>
        <xdr:cNvSpPr txBox="1"/>
      </xdr:nvSpPr>
      <xdr:spPr>
        <a:xfrm>
          <a:off x="22199600"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127726</xdr:rowOff>
    </xdr:from>
    <xdr:to>
      <xdr:col>112</xdr:col>
      <xdr:colOff>38100</xdr:colOff>
      <xdr:row>105</xdr:row>
      <xdr:rowOff>57876</xdr:rowOff>
    </xdr:to>
    <xdr:sp macro="" textlink="">
      <xdr:nvSpPr>
        <xdr:cNvPr id="738" name="楕円 737">
          <a:extLst>
            <a:ext uri="{FF2B5EF4-FFF2-40B4-BE49-F238E27FC236}">
              <a16:creationId xmlns:a16="http://schemas.microsoft.com/office/drawing/2014/main" id="{A3ADC178-3A0C-4741-BC2E-4B9DFCEE2605}"/>
            </a:ext>
          </a:extLst>
        </xdr:cNvPr>
        <xdr:cNvSpPr/>
      </xdr:nvSpPr>
      <xdr:spPr>
        <a:xfrm>
          <a:off x="21272500" y="179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150223</xdr:rowOff>
    </xdr:from>
    <xdr:to>
      <xdr:col>116</xdr:col>
      <xdr:colOff>63500</xdr:colOff>
      <xdr:row>105</xdr:row>
      <xdr:rowOff>7076</xdr:rowOff>
    </xdr:to>
    <xdr:cxnSp macro="">
      <xdr:nvCxnSpPr>
        <xdr:cNvPr id="739" name="直線コネクタ 738">
          <a:extLst>
            <a:ext uri="{FF2B5EF4-FFF2-40B4-BE49-F238E27FC236}">
              <a16:creationId xmlns:a16="http://schemas.microsoft.com/office/drawing/2014/main" id="{554EE357-31BF-4982-8350-9E67439A39C4}"/>
            </a:ext>
          </a:extLst>
        </xdr:cNvPr>
        <xdr:cNvCxnSpPr/>
      </xdr:nvCxnSpPr>
      <xdr:spPr>
        <a:xfrm flipV="1">
          <a:off x="21323300" y="17981023"/>
          <a:ext cx="8382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148408</xdr:rowOff>
    </xdr:from>
    <xdr:to>
      <xdr:col>107</xdr:col>
      <xdr:colOff>101600</xdr:colOff>
      <xdr:row>105</xdr:row>
      <xdr:rowOff>78558</xdr:rowOff>
    </xdr:to>
    <xdr:sp macro="" textlink="">
      <xdr:nvSpPr>
        <xdr:cNvPr id="740" name="楕円 739">
          <a:extLst>
            <a:ext uri="{FF2B5EF4-FFF2-40B4-BE49-F238E27FC236}">
              <a16:creationId xmlns:a16="http://schemas.microsoft.com/office/drawing/2014/main" id="{A69D59E5-215A-4185-A822-1874CDE5B96B}"/>
            </a:ext>
          </a:extLst>
        </xdr:cNvPr>
        <xdr:cNvSpPr/>
      </xdr:nvSpPr>
      <xdr:spPr>
        <a:xfrm>
          <a:off x="20383500" y="179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7076</xdr:rowOff>
    </xdr:from>
    <xdr:to>
      <xdr:col>111</xdr:col>
      <xdr:colOff>177800</xdr:colOff>
      <xdr:row>105</xdr:row>
      <xdr:rowOff>27758</xdr:rowOff>
    </xdr:to>
    <xdr:cxnSp macro="">
      <xdr:nvCxnSpPr>
        <xdr:cNvPr id="741" name="直線コネクタ 740">
          <a:extLst>
            <a:ext uri="{FF2B5EF4-FFF2-40B4-BE49-F238E27FC236}">
              <a16:creationId xmlns:a16="http://schemas.microsoft.com/office/drawing/2014/main" id="{A09157FE-A1EA-46DE-BD7D-BC4354EC7C71}"/>
            </a:ext>
          </a:extLst>
        </xdr:cNvPr>
        <xdr:cNvCxnSpPr/>
      </xdr:nvCxnSpPr>
      <xdr:spPr>
        <a:xfrm flipV="1">
          <a:off x="20434300" y="1800932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164737</xdr:rowOff>
    </xdr:from>
    <xdr:to>
      <xdr:col>102</xdr:col>
      <xdr:colOff>165100</xdr:colOff>
      <xdr:row>105</xdr:row>
      <xdr:rowOff>94887</xdr:rowOff>
    </xdr:to>
    <xdr:sp macro="" textlink="">
      <xdr:nvSpPr>
        <xdr:cNvPr id="742" name="楕円 741">
          <a:extLst>
            <a:ext uri="{FF2B5EF4-FFF2-40B4-BE49-F238E27FC236}">
              <a16:creationId xmlns:a16="http://schemas.microsoft.com/office/drawing/2014/main" id="{796F4DE7-B3D6-4742-ADDB-DBBB01C4C884}"/>
            </a:ext>
          </a:extLst>
        </xdr:cNvPr>
        <xdr:cNvSpPr/>
      </xdr:nvSpPr>
      <xdr:spPr>
        <a:xfrm>
          <a:off x="19494500" y="179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27758</xdr:rowOff>
    </xdr:from>
    <xdr:to>
      <xdr:col>107</xdr:col>
      <xdr:colOff>50800</xdr:colOff>
      <xdr:row>105</xdr:row>
      <xdr:rowOff>44087</xdr:rowOff>
    </xdr:to>
    <xdr:cxnSp macro="">
      <xdr:nvCxnSpPr>
        <xdr:cNvPr id="743" name="直線コネクタ 742">
          <a:extLst>
            <a:ext uri="{FF2B5EF4-FFF2-40B4-BE49-F238E27FC236}">
              <a16:creationId xmlns:a16="http://schemas.microsoft.com/office/drawing/2014/main" id="{7BB7F730-03C2-4744-BE64-FEDBEAA5F06E}"/>
            </a:ext>
          </a:extLst>
        </xdr:cNvPr>
        <xdr:cNvCxnSpPr/>
      </xdr:nvCxnSpPr>
      <xdr:spPr>
        <a:xfrm flipV="1">
          <a:off x="19545300" y="180300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7438</xdr:rowOff>
    </xdr:from>
    <xdr:to>
      <xdr:col>98</xdr:col>
      <xdr:colOff>38100</xdr:colOff>
      <xdr:row>105</xdr:row>
      <xdr:rowOff>109038</xdr:rowOff>
    </xdr:to>
    <xdr:sp macro="" textlink="">
      <xdr:nvSpPr>
        <xdr:cNvPr id="744" name="楕円 743">
          <a:extLst>
            <a:ext uri="{FF2B5EF4-FFF2-40B4-BE49-F238E27FC236}">
              <a16:creationId xmlns:a16="http://schemas.microsoft.com/office/drawing/2014/main" id="{F1EC4E78-9724-4341-A3F2-FEAFA722B725}"/>
            </a:ext>
          </a:extLst>
        </xdr:cNvPr>
        <xdr:cNvSpPr/>
      </xdr:nvSpPr>
      <xdr:spPr>
        <a:xfrm>
          <a:off x="18605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44087</xdr:rowOff>
    </xdr:from>
    <xdr:to>
      <xdr:col>102</xdr:col>
      <xdr:colOff>114300</xdr:colOff>
      <xdr:row>105</xdr:row>
      <xdr:rowOff>58238</xdr:rowOff>
    </xdr:to>
    <xdr:cxnSp macro="">
      <xdr:nvCxnSpPr>
        <xdr:cNvPr id="745" name="直線コネクタ 744">
          <a:extLst>
            <a:ext uri="{FF2B5EF4-FFF2-40B4-BE49-F238E27FC236}">
              <a16:creationId xmlns:a16="http://schemas.microsoft.com/office/drawing/2014/main" id="{1BF77CBF-26C1-469B-92E6-DA0808D20DF7}"/>
            </a:ext>
          </a:extLst>
        </xdr:cNvPr>
        <xdr:cNvCxnSpPr/>
      </xdr:nvCxnSpPr>
      <xdr:spPr>
        <a:xfrm flipV="1">
          <a:off x="18656300" y="18046337"/>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746" name="n_1aveValue【庁舎】&#10;一人当たり面積">
          <a:extLst>
            <a:ext uri="{FF2B5EF4-FFF2-40B4-BE49-F238E27FC236}">
              <a16:creationId xmlns:a16="http://schemas.microsoft.com/office/drawing/2014/main" id="{8453EA80-A664-424B-86C0-40D4F2ACB709}"/>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747" name="n_2aveValue【庁舎】&#10;一人当たり面積">
          <a:extLst>
            <a:ext uri="{FF2B5EF4-FFF2-40B4-BE49-F238E27FC236}">
              <a16:creationId xmlns:a16="http://schemas.microsoft.com/office/drawing/2014/main" id="{F3C848F0-2A6F-42AE-BC1E-48498DB9BE93}"/>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147519</xdr:rowOff>
    </xdr:from>
    <xdr:ext cx="469744" cy="259045"/>
    <xdr:sp macro="" textlink="">
      <xdr:nvSpPr>
        <xdr:cNvPr id="748" name="n_3aveValue【庁舎】&#10;一人当たり面積">
          <a:extLst>
            <a:ext uri="{FF2B5EF4-FFF2-40B4-BE49-F238E27FC236}">
              <a16:creationId xmlns:a16="http://schemas.microsoft.com/office/drawing/2014/main" id="{510688D3-A2F6-4BCA-B340-06A7D297CB22}"/>
            </a:ext>
          </a:extLst>
        </xdr:cNvPr>
        <xdr:cNvSpPr txBox="1"/>
      </xdr:nvSpPr>
      <xdr:spPr>
        <a:xfrm>
          <a:off x="19310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macro="" textlink="">
      <xdr:nvSpPr>
        <xdr:cNvPr id="749" name="n_4aveValue【庁舎】&#10;一人当たり面積">
          <a:extLst>
            <a:ext uri="{FF2B5EF4-FFF2-40B4-BE49-F238E27FC236}">
              <a16:creationId xmlns:a16="http://schemas.microsoft.com/office/drawing/2014/main" id="{CE0CAE2E-C30A-41AA-B7A3-315244FE51C1}"/>
            </a:ext>
          </a:extLst>
        </xdr:cNvPr>
        <xdr:cNvSpPr txBox="1"/>
      </xdr:nvSpPr>
      <xdr:spPr>
        <a:xfrm>
          <a:off x="18421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74403</xdr:rowOff>
    </xdr:from>
    <xdr:ext cx="469744" cy="259045"/>
    <xdr:sp macro="" textlink="">
      <xdr:nvSpPr>
        <xdr:cNvPr id="750" name="n_1mainValue【庁舎】&#10;一人当たり面積">
          <a:extLst>
            <a:ext uri="{FF2B5EF4-FFF2-40B4-BE49-F238E27FC236}">
              <a16:creationId xmlns:a16="http://schemas.microsoft.com/office/drawing/2014/main" id="{9FC376BB-266A-4AE4-AE6A-0090DF5D70D6}"/>
            </a:ext>
          </a:extLst>
        </xdr:cNvPr>
        <xdr:cNvSpPr txBox="1"/>
      </xdr:nvSpPr>
      <xdr:spPr>
        <a:xfrm>
          <a:off x="21075727" y="17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95085</xdr:rowOff>
    </xdr:from>
    <xdr:ext cx="469744" cy="259045"/>
    <xdr:sp macro="" textlink="">
      <xdr:nvSpPr>
        <xdr:cNvPr id="751" name="n_2mainValue【庁舎】&#10;一人当たり面積">
          <a:extLst>
            <a:ext uri="{FF2B5EF4-FFF2-40B4-BE49-F238E27FC236}">
              <a16:creationId xmlns:a16="http://schemas.microsoft.com/office/drawing/2014/main" id="{38418872-AB97-4AA3-89AD-0529520F0A77}"/>
            </a:ext>
          </a:extLst>
        </xdr:cNvPr>
        <xdr:cNvSpPr txBox="1"/>
      </xdr:nvSpPr>
      <xdr:spPr>
        <a:xfrm>
          <a:off x="20199427" y="177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111414</xdr:rowOff>
    </xdr:from>
    <xdr:ext cx="469744" cy="259045"/>
    <xdr:sp macro="" textlink="">
      <xdr:nvSpPr>
        <xdr:cNvPr id="752" name="n_3mainValue【庁舎】&#10;一人当たり面積">
          <a:extLst>
            <a:ext uri="{FF2B5EF4-FFF2-40B4-BE49-F238E27FC236}">
              <a16:creationId xmlns:a16="http://schemas.microsoft.com/office/drawing/2014/main" id="{5AE531A4-F6FE-443B-A225-FA423F017DBB}"/>
            </a:ext>
          </a:extLst>
        </xdr:cNvPr>
        <xdr:cNvSpPr txBox="1"/>
      </xdr:nvSpPr>
      <xdr:spPr>
        <a:xfrm>
          <a:off x="19310427" y="1777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125565</xdr:rowOff>
    </xdr:from>
    <xdr:ext cx="469744" cy="259045"/>
    <xdr:sp macro="" textlink="">
      <xdr:nvSpPr>
        <xdr:cNvPr id="753" name="n_4mainValue【庁舎】&#10;一人当たり面積">
          <a:extLst>
            <a:ext uri="{FF2B5EF4-FFF2-40B4-BE49-F238E27FC236}">
              <a16:creationId xmlns:a16="http://schemas.microsoft.com/office/drawing/2014/main" id="{1DECB40F-AFA1-4A5F-8EC2-1CEDC8DA5B86}"/>
            </a:ext>
          </a:extLst>
        </xdr:cNvPr>
        <xdr:cNvSpPr txBox="1"/>
      </xdr:nvSpPr>
      <xdr:spPr>
        <a:xfrm>
          <a:off x="18421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92A4828D-E354-4362-99FA-DD5F49897C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AB4FB106-A7D1-4A75-ABC1-3440DAEB4C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EEB0BBBB-095C-446D-B5E1-B93AD7D561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及び数値が無いもの以外では、全ての施設にいて県平均を上回っている。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については、類似団体内平均値と比較して償却率が高くなっており、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低くなっている。一般廃棄物処理施設については、宇城広域連合において消防本部の建て替えやクリーンセンターの更新等を行っている。一人当たりの面積については、類似団体と比較しても広く、国・県平均を大きく上回っているのは、本町が合併団体であり、重複する施設を有していることと、分庁方式を採用していることなどが主な要因となっている。今後は、美里町公共施設等マネジメント計画及び個別施設計画を基に各施設の長寿命化・改修・統合・除却等を行うとともに、後年度の財政負担に対応すべく公共施設整備基金の活用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9,062
8,976
144.00
8,543,193
7,925,204
237,946
4,462,138
7,785,917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人口の減少並びに高い高齢化率（老年人口割合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内２位・令和５年版熊本県人口推計調査より）、町内に経済のエンジンとなる産業の不存在等により財政基盤が弱いため、財政力指数は類似団体と比しても大きく下回っている。移住定住政策の推進により財政基盤のみならず、町の体力増強に努めるとともに、歳出面では行政サービス等の民間委託の実施等を行うことで行政の効率化に努め、財政の健全化を今後とも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近年増加傾向にて推移しているが、これは普通交付税の激変緩和措置期間に合わせて、合併特例債を活用し基金造成を行ったことで公債費が増嵩していることが主たる要因である。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今後中期的には震災関連の起債の償還の影響を見込んでおり 、長期的には宇城広域連合実施の大型事業に伴う公債費負担金の影響により高い水準を推移することが見込まれる。以上のように中長期的に固定的な費用負担が見込まれる状況であるため、新規の公債費については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また、普通交付税・臨時財政対策債との経常一般財源の減少による影響をうけ、前年度に比べ増加した。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63</xdr:row>
      <xdr:rowOff>32258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1778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63</xdr:row>
      <xdr:rowOff>102235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17784"/>
          <a:ext cx="889000" cy="1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63</xdr:row>
      <xdr:rowOff>102235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0117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63</xdr:row>
      <xdr:rowOff>99822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55325"/>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80518</xdr:rowOff>
    </xdr:from>
    <xdr:to>
      <xdr:col>11</xdr:col>
      <xdr:colOff>82550</xdr:colOff>
      <xdr:row>63</xdr:row>
      <xdr:rowOff>10668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20845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124985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5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37084</xdr:rowOff>
    </xdr:from>
    <xdr:to>
      <xdr:col>19</xdr:col>
      <xdr:colOff>184150</xdr:colOff>
      <xdr:row>62</xdr:row>
      <xdr:rowOff>138684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89552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物件費については、光熱水費・燃料費の原油価格高騰、昨年度まで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新型コロナウイルス感染症の蔓延防止のため中止・自粛していた事業等の復活、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および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新たな人事交流事業が実施されたことによる旅費等の増加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一方人件費については、退職金手当事務組合の制度改正により、定年等退職の特別負担金が減少した影響が大きく、減額となった。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総額でみると物件費の増額幅が大きく、前年度比増となった。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なお、今後は人件費についても増加していく見込みであることから、経費削減に努めなければならない。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94228</xdr:rowOff>
    </xdr:from>
    <xdr:to>
      <xdr:col>23</xdr:col>
      <xdr:colOff>133350</xdr:colOff>
      <xdr:row>81</xdr:row>
      <xdr:rowOff>125203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81678"/>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93796</xdr:rowOff>
    </xdr:from>
    <xdr:to>
      <xdr:col>19</xdr:col>
      <xdr:colOff>133350</xdr:colOff>
      <xdr:row>81</xdr:row>
      <xdr:rowOff>94228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1246"/>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71386</xdr:rowOff>
    </xdr:from>
    <xdr:to>
      <xdr:col>15</xdr:col>
      <xdr:colOff>82550</xdr:colOff>
      <xdr:row>81</xdr:row>
      <xdr:rowOff>93796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8836"/>
          <a:ext cx="889000" cy="2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63419</xdr:rowOff>
    </xdr:from>
    <xdr:to>
      <xdr:col>11</xdr:col>
      <xdr:colOff>31750</xdr:colOff>
      <xdr:row>81</xdr:row>
      <xdr:rowOff>71386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0869"/>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20470</xdr:rowOff>
    </xdr:from>
    <xdr:to>
      <xdr:col>11</xdr:col>
      <xdr:colOff>82550</xdr:colOff>
      <xdr:row>81</xdr:row>
      <xdr:rowOff>122070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132247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5071</xdr:rowOff>
    </xdr:from>
    <xdr:to>
      <xdr:col>7</xdr:col>
      <xdr:colOff>31750</xdr:colOff>
      <xdr:row>81</xdr:row>
      <xdr:rowOff>106671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116848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74403</xdr:rowOff>
    </xdr:from>
    <xdr:to>
      <xdr:col>23</xdr:col>
      <xdr:colOff>184150</xdr:colOff>
      <xdr:row>82</xdr:row>
      <xdr:rowOff>4553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6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167130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43428</xdr:rowOff>
    </xdr:from>
    <xdr:to>
      <xdr:col>19</xdr:col>
      <xdr:colOff>184150</xdr:colOff>
      <xdr:row>81</xdr:row>
      <xdr:rowOff>145028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155205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9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42996</xdr:rowOff>
    </xdr:from>
    <xdr:to>
      <xdr:col>15</xdr:col>
      <xdr:colOff>133350</xdr:colOff>
      <xdr:row>81</xdr:row>
      <xdr:rowOff>144596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154773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9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20586</xdr:rowOff>
    </xdr:from>
    <xdr:to>
      <xdr:col>11</xdr:col>
      <xdr:colOff>82550</xdr:colOff>
      <xdr:row>81</xdr:row>
      <xdr:rowOff>122186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106963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9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12619</xdr:rowOff>
    </xdr:from>
    <xdr:to>
      <xdr:col>7</xdr:col>
      <xdr:colOff>31750</xdr:colOff>
      <xdr:row>81</xdr:row>
      <xdr:rowOff>114219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98996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8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類似団体、全国町村平均をともに度下回る状況にあるが、今後も定員管理計画等に基づき、給与の適正化に努める。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15522</xdr:rowOff>
    </xdr:from>
    <xdr:to>
      <xdr:col>81</xdr:col>
      <xdr:colOff>44450</xdr:colOff>
      <xdr:row>84</xdr:row>
      <xdr:rowOff>15522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173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28928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160161</xdr:rowOff>
    </xdr:from>
    <xdr:to>
      <xdr:col>72</xdr:col>
      <xdr:colOff>203200</xdr:colOff>
      <xdr:row>84</xdr:row>
      <xdr:rowOff>28928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905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160161</xdr:rowOff>
    </xdr:from>
    <xdr:to>
      <xdr:col>68</xdr:col>
      <xdr:colOff>152400</xdr:colOff>
      <xdr:row>84</xdr:row>
      <xdr:rowOff>28928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905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149578</xdr:rowOff>
    </xdr:from>
    <xdr:to>
      <xdr:col>73</xdr:col>
      <xdr:colOff>44450</xdr:colOff>
      <xdr:row>84</xdr:row>
      <xdr:rowOff>79728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109361</xdr:rowOff>
    </xdr:from>
    <xdr:to>
      <xdr:col>68</xdr:col>
      <xdr:colOff>203200</xdr:colOff>
      <xdr:row>84</xdr:row>
      <xdr:rowOff>39511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49688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89905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ゴシック" panose="020B0609070205080204" pitchFamily="49" charset="-128"/>
              <a:ea typeface="ＭＳ ゴシック" panose="020B0609070205080204" pitchFamily="49" charset="-128"/>
            </a:rPr>
            <a:t>　前年度に比べ、職員数が増加したことに加え、町内人口の減少幅が大きいこともあり、人員の減少を行わなければ「人口</a:t>
          </a:r>
          <a:r>
            <a:rPr lang="en-US" altLang="ja-JP" sz="1300">
              <a:effectLst/>
              <a:latin typeface="ＭＳ ゴシック" panose="020B0609070205080204" pitchFamily="49" charset="-128"/>
              <a:ea typeface="ＭＳ ゴシック" panose="020B0609070205080204" pitchFamily="49" charset="-128"/>
            </a:rPr>
            <a:t>1,000</a:t>
          </a:r>
          <a:r>
            <a:rPr lang="ja-JP" altLang="en-US" sz="1300">
              <a:effectLst/>
              <a:latin typeface="ＭＳ ゴシック" panose="020B0609070205080204" pitchFamily="49" charset="-128"/>
              <a:ea typeface="ＭＳ ゴシック" panose="020B0609070205080204" pitchFamily="49" charset="-128"/>
            </a:rPr>
            <a:t>人当たり職員数」は増加する環境にある。</a:t>
          </a:r>
        </a:p>
        <a:p>
          <a:r>
            <a:rPr lang="ja-JP" altLang="en-US" sz="1300">
              <a:effectLst/>
              <a:latin typeface="ＭＳ ゴシック" panose="020B0609070205080204" pitchFamily="49" charset="-128"/>
              <a:ea typeface="ＭＳ ゴシック" panose="020B0609070205080204" pitchFamily="49" charset="-128"/>
            </a:rPr>
            <a:t>　庁舎の分庁方式や給食調理の自校方式の見直し等今後、本町の地域性によりを考慮しつつ住民サービスの維持を大前提に、負担が過大とならないよう検討を行っていく。</a:t>
          </a: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84909</xdr:rowOff>
    </xdr:from>
    <xdr:to>
      <xdr:col>81</xdr:col>
      <xdr:colOff>44450</xdr:colOff>
      <xdr:row>61</xdr:row>
      <xdr:rowOff>126964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43359"/>
          <a:ext cx="8382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57331</xdr:rowOff>
    </xdr:from>
    <xdr:to>
      <xdr:col>77</xdr:col>
      <xdr:colOff>44450</xdr:colOff>
      <xdr:row>61</xdr:row>
      <xdr:rowOff>84909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1578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7003</xdr:rowOff>
    </xdr:from>
    <xdr:to>
      <xdr:col>72</xdr:col>
      <xdr:colOff>203200</xdr:colOff>
      <xdr:row>61</xdr:row>
      <xdr:rowOff>57331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65453"/>
          <a:ext cx="889000" cy="5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160528</xdr:rowOff>
    </xdr:from>
    <xdr:to>
      <xdr:col>68</xdr:col>
      <xdr:colOff>152400</xdr:colOff>
      <xdr:row>61</xdr:row>
      <xdr:rowOff>7003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47528"/>
          <a:ext cx="889000" cy="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152255</xdr:rowOff>
    </xdr:from>
    <xdr:to>
      <xdr:col>68</xdr:col>
      <xdr:colOff>203200</xdr:colOff>
      <xdr:row>60</xdr:row>
      <xdr:rowOff>82405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6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92582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3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137777</xdr:rowOff>
    </xdr:from>
    <xdr:to>
      <xdr:col>64</xdr:col>
      <xdr:colOff>152400</xdr:colOff>
      <xdr:row>60</xdr:row>
      <xdr:rowOff>67927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78104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76164</xdr:rowOff>
    </xdr:from>
    <xdr:to>
      <xdr:col>81</xdr:col>
      <xdr:colOff>95250</xdr:colOff>
      <xdr:row>62</xdr:row>
      <xdr:rowOff>6314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48241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34109</xdr:rowOff>
    </xdr:from>
    <xdr:to>
      <xdr:col>77</xdr:col>
      <xdr:colOff>95250</xdr:colOff>
      <xdr:row>61</xdr:row>
      <xdr:rowOff>135709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120486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6531</xdr:rowOff>
    </xdr:from>
    <xdr:to>
      <xdr:col>73</xdr:col>
      <xdr:colOff>44450</xdr:colOff>
      <xdr:row>61</xdr:row>
      <xdr:rowOff>108131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92908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127653</xdr:rowOff>
    </xdr:from>
    <xdr:to>
      <xdr:col>68</xdr:col>
      <xdr:colOff>203200</xdr:colOff>
      <xdr:row>61</xdr:row>
      <xdr:rowOff>57803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1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42580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0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109728</xdr:rowOff>
    </xdr:from>
    <xdr:to>
      <xdr:col>64</xdr:col>
      <xdr:colOff>152400</xdr:colOff>
      <xdr:row>61</xdr:row>
      <xdr:rowOff>39878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24655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実質公債費比率については平成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年度に取り組んだ財政改革による公債費抑制の効果により減少傾向にあったが、平成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年の熊本地震等災害関連の公債費の償還及び平成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造成を行っている合併特例債に係る基金造成分等の償還の影響により悪化傾向にある。今後、宇城広域連合において実施されている大型建設事業に伴う元利償還金の増加が見込まれる状況にあり数年間は悪化傾向が続くものと思われるため、今後も有利な起債の活用等による負担の軽減を図る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37592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5256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23114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52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170434</xdr:rowOff>
    </xdr:from>
    <xdr:to>
      <xdr:col>72</xdr:col>
      <xdr:colOff>203200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2843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40</xdr:row>
      <xdr:rowOff>170434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1395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158242</xdr:rowOff>
    </xdr:from>
    <xdr:to>
      <xdr:col>81</xdr:col>
      <xdr:colOff>95250</xdr:colOff>
      <xdr:row>41</xdr:row>
      <xdr:rowOff>88392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3319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6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119634</xdr:rowOff>
    </xdr:from>
    <xdr:to>
      <xdr:col>68</xdr:col>
      <xdr:colOff>203200</xdr:colOff>
      <xdr:row>41</xdr:row>
      <xdr:rowOff>49784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59961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充当可能財源の維持により将来負担比率は低水準を維持している。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今後宇城広域連合による大型事業の財源としている起債のために、組合等負担等見込額の増加が見込まれるため、支出状況を注視し財政の健全化に引き続き努める必要がある。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9,062
8,976
144.00
8,543,193
7,925,204
237,946
4,462,138
7,785,917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人件費は昨年度と比べ</a:t>
          </a:r>
          <a:r>
            <a:rPr kumimoji="1" lang="en-US" altLang="ja-JP" sz="1300">
              <a:latin typeface="ＭＳ ゴシック" panose="020B0609070205080204" pitchFamily="49" charset="-128"/>
              <a:ea typeface="ＭＳ ゴシック" panose="020B0609070205080204" pitchFamily="49" charset="-128"/>
            </a:rPr>
            <a:t>0.5</a:t>
          </a:r>
          <a:r>
            <a:rPr kumimoji="1" lang="ja-JP" altLang="en-US" sz="1300">
              <a:latin typeface="ＭＳ ゴシック" panose="020B0609070205080204" pitchFamily="49" charset="-128"/>
              <a:ea typeface="ＭＳ ゴシック" panose="020B0609070205080204" pitchFamily="49" charset="-128"/>
            </a:rPr>
            <a:t>ポイント増加している。職員の</a:t>
          </a:r>
          <a:r>
            <a:rPr kumimoji="1" lang="en-US" altLang="ja-JP" sz="1300">
              <a:latin typeface="ＭＳ ゴシック" panose="020B0609070205080204" pitchFamily="49" charset="-128"/>
              <a:ea typeface="ＭＳ ゴシック" panose="020B0609070205080204" pitchFamily="49" charset="-128"/>
            </a:rPr>
            <a:t>1</a:t>
          </a:r>
          <a:r>
            <a:rPr kumimoji="1" lang="ja-JP" altLang="en-US" sz="1300">
              <a:latin typeface="ＭＳ ゴシック" panose="020B0609070205080204" pitchFamily="49" charset="-128"/>
              <a:ea typeface="ＭＳ ゴシック" panose="020B0609070205080204" pitchFamily="49" charset="-128"/>
            </a:rPr>
            <a:t>名増となっていることが要因として挙げられる。</a:t>
          </a:r>
        </a:p>
        <a:p>
          <a:r>
            <a:rPr kumimoji="1" lang="ja-JP" altLang="en-US" sz="1300">
              <a:latin typeface="ＭＳ ゴシック" panose="020B0609070205080204" pitchFamily="49" charset="-128"/>
              <a:ea typeface="ＭＳ ゴシック" panose="020B0609070205080204" pitchFamily="49" charset="-128"/>
            </a:rPr>
            <a:t>　令和５年度より定年延長制度が開始となるため、増加すると考えられるが、今後も民間委託で効率化を図る業務、職員が必要な業務の精査をする。</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00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00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36</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昨年に比べ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ポイントの増加している。これは、原油価格高騰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の影響が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大きいと考えられる。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の推進により、デジタル機器の整備・ランニングコストが必要となるため増加すると見込まれる。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25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25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17</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09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70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72390</xdr:rowOff>
    </xdr:from>
    <xdr:to>
      <xdr:col>69</xdr:col>
      <xdr:colOff>142875</xdr:colOff>
      <xdr:row>18</xdr:row>
      <xdr:rowOff>2540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昨年より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ポイント改善しているが、令和３年度実施された子育て世帯への臨時特別給付等の臨時的な扶助費分が減少したためである。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今後、少子高齢化等による扶助費の割合は増加傾向にあると考えられるため、安定的なサービス提供のため財源確保等健全な財政運営に努める。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18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59</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9377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14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147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152400</xdr:rowOff>
    </xdr:from>
    <xdr:to>
      <xdr:col>11</xdr:col>
      <xdr:colOff>60325</xdr:colOff>
      <xdr:row>59</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その他の経常収支比率について昨年度より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ポイント減少しているが、類似団体より高い水準で推移している。下水道事業、簡易水道事業等の特別会計への繰出金が全体的に増加しているためである。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今後、法適用事業となることを見据え事業の健全化を進めていく。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xdr:rowOff>
    </xdr:from>
    <xdr:to>
      <xdr:col>82</xdr:col>
      <xdr:colOff>107950</xdr:colOff>
      <xdr:row>59</xdr:row>
      <xdr:rowOff>39370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116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39370</xdr:rowOff>
    </xdr:from>
    <xdr:to>
      <xdr:col>78</xdr:col>
      <xdr:colOff>69850</xdr:colOff>
      <xdr:row>59</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15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25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93997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ポイント下回っているものの、前年度比で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ポイント増加した。これは一部事務組合への負担金が大きく、今後についても施設更新を行った際の起債の償還係る負担金の支払いが長期的に発生するため、一部事務組合に対する負担金は増加していく。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今後も単独補助金、団体運営補助金について、定期的な事務事業評価等の効果の検証を行い、歳出の抑制を図る。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6661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67564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35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ポイントの増加となっている。熊本地震関連事業の起債の元金償還分の占める割合が大きくなってきたためである。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また、合併特例債を活用し基金造成を目的とした起債を借り入れていることも含めて高い水準が続くものと思われる。今後の起債発行については計画的に行う。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58420</xdr:rowOff>
    </xdr:from>
    <xdr:to>
      <xdr:col>24</xdr:col>
      <xdr:colOff>25400</xdr:colOff>
      <xdr:row>77</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600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58420</xdr:rowOff>
    </xdr:from>
    <xdr:to>
      <xdr:col>19</xdr:col>
      <xdr:colOff>187325</xdr:colOff>
      <xdr:row>77</xdr:row>
      <xdr:rowOff>123189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600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78</xdr:row>
      <xdr:rowOff>8889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248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127000</xdr:rowOff>
    </xdr:from>
    <xdr:to>
      <xdr:col>11</xdr:col>
      <xdr:colOff>9525</xdr:colOff>
      <xdr:row>78</xdr:row>
      <xdr:rowOff>8889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3286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xdr:rowOff>
    </xdr:from>
    <xdr:to>
      <xdr:col>20</xdr:col>
      <xdr:colOff>38100</xdr:colOff>
      <xdr:row>77</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93997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129539</xdr:rowOff>
    </xdr:from>
    <xdr:to>
      <xdr:col>11</xdr:col>
      <xdr:colOff>60325</xdr:colOff>
      <xdr:row>78</xdr:row>
      <xdr:rowOff>59689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44466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76200</xdr:rowOff>
    </xdr:from>
    <xdr:to>
      <xdr:col>6</xdr:col>
      <xdr:colOff>171450</xdr:colOff>
      <xdr:row>78</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昨年と比べて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ポイント増加している。これは新型コロナウイルス感染症の蔓延防止として中止・縮小していた事業が復活したことが要因と考えられる。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経常経費について不断の見直しを行い、経常的な経費に充当可能な財源の確保を図る。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xdr:rowOff>
    </xdr:from>
    <xdr:to>
      <xdr:col>82</xdr:col>
      <xdr:colOff>107950</xdr:colOff>
      <xdr:row>77</xdr:row>
      <xdr:rowOff>65278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0520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3556</xdr:rowOff>
    </xdr:from>
    <xdr:to>
      <xdr:col>78</xdr:col>
      <xdr:colOff>69850</xdr:colOff>
      <xdr:row>77</xdr:row>
      <xdr:rowOff>140715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0520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104139</xdr:rowOff>
    </xdr:from>
    <xdr:to>
      <xdr:col>73</xdr:col>
      <xdr:colOff>180975</xdr:colOff>
      <xdr:row>77</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0578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94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31005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124206</xdr:rowOff>
    </xdr:from>
    <xdr:to>
      <xdr:col>78</xdr:col>
      <xdr:colOff>120650</xdr:colOff>
      <xdr:row>77</xdr:row>
      <xdr:rowOff>54356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64533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2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89915</xdr:rowOff>
    </xdr:from>
    <xdr:to>
      <xdr:col>74</xdr:col>
      <xdr:colOff>31750</xdr:colOff>
      <xdr:row>78</xdr:row>
      <xdr:rowOff>20065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4842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7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165116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13142</xdr:rowOff>
    </xdr:from>
    <xdr:to>
      <xdr:col>29</xdr:col>
      <xdr:colOff>127000</xdr:colOff>
      <xdr:row>18</xdr:row>
      <xdr:rowOff>102963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46867"/>
          <a:ext cx="647700" cy="89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102963</xdr:rowOff>
    </xdr:from>
    <xdr:to>
      <xdr:col>26</xdr:col>
      <xdr:colOff>50800</xdr:colOff>
      <xdr:row>18</xdr:row>
      <xdr:rowOff>121124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36688"/>
          <a:ext cx="698500" cy="18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85535</xdr:rowOff>
    </xdr:from>
    <xdr:to>
      <xdr:col>22</xdr:col>
      <xdr:colOff>114300</xdr:colOff>
      <xdr:row>18</xdr:row>
      <xdr:rowOff>121124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19260"/>
          <a:ext cx="698500" cy="35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85535</xdr:rowOff>
    </xdr:from>
    <xdr:to>
      <xdr:col>18</xdr:col>
      <xdr:colOff>177800</xdr:colOff>
      <xdr:row>18</xdr:row>
      <xdr:rowOff>135214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19260"/>
          <a:ext cx="698500" cy="49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3984</xdr:rowOff>
    </xdr:from>
    <xdr:to>
      <xdr:col>19</xdr:col>
      <xdr:colOff>38100</xdr:colOff>
      <xdr:row>19</xdr:row>
      <xdr:rowOff>105584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9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90361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9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31535</xdr:rowOff>
    </xdr:from>
    <xdr:to>
      <xdr:col>15</xdr:col>
      <xdr:colOff>101600</xdr:colOff>
      <xdr:row>19</xdr:row>
      <xdr:rowOff>133135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6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117912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2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133792</xdr:rowOff>
    </xdr:from>
    <xdr:to>
      <xdr:col>29</xdr:col>
      <xdr:colOff>177800</xdr:colOff>
      <xdr:row>18</xdr:row>
      <xdr:rowOff>63942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96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105869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52163</xdr:rowOff>
    </xdr:from>
    <xdr:to>
      <xdr:col>26</xdr:col>
      <xdr:colOff>101600</xdr:colOff>
      <xdr:row>18</xdr:row>
      <xdr:rowOff>153763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5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138540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70323</xdr:rowOff>
    </xdr:from>
    <xdr:to>
      <xdr:col>22</xdr:col>
      <xdr:colOff>165100</xdr:colOff>
      <xdr:row>19</xdr:row>
      <xdr:rowOff>474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404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156701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9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34735</xdr:rowOff>
    </xdr:from>
    <xdr:to>
      <xdr:col>19</xdr:col>
      <xdr:colOff>38100</xdr:colOff>
      <xdr:row>18</xdr:row>
      <xdr:rowOff>136335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6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146512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84414</xdr:rowOff>
    </xdr:from>
    <xdr:to>
      <xdr:col>15</xdr:col>
      <xdr:colOff>101600</xdr:colOff>
      <xdr:row>19</xdr:row>
      <xdr:rowOff>14564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18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24741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8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317729</xdr:rowOff>
    </xdr:from>
    <xdr:to>
      <xdr:col>29</xdr:col>
      <xdr:colOff>127000</xdr:colOff>
      <xdr:row>36</xdr:row>
      <xdr:rowOff>65909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28079"/>
          <a:ext cx="647700" cy="91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65909</xdr:rowOff>
    </xdr:from>
    <xdr:to>
      <xdr:col>26</xdr:col>
      <xdr:colOff>50800</xdr:colOff>
      <xdr:row>36</xdr:row>
      <xdr:rowOff>83718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19159"/>
          <a:ext cx="698500" cy="17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58093</xdr:rowOff>
    </xdr:from>
    <xdr:to>
      <xdr:col>22</xdr:col>
      <xdr:colOff>114300</xdr:colOff>
      <xdr:row>36</xdr:row>
      <xdr:rowOff>83718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11343"/>
          <a:ext cx="698500" cy="25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58093</xdr:rowOff>
    </xdr:from>
    <xdr:to>
      <xdr:col>18</xdr:col>
      <xdr:colOff>177800</xdr:colOff>
      <xdr:row>36</xdr:row>
      <xdr:rowOff>112206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11343"/>
          <a:ext cx="698500" cy="54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326038</xdr:rowOff>
    </xdr:from>
    <xdr:to>
      <xdr:col>19</xdr:col>
      <xdr:colOff>38100</xdr:colOff>
      <xdr:row>36</xdr:row>
      <xdr:rowOff>84738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3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94915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0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336641</xdr:rowOff>
    </xdr:from>
    <xdr:to>
      <xdr:col>15</xdr:col>
      <xdr:colOff>101600</xdr:colOff>
      <xdr:row>36</xdr:row>
      <xdr:rowOff>95341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46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105518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1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266929</xdr:rowOff>
    </xdr:from>
    <xdr:to>
      <xdr:col>29</xdr:col>
      <xdr:colOff>177800</xdr:colOff>
      <xdr:row>36</xdr:row>
      <xdr:rowOff>25629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7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239006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15109</xdr:rowOff>
    </xdr:from>
    <xdr:to>
      <xdr:col>26</xdr:col>
      <xdr:colOff>101600</xdr:colOff>
      <xdr:row>36</xdr:row>
      <xdr:rowOff>116709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8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101486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54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32918</xdr:rowOff>
    </xdr:from>
    <xdr:to>
      <xdr:col>22</xdr:col>
      <xdr:colOff>165100</xdr:colOff>
      <xdr:row>36</xdr:row>
      <xdr:rowOff>134518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6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119295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7293</xdr:rowOff>
    </xdr:from>
    <xdr:to>
      <xdr:col>19</xdr:col>
      <xdr:colOff>38100</xdr:colOff>
      <xdr:row>36</xdr:row>
      <xdr:rowOff>108893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0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93670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61406</xdr:rowOff>
    </xdr:from>
    <xdr:to>
      <xdr:col>15</xdr:col>
      <xdr:colOff>101600</xdr:colOff>
      <xdr:row>36</xdr:row>
      <xdr:rowOff>163006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4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147783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9,062
8,976
144.00
8,543,193
7,925,204
237,946
4,462,138
7,785,917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123954</xdr:rowOff>
    </xdr:from>
    <xdr:to>
      <xdr:col>24</xdr:col>
      <xdr:colOff>63500</xdr:colOff>
      <xdr:row>37</xdr:row>
      <xdr:rowOff>158345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67604"/>
          <a:ext cx="8382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158345</xdr:rowOff>
    </xdr:from>
    <xdr:to>
      <xdr:col>19</xdr:col>
      <xdr:colOff>177800</xdr:colOff>
      <xdr:row>38</xdr:row>
      <xdr:rowOff>40405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01995"/>
          <a:ext cx="889000" cy="5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40405</xdr:rowOff>
    </xdr:from>
    <xdr:to>
      <xdr:col>15</xdr:col>
      <xdr:colOff>50800</xdr:colOff>
      <xdr:row>38</xdr:row>
      <xdr:rowOff>100234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55505"/>
          <a:ext cx="889000" cy="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100234</xdr:rowOff>
    </xdr:from>
    <xdr:to>
      <xdr:col>10</xdr:col>
      <xdr:colOff>114300</xdr:colOff>
      <xdr:row>38</xdr:row>
      <xdr:rowOff>157842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15334"/>
          <a:ext cx="8890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17476</xdr:rowOff>
    </xdr:from>
    <xdr:to>
      <xdr:col>10</xdr:col>
      <xdr:colOff>165100</xdr:colOff>
      <xdr:row>39</xdr:row>
      <xdr:rowOff>119076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110203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7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30552</xdr:rowOff>
    </xdr:from>
    <xdr:to>
      <xdr:col>6</xdr:col>
      <xdr:colOff>38100</xdr:colOff>
      <xdr:row>39</xdr:row>
      <xdr:rowOff>132152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71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123279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8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73154</xdr:rowOff>
    </xdr:from>
    <xdr:to>
      <xdr:col>24</xdr:col>
      <xdr:colOff>114300</xdr:colOff>
      <xdr:row>38</xdr:row>
      <xdr:rowOff>3304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51581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9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107545</xdr:rowOff>
    </xdr:from>
    <xdr:to>
      <xdr:col>20</xdr:col>
      <xdr:colOff>38100</xdr:colOff>
      <xdr:row>38</xdr:row>
      <xdr:rowOff>37695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28822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4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161055</xdr:rowOff>
    </xdr:from>
    <xdr:to>
      <xdr:col>15</xdr:col>
      <xdr:colOff>101600</xdr:colOff>
      <xdr:row>38</xdr:row>
      <xdr:rowOff>91205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82332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9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49434</xdr:rowOff>
    </xdr:from>
    <xdr:to>
      <xdr:col>10</xdr:col>
      <xdr:colOff>165100</xdr:colOff>
      <xdr:row>38</xdr:row>
      <xdr:rowOff>151034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167562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33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107042</xdr:rowOff>
    </xdr:from>
    <xdr:to>
      <xdr:col>6</xdr:col>
      <xdr:colOff>38100</xdr:colOff>
      <xdr:row>39</xdr:row>
      <xdr:rowOff>37192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53719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146596</xdr:rowOff>
    </xdr:from>
    <xdr:to>
      <xdr:col>24</xdr:col>
      <xdr:colOff>63500</xdr:colOff>
      <xdr:row>59</xdr:row>
      <xdr:rowOff>2594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90696"/>
          <a:ext cx="838200" cy="2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164885</xdr:rowOff>
    </xdr:from>
    <xdr:to>
      <xdr:col>19</xdr:col>
      <xdr:colOff>177800</xdr:colOff>
      <xdr:row>59</xdr:row>
      <xdr:rowOff>2594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108985"/>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164885</xdr:rowOff>
    </xdr:from>
    <xdr:to>
      <xdr:col>15</xdr:col>
      <xdr:colOff>50800</xdr:colOff>
      <xdr:row>59</xdr:row>
      <xdr:rowOff>5149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08985"/>
          <a:ext cx="8890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5149</xdr:rowOff>
    </xdr:from>
    <xdr:to>
      <xdr:col>10</xdr:col>
      <xdr:colOff>114300</xdr:colOff>
      <xdr:row>59</xdr:row>
      <xdr:rowOff>5275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20699"/>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113052</xdr:rowOff>
    </xdr:from>
    <xdr:to>
      <xdr:col>10</xdr:col>
      <xdr:colOff>165100</xdr:colOff>
      <xdr:row>59</xdr:row>
      <xdr:rowOff>43202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5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59729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126219</xdr:rowOff>
    </xdr:from>
    <xdr:to>
      <xdr:col>6</xdr:col>
      <xdr:colOff>38100</xdr:colOff>
      <xdr:row>59</xdr:row>
      <xdr:rowOff>56369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7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47496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95796</xdr:rowOff>
    </xdr:from>
    <xdr:to>
      <xdr:col>24</xdr:col>
      <xdr:colOff>114300</xdr:colOff>
      <xdr:row>59</xdr:row>
      <xdr:rowOff>25946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123244</xdr:rowOff>
    </xdr:from>
    <xdr:to>
      <xdr:col>20</xdr:col>
      <xdr:colOff>38100</xdr:colOff>
      <xdr:row>59</xdr:row>
      <xdr:rowOff>53394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6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44521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6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114085</xdr:rowOff>
    </xdr:from>
    <xdr:to>
      <xdr:col>15</xdr:col>
      <xdr:colOff>101600</xdr:colOff>
      <xdr:row>59</xdr:row>
      <xdr:rowOff>44235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35362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5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125799</xdr:rowOff>
    </xdr:from>
    <xdr:to>
      <xdr:col>10</xdr:col>
      <xdr:colOff>165100</xdr:colOff>
      <xdr:row>59</xdr:row>
      <xdr:rowOff>55949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47076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6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125925</xdr:rowOff>
    </xdr:from>
    <xdr:to>
      <xdr:col>6</xdr:col>
      <xdr:colOff>38100</xdr:colOff>
      <xdr:row>59</xdr:row>
      <xdr:rowOff>56075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72602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109606</xdr:rowOff>
    </xdr:from>
    <xdr:to>
      <xdr:col>24</xdr:col>
      <xdr:colOff>63500</xdr:colOff>
      <xdr:row>78</xdr:row>
      <xdr:rowOff>162266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82706"/>
          <a:ext cx="838200" cy="5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109606</xdr:rowOff>
    </xdr:from>
    <xdr:to>
      <xdr:col>19</xdr:col>
      <xdr:colOff>177800</xdr:colOff>
      <xdr:row>79</xdr:row>
      <xdr:rowOff>10362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2706"/>
          <a:ext cx="889000" cy="7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10362</xdr:rowOff>
    </xdr:from>
    <xdr:to>
      <xdr:col>15</xdr:col>
      <xdr:colOff>50800</xdr:colOff>
      <xdr:row>79</xdr:row>
      <xdr:rowOff>34446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54912"/>
          <a:ext cx="889000" cy="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34446</xdr:rowOff>
    </xdr:from>
    <xdr:to>
      <xdr:col>10</xdr:col>
      <xdr:colOff>114300</xdr:colOff>
      <xdr:row>79</xdr:row>
      <xdr:rowOff>52750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78996"/>
          <a:ext cx="889000" cy="1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119320</xdr:rowOff>
    </xdr:from>
    <xdr:to>
      <xdr:col>10</xdr:col>
      <xdr:colOff>165100</xdr:colOff>
      <xdr:row>79</xdr:row>
      <xdr:rowOff>49470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65997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109196</xdr:rowOff>
    </xdr:from>
    <xdr:to>
      <xdr:col>6</xdr:col>
      <xdr:colOff>38100</xdr:colOff>
      <xdr:row>79</xdr:row>
      <xdr:rowOff>39346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8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55873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5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111466</xdr:rowOff>
    </xdr:from>
    <xdr:to>
      <xdr:col>24</xdr:col>
      <xdr:colOff>114300</xdr:colOff>
      <xdr:row>79</xdr:row>
      <xdr:rowOff>41616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26393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58806</xdr:rowOff>
    </xdr:from>
    <xdr:to>
      <xdr:col>20</xdr:col>
      <xdr:colOff>38100</xdr:colOff>
      <xdr:row>78</xdr:row>
      <xdr:rowOff>160406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151533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131012</xdr:rowOff>
    </xdr:from>
    <xdr:to>
      <xdr:col>15</xdr:col>
      <xdr:colOff>101600</xdr:colOff>
      <xdr:row>79</xdr:row>
      <xdr:rowOff>61162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52289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155096</xdr:rowOff>
    </xdr:from>
    <xdr:to>
      <xdr:col>10</xdr:col>
      <xdr:colOff>165100</xdr:colOff>
      <xdr:row>79</xdr:row>
      <xdr:rowOff>85246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76373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2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1950</xdr:rowOff>
    </xdr:from>
    <xdr:to>
      <xdr:col>6</xdr:col>
      <xdr:colOff>38100</xdr:colOff>
      <xdr:row>79</xdr:row>
      <xdr:rowOff>103550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94677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3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1257</xdr:rowOff>
    </xdr:from>
    <xdr:to>
      <xdr:col>24</xdr:col>
      <xdr:colOff>63500</xdr:colOff>
      <xdr:row>93</xdr:row>
      <xdr:rowOff>108547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5946107"/>
          <a:ext cx="838200" cy="10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1257</xdr:rowOff>
    </xdr:from>
    <xdr:to>
      <xdr:col>19</xdr:col>
      <xdr:colOff>177800</xdr:colOff>
      <xdr:row>94</xdr:row>
      <xdr:rowOff>106465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946107"/>
          <a:ext cx="889000" cy="27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106465</xdr:rowOff>
    </xdr:from>
    <xdr:to>
      <xdr:col>15</xdr:col>
      <xdr:colOff>50800</xdr:colOff>
      <xdr:row>94</xdr:row>
      <xdr:rowOff>127025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22765"/>
          <a:ext cx="889000" cy="2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23271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127025</xdr:rowOff>
    </xdr:from>
    <xdr:to>
      <xdr:col>10</xdr:col>
      <xdr:colOff>114300</xdr:colOff>
      <xdr:row>94</xdr:row>
      <xdr:rowOff>135725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43325"/>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97549</xdr:rowOff>
    </xdr:from>
    <xdr:to>
      <xdr:col>10</xdr:col>
      <xdr:colOff>165100</xdr:colOff>
      <xdr:row>97</xdr:row>
      <xdr:rowOff>27699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18826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110489</xdr:rowOff>
    </xdr:from>
    <xdr:to>
      <xdr:col>6</xdr:col>
      <xdr:colOff>38100</xdr:colOff>
      <xdr:row>97</xdr:row>
      <xdr:rowOff>40639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31766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57747</xdr:rowOff>
    </xdr:from>
    <xdr:to>
      <xdr:col>24</xdr:col>
      <xdr:colOff>114300</xdr:colOff>
      <xdr:row>93</xdr:row>
      <xdr:rowOff>159347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80624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5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121907</xdr:rowOff>
    </xdr:from>
    <xdr:to>
      <xdr:col>20</xdr:col>
      <xdr:colOff>38100</xdr:colOff>
      <xdr:row>93</xdr:row>
      <xdr:rowOff>52057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89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68584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67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55665</xdr:rowOff>
    </xdr:from>
    <xdr:to>
      <xdr:col>15</xdr:col>
      <xdr:colOff>101600</xdr:colOff>
      <xdr:row>94</xdr:row>
      <xdr:rowOff>157265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2342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94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76225</xdr:rowOff>
    </xdr:from>
    <xdr:to>
      <xdr:col>10</xdr:col>
      <xdr:colOff>165100</xdr:colOff>
      <xdr:row>95</xdr:row>
      <xdr:rowOff>6375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22902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96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84925</xdr:rowOff>
    </xdr:from>
    <xdr:to>
      <xdr:col>6</xdr:col>
      <xdr:colOff>38100</xdr:colOff>
      <xdr:row>95</xdr:row>
      <xdr:rowOff>15075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31602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597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137913</xdr:rowOff>
    </xdr:from>
    <xdr:to>
      <xdr:col>55</xdr:col>
      <xdr:colOff>0</xdr:colOff>
      <xdr:row>36</xdr:row>
      <xdr:rowOff>68029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38663"/>
          <a:ext cx="838200" cy="10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65739</xdr:rowOff>
    </xdr:from>
    <xdr:to>
      <xdr:col>50</xdr:col>
      <xdr:colOff>114300</xdr:colOff>
      <xdr:row>36</xdr:row>
      <xdr:rowOff>68029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723589"/>
          <a:ext cx="889000" cy="51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65739</xdr:rowOff>
    </xdr:from>
    <xdr:to>
      <xdr:col>45</xdr:col>
      <xdr:colOff>177800</xdr:colOff>
      <xdr:row>36</xdr:row>
      <xdr:rowOff>113329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723589"/>
          <a:ext cx="889000" cy="5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68912</xdr:rowOff>
    </xdr:from>
    <xdr:to>
      <xdr:col>41</xdr:col>
      <xdr:colOff>50800</xdr:colOff>
      <xdr:row>36</xdr:row>
      <xdr:rowOff>113329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41112"/>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117880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87113</xdr:rowOff>
    </xdr:from>
    <xdr:to>
      <xdr:col>55</xdr:col>
      <xdr:colOff>50800</xdr:colOff>
      <xdr:row>36</xdr:row>
      <xdr:rowOff>17263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65540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6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17229</xdr:rowOff>
    </xdr:from>
    <xdr:to>
      <xdr:col>50</xdr:col>
      <xdr:colOff>165100</xdr:colOff>
      <xdr:row>36</xdr:row>
      <xdr:rowOff>118829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109956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14939</xdr:rowOff>
    </xdr:from>
    <xdr:to>
      <xdr:col>46</xdr:col>
      <xdr:colOff>38100</xdr:colOff>
      <xdr:row>33</xdr:row>
      <xdr:rowOff>116539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6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107666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62529</xdr:rowOff>
    </xdr:from>
    <xdr:to>
      <xdr:col>41</xdr:col>
      <xdr:colOff>101600</xdr:colOff>
      <xdr:row>36</xdr:row>
      <xdr:rowOff>164129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155256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18112</xdr:rowOff>
    </xdr:from>
    <xdr:to>
      <xdr:col>36</xdr:col>
      <xdr:colOff>165100</xdr:colOff>
      <xdr:row>36</xdr:row>
      <xdr:rowOff>119712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9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136239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596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42552</xdr:rowOff>
    </xdr:from>
    <xdr:to>
      <xdr:col>55</xdr:col>
      <xdr:colOff>0</xdr:colOff>
      <xdr:row>58</xdr:row>
      <xdr:rowOff>56187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86652"/>
          <a:ext cx="838200" cy="1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23509</xdr:rowOff>
    </xdr:from>
    <xdr:to>
      <xdr:col>50</xdr:col>
      <xdr:colOff>114300</xdr:colOff>
      <xdr:row>58</xdr:row>
      <xdr:rowOff>42552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67609"/>
          <a:ext cx="889000" cy="1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154484</xdr:rowOff>
    </xdr:from>
    <xdr:to>
      <xdr:col>45</xdr:col>
      <xdr:colOff>177800</xdr:colOff>
      <xdr:row>58</xdr:row>
      <xdr:rowOff>23509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27134"/>
          <a:ext cx="889000" cy="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105658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154484</xdr:rowOff>
    </xdr:from>
    <xdr:to>
      <xdr:col>41</xdr:col>
      <xdr:colOff>50800</xdr:colOff>
      <xdr:row>58</xdr:row>
      <xdr:rowOff>22632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27134"/>
          <a:ext cx="889000" cy="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66870</xdr:rowOff>
    </xdr:from>
    <xdr:to>
      <xdr:col>41</xdr:col>
      <xdr:colOff>101600</xdr:colOff>
      <xdr:row>58</xdr:row>
      <xdr:rowOff>168470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100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159597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10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42769</xdr:rowOff>
    </xdr:from>
    <xdr:to>
      <xdr:col>36</xdr:col>
      <xdr:colOff>165100</xdr:colOff>
      <xdr:row>58</xdr:row>
      <xdr:rowOff>144369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135496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5387</xdr:rowOff>
    </xdr:from>
    <xdr:to>
      <xdr:col>55</xdr:col>
      <xdr:colOff>50800</xdr:colOff>
      <xdr:row>58</xdr:row>
      <xdr:rowOff>106987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28264</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0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163202</xdr:rowOff>
    </xdr:from>
    <xdr:to>
      <xdr:col>50</xdr:col>
      <xdr:colOff>165100</xdr:colOff>
      <xdr:row>58</xdr:row>
      <xdr:rowOff>93352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109879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71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144159</xdr:rowOff>
    </xdr:from>
    <xdr:to>
      <xdr:col>46</xdr:col>
      <xdr:colOff>38100</xdr:colOff>
      <xdr:row>58</xdr:row>
      <xdr:rowOff>74309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1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90836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9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103684</xdr:rowOff>
    </xdr:from>
    <xdr:to>
      <xdr:col>41</xdr:col>
      <xdr:colOff>101600</xdr:colOff>
      <xdr:row>58</xdr:row>
      <xdr:rowOff>33834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50361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5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143282</xdr:rowOff>
    </xdr:from>
    <xdr:to>
      <xdr:col>36</xdr:col>
      <xdr:colOff>165100</xdr:colOff>
      <xdr:row>58</xdr:row>
      <xdr:rowOff>73432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1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89959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9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128887</xdr:rowOff>
    </xdr:from>
    <xdr:to>
      <xdr:col>55</xdr:col>
      <xdr:colOff>0</xdr:colOff>
      <xdr:row>78</xdr:row>
      <xdr:rowOff>29601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30537"/>
          <a:ext cx="838200" cy="7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26744</xdr:rowOff>
    </xdr:from>
    <xdr:to>
      <xdr:col>50</xdr:col>
      <xdr:colOff>114300</xdr:colOff>
      <xdr:row>78</xdr:row>
      <xdr:rowOff>29601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28394"/>
          <a:ext cx="889000" cy="17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147303</xdr:rowOff>
    </xdr:from>
    <xdr:to>
      <xdr:col>45</xdr:col>
      <xdr:colOff>177800</xdr:colOff>
      <xdr:row>77</xdr:row>
      <xdr:rowOff>26744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06053"/>
          <a:ext cx="889000" cy="22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147303</xdr:rowOff>
    </xdr:from>
    <xdr:to>
      <xdr:col>41</xdr:col>
      <xdr:colOff>50800</xdr:colOff>
      <xdr:row>76</xdr:row>
      <xdr:rowOff>141328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06053"/>
          <a:ext cx="889000" cy="1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39465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32639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78087</xdr:rowOff>
    </xdr:from>
    <xdr:to>
      <xdr:col>55</xdr:col>
      <xdr:colOff>50800</xdr:colOff>
      <xdr:row>78</xdr:row>
      <xdr:rowOff>8237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100964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150251</xdr:rowOff>
    </xdr:from>
    <xdr:to>
      <xdr:col>50</xdr:col>
      <xdr:colOff>165100</xdr:colOff>
      <xdr:row>78</xdr:row>
      <xdr:rowOff>80401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5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71528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4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147394</xdr:rowOff>
    </xdr:from>
    <xdr:to>
      <xdr:col>46</xdr:col>
      <xdr:colOff>38100</xdr:colOff>
      <xdr:row>77</xdr:row>
      <xdr:rowOff>77544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94071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5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96503</xdr:rowOff>
    </xdr:from>
    <xdr:to>
      <xdr:col>41</xdr:col>
      <xdr:colOff>101600</xdr:colOff>
      <xdr:row>76</xdr:row>
      <xdr:rowOff>26653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43180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73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90528</xdr:rowOff>
    </xdr:from>
    <xdr:to>
      <xdr:col>36</xdr:col>
      <xdr:colOff>165100</xdr:colOff>
      <xdr:row>77</xdr:row>
      <xdr:rowOff>20678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37205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9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85737</xdr:rowOff>
    </xdr:from>
    <xdr:to>
      <xdr:col>55</xdr:col>
      <xdr:colOff>0</xdr:colOff>
      <xdr:row>96</xdr:row>
      <xdr:rowOff>167754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44937"/>
          <a:ext cx="838200" cy="8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85737</xdr:rowOff>
    </xdr:from>
    <xdr:to>
      <xdr:col>50</xdr:col>
      <xdr:colOff>114300</xdr:colOff>
      <xdr:row>96</xdr:row>
      <xdr:rowOff>140176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44937"/>
          <a:ext cx="889000" cy="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140176</xdr:rowOff>
    </xdr:from>
    <xdr:to>
      <xdr:col>45</xdr:col>
      <xdr:colOff>177800</xdr:colOff>
      <xdr:row>97</xdr:row>
      <xdr:rowOff>98081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99376"/>
          <a:ext cx="8890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83852</xdr:rowOff>
    </xdr:from>
    <xdr:to>
      <xdr:col>41</xdr:col>
      <xdr:colOff>50800</xdr:colOff>
      <xdr:row>97</xdr:row>
      <xdr:rowOff>98081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4502"/>
          <a:ext cx="889000" cy="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116954</xdr:rowOff>
    </xdr:from>
    <xdr:to>
      <xdr:col>55</xdr:col>
      <xdr:colOff>50800</xdr:colOff>
      <xdr:row>97</xdr:row>
      <xdr:rowOff>47104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95381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34937</xdr:rowOff>
    </xdr:from>
    <xdr:to>
      <xdr:col>50</xdr:col>
      <xdr:colOff>165100</xdr:colOff>
      <xdr:row>96</xdr:row>
      <xdr:rowOff>136537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153064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6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89376</xdr:rowOff>
    </xdr:from>
    <xdr:to>
      <xdr:col>46</xdr:col>
      <xdr:colOff>38100</xdr:colOff>
      <xdr:row>97</xdr:row>
      <xdr:rowOff>19526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36053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47281</xdr:rowOff>
    </xdr:from>
    <xdr:to>
      <xdr:col>41</xdr:col>
      <xdr:colOff>101600</xdr:colOff>
      <xdr:row>97</xdr:row>
      <xdr:rowOff>148881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7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140008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33052</xdr:rowOff>
    </xdr:from>
    <xdr:to>
      <xdr:col>36</xdr:col>
      <xdr:colOff>165100</xdr:colOff>
      <xdr:row>97</xdr:row>
      <xdr:rowOff>134652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125779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147372</xdr:rowOff>
    </xdr:from>
    <xdr:to>
      <xdr:col>85</xdr:col>
      <xdr:colOff>127000</xdr:colOff>
      <xdr:row>37</xdr:row>
      <xdr:rowOff>28107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319572"/>
          <a:ext cx="838200" cy="5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10523</xdr:rowOff>
    </xdr:from>
    <xdr:to>
      <xdr:col>81</xdr:col>
      <xdr:colOff>50800</xdr:colOff>
      <xdr:row>37</xdr:row>
      <xdr:rowOff>28107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54173"/>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64783</xdr:rowOff>
    </xdr:from>
    <xdr:to>
      <xdr:col>76</xdr:col>
      <xdr:colOff>114300</xdr:colOff>
      <xdr:row>37</xdr:row>
      <xdr:rowOff>10523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5894083"/>
          <a:ext cx="889000" cy="46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104093</xdr:rowOff>
    </xdr:from>
    <xdr:to>
      <xdr:col>71</xdr:col>
      <xdr:colOff>177800</xdr:colOff>
      <xdr:row>34</xdr:row>
      <xdr:rowOff>64783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5590493"/>
          <a:ext cx="889000" cy="30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136687</xdr:rowOff>
    </xdr:from>
    <xdr:to>
      <xdr:col>72</xdr:col>
      <xdr:colOff>38100</xdr:colOff>
      <xdr:row>38</xdr:row>
      <xdr:rowOff>66836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803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57963</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57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4300</xdr:rowOff>
    </xdr:from>
    <xdr:to>
      <xdr:col>67</xdr:col>
      <xdr:colOff>101600</xdr:colOff>
      <xdr:row>38</xdr:row>
      <xdr:rowOff>105900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97027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1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96572</xdr:rowOff>
    </xdr:from>
    <xdr:to>
      <xdr:col>85</xdr:col>
      <xdr:colOff>177800</xdr:colOff>
      <xdr:row>37</xdr:row>
      <xdr:rowOff>26722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2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119449</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148757</xdr:rowOff>
    </xdr:from>
    <xdr:to>
      <xdr:col>81</xdr:col>
      <xdr:colOff>101600</xdr:colOff>
      <xdr:row>37</xdr:row>
      <xdr:rowOff>78907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3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95434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0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131173</xdr:rowOff>
    </xdr:from>
    <xdr:to>
      <xdr:col>76</xdr:col>
      <xdr:colOff>165100</xdr:colOff>
      <xdr:row>37</xdr:row>
      <xdr:rowOff>61323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77850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07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13983</xdr:rowOff>
    </xdr:from>
    <xdr:to>
      <xdr:col>72</xdr:col>
      <xdr:colOff>38100</xdr:colOff>
      <xdr:row>34</xdr:row>
      <xdr:rowOff>115583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8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132110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56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53293</xdr:rowOff>
    </xdr:from>
    <xdr:to>
      <xdr:col>67</xdr:col>
      <xdr:colOff>101600</xdr:colOff>
      <xdr:row>32</xdr:row>
      <xdr:rowOff>154893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53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171420</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531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152702</xdr:rowOff>
    </xdr:from>
    <xdr:to>
      <xdr:col>85</xdr:col>
      <xdr:colOff>127000</xdr:colOff>
      <xdr:row>76</xdr:row>
      <xdr:rowOff>34457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11452"/>
          <a:ext cx="838200" cy="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34457</xdr:rowOff>
    </xdr:from>
    <xdr:to>
      <xdr:col>81</xdr:col>
      <xdr:colOff>50800</xdr:colOff>
      <xdr:row>76</xdr:row>
      <xdr:rowOff>37809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64657"/>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27187</xdr:rowOff>
    </xdr:from>
    <xdr:to>
      <xdr:col>76</xdr:col>
      <xdr:colOff>114300</xdr:colOff>
      <xdr:row>76</xdr:row>
      <xdr:rowOff>37809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057387"/>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27187</xdr:rowOff>
    </xdr:from>
    <xdr:to>
      <xdr:col>71</xdr:col>
      <xdr:colOff>177800</xdr:colOff>
      <xdr:row>76</xdr:row>
      <xdr:rowOff>62131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57387"/>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156789</xdr:rowOff>
    </xdr:from>
    <xdr:to>
      <xdr:col>72</xdr:col>
      <xdr:colOff>38100</xdr:colOff>
      <xdr:row>77</xdr:row>
      <xdr:rowOff>86939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78066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2082</xdr:rowOff>
    </xdr:from>
    <xdr:to>
      <xdr:col>67</xdr:col>
      <xdr:colOff>101600</xdr:colOff>
      <xdr:row>77</xdr:row>
      <xdr:rowOff>103682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2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94809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9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101903</xdr:rowOff>
    </xdr:from>
    <xdr:to>
      <xdr:col>85</xdr:col>
      <xdr:colOff>177800</xdr:colOff>
      <xdr:row>76</xdr:row>
      <xdr:rowOff>32054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606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124780</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155107</xdr:rowOff>
    </xdr:from>
    <xdr:to>
      <xdr:col>81</xdr:col>
      <xdr:colOff>101600</xdr:colOff>
      <xdr:row>76</xdr:row>
      <xdr:rowOff>85257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101784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78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158459</xdr:rowOff>
    </xdr:from>
    <xdr:to>
      <xdr:col>76</xdr:col>
      <xdr:colOff>165100</xdr:colOff>
      <xdr:row>76</xdr:row>
      <xdr:rowOff>88609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105136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147837</xdr:rowOff>
    </xdr:from>
    <xdr:to>
      <xdr:col>72</xdr:col>
      <xdr:colOff>38100</xdr:colOff>
      <xdr:row>76</xdr:row>
      <xdr:rowOff>77987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0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94514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8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11331</xdr:rowOff>
    </xdr:from>
    <xdr:to>
      <xdr:col>67</xdr:col>
      <xdr:colOff>101600</xdr:colOff>
      <xdr:row>76</xdr:row>
      <xdr:rowOff>112931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129458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150667</xdr:rowOff>
    </xdr:from>
    <xdr:to>
      <xdr:col>85</xdr:col>
      <xdr:colOff>127000</xdr:colOff>
      <xdr:row>99</xdr:row>
      <xdr:rowOff>44148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52767"/>
          <a:ext cx="838200" cy="6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150667</xdr:rowOff>
    </xdr:from>
    <xdr:to>
      <xdr:col>81</xdr:col>
      <xdr:colOff>50800</xdr:colOff>
      <xdr:row>99</xdr:row>
      <xdr:rowOff>42197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52767"/>
          <a:ext cx="889000" cy="6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11502</xdr:rowOff>
    </xdr:from>
    <xdr:to>
      <xdr:col>76</xdr:col>
      <xdr:colOff>114300</xdr:colOff>
      <xdr:row>99</xdr:row>
      <xdr:rowOff>42197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85052"/>
          <a:ext cx="889000" cy="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148081</xdr:rowOff>
    </xdr:from>
    <xdr:to>
      <xdr:col>71</xdr:col>
      <xdr:colOff>177800</xdr:colOff>
      <xdr:row>99</xdr:row>
      <xdr:rowOff>11502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50181"/>
          <a:ext cx="889000" cy="3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3418</xdr:rowOff>
    </xdr:from>
    <xdr:to>
      <xdr:col>72</xdr:col>
      <xdr:colOff>38100</xdr:colOff>
      <xdr:row>99</xdr:row>
      <xdr:rowOff>105018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96145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6645</xdr:rowOff>
    </xdr:from>
    <xdr:to>
      <xdr:col>67</xdr:col>
      <xdr:colOff>101600</xdr:colOff>
      <xdr:row>99</xdr:row>
      <xdr:rowOff>108245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8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99372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164798</xdr:rowOff>
    </xdr:from>
    <xdr:to>
      <xdr:col>85</xdr:col>
      <xdr:colOff>177800</xdr:colOff>
      <xdr:row>99</xdr:row>
      <xdr:rowOff>94948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99867</xdr:rowOff>
    </xdr:from>
    <xdr:to>
      <xdr:col>81</xdr:col>
      <xdr:colOff>101600</xdr:colOff>
      <xdr:row>99</xdr:row>
      <xdr:rowOff>30017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21144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9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162847</xdr:rowOff>
    </xdr:from>
    <xdr:to>
      <xdr:col>76</xdr:col>
      <xdr:colOff>165100</xdr:colOff>
      <xdr:row>99</xdr:row>
      <xdr:rowOff>92997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84124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132152</xdr:rowOff>
    </xdr:from>
    <xdr:to>
      <xdr:col>72</xdr:col>
      <xdr:colOff>38100</xdr:colOff>
      <xdr:row>99</xdr:row>
      <xdr:rowOff>62302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78829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0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97281</xdr:rowOff>
    </xdr:from>
    <xdr:to>
      <xdr:col>67</xdr:col>
      <xdr:colOff>101600</xdr:colOff>
      <xdr:row>99</xdr:row>
      <xdr:rowOff>27431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43958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62825</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749375"/>
          <a:ext cx="838200" cy="3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111858</xdr:rowOff>
    </xdr:from>
    <xdr:to>
      <xdr:col>102</xdr:col>
      <xdr:colOff>165100</xdr:colOff>
      <xdr:row>39</xdr:row>
      <xdr:rowOff>42008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2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0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140825</xdr:rowOff>
    </xdr:from>
    <xdr:to>
      <xdr:col>98</xdr:col>
      <xdr:colOff>38100</xdr:colOff>
      <xdr:row>39</xdr:row>
      <xdr:rowOff>70975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87502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12025</xdr:rowOff>
    </xdr:from>
    <xdr:to>
      <xdr:col>116</xdr:col>
      <xdr:colOff>114300</xdr:colOff>
      <xdr:row>39</xdr:row>
      <xdr:rowOff>113625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98402</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98356</xdr:rowOff>
    </xdr:from>
    <xdr:to>
      <xdr:col>116</xdr:col>
      <xdr:colOff>63500</xdr:colOff>
      <xdr:row>59</xdr:row>
      <xdr:rowOff>98389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213906"/>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98389</xdr:rowOff>
    </xdr:from>
    <xdr:to>
      <xdr:col>111</xdr:col>
      <xdr:colOff>177800</xdr:colOff>
      <xdr:row>59</xdr:row>
      <xdr:rowOff>98389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213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98389</xdr:rowOff>
    </xdr:from>
    <xdr:to>
      <xdr:col>107</xdr:col>
      <xdr:colOff>50800</xdr:colOff>
      <xdr:row>59</xdr:row>
      <xdr:rowOff>98389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13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98389</xdr:rowOff>
    </xdr:from>
    <xdr:to>
      <xdr:col>102</xdr:col>
      <xdr:colOff>114300</xdr:colOff>
      <xdr:row>59</xdr:row>
      <xdr:rowOff>98421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213939"/>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63036</xdr:rowOff>
    </xdr:from>
    <xdr:to>
      <xdr:col>102</xdr:col>
      <xdr:colOff>165100</xdr:colOff>
      <xdr:row>58</xdr:row>
      <xdr:rowOff>164636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9713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69012</xdr:rowOff>
    </xdr:from>
    <xdr:to>
      <xdr:col>98</xdr:col>
      <xdr:colOff>38100</xdr:colOff>
      <xdr:row>58</xdr:row>
      <xdr:rowOff>170612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15689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47556</xdr:rowOff>
    </xdr:from>
    <xdr:to>
      <xdr:col>116</xdr:col>
      <xdr:colOff>114300</xdr:colOff>
      <xdr:row>59</xdr:row>
      <xdr:rowOff>149156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133933</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0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47589</xdr:rowOff>
    </xdr:from>
    <xdr:to>
      <xdr:col>112</xdr:col>
      <xdr:colOff>38100</xdr:colOff>
      <xdr:row>59</xdr:row>
      <xdr:rowOff>149189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140316</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55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47589</xdr:rowOff>
    </xdr:from>
    <xdr:to>
      <xdr:col>107</xdr:col>
      <xdr:colOff>101600</xdr:colOff>
      <xdr:row>59</xdr:row>
      <xdr:rowOff>149189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140316</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55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47589</xdr:rowOff>
    </xdr:from>
    <xdr:to>
      <xdr:col>102</xdr:col>
      <xdr:colOff>165100</xdr:colOff>
      <xdr:row>59</xdr:row>
      <xdr:rowOff>149189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140316</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55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47621</xdr:rowOff>
    </xdr:from>
    <xdr:to>
      <xdr:col>98</xdr:col>
      <xdr:colOff>38100</xdr:colOff>
      <xdr:row>59</xdr:row>
      <xdr:rowOff>149221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140348</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55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111620</xdr:rowOff>
    </xdr:from>
    <xdr:to>
      <xdr:col>116</xdr:col>
      <xdr:colOff>63500</xdr:colOff>
      <xdr:row>74</xdr:row>
      <xdr:rowOff>117945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798920"/>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111620</xdr:rowOff>
    </xdr:from>
    <xdr:to>
      <xdr:col>111</xdr:col>
      <xdr:colOff>177800</xdr:colOff>
      <xdr:row>74</xdr:row>
      <xdr:rowOff>128719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98920"/>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128719</xdr:rowOff>
    </xdr:from>
    <xdr:to>
      <xdr:col>107</xdr:col>
      <xdr:colOff>50800</xdr:colOff>
      <xdr:row>75</xdr:row>
      <xdr:rowOff>1946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16019"/>
          <a:ext cx="889000" cy="4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1946</xdr:rowOff>
    </xdr:from>
    <xdr:to>
      <xdr:col>102</xdr:col>
      <xdr:colOff>114300</xdr:colOff>
      <xdr:row>75</xdr:row>
      <xdr:rowOff>25575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60696"/>
          <a:ext cx="889000" cy="2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30111</xdr:rowOff>
    </xdr:from>
    <xdr:to>
      <xdr:col>102</xdr:col>
      <xdr:colOff>165100</xdr:colOff>
      <xdr:row>76</xdr:row>
      <xdr:rowOff>131711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6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122838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5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31262</xdr:rowOff>
    </xdr:from>
    <xdr:to>
      <xdr:col>98</xdr:col>
      <xdr:colOff>38100</xdr:colOff>
      <xdr:row>76</xdr:row>
      <xdr:rowOff>132862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6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123989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67145</xdr:rowOff>
    </xdr:from>
    <xdr:to>
      <xdr:col>116</xdr:col>
      <xdr:colOff>114300</xdr:colOff>
      <xdr:row>74</xdr:row>
      <xdr:rowOff>168745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90022</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0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60820</xdr:rowOff>
    </xdr:from>
    <xdr:to>
      <xdr:col>112</xdr:col>
      <xdr:colOff>38100</xdr:colOff>
      <xdr:row>74</xdr:row>
      <xdr:rowOff>162420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7497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52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77919</xdr:rowOff>
    </xdr:from>
    <xdr:to>
      <xdr:col>107</xdr:col>
      <xdr:colOff>101600</xdr:colOff>
      <xdr:row>75</xdr:row>
      <xdr:rowOff>8069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6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24596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54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122596</xdr:rowOff>
    </xdr:from>
    <xdr:to>
      <xdr:col>102</xdr:col>
      <xdr:colOff>165100</xdr:colOff>
      <xdr:row>75</xdr:row>
      <xdr:rowOff>52746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69273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8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146225</xdr:rowOff>
    </xdr:from>
    <xdr:to>
      <xdr:col>98</xdr:col>
      <xdr:colOff>38100</xdr:colOff>
      <xdr:row>75</xdr:row>
      <xdr:rowOff>76375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3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92902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災害復旧事業費については平成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熊本地震並びに豪雨に係る事業はほぼ完了したが、類似団体よりも非常に高い水準である。これは地形的に災害が発生しやすい場所に位置していることに加え近年の集中豪雨の規模が大きくなっていうことが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投資及び出資金は令和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年度に株式会社美里づくり公社の設立に伴い、出資を行っていることから上昇した。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扶助費については町の独自施策であるこども医療費の助成事業、県の施策である重心医療扶助制度により類似団体平均よりも高い水準にあるものと思われる。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積立金について高い水準が続いているがこれは、交付税の合併算定替の縮減に合わせ、合併特例債を活用し基金の造成を行っていることが大きく影響している。併せて当該、基金造成に係る起債の償還がおおむね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年をピークに続くため高い水準が続くため、今後地方債の発行に際しては、交付税措置率の高いものを活用する、発行額の抑制を行う等、健全な財政運営を行うことに念頭に置くこととする。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9,062
8,976
144.00
8,543,193
7,925,204
237,946
4,462,138
7,785,917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77869</xdr:rowOff>
    </xdr:from>
    <xdr:to>
      <xdr:col>24</xdr:col>
      <xdr:colOff>63500</xdr:colOff>
      <xdr:row>36</xdr:row>
      <xdr:rowOff>105954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50069"/>
          <a:ext cx="8382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22570</xdr:rowOff>
    </xdr:from>
    <xdr:to>
      <xdr:col>19</xdr:col>
      <xdr:colOff>177800</xdr:colOff>
      <xdr:row>36</xdr:row>
      <xdr:rowOff>77869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94770"/>
          <a:ext cx="889000" cy="5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152763</xdr:rowOff>
    </xdr:from>
    <xdr:to>
      <xdr:col>15</xdr:col>
      <xdr:colOff>50800</xdr:colOff>
      <xdr:row>36</xdr:row>
      <xdr:rowOff>22570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82063"/>
          <a:ext cx="889000" cy="21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152763</xdr:rowOff>
    </xdr:from>
    <xdr:to>
      <xdr:col>10</xdr:col>
      <xdr:colOff>114300</xdr:colOff>
      <xdr:row>36</xdr:row>
      <xdr:rowOff>61867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82063"/>
          <a:ext cx="889000" cy="25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142240</xdr:rowOff>
    </xdr:from>
    <xdr:to>
      <xdr:col>10</xdr:col>
      <xdr:colOff>165100</xdr:colOff>
      <xdr:row>37</xdr:row>
      <xdr:rowOff>72390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63517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160093</xdr:rowOff>
    </xdr:from>
    <xdr:to>
      <xdr:col>6</xdr:col>
      <xdr:colOff>38100</xdr:colOff>
      <xdr:row>37</xdr:row>
      <xdr:rowOff>90243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33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81370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42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55154</xdr:rowOff>
    </xdr:from>
    <xdr:to>
      <xdr:col>24</xdr:col>
      <xdr:colOff>114300</xdr:colOff>
      <xdr:row>36</xdr:row>
      <xdr:rowOff>156754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33581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27069</xdr:rowOff>
    </xdr:from>
    <xdr:to>
      <xdr:col>20</xdr:col>
      <xdr:colOff>38100</xdr:colOff>
      <xdr:row>36</xdr:row>
      <xdr:rowOff>128669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119796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9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143220</xdr:rowOff>
    </xdr:from>
    <xdr:to>
      <xdr:col>15</xdr:col>
      <xdr:colOff>101600</xdr:colOff>
      <xdr:row>36</xdr:row>
      <xdr:rowOff>73370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64497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3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101963</xdr:rowOff>
    </xdr:from>
    <xdr:to>
      <xdr:col>10</xdr:col>
      <xdr:colOff>165100</xdr:colOff>
      <xdr:row>35</xdr:row>
      <xdr:rowOff>32113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48640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11067</xdr:rowOff>
    </xdr:from>
    <xdr:to>
      <xdr:col>6</xdr:col>
      <xdr:colOff>38100</xdr:colOff>
      <xdr:row>36</xdr:row>
      <xdr:rowOff>112667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129194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5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97568</xdr:rowOff>
    </xdr:from>
    <xdr:to>
      <xdr:col>24</xdr:col>
      <xdr:colOff>63500</xdr:colOff>
      <xdr:row>58</xdr:row>
      <xdr:rowOff>104094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41668"/>
          <a:ext cx="8382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53905</xdr:rowOff>
    </xdr:from>
    <xdr:to>
      <xdr:col>19</xdr:col>
      <xdr:colOff>177800</xdr:colOff>
      <xdr:row>58</xdr:row>
      <xdr:rowOff>104094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8005"/>
          <a:ext cx="889000" cy="5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53905</xdr:rowOff>
    </xdr:from>
    <xdr:to>
      <xdr:col>15</xdr:col>
      <xdr:colOff>50800</xdr:colOff>
      <xdr:row>58</xdr:row>
      <xdr:rowOff>111606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98005"/>
          <a:ext cx="889000" cy="5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101399</xdr:rowOff>
    </xdr:from>
    <xdr:to>
      <xdr:col>10</xdr:col>
      <xdr:colOff>114300</xdr:colOff>
      <xdr:row>58</xdr:row>
      <xdr:rowOff>111606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45499"/>
          <a:ext cx="889000" cy="1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80487</xdr:rowOff>
    </xdr:from>
    <xdr:to>
      <xdr:col>10</xdr:col>
      <xdr:colOff>165100</xdr:colOff>
      <xdr:row>59</xdr:row>
      <xdr:rowOff>10637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2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1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83629</xdr:rowOff>
    </xdr:from>
    <xdr:to>
      <xdr:col>6</xdr:col>
      <xdr:colOff>38100</xdr:colOff>
      <xdr:row>59</xdr:row>
      <xdr:rowOff>13779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4906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2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46768</xdr:rowOff>
    </xdr:from>
    <xdr:to>
      <xdr:col>24</xdr:col>
      <xdr:colOff>114300</xdr:colOff>
      <xdr:row>58</xdr:row>
      <xdr:rowOff>148368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53294</xdr:rowOff>
    </xdr:from>
    <xdr:to>
      <xdr:col>20</xdr:col>
      <xdr:colOff>38100</xdr:colOff>
      <xdr:row>58</xdr:row>
      <xdr:rowOff>154894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146021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9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3105</xdr:rowOff>
    </xdr:from>
    <xdr:to>
      <xdr:col>15</xdr:col>
      <xdr:colOff>101600</xdr:colOff>
      <xdr:row>58</xdr:row>
      <xdr:rowOff>104705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95832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3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60806</xdr:rowOff>
    </xdr:from>
    <xdr:to>
      <xdr:col>10</xdr:col>
      <xdr:colOff>165100</xdr:colOff>
      <xdr:row>58</xdr:row>
      <xdr:rowOff>162406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7483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50599</xdr:rowOff>
    </xdr:from>
    <xdr:to>
      <xdr:col>6</xdr:col>
      <xdr:colOff>38100</xdr:colOff>
      <xdr:row>58</xdr:row>
      <xdr:rowOff>152199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168726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6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17612</xdr:rowOff>
    </xdr:from>
    <xdr:to>
      <xdr:col>24</xdr:col>
      <xdr:colOff>63500</xdr:colOff>
      <xdr:row>73</xdr:row>
      <xdr:rowOff>79015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33462"/>
          <a:ext cx="838200" cy="6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17612</xdr:rowOff>
    </xdr:from>
    <xdr:to>
      <xdr:col>19</xdr:col>
      <xdr:colOff>177800</xdr:colOff>
      <xdr:row>74</xdr:row>
      <xdr:rowOff>81361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33462"/>
          <a:ext cx="889000" cy="23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81361</xdr:rowOff>
    </xdr:from>
    <xdr:to>
      <xdr:col>15</xdr:col>
      <xdr:colOff>50800</xdr:colOff>
      <xdr:row>74</xdr:row>
      <xdr:rowOff>168488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68661"/>
          <a:ext cx="889000" cy="8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168488</xdr:rowOff>
    </xdr:from>
    <xdr:to>
      <xdr:col>10</xdr:col>
      <xdr:colOff>114300</xdr:colOff>
      <xdr:row>75</xdr:row>
      <xdr:rowOff>36121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55788"/>
          <a:ext cx="889000" cy="3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123372</xdr:rowOff>
    </xdr:from>
    <xdr:to>
      <xdr:col>10</xdr:col>
      <xdr:colOff>165100</xdr:colOff>
      <xdr:row>77</xdr:row>
      <xdr:rowOff>53522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157891</xdr:rowOff>
    </xdr:from>
    <xdr:to>
      <xdr:col>6</xdr:col>
      <xdr:colOff>38100</xdr:colOff>
      <xdr:row>77</xdr:row>
      <xdr:rowOff>88041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79168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28215</xdr:rowOff>
    </xdr:from>
    <xdr:to>
      <xdr:col>24</xdr:col>
      <xdr:colOff>114300</xdr:colOff>
      <xdr:row>73</xdr:row>
      <xdr:rowOff>129815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51092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9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138262</xdr:rowOff>
    </xdr:from>
    <xdr:to>
      <xdr:col>20</xdr:col>
      <xdr:colOff>38100</xdr:colOff>
      <xdr:row>73</xdr:row>
      <xdr:rowOff>68412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8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84939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5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30561</xdr:rowOff>
    </xdr:from>
    <xdr:to>
      <xdr:col>15</xdr:col>
      <xdr:colOff>101600</xdr:colOff>
      <xdr:row>74</xdr:row>
      <xdr:rowOff>132161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1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148688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117688</xdr:rowOff>
    </xdr:from>
    <xdr:to>
      <xdr:col>10</xdr:col>
      <xdr:colOff>165100</xdr:colOff>
      <xdr:row>75</xdr:row>
      <xdr:rowOff>47838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64365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8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156771</xdr:rowOff>
    </xdr:from>
    <xdr:to>
      <xdr:col>6</xdr:col>
      <xdr:colOff>38100</xdr:colOff>
      <xdr:row>75</xdr:row>
      <xdr:rowOff>86921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103448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1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46118</xdr:rowOff>
    </xdr:from>
    <xdr:to>
      <xdr:col>24</xdr:col>
      <xdr:colOff>63500</xdr:colOff>
      <xdr:row>95</xdr:row>
      <xdr:rowOff>167415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33868"/>
          <a:ext cx="838200" cy="1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46118</xdr:rowOff>
    </xdr:from>
    <xdr:to>
      <xdr:col>19</xdr:col>
      <xdr:colOff>177800</xdr:colOff>
      <xdr:row>96</xdr:row>
      <xdr:rowOff>59423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33868"/>
          <a:ext cx="889000" cy="18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59423</xdr:rowOff>
    </xdr:from>
    <xdr:to>
      <xdr:col>15</xdr:col>
      <xdr:colOff>50800</xdr:colOff>
      <xdr:row>96</xdr:row>
      <xdr:rowOff>138260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18623"/>
          <a:ext cx="889000" cy="7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138260</xdr:rowOff>
    </xdr:from>
    <xdr:to>
      <xdr:col>10</xdr:col>
      <xdr:colOff>114300</xdr:colOff>
      <xdr:row>96</xdr:row>
      <xdr:rowOff>147335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97460"/>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133454</xdr:rowOff>
    </xdr:from>
    <xdr:to>
      <xdr:col>10</xdr:col>
      <xdr:colOff>165100</xdr:colOff>
      <xdr:row>97</xdr:row>
      <xdr:rowOff>63604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54731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151270</xdr:rowOff>
    </xdr:from>
    <xdr:to>
      <xdr:col>6</xdr:col>
      <xdr:colOff>38100</xdr:colOff>
      <xdr:row>97</xdr:row>
      <xdr:rowOff>81420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72547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116615</xdr:rowOff>
    </xdr:from>
    <xdr:to>
      <xdr:col>24</xdr:col>
      <xdr:colOff>114300</xdr:colOff>
      <xdr:row>96</xdr:row>
      <xdr:rowOff>46765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95042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8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166768</xdr:rowOff>
    </xdr:from>
    <xdr:to>
      <xdr:col>20</xdr:col>
      <xdr:colOff>38100</xdr:colOff>
      <xdr:row>95</xdr:row>
      <xdr:rowOff>96918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113445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5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8623</xdr:rowOff>
    </xdr:from>
    <xdr:to>
      <xdr:col>15</xdr:col>
      <xdr:colOff>101600</xdr:colOff>
      <xdr:row>96</xdr:row>
      <xdr:rowOff>110223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6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87460</xdr:rowOff>
    </xdr:from>
    <xdr:to>
      <xdr:col>10</xdr:col>
      <xdr:colOff>165100</xdr:colOff>
      <xdr:row>97</xdr:row>
      <xdr:rowOff>17610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34137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2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96535</xdr:rowOff>
    </xdr:from>
    <xdr:to>
      <xdr:col>6</xdr:col>
      <xdr:colOff>38100</xdr:colOff>
      <xdr:row>97</xdr:row>
      <xdr:rowOff>26685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43212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3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54322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141986</xdr:rowOff>
    </xdr:from>
    <xdr:to>
      <xdr:col>55</xdr:col>
      <xdr:colOff>0</xdr:colOff>
      <xdr:row>58</xdr:row>
      <xdr:rowOff>30924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14636"/>
          <a:ext cx="8382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162640</xdr:rowOff>
    </xdr:from>
    <xdr:to>
      <xdr:col>50</xdr:col>
      <xdr:colOff>114300</xdr:colOff>
      <xdr:row>58</xdr:row>
      <xdr:rowOff>30924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35290"/>
          <a:ext cx="889000" cy="3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162640</xdr:rowOff>
    </xdr:from>
    <xdr:to>
      <xdr:col>45</xdr:col>
      <xdr:colOff>177800</xdr:colOff>
      <xdr:row>58</xdr:row>
      <xdr:rowOff>15863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35290"/>
          <a:ext cx="8890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146421</xdr:rowOff>
    </xdr:from>
    <xdr:to>
      <xdr:col>41</xdr:col>
      <xdr:colOff>50800</xdr:colOff>
      <xdr:row>58</xdr:row>
      <xdr:rowOff>15863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19071"/>
          <a:ext cx="889000" cy="4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20228</xdr:rowOff>
    </xdr:from>
    <xdr:to>
      <xdr:col>41</xdr:col>
      <xdr:colOff>101600</xdr:colOff>
      <xdr:row>58</xdr:row>
      <xdr:rowOff>121828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6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112955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5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19314</xdr:rowOff>
    </xdr:from>
    <xdr:to>
      <xdr:col>36</xdr:col>
      <xdr:colOff>165100</xdr:colOff>
      <xdr:row>58</xdr:row>
      <xdr:rowOff>120914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112041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91186</xdr:rowOff>
    </xdr:from>
    <xdr:to>
      <xdr:col>55</xdr:col>
      <xdr:colOff>50800</xdr:colOff>
      <xdr:row>58</xdr:row>
      <xdr:rowOff>21336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6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114063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151574</xdr:rowOff>
    </xdr:from>
    <xdr:to>
      <xdr:col>50</xdr:col>
      <xdr:colOff>165100</xdr:colOff>
      <xdr:row>58</xdr:row>
      <xdr:rowOff>81724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72851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111840</xdr:rowOff>
    </xdr:from>
    <xdr:to>
      <xdr:col>46</xdr:col>
      <xdr:colOff>38100</xdr:colOff>
      <xdr:row>58</xdr:row>
      <xdr:rowOff>41990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8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58517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5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136513</xdr:rowOff>
    </xdr:from>
    <xdr:to>
      <xdr:col>41</xdr:col>
      <xdr:colOff>101600</xdr:colOff>
      <xdr:row>58</xdr:row>
      <xdr:rowOff>66663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83190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95621</xdr:rowOff>
    </xdr:from>
    <xdr:to>
      <xdr:col>36</xdr:col>
      <xdr:colOff>165100</xdr:colOff>
      <xdr:row>58</xdr:row>
      <xdr:rowOff>25771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42298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4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98901</xdr:rowOff>
    </xdr:from>
    <xdr:to>
      <xdr:col>55</xdr:col>
      <xdr:colOff>0</xdr:colOff>
      <xdr:row>78</xdr:row>
      <xdr:rowOff>163725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72001"/>
          <a:ext cx="838200" cy="6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42490</xdr:rowOff>
    </xdr:from>
    <xdr:to>
      <xdr:col>50</xdr:col>
      <xdr:colOff>114300</xdr:colOff>
      <xdr:row>78</xdr:row>
      <xdr:rowOff>98901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15590"/>
          <a:ext cx="889000" cy="5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42490</xdr:rowOff>
    </xdr:from>
    <xdr:to>
      <xdr:col>45</xdr:col>
      <xdr:colOff>177800</xdr:colOff>
      <xdr:row>79</xdr:row>
      <xdr:rowOff>5741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15590"/>
          <a:ext cx="889000" cy="13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166196</xdr:rowOff>
    </xdr:from>
    <xdr:to>
      <xdr:col>41</xdr:col>
      <xdr:colOff>50800</xdr:colOff>
      <xdr:row>79</xdr:row>
      <xdr:rowOff>5741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39296"/>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6583</xdr:rowOff>
    </xdr:from>
    <xdr:to>
      <xdr:col>41</xdr:col>
      <xdr:colOff>101600</xdr:colOff>
      <xdr:row>78</xdr:row>
      <xdr:rowOff>108183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124710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31576</xdr:rowOff>
    </xdr:from>
    <xdr:to>
      <xdr:col>36</xdr:col>
      <xdr:colOff>165100</xdr:colOff>
      <xdr:row>78</xdr:row>
      <xdr:rowOff>133176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149703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112925</xdr:rowOff>
    </xdr:from>
    <xdr:to>
      <xdr:col>55</xdr:col>
      <xdr:colOff>50800</xdr:colOff>
      <xdr:row>79</xdr:row>
      <xdr:rowOff>43075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27852</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0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48101</xdr:rowOff>
    </xdr:from>
    <xdr:to>
      <xdr:col>50</xdr:col>
      <xdr:colOff>165100</xdr:colOff>
      <xdr:row>78</xdr:row>
      <xdr:rowOff>149701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140828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1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163140</xdr:rowOff>
    </xdr:from>
    <xdr:to>
      <xdr:col>46</xdr:col>
      <xdr:colOff>38100</xdr:colOff>
      <xdr:row>78</xdr:row>
      <xdr:rowOff>93290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84417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126391</xdr:rowOff>
    </xdr:from>
    <xdr:to>
      <xdr:col>41</xdr:col>
      <xdr:colOff>101600</xdr:colOff>
      <xdr:row>79</xdr:row>
      <xdr:rowOff>56541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47668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115396</xdr:rowOff>
    </xdr:from>
    <xdr:to>
      <xdr:col>36</xdr:col>
      <xdr:colOff>165100</xdr:colOff>
      <xdr:row>79</xdr:row>
      <xdr:rowOff>45546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36673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8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50028</xdr:rowOff>
    </xdr:from>
    <xdr:to>
      <xdr:col>55</xdr:col>
      <xdr:colOff>0</xdr:colOff>
      <xdr:row>97</xdr:row>
      <xdr:rowOff>53437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80678"/>
          <a:ext cx="8382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152722</xdr:rowOff>
    </xdr:from>
    <xdr:to>
      <xdr:col>50</xdr:col>
      <xdr:colOff>114300</xdr:colOff>
      <xdr:row>97</xdr:row>
      <xdr:rowOff>53437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11922"/>
          <a:ext cx="889000" cy="7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152722</xdr:rowOff>
    </xdr:from>
    <xdr:to>
      <xdr:col>45</xdr:col>
      <xdr:colOff>177800</xdr:colOff>
      <xdr:row>97</xdr:row>
      <xdr:rowOff>1496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11922"/>
          <a:ext cx="889000" cy="2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81983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120166</xdr:rowOff>
    </xdr:from>
    <xdr:to>
      <xdr:col>41</xdr:col>
      <xdr:colOff>50800</xdr:colOff>
      <xdr:row>97</xdr:row>
      <xdr:rowOff>1496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79366"/>
          <a:ext cx="889000" cy="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148922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107889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170678</xdr:rowOff>
    </xdr:from>
    <xdr:to>
      <xdr:col>55</xdr:col>
      <xdr:colOff>50800</xdr:colOff>
      <xdr:row>97</xdr:row>
      <xdr:rowOff>100828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149105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0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2637</xdr:rowOff>
    </xdr:from>
    <xdr:to>
      <xdr:col>50</xdr:col>
      <xdr:colOff>165100</xdr:colOff>
      <xdr:row>97</xdr:row>
      <xdr:rowOff>104237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95364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2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101922</xdr:rowOff>
    </xdr:from>
    <xdr:to>
      <xdr:col>46</xdr:col>
      <xdr:colOff>38100</xdr:colOff>
      <xdr:row>97</xdr:row>
      <xdr:rowOff>32072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48599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33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122146</xdr:rowOff>
    </xdr:from>
    <xdr:to>
      <xdr:col>41</xdr:col>
      <xdr:colOff>101600</xdr:colOff>
      <xdr:row>97</xdr:row>
      <xdr:rowOff>52296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68823</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35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69366</xdr:rowOff>
    </xdr:from>
    <xdr:to>
      <xdr:col>36</xdr:col>
      <xdr:colOff>165100</xdr:colOff>
      <xdr:row>96</xdr:row>
      <xdr:rowOff>170966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16043</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3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25240</xdr:rowOff>
    </xdr:from>
    <xdr:to>
      <xdr:col>85</xdr:col>
      <xdr:colOff>127000</xdr:colOff>
      <xdr:row>37</xdr:row>
      <xdr:rowOff>62296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68890"/>
          <a:ext cx="8382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146444</xdr:rowOff>
    </xdr:from>
    <xdr:to>
      <xdr:col>81</xdr:col>
      <xdr:colOff>50800</xdr:colOff>
      <xdr:row>37</xdr:row>
      <xdr:rowOff>25240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18644"/>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51392</xdr:rowOff>
    </xdr:from>
    <xdr:to>
      <xdr:col>76</xdr:col>
      <xdr:colOff>114300</xdr:colOff>
      <xdr:row>36</xdr:row>
      <xdr:rowOff>146444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223592"/>
          <a:ext cx="889000" cy="9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51392</xdr:rowOff>
    </xdr:from>
    <xdr:to>
      <xdr:col>71</xdr:col>
      <xdr:colOff>177800</xdr:colOff>
      <xdr:row>37</xdr:row>
      <xdr:rowOff>18771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23592"/>
          <a:ext cx="889000" cy="1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43889</xdr:rowOff>
    </xdr:from>
    <xdr:to>
      <xdr:col>72</xdr:col>
      <xdr:colOff>38100</xdr:colOff>
      <xdr:row>37</xdr:row>
      <xdr:rowOff>145489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136616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146347</xdr:rowOff>
    </xdr:from>
    <xdr:to>
      <xdr:col>67</xdr:col>
      <xdr:colOff>101600</xdr:colOff>
      <xdr:row>38</xdr:row>
      <xdr:rowOff>76498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67624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11496</xdr:rowOff>
    </xdr:from>
    <xdr:to>
      <xdr:col>85</xdr:col>
      <xdr:colOff>177800</xdr:colOff>
      <xdr:row>37</xdr:row>
      <xdr:rowOff>113096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161373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3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145890</xdr:rowOff>
    </xdr:from>
    <xdr:to>
      <xdr:col>81</xdr:col>
      <xdr:colOff>101600</xdr:colOff>
      <xdr:row>37</xdr:row>
      <xdr:rowOff>76040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67167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1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95644</xdr:rowOff>
    </xdr:from>
    <xdr:to>
      <xdr:col>76</xdr:col>
      <xdr:colOff>165100</xdr:colOff>
      <xdr:row>37</xdr:row>
      <xdr:rowOff>25794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6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592</xdr:rowOff>
    </xdr:from>
    <xdr:to>
      <xdr:col>72</xdr:col>
      <xdr:colOff>38100</xdr:colOff>
      <xdr:row>36</xdr:row>
      <xdr:rowOff>102192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118719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94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139421</xdr:rowOff>
    </xdr:from>
    <xdr:to>
      <xdr:col>67</xdr:col>
      <xdr:colOff>101600</xdr:colOff>
      <xdr:row>37</xdr:row>
      <xdr:rowOff>69571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86098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8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153029</xdr:rowOff>
    </xdr:from>
    <xdr:to>
      <xdr:col>85</xdr:col>
      <xdr:colOff>127000</xdr:colOff>
      <xdr:row>57</xdr:row>
      <xdr:rowOff>157208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25679"/>
          <a:ext cx="8382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125161</xdr:rowOff>
    </xdr:from>
    <xdr:to>
      <xdr:col>81</xdr:col>
      <xdr:colOff>50800</xdr:colOff>
      <xdr:row>57</xdr:row>
      <xdr:rowOff>153029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97811"/>
          <a:ext cx="8890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102402</xdr:rowOff>
    </xdr:from>
    <xdr:to>
      <xdr:col>76</xdr:col>
      <xdr:colOff>114300</xdr:colOff>
      <xdr:row>57</xdr:row>
      <xdr:rowOff>125161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75052"/>
          <a:ext cx="8890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102402</xdr:rowOff>
    </xdr:from>
    <xdr:to>
      <xdr:col>71</xdr:col>
      <xdr:colOff>177800</xdr:colOff>
      <xdr:row>57</xdr:row>
      <xdr:rowOff>168186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75052"/>
          <a:ext cx="889000" cy="6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119107</xdr:rowOff>
    </xdr:from>
    <xdr:to>
      <xdr:col>72</xdr:col>
      <xdr:colOff>38100</xdr:colOff>
      <xdr:row>58</xdr:row>
      <xdr:rowOff>49257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40384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119525</xdr:rowOff>
    </xdr:from>
    <xdr:to>
      <xdr:col>67</xdr:col>
      <xdr:colOff>101600</xdr:colOff>
      <xdr:row>58</xdr:row>
      <xdr:rowOff>49675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40802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8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106408</xdr:rowOff>
    </xdr:from>
    <xdr:to>
      <xdr:col>85</xdr:col>
      <xdr:colOff>177800</xdr:colOff>
      <xdr:row>58</xdr:row>
      <xdr:rowOff>36558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102229</xdr:rowOff>
    </xdr:from>
    <xdr:to>
      <xdr:col>81</xdr:col>
      <xdr:colOff>101600</xdr:colOff>
      <xdr:row>58</xdr:row>
      <xdr:rowOff>32379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7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23506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74361</xdr:rowOff>
    </xdr:from>
    <xdr:to>
      <xdr:col>76</xdr:col>
      <xdr:colOff>165100</xdr:colOff>
      <xdr:row>58</xdr:row>
      <xdr:rowOff>4511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21038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2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51602</xdr:rowOff>
    </xdr:from>
    <xdr:to>
      <xdr:col>72</xdr:col>
      <xdr:colOff>38100</xdr:colOff>
      <xdr:row>57</xdr:row>
      <xdr:rowOff>153202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2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169729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117386</xdr:rowOff>
    </xdr:from>
    <xdr:to>
      <xdr:col>67</xdr:col>
      <xdr:colOff>101600</xdr:colOff>
      <xdr:row>58</xdr:row>
      <xdr:rowOff>47536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64063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6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147372</xdr:rowOff>
    </xdr:from>
    <xdr:to>
      <xdr:col>85</xdr:col>
      <xdr:colOff>127000</xdr:colOff>
      <xdr:row>77</xdr:row>
      <xdr:rowOff>28107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177572"/>
          <a:ext cx="838200" cy="5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10523</xdr:rowOff>
    </xdr:from>
    <xdr:to>
      <xdr:col>81</xdr:col>
      <xdr:colOff>50800</xdr:colOff>
      <xdr:row>77</xdr:row>
      <xdr:rowOff>28107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12173"/>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64783</xdr:rowOff>
    </xdr:from>
    <xdr:to>
      <xdr:col>76</xdr:col>
      <xdr:colOff>114300</xdr:colOff>
      <xdr:row>77</xdr:row>
      <xdr:rowOff>10523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752083"/>
          <a:ext cx="889000" cy="46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104094</xdr:rowOff>
    </xdr:from>
    <xdr:to>
      <xdr:col>71</xdr:col>
      <xdr:colOff>177800</xdr:colOff>
      <xdr:row>74</xdr:row>
      <xdr:rowOff>64783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448494"/>
          <a:ext cx="889000" cy="30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136668</xdr:rowOff>
    </xdr:from>
    <xdr:to>
      <xdr:col>72</xdr:col>
      <xdr:colOff>38100</xdr:colOff>
      <xdr:row>78</xdr:row>
      <xdr:rowOff>66818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3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57945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3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4299</xdr:rowOff>
    </xdr:from>
    <xdr:to>
      <xdr:col>67</xdr:col>
      <xdr:colOff>101600</xdr:colOff>
      <xdr:row>78</xdr:row>
      <xdr:rowOff>105899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97026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47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96572</xdr:rowOff>
    </xdr:from>
    <xdr:to>
      <xdr:col>85</xdr:col>
      <xdr:colOff>177800</xdr:colOff>
      <xdr:row>77</xdr:row>
      <xdr:rowOff>26722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119449</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97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148757</xdr:rowOff>
    </xdr:from>
    <xdr:to>
      <xdr:col>81</xdr:col>
      <xdr:colOff>101600</xdr:colOff>
      <xdr:row>77</xdr:row>
      <xdr:rowOff>78907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131173</xdr:rowOff>
    </xdr:from>
    <xdr:to>
      <xdr:col>76</xdr:col>
      <xdr:colOff>165100</xdr:colOff>
      <xdr:row>77</xdr:row>
      <xdr:rowOff>61323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77850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3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13983</xdr:rowOff>
    </xdr:from>
    <xdr:to>
      <xdr:col>72</xdr:col>
      <xdr:colOff>38100</xdr:colOff>
      <xdr:row>74</xdr:row>
      <xdr:rowOff>115583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7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132110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47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53294</xdr:rowOff>
    </xdr:from>
    <xdr:to>
      <xdr:col>67</xdr:col>
      <xdr:colOff>101600</xdr:colOff>
      <xdr:row>72</xdr:row>
      <xdr:rowOff>154894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3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171421</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14795" y="121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152702</xdr:rowOff>
    </xdr:from>
    <xdr:to>
      <xdr:col>85</xdr:col>
      <xdr:colOff>127000</xdr:colOff>
      <xdr:row>96</xdr:row>
      <xdr:rowOff>34457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40452"/>
          <a:ext cx="838200" cy="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34457</xdr:rowOff>
    </xdr:from>
    <xdr:to>
      <xdr:col>81</xdr:col>
      <xdr:colOff>50800</xdr:colOff>
      <xdr:row>96</xdr:row>
      <xdr:rowOff>37809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493657"/>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27147</xdr:rowOff>
    </xdr:from>
    <xdr:to>
      <xdr:col>76</xdr:col>
      <xdr:colOff>114300</xdr:colOff>
      <xdr:row>96</xdr:row>
      <xdr:rowOff>37809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486347"/>
          <a:ext cx="889000" cy="1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27147</xdr:rowOff>
    </xdr:from>
    <xdr:to>
      <xdr:col>71</xdr:col>
      <xdr:colOff>177800</xdr:colOff>
      <xdr:row>96</xdr:row>
      <xdr:rowOff>62131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486347"/>
          <a:ext cx="889000" cy="3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156786</xdr:rowOff>
    </xdr:from>
    <xdr:to>
      <xdr:col>72</xdr:col>
      <xdr:colOff>38100</xdr:colOff>
      <xdr:row>97</xdr:row>
      <xdr:rowOff>86936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78063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2073</xdr:rowOff>
    </xdr:from>
    <xdr:to>
      <xdr:col>67</xdr:col>
      <xdr:colOff>101600</xdr:colOff>
      <xdr:row>97</xdr:row>
      <xdr:rowOff>103673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94800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7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101902</xdr:rowOff>
    </xdr:from>
    <xdr:to>
      <xdr:col>85</xdr:col>
      <xdr:colOff>177800</xdr:colOff>
      <xdr:row>96</xdr:row>
      <xdr:rowOff>32052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8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124779</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4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155107</xdr:rowOff>
    </xdr:from>
    <xdr:to>
      <xdr:col>81</xdr:col>
      <xdr:colOff>101600</xdr:colOff>
      <xdr:row>96</xdr:row>
      <xdr:rowOff>85257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101784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1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158459</xdr:rowOff>
    </xdr:from>
    <xdr:to>
      <xdr:col>76</xdr:col>
      <xdr:colOff>165100</xdr:colOff>
      <xdr:row>96</xdr:row>
      <xdr:rowOff>88609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105136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2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147797</xdr:rowOff>
    </xdr:from>
    <xdr:to>
      <xdr:col>72</xdr:col>
      <xdr:colOff>38100</xdr:colOff>
      <xdr:row>96</xdr:row>
      <xdr:rowOff>77947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94474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11331</xdr:rowOff>
    </xdr:from>
    <xdr:to>
      <xdr:col>67</xdr:col>
      <xdr:colOff>101600</xdr:colOff>
      <xdr:row>96</xdr:row>
      <xdr:rowOff>112931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129458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164973</xdr:rowOff>
    </xdr:from>
    <xdr:to>
      <xdr:col>102</xdr:col>
      <xdr:colOff>165100</xdr:colOff>
      <xdr:row>39</xdr:row>
      <xdr:rowOff>95123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111650</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420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164973</xdr:rowOff>
    </xdr:from>
    <xdr:to>
      <xdr:col>98</xdr:col>
      <xdr:colOff>38100</xdr:colOff>
      <xdr:row>39</xdr:row>
      <xdr:rowOff>95123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111650</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531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議会費が減少しているのは、令和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年度に行なわれた町議員選挙から定員が減少したことから議会給料等の減少したことによる。災害復旧費では、平成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熊本地震及び豪雨災の影響による事業はほぼ完了してきたところであるが、近年の集中豪雨の雨量の増加により上昇傾向にある。消防費については、熊本地震以降に行ってきた避難所整備等事業が縮小傾向にあるため減少している。教育費については社会教育施設及び社会体育施設の新型コロナ感染症対策として行った設備改修が前年度までに完了したため減少となっている。　</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公債費について増嵩がみられる原因は合併特例債を活用し基金の造成を行っていることが大きく影響している。当該、基金造成に係る起債の償還がおおむね令和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年をピークに続き高い水準が続くため、今後地方債の発行に際しては、交付税措置率の高いものを活用する、発行額の抑制を行う等、健全な財政運営を行うことに念頭に置くこととする。　</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民生費ついては介護保険別会計への繰出額昨年度と同様に高い水準にある。本町は現在、老年人口割合が半分を超え、高齢化率が非常に高く今後も高齢化率の高止まりが予想される状況のため、予防事業等を推進することで費用の漸減を目指す。また、昨年度は国の事業である子育て世帯等臨時特別支援給付金事業（住民税非課税世帯等分）、子育て世帯生活支援特別給付金事業が実施されたため例年以上に上昇してい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年度についても子育て世帯等臨時特別支援給付金事業（価格高騰対策支援）の実施により令和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年度以前の水準を大きく上回っている。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実質収支額は減少したものの、財政調整基金取り崩し額を抑えることで、実質単年度収支は前年度より増加となり、財政調整基金残高についても増加した。財政調整基金残高については、今後宇城広域連合で実施した大型施設整備に係る公債費負担金につい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年度まで約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億円の一般財源が必要となるため、減少していく見込みである。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４年度決算は、すべての会計において黒字となったが、前年度に比べて一般会計の標準財政規模に対する黒字の割合が減少した。特別会計においては介護保険特別会計は黒字の割合が増加したが、その他の会計では増加したものはなか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生活排水特別会計、簡易水道事業についても現在時点で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赤字ではないが、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財源不足分を基準外繰出で赤字補填している状況にある。これらの公営企業会計は独立採算できるよう、使用料の適正化など健全な財政運営に努める必要がある。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7"/>
      <c r="DK1" s="177"/>
      <c r="DL1" s="177"/>
      <c r="DM1" s="177"/>
      <c r="DN1" s="177"/>
      <c r="DO1" s="177"/>
    </row>
    <row r="2" spans="1:119" ht="24.75" thickBot="1" x14ac:dyDescent="0.2">
      <c r="B2" s="178" t="s">
        <v>83</v>
      </c>
      <c r="C2" s="178"/>
      <c r="D2" s="179"/>
    </row>
    <row r="3" spans="1:119" ht="18.75" customHeight="1" thickBot="1" x14ac:dyDescent="0.2">
      <c r="A3" s="177"/>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77"/>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8543193</v>
      </c>
      <c r="BO4" s="485"/>
      <c r="BP4" s="485"/>
      <c r="BQ4" s="485"/>
      <c r="BR4" s="485"/>
      <c r="BS4" s="485"/>
      <c r="BT4" s="485"/>
      <c r="BU4" s="486"/>
      <c r="BV4" s="484">
        <v>8660238</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5.3</v>
      </c>
      <c r="CU4" s="625"/>
      <c r="CV4" s="625"/>
      <c r="CW4" s="625"/>
      <c r="CX4" s="625"/>
      <c r="CY4" s="625"/>
      <c r="CZ4" s="625"/>
      <c r="DA4" s="626"/>
      <c r="DB4" s="624">
        <v>6.1</v>
      </c>
      <c r="DC4" s="625"/>
      <c r="DD4" s="625"/>
      <c r="DE4" s="625"/>
      <c r="DF4" s="625"/>
      <c r="DG4" s="625"/>
      <c r="DH4" s="625"/>
      <c r="DI4" s="626"/>
    </row>
    <row r="5" spans="1:119" ht="18.75" customHeight="1" x14ac:dyDescent="0.15">
      <c r="A5" s="177"/>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7925204</v>
      </c>
      <c r="BO5" s="456"/>
      <c r="BP5" s="456"/>
      <c r="BQ5" s="456"/>
      <c r="BR5" s="456"/>
      <c r="BS5" s="456"/>
      <c r="BT5" s="456"/>
      <c r="BU5" s="457"/>
      <c r="BV5" s="455">
        <v>8123928</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91.6</v>
      </c>
      <c r="CU5" s="453"/>
      <c r="CV5" s="453"/>
      <c r="CW5" s="453"/>
      <c r="CX5" s="453"/>
      <c r="CY5" s="453"/>
      <c r="CZ5" s="453"/>
      <c r="DA5" s="454"/>
      <c r="DB5" s="452">
        <v>86.8</v>
      </c>
      <c r="DC5" s="453"/>
      <c r="DD5" s="453"/>
      <c r="DE5" s="453"/>
      <c r="DF5" s="453"/>
      <c r="DG5" s="453"/>
      <c r="DH5" s="453"/>
      <c r="DI5" s="454"/>
    </row>
    <row r="6" spans="1:119" ht="18.75" customHeight="1" x14ac:dyDescent="0.15">
      <c r="A6" s="177"/>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617989</v>
      </c>
      <c r="BO6" s="456"/>
      <c r="BP6" s="456"/>
      <c r="BQ6" s="456"/>
      <c r="BR6" s="456"/>
      <c r="BS6" s="456"/>
      <c r="BT6" s="456"/>
      <c r="BU6" s="457"/>
      <c r="BV6" s="455">
        <v>536310</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92.4</v>
      </c>
      <c r="CU6" s="599"/>
      <c r="CV6" s="599"/>
      <c r="CW6" s="599"/>
      <c r="CX6" s="599"/>
      <c r="CY6" s="599"/>
      <c r="CZ6" s="599"/>
      <c r="DA6" s="600"/>
      <c r="DB6" s="598">
        <v>90</v>
      </c>
      <c r="DC6" s="599"/>
      <c r="DD6" s="599"/>
      <c r="DE6" s="599"/>
      <c r="DF6" s="599"/>
      <c r="DG6" s="599"/>
      <c r="DH6" s="599"/>
      <c r="DI6" s="600"/>
    </row>
    <row r="7" spans="1:119" ht="18.75" customHeight="1" x14ac:dyDescent="0.15">
      <c r="A7" s="177"/>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380043</v>
      </c>
      <c r="BO7" s="456"/>
      <c r="BP7" s="456"/>
      <c r="BQ7" s="456"/>
      <c r="BR7" s="456"/>
      <c r="BS7" s="456"/>
      <c r="BT7" s="456"/>
      <c r="BU7" s="457"/>
      <c r="BV7" s="455">
        <v>254531</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4462138</v>
      </c>
      <c r="CU7" s="456"/>
      <c r="CV7" s="456"/>
      <c r="CW7" s="456"/>
      <c r="CX7" s="456"/>
      <c r="CY7" s="456"/>
      <c r="CZ7" s="456"/>
      <c r="DA7" s="457"/>
      <c r="DB7" s="455">
        <v>4601175</v>
      </c>
      <c r="DC7" s="456"/>
      <c r="DD7" s="456"/>
      <c r="DE7" s="456"/>
      <c r="DF7" s="456"/>
      <c r="DG7" s="456"/>
      <c r="DH7" s="456"/>
      <c r="DI7" s="457"/>
    </row>
    <row r="8" spans="1:119" ht="18.75" customHeight="1" thickBot="1" x14ac:dyDescent="0.2">
      <c r="A8" s="177"/>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237946</v>
      </c>
      <c r="BO8" s="456"/>
      <c r="BP8" s="456"/>
      <c r="BQ8" s="456"/>
      <c r="BR8" s="456"/>
      <c r="BS8" s="456"/>
      <c r="BT8" s="456"/>
      <c r="BU8" s="457"/>
      <c r="BV8" s="455">
        <v>281779</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0.23</v>
      </c>
      <c r="CU8" s="559"/>
      <c r="CV8" s="559"/>
      <c r="CW8" s="559"/>
      <c r="CX8" s="559"/>
      <c r="CY8" s="559"/>
      <c r="CZ8" s="559"/>
      <c r="DA8" s="560"/>
      <c r="DB8" s="558">
        <v>0.24</v>
      </c>
      <c r="DC8" s="559"/>
      <c r="DD8" s="559"/>
      <c r="DE8" s="559"/>
      <c r="DF8" s="559"/>
      <c r="DG8" s="559"/>
      <c r="DH8" s="559"/>
      <c r="DI8" s="560"/>
    </row>
    <row r="9" spans="1:119" ht="18.75" customHeight="1" thickBot="1" x14ac:dyDescent="0.2">
      <c r="A9" s="177"/>
      <c r="B9" s="587" t="s">
        <v>114</v>
      </c>
      <c r="C9" s="588"/>
      <c r="D9" s="588"/>
      <c r="E9" s="588"/>
      <c r="F9" s="588"/>
      <c r="G9" s="588"/>
      <c r="H9" s="588"/>
      <c r="I9" s="588"/>
      <c r="J9" s="588"/>
      <c r="K9" s="506"/>
      <c r="L9" s="589" t="s">
        <v>115</v>
      </c>
      <c r="M9" s="590"/>
      <c r="N9" s="590"/>
      <c r="O9" s="590"/>
      <c r="P9" s="590"/>
      <c r="Q9" s="591"/>
      <c r="R9" s="592">
        <v>9392</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-44518</v>
      </c>
      <c r="BO9" s="456"/>
      <c r="BP9" s="456"/>
      <c r="BQ9" s="456"/>
      <c r="BR9" s="456"/>
      <c r="BS9" s="456"/>
      <c r="BT9" s="456"/>
      <c r="BU9" s="457"/>
      <c r="BV9" s="455">
        <v>77472</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16.8</v>
      </c>
      <c r="CU9" s="453"/>
      <c r="CV9" s="453"/>
      <c r="CW9" s="453"/>
      <c r="CX9" s="453"/>
      <c r="CY9" s="453"/>
      <c r="CZ9" s="453"/>
      <c r="DA9" s="454"/>
      <c r="DB9" s="452">
        <v>15.3</v>
      </c>
      <c r="DC9" s="453"/>
      <c r="DD9" s="453"/>
      <c r="DE9" s="453"/>
      <c r="DF9" s="453"/>
      <c r="DG9" s="453"/>
      <c r="DH9" s="453"/>
      <c r="DI9" s="454"/>
    </row>
    <row r="10" spans="1:119" ht="18.75" customHeight="1" thickBot="1" x14ac:dyDescent="0.2">
      <c r="A10" s="177"/>
      <c r="B10" s="587"/>
      <c r="C10" s="588"/>
      <c r="D10" s="588"/>
      <c r="E10" s="588"/>
      <c r="F10" s="588"/>
      <c r="G10" s="588"/>
      <c r="H10" s="588"/>
      <c r="I10" s="588"/>
      <c r="J10" s="588"/>
      <c r="K10" s="506"/>
      <c r="L10" s="411" t="s">
        <v>121</v>
      </c>
      <c r="M10" s="412"/>
      <c r="N10" s="412"/>
      <c r="O10" s="412"/>
      <c r="P10" s="412"/>
      <c r="Q10" s="413"/>
      <c r="R10" s="408">
        <v>10333</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148066</v>
      </c>
      <c r="BO10" s="456"/>
      <c r="BP10" s="456"/>
      <c r="BQ10" s="456"/>
      <c r="BR10" s="456"/>
      <c r="BS10" s="456"/>
      <c r="BT10" s="456"/>
      <c r="BU10" s="457"/>
      <c r="BV10" s="455">
        <v>112914</v>
      </c>
      <c r="BW10" s="456"/>
      <c r="BX10" s="456"/>
      <c r="BY10" s="456"/>
      <c r="BZ10" s="456"/>
      <c r="CA10" s="456"/>
      <c r="CB10" s="456"/>
      <c r="CC10" s="457"/>
      <c r="CD10" s="180" t="s">
        <v>125</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118</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77"/>
      <c r="B12" s="561" t="s">
        <v>133</v>
      </c>
      <c r="C12" s="562"/>
      <c r="D12" s="562"/>
      <c r="E12" s="562"/>
      <c r="F12" s="562"/>
      <c r="G12" s="562"/>
      <c r="H12" s="562"/>
      <c r="I12" s="562"/>
      <c r="J12" s="562"/>
      <c r="K12" s="563"/>
      <c r="L12" s="570" t="s">
        <v>134</v>
      </c>
      <c r="M12" s="571"/>
      <c r="N12" s="571"/>
      <c r="O12" s="571"/>
      <c r="P12" s="571"/>
      <c r="Q12" s="572"/>
      <c r="R12" s="573">
        <v>9062</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104</v>
      </c>
      <c r="AV12" s="514"/>
      <c r="AW12" s="514"/>
      <c r="AX12" s="514"/>
      <c r="AY12" s="469" t="s">
        <v>138</v>
      </c>
      <c r="AZ12" s="470"/>
      <c r="BA12" s="470"/>
      <c r="BB12" s="470"/>
      <c r="BC12" s="470"/>
      <c r="BD12" s="470"/>
      <c r="BE12" s="470"/>
      <c r="BF12" s="470"/>
      <c r="BG12" s="470"/>
      <c r="BH12" s="470"/>
      <c r="BI12" s="470"/>
      <c r="BJ12" s="470"/>
      <c r="BK12" s="470"/>
      <c r="BL12" s="470"/>
      <c r="BM12" s="471"/>
      <c r="BN12" s="455">
        <v>15308</v>
      </c>
      <c r="BO12" s="456"/>
      <c r="BP12" s="456"/>
      <c r="BQ12" s="456"/>
      <c r="BR12" s="456"/>
      <c r="BS12" s="456"/>
      <c r="BT12" s="456"/>
      <c r="BU12" s="457"/>
      <c r="BV12" s="455">
        <v>120000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131</v>
      </c>
      <c r="DC12" s="559"/>
      <c r="DD12" s="559"/>
      <c r="DE12" s="559"/>
      <c r="DF12" s="559"/>
      <c r="DG12" s="559"/>
      <c r="DH12" s="559"/>
      <c r="DI12" s="560"/>
    </row>
    <row r="13" spans="1:119" ht="18.75" customHeight="1" x14ac:dyDescent="0.15">
      <c r="A13" s="177"/>
      <c r="B13" s="564"/>
      <c r="C13" s="565"/>
      <c r="D13" s="565"/>
      <c r="E13" s="565"/>
      <c r="F13" s="565"/>
      <c r="G13" s="565"/>
      <c r="H13" s="565"/>
      <c r="I13" s="565"/>
      <c r="J13" s="565"/>
      <c r="K13" s="566"/>
      <c r="L13" s="186"/>
      <c r="M13" s="539" t="s">
        <v>140</v>
      </c>
      <c r="N13" s="540"/>
      <c r="O13" s="540"/>
      <c r="P13" s="540"/>
      <c r="Q13" s="541"/>
      <c r="R13" s="542">
        <v>8976</v>
      </c>
      <c r="S13" s="543"/>
      <c r="T13" s="543"/>
      <c r="U13" s="543"/>
      <c r="V13" s="544"/>
      <c r="W13" s="545" t="s">
        <v>141</v>
      </c>
      <c r="X13" s="441"/>
      <c r="Y13" s="441"/>
      <c r="Z13" s="441"/>
      <c r="AA13" s="441"/>
      <c r="AB13" s="442"/>
      <c r="AC13" s="408">
        <v>608</v>
      </c>
      <c r="AD13" s="409"/>
      <c r="AE13" s="409"/>
      <c r="AF13" s="409"/>
      <c r="AG13" s="410"/>
      <c r="AH13" s="408">
        <v>665</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88240</v>
      </c>
      <c r="BO13" s="456"/>
      <c r="BP13" s="456"/>
      <c r="BQ13" s="456"/>
      <c r="BR13" s="456"/>
      <c r="BS13" s="456"/>
      <c r="BT13" s="456"/>
      <c r="BU13" s="457"/>
      <c r="BV13" s="455">
        <v>70386</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6.7</v>
      </c>
      <c r="CU13" s="453"/>
      <c r="CV13" s="453"/>
      <c r="CW13" s="453"/>
      <c r="CX13" s="453"/>
      <c r="CY13" s="453"/>
      <c r="CZ13" s="453"/>
      <c r="DA13" s="454"/>
      <c r="DB13" s="452">
        <v>6.4</v>
      </c>
      <c r="DC13" s="453"/>
      <c r="DD13" s="453"/>
      <c r="DE13" s="453"/>
      <c r="DF13" s="453"/>
      <c r="DG13" s="453"/>
      <c r="DH13" s="453"/>
      <c r="DI13" s="454"/>
    </row>
    <row r="14" spans="1:119" ht="18.75" customHeight="1" thickBot="1" x14ac:dyDescent="0.2">
      <c r="A14" s="177"/>
      <c r="B14" s="564"/>
      <c r="C14" s="565"/>
      <c r="D14" s="565"/>
      <c r="E14" s="565"/>
      <c r="F14" s="565"/>
      <c r="G14" s="565"/>
      <c r="H14" s="565"/>
      <c r="I14" s="565"/>
      <c r="J14" s="565"/>
      <c r="K14" s="566"/>
      <c r="L14" s="529" t="s">
        <v>146</v>
      </c>
      <c r="M14" s="582"/>
      <c r="N14" s="582"/>
      <c r="O14" s="582"/>
      <c r="P14" s="582"/>
      <c r="Q14" s="583"/>
      <c r="R14" s="542">
        <v>9386</v>
      </c>
      <c r="S14" s="543"/>
      <c r="T14" s="543"/>
      <c r="U14" s="543"/>
      <c r="V14" s="544"/>
      <c r="W14" s="546"/>
      <c r="X14" s="444"/>
      <c r="Y14" s="444"/>
      <c r="Z14" s="444"/>
      <c r="AA14" s="444"/>
      <c r="AB14" s="445"/>
      <c r="AC14" s="535">
        <v>13.6</v>
      </c>
      <c r="AD14" s="536"/>
      <c r="AE14" s="536"/>
      <c r="AF14" s="536"/>
      <c r="AG14" s="537"/>
      <c r="AH14" s="535">
        <v>13.8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131</v>
      </c>
      <c r="CU14" s="553"/>
      <c r="CV14" s="553"/>
      <c r="CW14" s="553"/>
      <c r="CX14" s="553"/>
      <c r="CY14" s="553"/>
      <c r="CZ14" s="553"/>
      <c r="DA14" s="554"/>
      <c r="DB14" s="552" t="s">
        <v>132</v>
      </c>
      <c r="DC14" s="553"/>
      <c r="DD14" s="553"/>
      <c r="DE14" s="553"/>
      <c r="DF14" s="553"/>
      <c r="DG14" s="553"/>
      <c r="DH14" s="553"/>
      <c r="DI14" s="554"/>
    </row>
    <row r="15" spans="1:119" ht="18.75" customHeight="1" x14ac:dyDescent="0.15">
      <c r="A15" s="177"/>
      <c r="B15" s="564"/>
      <c r="C15" s="565"/>
      <c r="D15" s="565"/>
      <c r="E15" s="565"/>
      <c r="F15" s="565"/>
      <c r="G15" s="565"/>
      <c r="H15" s="565"/>
      <c r="I15" s="565"/>
      <c r="J15" s="565"/>
      <c r="K15" s="566"/>
      <c r="L15" s="186"/>
      <c r="M15" s="539" t="s">
        <v>148</v>
      </c>
      <c r="N15" s="540"/>
      <c r="O15" s="540"/>
      <c r="P15" s="540"/>
      <c r="Q15" s="541"/>
      <c r="R15" s="542">
        <v>9321</v>
      </c>
      <c r="S15" s="543"/>
      <c r="T15" s="543"/>
      <c r="U15" s="543"/>
      <c r="V15" s="544"/>
      <c r="W15" s="545" t="s">
        <v>149</v>
      </c>
      <c r="X15" s="441"/>
      <c r="Y15" s="441"/>
      <c r="Z15" s="441"/>
      <c r="AA15" s="441"/>
      <c r="AB15" s="442"/>
      <c r="AC15" s="408">
        <v>1315</v>
      </c>
      <c r="AD15" s="409"/>
      <c r="AE15" s="409"/>
      <c r="AF15" s="409"/>
      <c r="AG15" s="410"/>
      <c r="AH15" s="408">
        <v>1350</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933102</v>
      </c>
      <c r="BO15" s="485"/>
      <c r="BP15" s="485"/>
      <c r="BQ15" s="485"/>
      <c r="BR15" s="485"/>
      <c r="BS15" s="485"/>
      <c r="BT15" s="485"/>
      <c r="BU15" s="486"/>
      <c r="BV15" s="484">
        <v>935930</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29.4</v>
      </c>
      <c r="AD16" s="536"/>
      <c r="AE16" s="536"/>
      <c r="AF16" s="536"/>
      <c r="AG16" s="537"/>
      <c r="AH16" s="535">
        <v>28</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4205490</v>
      </c>
      <c r="BO16" s="456"/>
      <c r="BP16" s="456"/>
      <c r="BQ16" s="456"/>
      <c r="BR16" s="456"/>
      <c r="BS16" s="456"/>
      <c r="BT16" s="456"/>
      <c r="BU16" s="457"/>
      <c r="BV16" s="455">
        <v>4238258</v>
      </c>
      <c r="BW16" s="456"/>
      <c r="BX16" s="456"/>
      <c r="BY16" s="456"/>
      <c r="BZ16" s="456"/>
      <c r="CA16" s="456"/>
      <c r="CB16" s="456"/>
      <c r="CC16" s="457"/>
      <c r="CD16" s="190"/>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77"/>
      <c r="B17" s="567"/>
      <c r="C17" s="568"/>
      <c r="D17" s="568"/>
      <c r="E17" s="568"/>
      <c r="F17" s="568"/>
      <c r="G17" s="568"/>
      <c r="H17" s="568"/>
      <c r="I17" s="568"/>
      <c r="J17" s="568"/>
      <c r="K17" s="569"/>
      <c r="L17" s="191"/>
      <c r="M17" s="548" t="s">
        <v>155</v>
      </c>
      <c r="N17" s="549"/>
      <c r="O17" s="549"/>
      <c r="P17" s="549"/>
      <c r="Q17" s="550"/>
      <c r="R17" s="532" t="s">
        <v>156</v>
      </c>
      <c r="S17" s="533"/>
      <c r="T17" s="533"/>
      <c r="U17" s="533"/>
      <c r="V17" s="534"/>
      <c r="W17" s="545" t="s">
        <v>157</v>
      </c>
      <c r="X17" s="441"/>
      <c r="Y17" s="441"/>
      <c r="Z17" s="441"/>
      <c r="AA17" s="441"/>
      <c r="AB17" s="442"/>
      <c r="AC17" s="408">
        <v>2544</v>
      </c>
      <c r="AD17" s="409"/>
      <c r="AE17" s="409"/>
      <c r="AF17" s="409"/>
      <c r="AG17" s="410"/>
      <c r="AH17" s="408">
        <v>2801</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1147079</v>
      </c>
      <c r="BO17" s="456"/>
      <c r="BP17" s="456"/>
      <c r="BQ17" s="456"/>
      <c r="BR17" s="456"/>
      <c r="BS17" s="456"/>
      <c r="BT17" s="456"/>
      <c r="BU17" s="457"/>
      <c r="BV17" s="455">
        <v>1152320</v>
      </c>
      <c r="BW17" s="456"/>
      <c r="BX17" s="456"/>
      <c r="BY17" s="456"/>
      <c r="BZ17" s="456"/>
      <c r="CA17" s="456"/>
      <c r="CB17" s="456"/>
      <c r="CC17" s="457"/>
      <c r="CD17" s="190"/>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77"/>
      <c r="B18" s="505" t="s">
        <v>159</v>
      </c>
      <c r="C18" s="506"/>
      <c r="D18" s="506"/>
      <c r="E18" s="507"/>
      <c r="F18" s="507"/>
      <c r="G18" s="507"/>
      <c r="H18" s="507"/>
      <c r="I18" s="507"/>
      <c r="J18" s="507"/>
      <c r="K18" s="507"/>
      <c r="L18" s="508">
        <v>144</v>
      </c>
      <c r="M18" s="508"/>
      <c r="N18" s="508"/>
      <c r="O18" s="508"/>
      <c r="P18" s="508"/>
      <c r="Q18" s="508"/>
      <c r="R18" s="509"/>
      <c r="S18" s="509"/>
      <c r="T18" s="509"/>
      <c r="U18" s="509"/>
      <c r="V18" s="510"/>
      <c r="W18" s="526"/>
      <c r="X18" s="527"/>
      <c r="Y18" s="527"/>
      <c r="Z18" s="527"/>
      <c r="AA18" s="527"/>
      <c r="AB18" s="551"/>
      <c r="AC18" s="425">
        <v>57</v>
      </c>
      <c r="AD18" s="426"/>
      <c r="AE18" s="426"/>
      <c r="AF18" s="426"/>
      <c r="AG18" s="511"/>
      <c r="AH18" s="425">
        <v>58.2</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4122546</v>
      </c>
      <c r="BO18" s="456"/>
      <c r="BP18" s="456"/>
      <c r="BQ18" s="456"/>
      <c r="BR18" s="456"/>
      <c r="BS18" s="456"/>
      <c r="BT18" s="456"/>
      <c r="BU18" s="457"/>
      <c r="BV18" s="455">
        <v>4020588</v>
      </c>
      <c r="BW18" s="456"/>
      <c r="BX18" s="456"/>
      <c r="BY18" s="456"/>
      <c r="BZ18" s="456"/>
      <c r="CA18" s="456"/>
      <c r="CB18" s="456"/>
      <c r="CC18" s="457"/>
      <c r="CD18" s="190"/>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77"/>
      <c r="B19" s="505" t="s">
        <v>161</v>
      </c>
      <c r="C19" s="506"/>
      <c r="D19" s="506"/>
      <c r="E19" s="507"/>
      <c r="F19" s="507"/>
      <c r="G19" s="507"/>
      <c r="H19" s="507"/>
      <c r="I19" s="507"/>
      <c r="J19" s="507"/>
      <c r="K19" s="507"/>
      <c r="L19" s="515">
        <v>65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5852573</v>
      </c>
      <c r="BO19" s="456"/>
      <c r="BP19" s="456"/>
      <c r="BQ19" s="456"/>
      <c r="BR19" s="456"/>
      <c r="BS19" s="456"/>
      <c r="BT19" s="456"/>
      <c r="BU19" s="457"/>
      <c r="BV19" s="455">
        <v>5964060</v>
      </c>
      <c r="BW19" s="456"/>
      <c r="BX19" s="456"/>
      <c r="BY19" s="456"/>
      <c r="BZ19" s="456"/>
      <c r="CA19" s="456"/>
      <c r="CB19" s="456"/>
      <c r="CC19" s="457"/>
      <c r="CD19" s="190"/>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77"/>
      <c r="B20" s="505" t="s">
        <v>163</v>
      </c>
      <c r="C20" s="506"/>
      <c r="D20" s="506"/>
      <c r="E20" s="507"/>
      <c r="F20" s="507"/>
      <c r="G20" s="507"/>
      <c r="H20" s="507"/>
      <c r="I20" s="507"/>
      <c r="J20" s="507"/>
      <c r="K20" s="507"/>
      <c r="L20" s="515">
        <v>3439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0"/>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77"/>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0"/>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77"/>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7785917</v>
      </c>
      <c r="BO22" s="485"/>
      <c r="BP22" s="485"/>
      <c r="BQ22" s="485"/>
      <c r="BR22" s="485"/>
      <c r="BS22" s="485"/>
      <c r="BT22" s="485"/>
      <c r="BU22" s="486"/>
      <c r="BV22" s="484">
        <v>8063625</v>
      </c>
      <c r="BW22" s="485"/>
      <c r="BX22" s="485"/>
      <c r="BY22" s="485"/>
      <c r="BZ22" s="485"/>
      <c r="CA22" s="485"/>
      <c r="CB22" s="485"/>
      <c r="CC22" s="486"/>
      <c r="CD22" s="190"/>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77"/>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6025497</v>
      </c>
      <c r="BO23" s="456"/>
      <c r="BP23" s="456"/>
      <c r="BQ23" s="456"/>
      <c r="BR23" s="456"/>
      <c r="BS23" s="456"/>
      <c r="BT23" s="456"/>
      <c r="BU23" s="457"/>
      <c r="BV23" s="455">
        <v>6253198</v>
      </c>
      <c r="BW23" s="456"/>
      <c r="BX23" s="456"/>
      <c r="BY23" s="456"/>
      <c r="BZ23" s="456"/>
      <c r="CA23" s="456"/>
      <c r="CB23" s="456"/>
      <c r="CC23" s="457"/>
      <c r="CD23" s="190"/>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77"/>
      <c r="B24" s="434"/>
      <c r="C24" s="435"/>
      <c r="D24" s="436"/>
      <c r="E24" s="411" t="s">
        <v>173</v>
      </c>
      <c r="F24" s="412"/>
      <c r="G24" s="412"/>
      <c r="H24" s="412"/>
      <c r="I24" s="412"/>
      <c r="J24" s="412"/>
      <c r="K24" s="413"/>
      <c r="L24" s="408">
        <v>1</v>
      </c>
      <c r="M24" s="409"/>
      <c r="N24" s="409"/>
      <c r="O24" s="409"/>
      <c r="P24" s="410"/>
      <c r="Q24" s="408">
        <v>7690</v>
      </c>
      <c r="R24" s="409"/>
      <c r="S24" s="409"/>
      <c r="T24" s="409"/>
      <c r="U24" s="409"/>
      <c r="V24" s="410"/>
      <c r="W24" s="498"/>
      <c r="X24" s="435"/>
      <c r="Y24" s="436"/>
      <c r="Z24" s="411" t="s">
        <v>174</v>
      </c>
      <c r="AA24" s="412"/>
      <c r="AB24" s="412"/>
      <c r="AC24" s="412"/>
      <c r="AD24" s="412"/>
      <c r="AE24" s="412"/>
      <c r="AF24" s="412"/>
      <c r="AG24" s="413"/>
      <c r="AH24" s="408">
        <v>131</v>
      </c>
      <c r="AI24" s="409"/>
      <c r="AJ24" s="409"/>
      <c r="AK24" s="409"/>
      <c r="AL24" s="410"/>
      <c r="AM24" s="408">
        <v>359071</v>
      </c>
      <c r="AN24" s="409"/>
      <c r="AO24" s="409"/>
      <c r="AP24" s="409"/>
      <c r="AQ24" s="409"/>
      <c r="AR24" s="410"/>
      <c r="AS24" s="408">
        <v>2741</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5372594</v>
      </c>
      <c r="BO24" s="456"/>
      <c r="BP24" s="456"/>
      <c r="BQ24" s="456"/>
      <c r="BR24" s="456"/>
      <c r="BS24" s="456"/>
      <c r="BT24" s="456"/>
      <c r="BU24" s="457"/>
      <c r="BV24" s="455">
        <v>5398447</v>
      </c>
      <c r="BW24" s="456"/>
      <c r="BX24" s="456"/>
      <c r="BY24" s="456"/>
      <c r="BZ24" s="456"/>
      <c r="CA24" s="456"/>
      <c r="CB24" s="456"/>
      <c r="CC24" s="457"/>
      <c r="CD24" s="190"/>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77"/>
      <c r="B25" s="434"/>
      <c r="C25" s="435"/>
      <c r="D25" s="436"/>
      <c r="E25" s="411" t="s">
        <v>176</v>
      </c>
      <c r="F25" s="412"/>
      <c r="G25" s="412"/>
      <c r="H25" s="412"/>
      <c r="I25" s="412"/>
      <c r="J25" s="412"/>
      <c r="K25" s="413"/>
      <c r="L25" s="408">
        <v>1</v>
      </c>
      <c r="M25" s="409"/>
      <c r="N25" s="409"/>
      <c r="O25" s="409"/>
      <c r="P25" s="410"/>
      <c r="Q25" s="408">
        <v>5765</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179</v>
      </c>
      <c r="AN25" s="409"/>
      <c r="AO25" s="409"/>
      <c r="AP25" s="409"/>
      <c r="AQ25" s="409"/>
      <c r="AR25" s="410"/>
      <c r="AS25" s="408" t="s">
        <v>178</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2491321</v>
      </c>
      <c r="BO25" s="485"/>
      <c r="BP25" s="485"/>
      <c r="BQ25" s="485"/>
      <c r="BR25" s="485"/>
      <c r="BS25" s="485"/>
      <c r="BT25" s="485"/>
      <c r="BU25" s="486"/>
      <c r="BV25" s="484">
        <v>2706727</v>
      </c>
      <c r="BW25" s="485"/>
      <c r="BX25" s="485"/>
      <c r="BY25" s="485"/>
      <c r="BZ25" s="485"/>
      <c r="CA25" s="485"/>
      <c r="CB25" s="485"/>
      <c r="CC25" s="486"/>
      <c r="CD25" s="190"/>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77"/>
      <c r="B26" s="434"/>
      <c r="C26" s="435"/>
      <c r="D26" s="436"/>
      <c r="E26" s="411" t="s">
        <v>181</v>
      </c>
      <c r="F26" s="412"/>
      <c r="G26" s="412"/>
      <c r="H26" s="412"/>
      <c r="I26" s="412"/>
      <c r="J26" s="412"/>
      <c r="K26" s="413"/>
      <c r="L26" s="408">
        <v>1</v>
      </c>
      <c r="M26" s="409"/>
      <c r="N26" s="409"/>
      <c r="O26" s="409"/>
      <c r="P26" s="410"/>
      <c r="Q26" s="408">
        <v>5306</v>
      </c>
      <c r="R26" s="409"/>
      <c r="S26" s="409"/>
      <c r="T26" s="409"/>
      <c r="U26" s="409"/>
      <c r="V26" s="410"/>
      <c r="W26" s="498"/>
      <c r="X26" s="435"/>
      <c r="Y26" s="436"/>
      <c r="Z26" s="411" t="s">
        <v>182</v>
      </c>
      <c r="AA26" s="466"/>
      <c r="AB26" s="466"/>
      <c r="AC26" s="466"/>
      <c r="AD26" s="466"/>
      <c r="AE26" s="466"/>
      <c r="AF26" s="466"/>
      <c r="AG26" s="467"/>
      <c r="AH26" s="408">
        <v>8</v>
      </c>
      <c r="AI26" s="409"/>
      <c r="AJ26" s="409"/>
      <c r="AK26" s="409"/>
      <c r="AL26" s="410"/>
      <c r="AM26" s="408">
        <v>26216</v>
      </c>
      <c r="AN26" s="409"/>
      <c r="AO26" s="409"/>
      <c r="AP26" s="409"/>
      <c r="AQ26" s="409"/>
      <c r="AR26" s="410"/>
      <c r="AS26" s="408">
        <v>3277</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184</v>
      </c>
      <c r="BO26" s="456"/>
      <c r="BP26" s="456"/>
      <c r="BQ26" s="456"/>
      <c r="BR26" s="456"/>
      <c r="BS26" s="456"/>
      <c r="BT26" s="456"/>
      <c r="BU26" s="457"/>
      <c r="BV26" s="455" t="s">
        <v>178</v>
      </c>
      <c r="BW26" s="456"/>
      <c r="BX26" s="456"/>
      <c r="BY26" s="456"/>
      <c r="BZ26" s="456"/>
      <c r="CA26" s="456"/>
      <c r="CB26" s="456"/>
      <c r="CC26" s="457"/>
      <c r="CD26" s="190"/>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77"/>
      <c r="B27" s="434"/>
      <c r="C27" s="435"/>
      <c r="D27" s="436"/>
      <c r="E27" s="411" t="s">
        <v>185</v>
      </c>
      <c r="F27" s="412"/>
      <c r="G27" s="412"/>
      <c r="H27" s="412"/>
      <c r="I27" s="412"/>
      <c r="J27" s="412"/>
      <c r="K27" s="413"/>
      <c r="L27" s="408">
        <v>1</v>
      </c>
      <c r="M27" s="409"/>
      <c r="N27" s="409"/>
      <c r="O27" s="409"/>
      <c r="P27" s="410"/>
      <c r="Q27" s="408">
        <v>3072</v>
      </c>
      <c r="R27" s="409"/>
      <c r="S27" s="409"/>
      <c r="T27" s="409"/>
      <c r="U27" s="409"/>
      <c r="V27" s="410"/>
      <c r="W27" s="498"/>
      <c r="X27" s="435"/>
      <c r="Y27" s="436"/>
      <c r="Z27" s="411" t="s">
        <v>186</v>
      </c>
      <c r="AA27" s="412"/>
      <c r="AB27" s="412"/>
      <c r="AC27" s="412"/>
      <c r="AD27" s="412"/>
      <c r="AE27" s="412"/>
      <c r="AF27" s="412"/>
      <c r="AG27" s="413"/>
      <c r="AH27" s="408" t="s">
        <v>178</v>
      </c>
      <c r="AI27" s="409"/>
      <c r="AJ27" s="409"/>
      <c r="AK27" s="409"/>
      <c r="AL27" s="410"/>
      <c r="AM27" s="408" t="s">
        <v>178</v>
      </c>
      <c r="AN27" s="409"/>
      <c r="AO27" s="409"/>
      <c r="AP27" s="409"/>
      <c r="AQ27" s="409"/>
      <c r="AR27" s="410"/>
      <c r="AS27" s="408" t="s">
        <v>184</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v>15604</v>
      </c>
      <c r="BO27" s="490"/>
      <c r="BP27" s="490"/>
      <c r="BQ27" s="490"/>
      <c r="BR27" s="490"/>
      <c r="BS27" s="490"/>
      <c r="BT27" s="490"/>
      <c r="BU27" s="491"/>
      <c r="BV27" s="489">
        <v>15603</v>
      </c>
      <c r="BW27" s="490"/>
      <c r="BX27" s="490"/>
      <c r="BY27" s="490"/>
      <c r="BZ27" s="490"/>
      <c r="CA27" s="490"/>
      <c r="CB27" s="490"/>
      <c r="CC27" s="491"/>
      <c r="CD27" s="192"/>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77"/>
      <c r="B28" s="434"/>
      <c r="C28" s="435"/>
      <c r="D28" s="436"/>
      <c r="E28" s="411" t="s">
        <v>188</v>
      </c>
      <c r="F28" s="412"/>
      <c r="G28" s="412"/>
      <c r="H28" s="412"/>
      <c r="I28" s="412"/>
      <c r="J28" s="412"/>
      <c r="K28" s="413"/>
      <c r="L28" s="408">
        <v>1</v>
      </c>
      <c r="M28" s="409"/>
      <c r="N28" s="409"/>
      <c r="O28" s="409"/>
      <c r="P28" s="410"/>
      <c r="Q28" s="408">
        <v>2543</v>
      </c>
      <c r="R28" s="409"/>
      <c r="S28" s="409"/>
      <c r="T28" s="409"/>
      <c r="U28" s="409"/>
      <c r="V28" s="410"/>
      <c r="W28" s="498"/>
      <c r="X28" s="435"/>
      <c r="Y28" s="436"/>
      <c r="Z28" s="411" t="s">
        <v>189</v>
      </c>
      <c r="AA28" s="412"/>
      <c r="AB28" s="412"/>
      <c r="AC28" s="412"/>
      <c r="AD28" s="412"/>
      <c r="AE28" s="412"/>
      <c r="AF28" s="412"/>
      <c r="AG28" s="413"/>
      <c r="AH28" s="408" t="s">
        <v>131</v>
      </c>
      <c r="AI28" s="409"/>
      <c r="AJ28" s="409"/>
      <c r="AK28" s="409"/>
      <c r="AL28" s="410"/>
      <c r="AM28" s="408" t="s">
        <v>131</v>
      </c>
      <c r="AN28" s="409"/>
      <c r="AO28" s="409"/>
      <c r="AP28" s="409"/>
      <c r="AQ28" s="409"/>
      <c r="AR28" s="410"/>
      <c r="AS28" s="408" t="s">
        <v>184</v>
      </c>
      <c r="AT28" s="409"/>
      <c r="AU28" s="409"/>
      <c r="AV28" s="409"/>
      <c r="AW28" s="409"/>
      <c r="AX28" s="468"/>
      <c r="AY28" s="472" t="s">
        <v>190</v>
      </c>
      <c r="AZ28" s="473"/>
      <c r="BA28" s="473"/>
      <c r="BB28" s="474"/>
      <c r="BC28" s="481" t="s">
        <v>50</v>
      </c>
      <c r="BD28" s="482"/>
      <c r="BE28" s="482"/>
      <c r="BF28" s="482"/>
      <c r="BG28" s="482"/>
      <c r="BH28" s="482"/>
      <c r="BI28" s="482"/>
      <c r="BJ28" s="482"/>
      <c r="BK28" s="482"/>
      <c r="BL28" s="482"/>
      <c r="BM28" s="483"/>
      <c r="BN28" s="484">
        <v>1804886</v>
      </c>
      <c r="BO28" s="485"/>
      <c r="BP28" s="485"/>
      <c r="BQ28" s="485"/>
      <c r="BR28" s="485"/>
      <c r="BS28" s="485"/>
      <c r="BT28" s="485"/>
      <c r="BU28" s="486"/>
      <c r="BV28" s="484">
        <v>1672128</v>
      </c>
      <c r="BW28" s="485"/>
      <c r="BX28" s="485"/>
      <c r="BY28" s="485"/>
      <c r="BZ28" s="485"/>
      <c r="CA28" s="485"/>
      <c r="CB28" s="485"/>
      <c r="CC28" s="486"/>
      <c r="CD28" s="190"/>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77"/>
      <c r="B29" s="434"/>
      <c r="C29" s="435"/>
      <c r="D29" s="436"/>
      <c r="E29" s="411" t="s">
        <v>191</v>
      </c>
      <c r="F29" s="412"/>
      <c r="G29" s="412"/>
      <c r="H29" s="412"/>
      <c r="I29" s="412"/>
      <c r="J29" s="412"/>
      <c r="K29" s="413"/>
      <c r="L29" s="408">
        <v>10</v>
      </c>
      <c r="M29" s="409"/>
      <c r="N29" s="409"/>
      <c r="O29" s="409"/>
      <c r="P29" s="410"/>
      <c r="Q29" s="408">
        <v>2384</v>
      </c>
      <c r="R29" s="409"/>
      <c r="S29" s="409"/>
      <c r="T29" s="409"/>
      <c r="U29" s="409"/>
      <c r="V29" s="410"/>
      <c r="W29" s="499"/>
      <c r="X29" s="500"/>
      <c r="Y29" s="501"/>
      <c r="Z29" s="411" t="s">
        <v>192</v>
      </c>
      <c r="AA29" s="412"/>
      <c r="AB29" s="412"/>
      <c r="AC29" s="412"/>
      <c r="AD29" s="412"/>
      <c r="AE29" s="412"/>
      <c r="AF29" s="412"/>
      <c r="AG29" s="413"/>
      <c r="AH29" s="408">
        <v>131</v>
      </c>
      <c r="AI29" s="409"/>
      <c r="AJ29" s="409"/>
      <c r="AK29" s="409"/>
      <c r="AL29" s="410"/>
      <c r="AM29" s="408">
        <v>359071</v>
      </c>
      <c r="AN29" s="409"/>
      <c r="AO29" s="409"/>
      <c r="AP29" s="409"/>
      <c r="AQ29" s="409"/>
      <c r="AR29" s="410"/>
      <c r="AS29" s="408">
        <v>2741</v>
      </c>
      <c r="AT29" s="409"/>
      <c r="AU29" s="409"/>
      <c r="AV29" s="409"/>
      <c r="AW29" s="409"/>
      <c r="AX29" s="468"/>
      <c r="AY29" s="475"/>
      <c r="AZ29" s="476"/>
      <c r="BA29" s="476"/>
      <c r="BB29" s="477"/>
      <c r="BC29" s="469" t="s">
        <v>193</v>
      </c>
      <c r="BD29" s="470"/>
      <c r="BE29" s="470"/>
      <c r="BF29" s="470"/>
      <c r="BG29" s="470"/>
      <c r="BH29" s="470"/>
      <c r="BI29" s="470"/>
      <c r="BJ29" s="470"/>
      <c r="BK29" s="470"/>
      <c r="BL29" s="470"/>
      <c r="BM29" s="471"/>
      <c r="BN29" s="455">
        <v>469674</v>
      </c>
      <c r="BO29" s="456"/>
      <c r="BP29" s="456"/>
      <c r="BQ29" s="456"/>
      <c r="BR29" s="456"/>
      <c r="BS29" s="456"/>
      <c r="BT29" s="456"/>
      <c r="BU29" s="457"/>
      <c r="BV29" s="455">
        <v>505550</v>
      </c>
      <c r="BW29" s="456"/>
      <c r="BX29" s="456"/>
      <c r="BY29" s="456"/>
      <c r="BZ29" s="456"/>
      <c r="CA29" s="456"/>
      <c r="CB29" s="456"/>
      <c r="CC29" s="457"/>
      <c r="CD29" s="192"/>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77"/>
      <c r="B30" s="437"/>
      <c r="C30" s="438"/>
      <c r="D30" s="439"/>
      <c r="E30" s="416"/>
      <c r="F30" s="417"/>
      <c r="G30" s="417"/>
      <c r="H30" s="417"/>
      <c r="I30" s="417"/>
      <c r="J30" s="417"/>
      <c r="K30" s="418"/>
      <c r="L30" s="419"/>
      <c r="M30" s="420"/>
      <c r="N30" s="420"/>
      <c r="O30" s="420"/>
      <c r="P30" s="421"/>
      <c r="Q30" s="419"/>
      <c r="R30" s="420"/>
      <c r="S30" s="420"/>
      <c r="T30" s="420"/>
      <c r="U30" s="420"/>
      <c r="V30" s="421"/>
      <c r="W30" s="422" t="s">
        <v>194</v>
      </c>
      <c r="X30" s="423"/>
      <c r="Y30" s="423"/>
      <c r="Z30" s="423"/>
      <c r="AA30" s="423"/>
      <c r="AB30" s="423"/>
      <c r="AC30" s="423"/>
      <c r="AD30" s="423"/>
      <c r="AE30" s="423"/>
      <c r="AF30" s="423"/>
      <c r="AG30" s="424"/>
      <c r="AH30" s="425">
        <v>94.6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1880227</v>
      </c>
      <c r="BO30" s="490"/>
      <c r="BP30" s="490"/>
      <c r="BQ30" s="490"/>
      <c r="BR30" s="490"/>
      <c r="BS30" s="490"/>
      <c r="BT30" s="490"/>
      <c r="BU30" s="491"/>
      <c r="BV30" s="489">
        <v>1887259</v>
      </c>
      <c r="BW30" s="490"/>
      <c r="BX30" s="490"/>
      <c r="BY30" s="490"/>
      <c r="BZ30" s="490"/>
      <c r="CA30" s="490"/>
      <c r="CB30" s="490"/>
      <c r="CC30" s="491"/>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414" t="s">
        <v>195</v>
      </c>
      <c r="D32" s="414"/>
      <c r="E32" s="414"/>
      <c r="F32" s="414"/>
      <c r="G32" s="414"/>
      <c r="H32" s="414"/>
      <c r="I32" s="414"/>
      <c r="J32" s="414"/>
      <c r="K32" s="414"/>
      <c r="L32" s="414"/>
      <c r="M32" s="414"/>
      <c r="N32" s="414"/>
      <c r="O32" s="414"/>
      <c r="P32" s="414"/>
      <c r="Q32" s="414"/>
      <c r="R32" s="414"/>
      <c r="S32" s="414"/>
      <c r="U32" s="415" t="s">
        <v>196</v>
      </c>
      <c r="V32" s="415"/>
      <c r="W32" s="415"/>
      <c r="X32" s="415"/>
      <c r="Y32" s="415"/>
      <c r="Z32" s="415"/>
      <c r="AA32" s="415"/>
      <c r="AB32" s="415"/>
      <c r="AC32" s="415"/>
      <c r="AD32" s="415"/>
      <c r="AE32" s="415"/>
      <c r="AF32" s="415"/>
      <c r="AG32" s="415"/>
      <c r="AH32" s="415"/>
      <c r="AI32" s="415"/>
      <c r="AJ32" s="415"/>
      <c r="AK32" s="415"/>
      <c r="AM32" s="415" t="s">
        <v>197</v>
      </c>
      <c r="AN32" s="415"/>
      <c r="AO32" s="415"/>
      <c r="AP32" s="415"/>
      <c r="AQ32" s="415"/>
      <c r="AR32" s="415"/>
      <c r="AS32" s="415"/>
      <c r="AT32" s="415"/>
      <c r="AU32" s="415"/>
      <c r="AV32" s="415"/>
      <c r="AW32" s="415"/>
      <c r="AX32" s="415"/>
      <c r="AY32" s="415"/>
      <c r="AZ32" s="415"/>
      <c r="BA32" s="415"/>
      <c r="BB32" s="415"/>
      <c r="BC32" s="415"/>
      <c r="BE32" s="415" t="s">
        <v>198</v>
      </c>
      <c r="BF32" s="415"/>
      <c r="BG32" s="415"/>
      <c r="BH32" s="415"/>
      <c r="BI32" s="415"/>
      <c r="BJ32" s="415"/>
      <c r="BK32" s="415"/>
      <c r="BL32" s="415"/>
      <c r="BM32" s="415"/>
      <c r="BN32" s="415"/>
      <c r="BO32" s="415"/>
      <c r="BP32" s="415"/>
      <c r="BQ32" s="415"/>
      <c r="BR32" s="415"/>
      <c r="BS32" s="415"/>
      <c r="BT32" s="415"/>
      <c r="BU32" s="415"/>
      <c r="BW32" s="415" t="s">
        <v>199</v>
      </c>
      <c r="BX32" s="415"/>
      <c r="BY32" s="415"/>
      <c r="BZ32" s="415"/>
      <c r="CA32" s="415"/>
      <c r="CB32" s="415"/>
      <c r="CC32" s="415"/>
      <c r="CD32" s="415"/>
      <c r="CE32" s="415"/>
      <c r="CF32" s="415"/>
      <c r="CG32" s="415"/>
      <c r="CH32" s="415"/>
      <c r="CI32" s="415"/>
      <c r="CJ32" s="415"/>
      <c r="CK32" s="415"/>
      <c r="CL32" s="415"/>
      <c r="CM32" s="415"/>
      <c r="CO32" s="415" t="s">
        <v>200</v>
      </c>
      <c r="CP32" s="415"/>
      <c r="CQ32" s="415"/>
      <c r="CR32" s="415"/>
      <c r="CS32" s="415"/>
      <c r="CT32" s="415"/>
      <c r="CU32" s="415"/>
      <c r="CV32" s="415"/>
      <c r="CW32" s="415"/>
      <c r="CX32" s="415"/>
      <c r="CY32" s="415"/>
      <c r="CZ32" s="415"/>
      <c r="DA32" s="415"/>
      <c r="DB32" s="415"/>
      <c r="DC32" s="415"/>
      <c r="DD32" s="415"/>
      <c r="DE32" s="415"/>
      <c r="DI32" s="200"/>
    </row>
    <row r="33" spans="1:113" ht="13.5" customHeight="1" x14ac:dyDescent="0.15">
      <c r="A33" s="177"/>
      <c r="B33" s="201"/>
      <c r="C33" s="407" t="s">
        <v>201</v>
      </c>
      <c r="D33" s="407"/>
      <c r="E33" s="406" t="s">
        <v>202</v>
      </c>
      <c r="F33" s="406"/>
      <c r="G33" s="406"/>
      <c r="H33" s="406"/>
      <c r="I33" s="406"/>
      <c r="J33" s="406"/>
      <c r="K33" s="406"/>
      <c r="L33" s="406"/>
      <c r="M33" s="406"/>
      <c r="N33" s="406"/>
      <c r="O33" s="406"/>
      <c r="P33" s="406"/>
      <c r="Q33" s="406"/>
      <c r="R33" s="406"/>
      <c r="S33" s="406"/>
      <c r="T33" s="202"/>
      <c r="U33" s="407" t="s">
        <v>203</v>
      </c>
      <c r="V33" s="407"/>
      <c r="W33" s="406" t="s">
        <v>204</v>
      </c>
      <c r="X33" s="406"/>
      <c r="Y33" s="406"/>
      <c r="Z33" s="406"/>
      <c r="AA33" s="406"/>
      <c r="AB33" s="406"/>
      <c r="AC33" s="406"/>
      <c r="AD33" s="406"/>
      <c r="AE33" s="406"/>
      <c r="AF33" s="406"/>
      <c r="AG33" s="406"/>
      <c r="AH33" s="406"/>
      <c r="AI33" s="406"/>
      <c r="AJ33" s="406"/>
      <c r="AK33" s="406"/>
      <c r="AL33" s="202"/>
      <c r="AM33" s="407" t="s">
        <v>201</v>
      </c>
      <c r="AN33" s="407"/>
      <c r="AO33" s="406" t="s">
        <v>202</v>
      </c>
      <c r="AP33" s="406"/>
      <c r="AQ33" s="406"/>
      <c r="AR33" s="406"/>
      <c r="AS33" s="406"/>
      <c r="AT33" s="406"/>
      <c r="AU33" s="406"/>
      <c r="AV33" s="406"/>
      <c r="AW33" s="406"/>
      <c r="AX33" s="406"/>
      <c r="AY33" s="406"/>
      <c r="AZ33" s="406"/>
      <c r="BA33" s="406"/>
      <c r="BB33" s="406"/>
      <c r="BC33" s="406"/>
      <c r="BD33" s="203"/>
      <c r="BE33" s="406" t="s">
        <v>205</v>
      </c>
      <c r="BF33" s="406"/>
      <c r="BG33" s="406" t="s">
        <v>206</v>
      </c>
      <c r="BH33" s="406"/>
      <c r="BI33" s="406"/>
      <c r="BJ33" s="406"/>
      <c r="BK33" s="406"/>
      <c r="BL33" s="406"/>
      <c r="BM33" s="406"/>
      <c r="BN33" s="406"/>
      <c r="BO33" s="406"/>
      <c r="BP33" s="406"/>
      <c r="BQ33" s="406"/>
      <c r="BR33" s="406"/>
      <c r="BS33" s="406"/>
      <c r="BT33" s="406"/>
      <c r="BU33" s="406"/>
      <c r="BV33" s="203"/>
      <c r="BW33" s="407" t="s">
        <v>205</v>
      </c>
      <c r="BX33" s="407"/>
      <c r="BY33" s="406" t="s">
        <v>207</v>
      </c>
      <c r="BZ33" s="406"/>
      <c r="CA33" s="406"/>
      <c r="CB33" s="406"/>
      <c r="CC33" s="406"/>
      <c r="CD33" s="406"/>
      <c r="CE33" s="406"/>
      <c r="CF33" s="406"/>
      <c r="CG33" s="406"/>
      <c r="CH33" s="406"/>
      <c r="CI33" s="406"/>
      <c r="CJ33" s="406"/>
      <c r="CK33" s="406"/>
      <c r="CL33" s="406"/>
      <c r="CM33" s="406"/>
      <c r="CN33" s="202"/>
      <c r="CO33" s="407" t="s">
        <v>201</v>
      </c>
      <c r="CP33" s="407"/>
      <c r="CQ33" s="406" t="s">
        <v>208</v>
      </c>
      <c r="CR33" s="406"/>
      <c r="CS33" s="406"/>
      <c r="CT33" s="406"/>
      <c r="CU33" s="406"/>
      <c r="CV33" s="406"/>
      <c r="CW33" s="406"/>
      <c r="CX33" s="406"/>
      <c r="CY33" s="406"/>
      <c r="CZ33" s="406"/>
      <c r="DA33" s="406"/>
      <c r="DB33" s="406"/>
      <c r="DC33" s="406"/>
      <c r="DD33" s="406"/>
      <c r="DE33" s="406"/>
      <c r="DF33" s="202"/>
      <c r="DG33" s="405" t="s">
        <v>209</v>
      </c>
      <c r="DH33" s="405"/>
      <c r="DI33" s="204"/>
    </row>
    <row r="34" spans="1:113" ht="32.25" customHeight="1" x14ac:dyDescent="0.15">
      <c r="A34" s="177"/>
      <c r="B34" s="201"/>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7"/>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77"/>
      <c r="AM34" s="403" t="str">
        <f>IF(AO34="","",MAX(C34:D43,U34:V43)+1)</f>
        <v/>
      </c>
      <c r="AN34" s="403"/>
      <c r="AO34" s="404"/>
      <c r="AP34" s="404"/>
      <c r="AQ34" s="404"/>
      <c r="AR34" s="404"/>
      <c r="AS34" s="404"/>
      <c r="AT34" s="404"/>
      <c r="AU34" s="404"/>
      <c r="AV34" s="404"/>
      <c r="AW34" s="404"/>
      <c r="AX34" s="404"/>
      <c r="AY34" s="404"/>
      <c r="AZ34" s="404"/>
      <c r="BA34" s="404"/>
      <c r="BB34" s="404"/>
      <c r="BC34" s="404"/>
      <c r="BD34" s="177"/>
      <c r="BE34" s="403">
        <f>IF(BG34="","",MAX(C34:D43,U34:V43,AM34:AN43)+1)</f>
        <v>6</v>
      </c>
      <c r="BF34" s="403"/>
      <c r="BG34" s="404" t="str">
        <f>IF('各会計、関係団体の財政状況及び健全化判断比率'!B31="","",'各会計、関係団体の財政状況及び健全化判断比率'!B31)</f>
        <v>簡易水道事業特別会計</v>
      </c>
      <c r="BH34" s="404"/>
      <c r="BI34" s="404"/>
      <c r="BJ34" s="404"/>
      <c r="BK34" s="404"/>
      <c r="BL34" s="404"/>
      <c r="BM34" s="404"/>
      <c r="BN34" s="404"/>
      <c r="BO34" s="404"/>
      <c r="BP34" s="404"/>
      <c r="BQ34" s="404"/>
      <c r="BR34" s="404"/>
      <c r="BS34" s="404"/>
      <c r="BT34" s="404"/>
      <c r="BU34" s="404"/>
      <c r="BV34" s="177"/>
      <c r="BW34" s="403">
        <f>IF(BY34="","",MAX(C34:D43,U34:V43,AM34:AN43,BE34:BF43)+1)</f>
        <v>8</v>
      </c>
      <c r="BX34" s="403"/>
      <c r="BY34" s="404" t="str">
        <f>IF('各会計、関係団体の財政状況及び健全化判断比率'!B68="","",'各会計、関係団体の財政状況及び健全化判断比率'!B68)</f>
        <v>熊本県市町村総合事務組合</v>
      </c>
      <c r="BZ34" s="404"/>
      <c r="CA34" s="404"/>
      <c r="CB34" s="404"/>
      <c r="CC34" s="404"/>
      <c r="CD34" s="404"/>
      <c r="CE34" s="404"/>
      <c r="CF34" s="404"/>
      <c r="CG34" s="404"/>
      <c r="CH34" s="404"/>
      <c r="CI34" s="404"/>
      <c r="CJ34" s="404"/>
      <c r="CK34" s="404"/>
      <c r="CL34" s="404"/>
      <c r="CM34" s="404"/>
      <c r="CN34" s="177"/>
      <c r="CO34" s="403">
        <f>IF(CQ34="","",MAX(C34:D43,U34:V43,AM34:AN43,BE34:BF43,BW34:BX43)+1)</f>
        <v>13</v>
      </c>
      <c r="CP34" s="403"/>
      <c r="CQ34" s="404" t="str">
        <f>IF('各会計、関係団体の財政状況及び健全化判断比率'!BS7="","",'各会計、関係団体の財政状況及び健全化判断比率'!BS7)</f>
        <v>有限会社　石段の郷中央</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4"/>
    </row>
    <row r="35" spans="1:113" ht="32.25" customHeight="1" x14ac:dyDescent="0.15">
      <c r="A35" s="177"/>
      <c r="B35" s="201"/>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77"/>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77"/>
      <c r="AM35" s="403" t="str">
        <f t="shared" ref="AM35:AM43" si="0">IF(AO35="","",AM34+1)</f>
        <v/>
      </c>
      <c r="AN35" s="403"/>
      <c r="AO35" s="404"/>
      <c r="AP35" s="404"/>
      <c r="AQ35" s="404"/>
      <c r="AR35" s="404"/>
      <c r="AS35" s="404"/>
      <c r="AT35" s="404"/>
      <c r="AU35" s="404"/>
      <c r="AV35" s="404"/>
      <c r="AW35" s="404"/>
      <c r="AX35" s="404"/>
      <c r="AY35" s="404"/>
      <c r="AZ35" s="404"/>
      <c r="BA35" s="404"/>
      <c r="BB35" s="404"/>
      <c r="BC35" s="404"/>
      <c r="BD35" s="177"/>
      <c r="BE35" s="403">
        <f t="shared" ref="BE35:BE43" si="1">IF(BG35="","",BE34+1)</f>
        <v>7</v>
      </c>
      <c r="BF35" s="403"/>
      <c r="BG35" s="404" t="str">
        <f>IF('各会計、関係団体の財政状況及び健全化判断比率'!B32="","",'各会計、関係団体の財政状況及び健全化判断比率'!B32)</f>
        <v>生活排水特別会計</v>
      </c>
      <c r="BH35" s="404"/>
      <c r="BI35" s="404"/>
      <c r="BJ35" s="404"/>
      <c r="BK35" s="404"/>
      <c r="BL35" s="404"/>
      <c r="BM35" s="404"/>
      <c r="BN35" s="404"/>
      <c r="BO35" s="404"/>
      <c r="BP35" s="404"/>
      <c r="BQ35" s="404"/>
      <c r="BR35" s="404"/>
      <c r="BS35" s="404"/>
      <c r="BT35" s="404"/>
      <c r="BU35" s="404"/>
      <c r="BV35" s="177"/>
      <c r="BW35" s="403">
        <f t="shared" ref="BW35:BW43" si="2">IF(BY35="","",BW34+1)</f>
        <v>9</v>
      </c>
      <c r="BX35" s="403"/>
      <c r="BY35" s="404" t="str">
        <f>IF('各会計、関係団体の財政状況及び健全化判断比率'!B69="","",'各会計、関係団体の財政状況及び健全化判断比率'!B69)</f>
        <v>宇城広域連合（一般会計）</v>
      </c>
      <c r="BZ35" s="404"/>
      <c r="CA35" s="404"/>
      <c r="CB35" s="404"/>
      <c r="CC35" s="404"/>
      <c r="CD35" s="404"/>
      <c r="CE35" s="404"/>
      <c r="CF35" s="404"/>
      <c r="CG35" s="404"/>
      <c r="CH35" s="404"/>
      <c r="CI35" s="404"/>
      <c r="CJ35" s="404"/>
      <c r="CK35" s="404"/>
      <c r="CL35" s="404"/>
      <c r="CM35" s="404"/>
      <c r="CN35" s="177"/>
      <c r="CO35" s="403">
        <f t="shared" ref="CO35:CO43" si="3">IF(CQ35="","",CO34+1)</f>
        <v>14</v>
      </c>
      <c r="CP35" s="403"/>
      <c r="CQ35" s="404" t="str">
        <f>IF('各会計、関係団体の財政状況及び健全化判断比率'!BS8="","",'各会計、関係団体の財政状況及び健全化判断比率'!BS8)</f>
        <v>株式会社　美里まちづくり公社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4"/>
    </row>
    <row r="36" spans="1:113" ht="32.25" customHeight="1" x14ac:dyDescent="0.15">
      <c r="A36" s="177"/>
      <c r="B36" s="201"/>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77"/>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77"/>
      <c r="AM36" s="403" t="str">
        <f t="shared" si="0"/>
        <v/>
      </c>
      <c r="AN36" s="403"/>
      <c r="AO36" s="404"/>
      <c r="AP36" s="404"/>
      <c r="AQ36" s="404"/>
      <c r="AR36" s="404"/>
      <c r="AS36" s="404"/>
      <c r="AT36" s="404"/>
      <c r="AU36" s="404"/>
      <c r="AV36" s="404"/>
      <c r="AW36" s="404"/>
      <c r="AX36" s="404"/>
      <c r="AY36" s="404"/>
      <c r="AZ36" s="404"/>
      <c r="BA36" s="404"/>
      <c r="BB36" s="404"/>
      <c r="BC36" s="404"/>
      <c r="BD36" s="177"/>
      <c r="BE36" s="403" t="str">
        <f t="shared" si="1"/>
        <v/>
      </c>
      <c r="BF36" s="403"/>
      <c r="BG36" s="404"/>
      <c r="BH36" s="404"/>
      <c r="BI36" s="404"/>
      <c r="BJ36" s="404"/>
      <c r="BK36" s="404"/>
      <c r="BL36" s="404"/>
      <c r="BM36" s="404"/>
      <c r="BN36" s="404"/>
      <c r="BO36" s="404"/>
      <c r="BP36" s="404"/>
      <c r="BQ36" s="404"/>
      <c r="BR36" s="404"/>
      <c r="BS36" s="404"/>
      <c r="BT36" s="404"/>
      <c r="BU36" s="404"/>
      <c r="BV36" s="177"/>
      <c r="BW36" s="403">
        <f t="shared" si="2"/>
        <v>10</v>
      </c>
      <c r="BX36" s="403"/>
      <c r="BY36" s="404" t="str">
        <f>IF('各会計、関係団体の財政状況及び健全化判断比率'!B70="","",'各会計、関係団体の財政状況及び健全化判断比率'!B70)</f>
        <v>宇城広域連合（ふるさと市町村圏基金特別会計）</v>
      </c>
      <c r="BZ36" s="404"/>
      <c r="CA36" s="404"/>
      <c r="CB36" s="404"/>
      <c r="CC36" s="404"/>
      <c r="CD36" s="404"/>
      <c r="CE36" s="404"/>
      <c r="CF36" s="404"/>
      <c r="CG36" s="404"/>
      <c r="CH36" s="404"/>
      <c r="CI36" s="404"/>
      <c r="CJ36" s="404"/>
      <c r="CK36" s="404"/>
      <c r="CL36" s="404"/>
      <c r="CM36" s="404"/>
      <c r="CN36" s="177"/>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4"/>
    </row>
    <row r="37" spans="1:113" ht="32.25" customHeight="1" x14ac:dyDescent="0.15">
      <c r="A37" s="177"/>
      <c r="B37" s="201"/>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7"/>
      <c r="U37" s="403" t="str">
        <f t="shared" si="4"/>
        <v/>
      </c>
      <c r="V37" s="403"/>
      <c r="W37" s="404"/>
      <c r="X37" s="404"/>
      <c r="Y37" s="404"/>
      <c r="Z37" s="404"/>
      <c r="AA37" s="404"/>
      <c r="AB37" s="404"/>
      <c r="AC37" s="404"/>
      <c r="AD37" s="404"/>
      <c r="AE37" s="404"/>
      <c r="AF37" s="404"/>
      <c r="AG37" s="404"/>
      <c r="AH37" s="404"/>
      <c r="AI37" s="404"/>
      <c r="AJ37" s="404"/>
      <c r="AK37" s="404"/>
      <c r="AL37" s="177"/>
      <c r="AM37" s="403" t="str">
        <f t="shared" si="0"/>
        <v/>
      </c>
      <c r="AN37" s="403"/>
      <c r="AO37" s="404"/>
      <c r="AP37" s="404"/>
      <c r="AQ37" s="404"/>
      <c r="AR37" s="404"/>
      <c r="AS37" s="404"/>
      <c r="AT37" s="404"/>
      <c r="AU37" s="404"/>
      <c r="AV37" s="404"/>
      <c r="AW37" s="404"/>
      <c r="AX37" s="404"/>
      <c r="AY37" s="404"/>
      <c r="AZ37" s="404"/>
      <c r="BA37" s="404"/>
      <c r="BB37" s="404"/>
      <c r="BC37" s="404"/>
      <c r="BD37" s="177"/>
      <c r="BE37" s="403" t="str">
        <f t="shared" si="1"/>
        <v/>
      </c>
      <c r="BF37" s="403"/>
      <c r="BG37" s="404"/>
      <c r="BH37" s="404"/>
      <c r="BI37" s="404"/>
      <c r="BJ37" s="404"/>
      <c r="BK37" s="404"/>
      <c r="BL37" s="404"/>
      <c r="BM37" s="404"/>
      <c r="BN37" s="404"/>
      <c r="BO37" s="404"/>
      <c r="BP37" s="404"/>
      <c r="BQ37" s="404"/>
      <c r="BR37" s="404"/>
      <c r="BS37" s="404"/>
      <c r="BT37" s="404"/>
      <c r="BU37" s="404"/>
      <c r="BV37" s="177"/>
      <c r="BW37" s="403">
        <f t="shared" si="2"/>
        <v>11</v>
      </c>
      <c r="BX37" s="403"/>
      <c r="BY37" s="404" t="str">
        <f>IF('各会計、関係団体の財政状況及び健全化判断比率'!B71="","",'各会計、関係団体の財政状況及び健全化判断比率'!B71)</f>
        <v>熊本県後期高齢者医療広域連合（一般会計）</v>
      </c>
      <c r="BZ37" s="404"/>
      <c r="CA37" s="404"/>
      <c r="CB37" s="404"/>
      <c r="CC37" s="404"/>
      <c r="CD37" s="404"/>
      <c r="CE37" s="404"/>
      <c r="CF37" s="404"/>
      <c r="CG37" s="404"/>
      <c r="CH37" s="404"/>
      <c r="CI37" s="404"/>
      <c r="CJ37" s="404"/>
      <c r="CK37" s="404"/>
      <c r="CL37" s="404"/>
      <c r="CM37" s="404"/>
      <c r="CN37" s="177"/>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4"/>
    </row>
    <row r="38" spans="1:113" ht="32.25" customHeight="1" x14ac:dyDescent="0.15">
      <c r="A38" s="177"/>
      <c r="B38" s="201"/>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7"/>
      <c r="U38" s="403" t="str">
        <f t="shared" si="4"/>
        <v/>
      </c>
      <c r="V38" s="403"/>
      <c r="W38" s="404"/>
      <c r="X38" s="404"/>
      <c r="Y38" s="404"/>
      <c r="Z38" s="404"/>
      <c r="AA38" s="404"/>
      <c r="AB38" s="404"/>
      <c r="AC38" s="404"/>
      <c r="AD38" s="404"/>
      <c r="AE38" s="404"/>
      <c r="AF38" s="404"/>
      <c r="AG38" s="404"/>
      <c r="AH38" s="404"/>
      <c r="AI38" s="404"/>
      <c r="AJ38" s="404"/>
      <c r="AK38" s="404"/>
      <c r="AL38" s="177"/>
      <c r="AM38" s="403" t="str">
        <f t="shared" si="0"/>
        <v/>
      </c>
      <c r="AN38" s="403"/>
      <c r="AO38" s="404"/>
      <c r="AP38" s="404"/>
      <c r="AQ38" s="404"/>
      <c r="AR38" s="404"/>
      <c r="AS38" s="404"/>
      <c r="AT38" s="404"/>
      <c r="AU38" s="404"/>
      <c r="AV38" s="404"/>
      <c r="AW38" s="404"/>
      <c r="AX38" s="404"/>
      <c r="AY38" s="404"/>
      <c r="AZ38" s="404"/>
      <c r="BA38" s="404"/>
      <c r="BB38" s="404"/>
      <c r="BC38" s="404"/>
      <c r="BD38" s="177"/>
      <c r="BE38" s="403" t="str">
        <f t="shared" si="1"/>
        <v/>
      </c>
      <c r="BF38" s="403"/>
      <c r="BG38" s="404"/>
      <c r="BH38" s="404"/>
      <c r="BI38" s="404"/>
      <c r="BJ38" s="404"/>
      <c r="BK38" s="404"/>
      <c r="BL38" s="404"/>
      <c r="BM38" s="404"/>
      <c r="BN38" s="404"/>
      <c r="BO38" s="404"/>
      <c r="BP38" s="404"/>
      <c r="BQ38" s="404"/>
      <c r="BR38" s="404"/>
      <c r="BS38" s="404"/>
      <c r="BT38" s="404"/>
      <c r="BU38" s="404"/>
      <c r="BV38" s="177"/>
      <c r="BW38" s="403">
        <f t="shared" si="2"/>
        <v>12</v>
      </c>
      <c r="BX38" s="403"/>
      <c r="BY38" s="404" t="str">
        <f>IF('各会計、関係団体の財政状況及び健全化判断比率'!B72="","",'各会計、関係団体の財政状況及び健全化判断比率'!B72)</f>
        <v>熊本県後期高齢者医療広域連合（後期高齢者医療特別会計）</v>
      </c>
      <c r="BZ38" s="404"/>
      <c r="CA38" s="404"/>
      <c r="CB38" s="404"/>
      <c r="CC38" s="404"/>
      <c r="CD38" s="404"/>
      <c r="CE38" s="404"/>
      <c r="CF38" s="404"/>
      <c r="CG38" s="404"/>
      <c r="CH38" s="404"/>
      <c r="CI38" s="404"/>
      <c r="CJ38" s="404"/>
      <c r="CK38" s="404"/>
      <c r="CL38" s="404"/>
      <c r="CM38" s="404"/>
      <c r="CN38" s="177"/>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4"/>
    </row>
    <row r="39" spans="1:113" ht="32.25" customHeight="1" x14ac:dyDescent="0.15">
      <c r="A39" s="177"/>
      <c r="B39" s="201"/>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7"/>
      <c r="U39" s="403" t="str">
        <f t="shared" si="4"/>
        <v/>
      </c>
      <c r="V39" s="403"/>
      <c r="W39" s="404"/>
      <c r="X39" s="404"/>
      <c r="Y39" s="404"/>
      <c r="Z39" s="404"/>
      <c r="AA39" s="404"/>
      <c r="AB39" s="404"/>
      <c r="AC39" s="404"/>
      <c r="AD39" s="404"/>
      <c r="AE39" s="404"/>
      <c r="AF39" s="404"/>
      <c r="AG39" s="404"/>
      <c r="AH39" s="404"/>
      <c r="AI39" s="404"/>
      <c r="AJ39" s="404"/>
      <c r="AK39" s="404"/>
      <c r="AL39" s="177"/>
      <c r="AM39" s="403" t="str">
        <f t="shared" si="0"/>
        <v/>
      </c>
      <c r="AN39" s="403"/>
      <c r="AO39" s="404"/>
      <c r="AP39" s="404"/>
      <c r="AQ39" s="404"/>
      <c r="AR39" s="404"/>
      <c r="AS39" s="404"/>
      <c r="AT39" s="404"/>
      <c r="AU39" s="404"/>
      <c r="AV39" s="404"/>
      <c r="AW39" s="404"/>
      <c r="AX39" s="404"/>
      <c r="AY39" s="404"/>
      <c r="AZ39" s="404"/>
      <c r="BA39" s="404"/>
      <c r="BB39" s="404"/>
      <c r="BC39" s="404"/>
      <c r="BD39" s="177"/>
      <c r="BE39" s="403" t="str">
        <f t="shared" si="1"/>
        <v/>
      </c>
      <c r="BF39" s="403"/>
      <c r="BG39" s="404"/>
      <c r="BH39" s="404"/>
      <c r="BI39" s="404"/>
      <c r="BJ39" s="404"/>
      <c r="BK39" s="404"/>
      <c r="BL39" s="404"/>
      <c r="BM39" s="404"/>
      <c r="BN39" s="404"/>
      <c r="BO39" s="404"/>
      <c r="BP39" s="404"/>
      <c r="BQ39" s="404"/>
      <c r="BR39" s="404"/>
      <c r="BS39" s="404"/>
      <c r="BT39" s="404"/>
      <c r="BU39" s="404"/>
      <c r="BV39" s="177"/>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77"/>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4"/>
    </row>
    <row r="40" spans="1:113" ht="32.25" customHeight="1" x14ac:dyDescent="0.15">
      <c r="A40" s="177"/>
      <c r="B40" s="201"/>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7"/>
      <c r="U40" s="403" t="str">
        <f t="shared" si="4"/>
        <v/>
      </c>
      <c r="V40" s="403"/>
      <c r="W40" s="404"/>
      <c r="X40" s="404"/>
      <c r="Y40" s="404"/>
      <c r="Z40" s="404"/>
      <c r="AA40" s="404"/>
      <c r="AB40" s="404"/>
      <c r="AC40" s="404"/>
      <c r="AD40" s="404"/>
      <c r="AE40" s="404"/>
      <c r="AF40" s="404"/>
      <c r="AG40" s="404"/>
      <c r="AH40" s="404"/>
      <c r="AI40" s="404"/>
      <c r="AJ40" s="404"/>
      <c r="AK40" s="404"/>
      <c r="AL40" s="177"/>
      <c r="AM40" s="403" t="str">
        <f t="shared" si="0"/>
        <v/>
      </c>
      <c r="AN40" s="403"/>
      <c r="AO40" s="404"/>
      <c r="AP40" s="404"/>
      <c r="AQ40" s="404"/>
      <c r="AR40" s="404"/>
      <c r="AS40" s="404"/>
      <c r="AT40" s="404"/>
      <c r="AU40" s="404"/>
      <c r="AV40" s="404"/>
      <c r="AW40" s="404"/>
      <c r="AX40" s="404"/>
      <c r="AY40" s="404"/>
      <c r="AZ40" s="404"/>
      <c r="BA40" s="404"/>
      <c r="BB40" s="404"/>
      <c r="BC40" s="404"/>
      <c r="BD40" s="177"/>
      <c r="BE40" s="403" t="str">
        <f t="shared" si="1"/>
        <v/>
      </c>
      <c r="BF40" s="403"/>
      <c r="BG40" s="404"/>
      <c r="BH40" s="404"/>
      <c r="BI40" s="404"/>
      <c r="BJ40" s="404"/>
      <c r="BK40" s="404"/>
      <c r="BL40" s="404"/>
      <c r="BM40" s="404"/>
      <c r="BN40" s="404"/>
      <c r="BO40" s="404"/>
      <c r="BP40" s="404"/>
      <c r="BQ40" s="404"/>
      <c r="BR40" s="404"/>
      <c r="BS40" s="404"/>
      <c r="BT40" s="404"/>
      <c r="BU40" s="404"/>
      <c r="BV40" s="177"/>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77"/>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4"/>
    </row>
    <row r="41" spans="1:113" ht="32.25" customHeight="1" x14ac:dyDescent="0.15">
      <c r="A41" s="177"/>
      <c r="B41" s="201"/>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7"/>
      <c r="U41" s="403" t="str">
        <f t="shared" si="4"/>
        <v/>
      </c>
      <c r="V41" s="403"/>
      <c r="W41" s="404"/>
      <c r="X41" s="404"/>
      <c r="Y41" s="404"/>
      <c r="Z41" s="404"/>
      <c r="AA41" s="404"/>
      <c r="AB41" s="404"/>
      <c r="AC41" s="404"/>
      <c r="AD41" s="404"/>
      <c r="AE41" s="404"/>
      <c r="AF41" s="404"/>
      <c r="AG41" s="404"/>
      <c r="AH41" s="404"/>
      <c r="AI41" s="404"/>
      <c r="AJ41" s="404"/>
      <c r="AK41" s="404"/>
      <c r="AL41" s="177"/>
      <c r="AM41" s="403" t="str">
        <f t="shared" si="0"/>
        <v/>
      </c>
      <c r="AN41" s="403"/>
      <c r="AO41" s="404"/>
      <c r="AP41" s="404"/>
      <c r="AQ41" s="404"/>
      <c r="AR41" s="404"/>
      <c r="AS41" s="404"/>
      <c r="AT41" s="404"/>
      <c r="AU41" s="404"/>
      <c r="AV41" s="404"/>
      <c r="AW41" s="404"/>
      <c r="AX41" s="404"/>
      <c r="AY41" s="404"/>
      <c r="AZ41" s="404"/>
      <c r="BA41" s="404"/>
      <c r="BB41" s="404"/>
      <c r="BC41" s="404"/>
      <c r="BD41" s="177"/>
      <c r="BE41" s="403" t="str">
        <f t="shared" si="1"/>
        <v/>
      </c>
      <c r="BF41" s="403"/>
      <c r="BG41" s="404"/>
      <c r="BH41" s="404"/>
      <c r="BI41" s="404"/>
      <c r="BJ41" s="404"/>
      <c r="BK41" s="404"/>
      <c r="BL41" s="404"/>
      <c r="BM41" s="404"/>
      <c r="BN41" s="404"/>
      <c r="BO41" s="404"/>
      <c r="BP41" s="404"/>
      <c r="BQ41" s="404"/>
      <c r="BR41" s="404"/>
      <c r="BS41" s="404"/>
      <c r="BT41" s="404"/>
      <c r="BU41" s="404"/>
      <c r="BV41" s="177"/>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77"/>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4"/>
    </row>
    <row r="42" spans="1:113" ht="32.25" customHeight="1" x14ac:dyDescent="0.15">
      <c r="B42" s="201"/>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7"/>
      <c r="U42" s="403" t="str">
        <f t="shared" si="4"/>
        <v/>
      </c>
      <c r="V42" s="403"/>
      <c r="W42" s="404"/>
      <c r="X42" s="404"/>
      <c r="Y42" s="404"/>
      <c r="Z42" s="404"/>
      <c r="AA42" s="404"/>
      <c r="AB42" s="404"/>
      <c r="AC42" s="404"/>
      <c r="AD42" s="404"/>
      <c r="AE42" s="404"/>
      <c r="AF42" s="404"/>
      <c r="AG42" s="404"/>
      <c r="AH42" s="404"/>
      <c r="AI42" s="404"/>
      <c r="AJ42" s="404"/>
      <c r="AK42" s="404"/>
      <c r="AL42" s="177"/>
      <c r="AM42" s="403" t="str">
        <f t="shared" si="0"/>
        <v/>
      </c>
      <c r="AN42" s="403"/>
      <c r="AO42" s="404"/>
      <c r="AP42" s="404"/>
      <c r="AQ42" s="404"/>
      <c r="AR42" s="404"/>
      <c r="AS42" s="404"/>
      <c r="AT42" s="404"/>
      <c r="AU42" s="404"/>
      <c r="AV42" s="404"/>
      <c r="AW42" s="404"/>
      <c r="AX42" s="404"/>
      <c r="AY42" s="404"/>
      <c r="AZ42" s="404"/>
      <c r="BA42" s="404"/>
      <c r="BB42" s="404"/>
      <c r="BC42" s="404"/>
      <c r="BD42" s="177"/>
      <c r="BE42" s="403" t="str">
        <f t="shared" si="1"/>
        <v/>
      </c>
      <c r="BF42" s="403"/>
      <c r="BG42" s="404"/>
      <c r="BH42" s="404"/>
      <c r="BI42" s="404"/>
      <c r="BJ42" s="404"/>
      <c r="BK42" s="404"/>
      <c r="BL42" s="404"/>
      <c r="BM42" s="404"/>
      <c r="BN42" s="404"/>
      <c r="BO42" s="404"/>
      <c r="BP42" s="404"/>
      <c r="BQ42" s="404"/>
      <c r="BR42" s="404"/>
      <c r="BS42" s="404"/>
      <c r="BT42" s="404"/>
      <c r="BU42" s="404"/>
      <c r="BV42" s="177"/>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77"/>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4"/>
    </row>
    <row r="43" spans="1:113" ht="32.25" customHeight="1" x14ac:dyDescent="0.15">
      <c r="B43" s="201"/>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7"/>
      <c r="U43" s="403" t="str">
        <f t="shared" si="4"/>
        <v/>
      </c>
      <c r="V43" s="403"/>
      <c r="W43" s="404"/>
      <c r="X43" s="404"/>
      <c r="Y43" s="404"/>
      <c r="Z43" s="404"/>
      <c r="AA43" s="404"/>
      <c r="AB43" s="404"/>
      <c r="AC43" s="404"/>
      <c r="AD43" s="404"/>
      <c r="AE43" s="404"/>
      <c r="AF43" s="404"/>
      <c r="AG43" s="404"/>
      <c r="AH43" s="404"/>
      <c r="AI43" s="404"/>
      <c r="AJ43" s="404"/>
      <c r="AK43" s="404"/>
      <c r="AL43" s="177"/>
      <c r="AM43" s="403" t="str">
        <f t="shared" si="0"/>
        <v/>
      </c>
      <c r="AN43" s="403"/>
      <c r="AO43" s="404"/>
      <c r="AP43" s="404"/>
      <c r="AQ43" s="404"/>
      <c r="AR43" s="404"/>
      <c r="AS43" s="404"/>
      <c r="AT43" s="404"/>
      <c r="AU43" s="404"/>
      <c r="AV43" s="404"/>
      <c r="AW43" s="404"/>
      <c r="AX43" s="404"/>
      <c r="AY43" s="404"/>
      <c r="AZ43" s="404"/>
      <c r="BA43" s="404"/>
      <c r="BB43" s="404"/>
      <c r="BC43" s="404"/>
      <c r="BD43" s="177"/>
      <c r="BE43" s="403" t="str">
        <f t="shared" si="1"/>
        <v/>
      </c>
      <c r="BF43" s="403"/>
      <c r="BG43" s="404"/>
      <c r="BH43" s="404"/>
      <c r="BI43" s="404"/>
      <c r="BJ43" s="404"/>
      <c r="BK43" s="404"/>
      <c r="BL43" s="404"/>
      <c r="BM43" s="404"/>
      <c r="BN43" s="404"/>
      <c r="BO43" s="404"/>
      <c r="BP43" s="404"/>
      <c r="BQ43" s="404"/>
      <c r="BR43" s="404"/>
      <c r="BS43" s="404"/>
      <c r="BT43" s="404"/>
      <c r="BU43" s="404"/>
      <c r="BV43" s="177"/>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77"/>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210</v>
      </c>
      <c r="E46" s="400" t="s">
        <v>211</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212</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213</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214</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215</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216</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217</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218</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6HFrqiCr13SZHqoP+R+fVJhrd3HLtQNtvkEgUjPyycG/QtWmiQjGuuex13R2cxwlWsPoMgOTD54kPgpxmD/n5Q==" saltValue="/f/He35mjsCOTkXvNZGY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87" t="s">
        <v>567</v>
      </c>
      <c r="D34" s="1187"/>
      <c r="E34" s="1188"/>
      <c r="F34" s="32">
        <v>9.49</v>
      </c>
      <c r="G34" s="33">
        <v>4.5199999999999996</v>
      </c>
      <c r="H34" s="33">
        <v>4.68</v>
      </c>
      <c r="I34" s="33">
        <v>27.87</v>
      </c>
      <c r="J34" s="34">
        <v>5.33</v>
      </c>
      <c r="K34" s="22"/>
      <c r="L34" s="22"/>
      <c r="M34" s="22"/>
      <c r="N34" s="22"/>
      <c r="O34" s="22"/>
      <c r="P34" s="22"/>
    </row>
    <row r="35" spans="1:16" ht="39" customHeight="1" x14ac:dyDescent="0.15">
      <c r="A35" s="22"/>
      <c r="B35" s="35"/>
      <c r="C35" s="1181" t="s">
        <v>568</v>
      </c>
      <c r="D35" s="1182"/>
      <c r="E35" s="1183"/>
      <c r="F35" s="36">
        <v>0.59</v>
      </c>
      <c r="G35" s="37">
        <v>0.76</v>
      </c>
      <c r="H35" s="37">
        <v>0.83</v>
      </c>
      <c r="I35" s="37">
        <v>1.1299999999999999</v>
      </c>
      <c r="J35" s="38">
        <v>1.73</v>
      </c>
      <c r="K35" s="22"/>
      <c r="L35" s="22"/>
      <c r="M35" s="22"/>
      <c r="N35" s="22"/>
      <c r="O35" s="22"/>
      <c r="P35" s="22"/>
    </row>
    <row r="36" spans="1:16" ht="39" customHeight="1" x14ac:dyDescent="0.15">
      <c r="A36" s="22"/>
      <c r="B36" s="35"/>
      <c r="C36" s="1181" t="s">
        <v>569</v>
      </c>
      <c r="D36" s="1182"/>
      <c r="E36" s="1183"/>
      <c r="F36" s="36">
        <v>1.69</v>
      </c>
      <c r="G36" s="37">
        <v>1.45</v>
      </c>
      <c r="H36" s="37">
        <v>1.36</v>
      </c>
      <c r="I36" s="37">
        <v>1.54</v>
      </c>
      <c r="J36" s="38">
        <v>1.32</v>
      </c>
      <c r="K36" s="22"/>
      <c r="L36" s="22"/>
      <c r="M36" s="22"/>
      <c r="N36" s="22"/>
      <c r="O36" s="22"/>
      <c r="P36" s="22"/>
    </row>
    <row r="37" spans="1:16" ht="39" customHeight="1" x14ac:dyDescent="0.15">
      <c r="A37" s="22"/>
      <c r="B37" s="35"/>
      <c r="C37" s="1181" t="s">
        <v>570</v>
      </c>
      <c r="D37" s="1182"/>
      <c r="E37" s="1183"/>
      <c r="F37" s="36">
        <v>0.03</v>
      </c>
      <c r="G37" s="37">
        <v>0.13</v>
      </c>
      <c r="H37" s="37">
        <v>0.3</v>
      </c>
      <c r="I37" s="37">
        <v>0.13</v>
      </c>
      <c r="J37" s="38">
        <v>0.09</v>
      </c>
      <c r="K37" s="22"/>
      <c r="L37" s="22"/>
      <c r="M37" s="22"/>
      <c r="N37" s="22"/>
      <c r="O37" s="22"/>
      <c r="P37" s="22"/>
    </row>
    <row r="38" spans="1:16" ht="39" customHeight="1" x14ac:dyDescent="0.15">
      <c r="A38" s="22"/>
      <c r="B38" s="35"/>
      <c r="C38" s="1181" t="s">
        <v>571</v>
      </c>
      <c r="D38" s="1182"/>
      <c r="E38" s="1183"/>
      <c r="F38" s="36">
        <v>0.04</v>
      </c>
      <c r="G38" s="37">
        <v>0.04</v>
      </c>
      <c r="H38" s="37">
        <v>0.04</v>
      </c>
      <c r="I38" s="37">
        <v>0.04</v>
      </c>
      <c r="J38" s="38">
        <v>0.04</v>
      </c>
      <c r="K38" s="22"/>
      <c r="L38" s="22"/>
      <c r="M38" s="22"/>
      <c r="N38" s="22"/>
      <c r="O38" s="22"/>
      <c r="P38" s="22"/>
    </row>
    <row r="39" spans="1:16" ht="39" customHeight="1" x14ac:dyDescent="0.15">
      <c r="A39" s="22"/>
      <c r="B39" s="35"/>
      <c r="C39" s="1181" t="s">
        <v>572</v>
      </c>
      <c r="D39" s="1182"/>
      <c r="E39" s="1183"/>
      <c r="F39" s="36">
        <v>0</v>
      </c>
      <c r="G39" s="37">
        <v>0</v>
      </c>
      <c r="H39" s="37">
        <v>0</v>
      </c>
      <c r="I39" s="37">
        <v>0</v>
      </c>
      <c r="J39" s="38">
        <v>0</v>
      </c>
      <c r="K39" s="22"/>
      <c r="L39" s="22"/>
      <c r="M39" s="22"/>
      <c r="N39" s="22"/>
      <c r="O39" s="22"/>
      <c r="P39" s="22"/>
    </row>
    <row r="40" spans="1:16" ht="39" customHeight="1" x14ac:dyDescent="0.15">
      <c r="A40" s="22"/>
      <c r="B40" s="35"/>
      <c r="C40" s="1181" t="s">
        <v>573</v>
      </c>
      <c r="D40" s="1182"/>
      <c r="E40" s="1183"/>
      <c r="F40" s="36" t="s">
        <v>517</v>
      </c>
      <c r="G40" s="37">
        <v>0.06</v>
      </c>
      <c r="H40" s="37">
        <v>0.41</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574</v>
      </c>
      <c r="D42" s="1182"/>
      <c r="E42" s="1183"/>
      <c r="F42" s="36" t="s">
        <v>517</v>
      </c>
      <c r="G42" s="37" t="s">
        <v>517</v>
      </c>
      <c r="H42" s="37" t="s">
        <v>517</v>
      </c>
      <c r="I42" s="37" t="s">
        <v>517</v>
      </c>
      <c r="J42" s="38" t="s">
        <v>517</v>
      </c>
      <c r="K42" s="22"/>
      <c r="L42" s="22"/>
      <c r="M42" s="22"/>
      <c r="N42" s="22"/>
      <c r="O42" s="22"/>
      <c r="P42" s="22"/>
    </row>
    <row r="43" spans="1:16" ht="39" customHeight="1" thickBot="1" x14ac:dyDescent="0.2">
      <c r="A43" s="22"/>
      <c r="B43" s="40"/>
      <c r="C43" s="1184" t="s">
        <v>575</v>
      </c>
      <c r="D43" s="1185"/>
      <c r="E43" s="1186"/>
      <c r="F43" s="41">
        <v>7.0000000000000007E-2</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U18QY1s7IHCrAc3LZ6Z280jh8uRHOffzFA7JkrrSUYhPTc7lHHJp8zgALItF7H1220EUPmUGdQsbIFwnC4PXQ==" saltValue="MExrTv1TDcKvojPt7BKD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930</v>
      </c>
      <c r="L45" s="60">
        <v>986</v>
      </c>
      <c r="M45" s="60">
        <v>940</v>
      </c>
      <c r="N45" s="60">
        <v>920</v>
      </c>
      <c r="O45" s="61">
        <v>994</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517</v>
      </c>
      <c r="L46" s="64" t="s">
        <v>517</v>
      </c>
      <c r="M46" s="64" t="s">
        <v>517</v>
      </c>
      <c r="N46" s="64" t="s">
        <v>517</v>
      </c>
      <c r="O46" s="65" t="s">
        <v>517</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517</v>
      </c>
      <c r="L47" s="64" t="s">
        <v>517</v>
      </c>
      <c r="M47" s="64" t="s">
        <v>517</v>
      </c>
      <c r="N47" s="64" t="s">
        <v>517</v>
      </c>
      <c r="O47" s="65" t="s">
        <v>517</v>
      </c>
      <c r="P47" s="48"/>
      <c r="Q47" s="48"/>
      <c r="R47" s="48"/>
      <c r="S47" s="48"/>
      <c r="T47" s="48"/>
      <c r="U47" s="48"/>
    </row>
    <row r="48" spans="1:21" ht="30.75" customHeight="1" x14ac:dyDescent="0.15">
      <c r="A48" s="48"/>
      <c r="B48" s="1214"/>
      <c r="C48" s="1215"/>
      <c r="D48" s="62"/>
      <c r="E48" s="1191" t="s">
        <v>15</v>
      </c>
      <c r="F48" s="1191"/>
      <c r="G48" s="1191"/>
      <c r="H48" s="1191"/>
      <c r="I48" s="1191"/>
      <c r="J48" s="1192"/>
      <c r="K48" s="63">
        <v>55</v>
      </c>
      <c r="L48" s="64">
        <v>58</v>
      </c>
      <c r="M48" s="64">
        <v>61</v>
      </c>
      <c r="N48" s="64">
        <v>67</v>
      </c>
      <c r="O48" s="65">
        <v>52</v>
      </c>
      <c r="P48" s="48"/>
      <c r="Q48" s="48"/>
      <c r="R48" s="48"/>
      <c r="S48" s="48"/>
      <c r="T48" s="48"/>
      <c r="U48" s="48"/>
    </row>
    <row r="49" spans="1:21" ht="30.75" customHeight="1" x14ac:dyDescent="0.15">
      <c r="A49" s="48"/>
      <c r="B49" s="1214"/>
      <c r="C49" s="1215"/>
      <c r="D49" s="62"/>
      <c r="E49" s="1191" t="s">
        <v>16</v>
      </c>
      <c r="F49" s="1191"/>
      <c r="G49" s="1191"/>
      <c r="H49" s="1191"/>
      <c r="I49" s="1191"/>
      <c r="J49" s="1192"/>
      <c r="K49" s="63">
        <v>15</v>
      </c>
      <c r="L49" s="64">
        <v>14</v>
      </c>
      <c r="M49" s="64">
        <v>11</v>
      </c>
      <c r="N49" s="64">
        <v>19</v>
      </c>
      <c r="O49" s="65">
        <v>53</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517</v>
      </c>
      <c r="L50" s="64" t="s">
        <v>517</v>
      </c>
      <c r="M50" s="64" t="s">
        <v>517</v>
      </c>
      <c r="N50" s="64" t="s">
        <v>517</v>
      </c>
      <c r="O50" s="65" t="s">
        <v>517</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t="s">
        <v>517</v>
      </c>
      <c r="O51" s="65" t="s">
        <v>517</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796</v>
      </c>
      <c r="L52" s="64">
        <v>811</v>
      </c>
      <c r="M52" s="64">
        <v>792</v>
      </c>
      <c r="N52" s="64">
        <v>778</v>
      </c>
      <c r="O52" s="65">
        <v>802</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204</v>
      </c>
      <c r="L53" s="69">
        <v>247</v>
      </c>
      <c r="M53" s="69">
        <v>220</v>
      </c>
      <c r="N53" s="69">
        <v>228</v>
      </c>
      <c r="O53" s="70">
        <v>297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2">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rfnlCGEFqDYjvU48LKVfQWazmSrPRzpIIV9T15AtUNlSTe71n1N5+RZit0EbdsLQRbmB9sKSqYV5UQgSaHNUw==" saltValue="Z29TwVJKR35NWp9tDos7m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559</v>
      </c>
      <c r="J40" s="103" t="s">
        <v>560</v>
      </c>
      <c r="K40" s="103" t="s">
        <v>561</v>
      </c>
      <c r="L40" s="103" t="s">
        <v>562</v>
      </c>
      <c r="M40" s="104" t="s">
        <v>563</v>
      </c>
    </row>
    <row r="41" spans="2:13" ht="27.75" customHeight="1" x14ac:dyDescent="0.15">
      <c r="B41" s="1232" t="s">
        <v>32</v>
      </c>
      <c r="C41" s="1233"/>
      <c r="D41" s="105"/>
      <c r="E41" s="1234" t="s">
        <v>33</v>
      </c>
      <c r="F41" s="1234"/>
      <c r="G41" s="1234"/>
      <c r="H41" s="1235"/>
      <c r="I41" s="351">
        <v>7844</v>
      </c>
      <c r="J41" s="352">
        <v>8181</v>
      </c>
      <c r="K41" s="352">
        <v>8169</v>
      </c>
      <c r="L41" s="352">
        <v>8064</v>
      </c>
      <c r="M41" s="353">
        <v>7786</v>
      </c>
    </row>
    <row r="42" spans="2:13" ht="27.75" customHeight="1" x14ac:dyDescent="0.15">
      <c r="B42" s="1222"/>
      <c r="C42" s="1223"/>
      <c r="D42" s="106"/>
      <c r="E42" s="1226" t="s">
        <v>34</v>
      </c>
      <c r="F42" s="1226"/>
      <c r="G42" s="1226"/>
      <c r="H42" s="1227"/>
      <c r="I42" s="354" t="s">
        <v>517</v>
      </c>
      <c r="J42" s="355" t="s">
        <v>517</v>
      </c>
      <c r="K42" s="355" t="s">
        <v>517</v>
      </c>
      <c r="L42" s="355" t="s">
        <v>517</v>
      </c>
      <c r="M42" s="356" t="s">
        <v>517</v>
      </c>
    </row>
    <row r="43" spans="2:13" ht="27.75" customHeight="1" x14ac:dyDescent="0.15">
      <c r="B43" s="1222"/>
      <c r="C43" s="1223"/>
      <c r="D43" s="106"/>
      <c r="E43" s="1226" t="s">
        <v>35</v>
      </c>
      <c r="F43" s="1226"/>
      <c r="G43" s="1226"/>
      <c r="H43" s="1227"/>
      <c r="I43" s="354">
        <v>533</v>
      </c>
      <c r="J43" s="355">
        <v>425</v>
      </c>
      <c r="K43" s="355">
        <v>373</v>
      </c>
      <c r="L43" s="355">
        <v>378</v>
      </c>
      <c r="M43" s="356">
        <v>351</v>
      </c>
    </row>
    <row r="44" spans="2:13" ht="27.75" customHeight="1" x14ac:dyDescent="0.15">
      <c r="B44" s="1222"/>
      <c r="C44" s="1223"/>
      <c r="D44" s="106"/>
      <c r="E44" s="1226" t="s">
        <v>36</v>
      </c>
      <c r="F44" s="1226"/>
      <c r="G44" s="1226"/>
      <c r="H44" s="1227"/>
      <c r="I44" s="354">
        <v>146</v>
      </c>
      <c r="J44" s="355">
        <v>231</v>
      </c>
      <c r="K44" s="355">
        <v>272</v>
      </c>
      <c r="L44" s="355">
        <v>523</v>
      </c>
      <c r="M44" s="356">
        <v>782</v>
      </c>
    </row>
    <row r="45" spans="2:13" ht="27.75" customHeight="1" x14ac:dyDescent="0.15">
      <c r="B45" s="1222"/>
      <c r="C45" s="1223"/>
      <c r="D45" s="106"/>
      <c r="E45" s="1226" t="s">
        <v>37</v>
      </c>
      <c r="F45" s="1226"/>
      <c r="G45" s="1226"/>
      <c r="H45" s="1227"/>
      <c r="I45" s="354">
        <v>1041</v>
      </c>
      <c r="J45" s="355">
        <v>1010</v>
      </c>
      <c r="K45" s="355">
        <v>978</v>
      </c>
      <c r="L45" s="355">
        <v>857</v>
      </c>
      <c r="M45" s="356">
        <v>837</v>
      </c>
    </row>
    <row r="46" spans="2:13" ht="27.75" customHeight="1" x14ac:dyDescent="0.15">
      <c r="B46" s="1222"/>
      <c r="C46" s="1223"/>
      <c r="D46" s="107"/>
      <c r="E46" s="1226" t="s">
        <v>38</v>
      </c>
      <c r="F46" s="1226"/>
      <c r="G46" s="1226"/>
      <c r="H46" s="1227"/>
      <c r="I46" s="354" t="s">
        <v>517</v>
      </c>
      <c r="J46" s="355" t="s">
        <v>517</v>
      </c>
      <c r="K46" s="355" t="s">
        <v>517</v>
      </c>
      <c r="L46" s="355" t="s">
        <v>517</v>
      </c>
      <c r="M46" s="356" t="s">
        <v>517</v>
      </c>
    </row>
    <row r="47" spans="2:13" ht="27.75" customHeight="1" x14ac:dyDescent="0.15">
      <c r="B47" s="1222"/>
      <c r="C47" s="1223"/>
      <c r="D47" s="108"/>
      <c r="E47" s="1236" t="s">
        <v>39</v>
      </c>
      <c r="F47" s="1237"/>
      <c r="G47" s="1237"/>
      <c r="H47" s="1238"/>
      <c r="I47" s="354" t="s">
        <v>517</v>
      </c>
      <c r="J47" s="355" t="s">
        <v>517</v>
      </c>
      <c r="K47" s="355" t="s">
        <v>517</v>
      </c>
      <c r="L47" s="355" t="s">
        <v>517</v>
      </c>
      <c r="M47" s="356" t="s">
        <v>517</v>
      </c>
    </row>
    <row r="48" spans="2:13" ht="27.75" customHeight="1" x14ac:dyDescent="0.15">
      <c r="B48" s="1222"/>
      <c r="C48" s="1223"/>
      <c r="D48" s="106"/>
      <c r="E48" s="1226" t="s">
        <v>40</v>
      </c>
      <c r="F48" s="1226"/>
      <c r="G48" s="1226"/>
      <c r="H48" s="1227"/>
      <c r="I48" s="354" t="s">
        <v>517</v>
      </c>
      <c r="J48" s="355" t="s">
        <v>517</v>
      </c>
      <c r="K48" s="355" t="s">
        <v>517</v>
      </c>
      <c r="L48" s="355" t="s">
        <v>517</v>
      </c>
      <c r="M48" s="356" t="s">
        <v>517</v>
      </c>
    </row>
    <row r="49" spans="2:13" ht="27.75" customHeight="1" x14ac:dyDescent="0.15">
      <c r="B49" s="1224"/>
      <c r="C49" s="1225"/>
      <c r="D49" s="106"/>
      <c r="E49" s="1226" t="s">
        <v>41</v>
      </c>
      <c r="F49" s="1226"/>
      <c r="G49" s="1226"/>
      <c r="H49" s="1227"/>
      <c r="I49" s="354" t="s">
        <v>517</v>
      </c>
      <c r="J49" s="355" t="s">
        <v>517</v>
      </c>
      <c r="K49" s="355" t="s">
        <v>517</v>
      </c>
      <c r="L49" s="355" t="s">
        <v>517</v>
      </c>
      <c r="M49" s="356" t="s">
        <v>517</v>
      </c>
    </row>
    <row r="50" spans="2:13" ht="27.75" customHeight="1" x14ac:dyDescent="0.15">
      <c r="B50" s="1220" t="s">
        <v>42</v>
      </c>
      <c r="C50" s="1221"/>
      <c r="D50" s="109"/>
      <c r="E50" s="1226" t="s">
        <v>43</v>
      </c>
      <c r="F50" s="1226"/>
      <c r="G50" s="1226"/>
      <c r="H50" s="1227"/>
      <c r="I50" s="354">
        <v>3330</v>
      </c>
      <c r="J50" s="355">
        <v>2972</v>
      </c>
      <c r="K50" s="355">
        <v>2922</v>
      </c>
      <c r="L50" s="355">
        <v>3351</v>
      </c>
      <c r="M50" s="356">
        <v>3480</v>
      </c>
    </row>
    <row r="51" spans="2:13" ht="27.75" customHeight="1" x14ac:dyDescent="0.15">
      <c r="B51" s="1222"/>
      <c r="C51" s="1223"/>
      <c r="D51" s="106"/>
      <c r="E51" s="1226" t="s">
        <v>44</v>
      </c>
      <c r="F51" s="1226"/>
      <c r="G51" s="1226"/>
      <c r="H51" s="1227"/>
      <c r="I51" s="354">
        <v>115</v>
      </c>
      <c r="J51" s="355">
        <v>107</v>
      </c>
      <c r="K51" s="355">
        <v>101</v>
      </c>
      <c r="L51" s="355">
        <v>94</v>
      </c>
      <c r="M51" s="356">
        <v>88</v>
      </c>
    </row>
    <row r="52" spans="2:13" ht="27.75" customHeight="1" x14ac:dyDescent="0.15">
      <c r="B52" s="1224"/>
      <c r="C52" s="1225"/>
      <c r="D52" s="106"/>
      <c r="E52" s="1226" t="s">
        <v>45</v>
      </c>
      <c r="F52" s="1226"/>
      <c r="G52" s="1226"/>
      <c r="H52" s="1227"/>
      <c r="I52" s="354">
        <v>6643</v>
      </c>
      <c r="J52" s="355">
        <v>7013</v>
      </c>
      <c r="K52" s="355">
        <v>6895</v>
      </c>
      <c r="L52" s="355">
        <v>6724</v>
      </c>
      <c r="M52" s="356">
        <v>6291</v>
      </c>
    </row>
    <row r="53" spans="2:13" ht="27.75" customHeight="1" thickBot="1" x14ac:dyDescent="0.2">
      <c r="B53" s="1228" t="s">
        <v>46</v>
      </c>
      <c r="C53" s="1229"/>
      <c r="D53" s="110"/>
      <c r="E53" s="1230" t="s">
        <v>47</v>
      </c>
      <c r="F53" s="1230"/>
      <c r="G53" s="1230"/>
      <c r="H53" s="1231"/>
      <c r="I53" s="357">
        <v>-525</v>
      </c>
      <c r="J53" s="358">
        <v>-245</v>
      </c>
      <c r="K53" s="358">
        <v>-126</v>
      </c>
      <c r="L53" s="358">
        <v>-347</v>
      </c>
      <c r="M53" s="359">
        <v>-102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GHLJx0D9qViDcEUcCjCqedN08gUPNuCMyCSHpk+b9Dy/8OYvX8nyj0Np7B/68FQshOZKKMQvVQi9PvFxqThV0Q==" saltValue="Y0z/Yn1Cmih/MCB998Vu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561</v>
      </c>
      <c r="G54" s="119" t="s">
        <v>562</v>
      </c>
      <c r="H54" s="120" t="s">
        <v>563</v>
      </c>
    </row>
    <row r="55" spans="2:8" ht="52.5" customHeight="1" x14ac:dyDescent="0.15">
      <c r="B55" s="121"/>
      <c r="C55" s="1247" t="s">
        <v>50</v>
      </c>
      <c r="D55" s="1247"/>
      <c r="E55" s="1248"/>
      <c r="F55" s="122">
        <v>1679</v>
      </c>
      <c r="G55" s="122">
        <v>1672</v>
      </c>
      <c r="H55" s="123">
        <v>1805</v>
      </c>
    </row>
    <row r="56" spans="2:8" ht="52.5" customHeight="1" x14ac:dyDescent="0.15">
      <c r="B56" s="124"/>
      <c r="C56" s="1249" t="s">
        <v>51</v>
      </c>
      <c r="D56" s="1249"/>
      <c r="E56" s="1250"/>
      <c r="F56" s="125">
        <v>497</v>
      </c>
      <c r="G56" s="125">
        <v>506</v>
      </c>
      <c r="H56" s="126">
        <v>470</v>
      </c>
    </row>
    <row r="57" spans="2:8" ht="53.25" customHeight="1" x14ac:dyDescent="0.15">
      <c r="B57" s="124"/>
      <c r="C57" s="1251" t="s">
        <v>52</v>
      </c>
      <c r="D57" s="1251"/>
      <c r="E57" s="1252"/>
      <c r="F57" s="127">
        <v>1391</v>
      </c>
      <c r="G57" s="127">
        <v>1887</v>
      </c>
      <c r="H57" s="128">
        <v>1880</v>
      </c>
    </row>
    <row r="58" spans="2:8" ht="45.75" customHeight="1" x14ac:dyDescent="0.15">
      <c r="B58" s="129"/>
      <c r="C58" s="1239" t="s">
        <v>588</v>
      </c>
      <c r="D58" s="1240"/>
      <c r="E58" s="1241"/>
      <c r="F58" s="360">
        <v>709</v>
      </c>
      <c r="G58" s="360">
        <v>798</v>
      </c>
      <c r="H58" s="361">
        <v>773</v>
      </c>
    </row>
    <row r="59" spans="2:8" ht="45.75" customHeight="1" x14ac:dyDescent="0.15">
      <c r="B59" s="129"/>
      <c r="C59" s="1239" t="s">
        <v>589</v>
      </c>
      <c r="D59" s="1240"/>
      <c r="E59" s="1241"/>
      <c r="F59" s="360">
        <v>182</v>
      </c>
      <c r="G59" s="360">
        <v>432</v>
      </c>
      <c r="H59" s="361">
        <v>467</v>
      </c>
    </row>
    <row r="60" spans="2:8" ht="45.75" customHeight="1" x14ac:dyDescent="0.15">
      <c r="B60" s="129"/>
      <c r="C60" s="1239" t="s">
        <v>590</v>
      </c>
      <c r="D60" s="1240"/>
      <c r="E60" s="1241"/>
      <c r="F60" s="360">
        <v>273</v>
      </c>
      <c r="G60" s="360">
        <v>413</v>
      </c>
      <c r="H60" s="361">
        <v>413</v>
      </c>
    </row>
    <row r="61" spans="2:8" ht="45.75" customHeight="1" x14ac:dyDescent="0.15">
      <c r="B61" s="129"/>
      <c r="C61" s="1239" t="s">
        <v>591</v>
      </c>
      <c r="D61" s="1240"/>
      <c r="E61" s="1241"/>
      <c r="F61" s="360">
        <v>66</v>
      </c>
      <c r="G61" s="360">
        <v>103</v>
      </c>
      <c r="H61" s="361">
        <v>120</v>
      </c>
    </row>
    <row r="62" spans="2:8" ht="45.75" customHeight="1" thickBot="1" x14ac:dyDescent="0.2">
      <c r="B62" s="130"/>
      <c r="C62" s="1242" t="s">
        <v>592</v>
      </c>
      <c r="D62" s="1243"/>
      <c r="E62" s="1244"/>
      <c r="F62" s="362">
        <v>45</v>
      </c>
      <c r="G62" s="362">
        <v>45</v>
      </c>
      <c r="H62" s="363">
        <v>45</v>
      </c>
    </row>
    <row r="63" spans="2:8" ht="52.5" customHeight="1" thickBot="1" x14ac:dyDescent="0.2">
      <c r="B63" s="131"/>
      <c r="C63" s="1245" t="s">
        <v>53</v>
      </c>
      <c r="D63" s="1245"/>
      <c r="E63" s="1246"/>
      <c r="F63" s="132">
        <v>3568</v>
      </c>
      <c r="G63" s="132">
        <v>4065</v>
      </c>
      <c r="H63" s="133">
        <v>4155</v>
      </c>
    </row>
    <row r="64" spans="2:8" x14ac:dyDescent="0.15"/>
  </sheetData>
  <sheetProtection algorithmName="SHA-512" hashValue="umbRtACj+puQg0OROJc6syCam5AhNkkv8nnTMPHRz3oADgbFtpfc59dcGAjyZYqX4qHvHAwL6houC3AhUbt62w==" saltValue="edC1v25lI7+z0w9DB2EF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5F9DE-A9B5-472C-98FB-3C6E57A1498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605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597</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559</v>
      </c>
      <c r="BQ50" s="1259"/>
      <c r="BR50" s="1259"/>
      <c r="BS50" s="1259"/>
      <c r="BT50" s="1259"/>
      <c r="BU50" s="1259"/>
      <c r="BV50" s="1259"/>
      <c r="BW50" s="1259"/>
      <c r="BX50" s="1259" t="s">
        <v>560</v>
      </c>
      <c r="BY50" s="1259"/>
      <c r="BZ50" s="1259"/>
      <c r="CA50" s="1259"/>
      <c r="CB50" s="1259"/>
      <c r="CC50" s="1259"/>
      <c r="CD50" s="1259"/>
      <c r="CE50" s="1259"/>
      <c r="CF50" s="1259" t="s">
        <v>561</v>
      </c>
      <c r="CG50" s="1259"/>
      <c r="CH50" s="1259"/>
      <c r="CI50" s="1259"/>
      <c r="CJ50" s="1259"/>
      <c r="CK50" s="1259"/>
      <c r="CL50" s="1259"/>
      <c r="CM50" s="1259"/>
      <c r="CN50" s="1259" t="s">
        <v>562</v>
      </c>
      <c r="CO50" s="1259"/>
      <c r="CP50" s="1259"/>
      <c r="CQ50" s="1259"/>
      <c r="CR50" s="1259"/>
      <c r="CS50" s="1259"/>
      <c r="CT50" s="1259"/>
      <c r="CU50" s="1259"/>
      <c r="CV50" s="1259" t="s">
        <v>563</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598</v>
      </c>
      <c r="AO51" s="1258"/>
      <c r="AP51" s="1258"/>
      <c r="AQ51" s="1258"/>
      <c r="AR51" s="1258"/>
      <c r="AS51" s="1258"/>
      <c r="AT51" s="1258"/>
      <c r="AU51" s="1258"/>
      <c r="AV51" s="1258"/>
      <c r="AW51" s="1258"/>
      <c r="AX51" s="1258"/>
      <c r="AY51" s="1258"/>
      <c r="AZ51" s="1258"/>
      <c r="BA51" s="1258"/>
      <c r="BB51" s="1258" t="s">
        <v>599</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600</v>
      </c>
      <c r="BC53" s="1258"/>
      <c r="BD53" s="1258"/>
      <c r="BE53" s="1258"/>
      <c r="BF53" s="1258"/>
      <c r="BG53" s="1258"/>
      <c r="BH53" s="1258"/>
      <c r="BI53" s="1258"/>
      <c r="BJ53" s="1258"/>
      <c r="BK53" s="1258"/>
      <c r="BL53" s="1258"/>
      <c r="BM53" s="1258"/>
      <c r="BN53" s="1258"/>
      <c r="BO53" s="1258"/>
      <c r="BP53" s="1255">
        <v>60.5</v>
      </c>
      <c r="BQ53" s="1255"/>
      <c r="BR53" s="1255"/>
      <c r="BS53" s="1255"/>
      <c r="BT53" s="1255"/>
      <c r="BU53" s="1255"/>
      <c r="BV53" s="1255"/>
      <c r="BW53" s="1255"/>
      <c r="BX53" s="1255">
        <v>61.5</v>
      </c>
      <c r="BY53" s="1255"/>
      <c r="BZ53" s="1255"/>
      <c r="CA53" s="1255"/>
      <c r="CB53" s="1255"/>
      <c r="CC53" s="1255"/>
      <c r="CD53" s="1255"/>
      <c r="CE53" s="1255"/>
      <c r="CF53" s="1255">
        <v>62.7</v>
      </c>
      <c r="CG53" s="1255"/>
      <c r="CH53" s="1255"/>
      <c r="CI53" s="1255"/>
      <c r="CJ53" s="1255"/>
      <c r="CK53" s="1255"/>
      <c r="CL53" s="1255"/>
      <c r="CM53" s="1255"/>
      <c r="CN53" s="1255">
        <v>64</v>
      </c>
      <c r="CO53" s="1255"/>
      <c r="CP53" s="1255"/>
      <c r="CQ53" s="1255"/>
      <c r="CR53" s="1255"/>
      <c r="CS53" s="1255"/>
      <c r="CT53" s="1255"/>
      <c r="CU53" s="1255"/>
      <c r="CV53" s="1255">
        <v>65.2</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601</v>
      </c>
      <c r="AO55" s="1259"/>
      <c r="AP55" s="1259"/>
      <c r="AQ55" s="1259"/>
      <c r="AR55" s="1259"/>
      <c r="AS55" s="1259"/>
      <c r="AT55" s="1259"/>
      <c r="AU55" s="1259"/>
      <c r="AV55" s="1259"/>
      <c r="AW55" s="1259"/>
      <c r="AX55" s="1259"/>
      <c r="AY55" s="1259"/>
      <c r="AZ55" s="1259"/>
      <c r="BA55" s="1259"/>
      <c r="BB55" s="1258" t="s">
        <v>599</v>
      </c>
      <c r="BC55" s="1258"/>
      <c r="BD55" s="1258"/>
      <c r="BE55" s="1258"/>
      <c r="BF55" s="1258"/>
      <c r="BG55" s="1258"/>
      <c r="BH55" s="1258"/>
      <c r="BI55" s="1258"/>
      <c r="BJ55" s="1258"/>
      <c r="BK55" s="1258"/>
      <c r="BL55" s="1258"/>
      <c r="BM55" s="1258"/>
      <c r="BN55" s="1258"/>
      <c r="BO55" s="1258"/>
      <c r="BP55" s="1255">
        <v>20.9</v>
      </c>
      <c r="BQ55" s="1255"/>
      <c r="BR55" s="1255"/>
      <c r="BS55" s="1255"/>
      <c r="BT55" s="1255"/>
      <c r="BU55" s="1255"/>
      <c r="BV55" s="1255"/>
      <c r="BW55" s="1255"/>
      <c r="BX55" s="1255">
        <v>21</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600</v>
      </c>
      <c r="BC57" s="1258"/>
      <c r="BD57" s="1258"/>
      <c r="BE57" s="1258"/>
      <c r="BF57" s="1258"/>
      <c r="BG57" s="1258"/>
      <c r="BH57" s="1258"/>
      <c r="BI57" s="1258"/>
      <c r="BJ57" s="1258"/>
      <c r="BK57" s="1258"/>
      <c r="BL57" s="1258"/>
      <c r="BM57" s="1258"/>
      <c r="BN57" s="1258"/>
      <c r="BO57" s="1258"/>
      <c r="BP57" s="1255">
        <v>60.5</v>
      </c>
      <c r="BQ57" s="1255"/>
      <c r="BR57" s="1255"/>
      <c r="BS57" s="1255"/>
      <c r="BT57" s="1255"/>
      <c r="BU57" s="1255"/>
      <c r="BV57" s="1255"/>
      <c r="BW57" s="1255"/>
      <c r="BX57" s="1255">
        <v>61.4</v>
      </c>
      <c r="BY57" s="1255"/>
      <c r="BZ57" s="1255"/>
      <c r="CA57" s="1255"/>
      <c r="CB57" s="1255"/>
      <c r="CC57" s="1255"/>
      <c r="CD57" s="1255"/>
      <c r="CE57" s="1255"/>
      <c r="CF57" s="1255">
        <v>64</v>
      </c>
      <c r="CG57" s="1255"/>
      <c r="CH57" s="1255"/>
      <c r="CI57" s="1255"/>
      <c r="CJ57" s="1255"/>
      <c r="CK57" s="1255"/>
      <c r="CL57" s="1255"/>
      <c r="CM57" s="1255"/>
      <c r="CN57" s="1255">
        <v>66.2</v>
      </c>
      <c r="CO57" s="1255"/>
      <c r="CP57" s="1255"/>
      <c r="CQ57" s="1255"/>
      <c r="CR57" s="1255"/>
      <c r="CS57" s="1255"/>
      <c r="CT57" s="1255"/>
      <c r="CU57" s="1255"/>
      <c r="CV57" s="1255">
        <v>67.099999999999994</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602</v>
      </c>
    </row>
    <row r="64" spans="1:109" x14ac:dyDescent="0.15">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603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597</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559</v>
      </c>
      <c r="BQ72" s="1259"/>
      <c r="BR72" s="1259"/>
      <c r="BS72" s="1259"/>
      <c r="BT72" s="1259"/>
      <c r="BU72" s="1259"/>
      <c r="BV72" s="1259"/>
      <c r="BW72" s="1259"/>
      <c r="BX72" s="1259" t="s">
        <v>560</v>
      </c>
      <c r="BY72" s="1259"/>
      <c r="BZ72" s="1259"/>
      <c r="CA72" s="1259"/>
      <c r="CB72" s="1259"/>
      <c r="CC72" s="1259"/>
      <c r="CD72" s="1259"/>
      <c r="CE72" s="1259"/>
      <c r="CF72" s="1259" t="s">
        <v>561</v>
      </c>
      <c r="CG72" s="1259"/>
      <c r="CH72" s="1259"/>
      <c r="CI72" s="1259"/>
      <c r="CJ72" s="1259"/>
      <c r="CK72" s="1259"/>
      <c r="CL72" s="1259"/>
      <c r="CM72" s="1259"/>
      <c r="CN72" s="1259" t="s">
        <v>562</v>
      </c>
      <c r="CO72" s="1259"/>
      <c r="CP72" s="1259"/>
      <c r="CQ72" s="1259"/>
      <c r="CR72" s="1259"/>
      <c r="CS72" s="1259"/>
      <c r="CT72" s="1259"/>
      <c r="CU72" s="1259"/>
      <c r="CV72" s="1259" t="s">
        <v>563</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598</v>
      </c>
      <c r="AO73" s="1258"/>
      <c r="AP73" s="1258"/>
      <c r="AQ73" s="1258"/>
      <c r="AR73" s="1258"/>
      <c r="AS73" s="1258"/>
      <c r="AT73" s="1258"/>
      <c r="AU73" s="1258"/>
      <c r="AV73" s="1258"/>
      <c r="AW73" s="1258"/>
      <c r="AX73" s="1258"/>
      <c r="AY73" s="1258"/>
      <c r="AZ73" s="1258"/>
      <c r="BA73" s="1258"/>
      <c r="BB73" s="1258" t="s">
        <v>599</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604</v>
      </c>
      <c r="BC75" s="1258"/>
      <c r="BD75" s="1258"/>
      <c r="BE75" s="1258"/>
      <c r="BF75" s="1258"/>
      <c r="BG75" s="1258"/>
      <c r="BH75" s="1258"/>
      <c r="BI75" s="1258"/>
      <c r="BJ75" s="1258"/>
      <c r="BK75" s="1258"/>
      <c r="BL75" s="1258"/>
      <c r="BM75" s="1258"/>
      <c r="BN75" s="1258"/>
      <c r="BO75" s="1258"/>
      <c r="BP75" s="1255">
        <v>5.6</v>
      </c>
      <c r="BQ75" s="1255"/>
      <c r="BR75" s="1255"/>
      <c r="BS75" s="1255"/>
      <c r="BT75" s="1255"/>
      <c r="BU75" s="1255"/>
      <c r="BV75" s="1255"/>
      <c r="BW75" s="1255"/>
      <c r="BX75" s="1255">
        <v>5.9</v>
      </c>
      <c r="BY75" s="1255"/>
      <c r="BZ75" s="1255"/>
      <c r="CA75" s="1255"/>
      <c r="CB75" s="1255"/>
      <c r="CC75" s="1255"/>
      <c r="CD75" s="1255"/>
      <c r="CE75" s="1255"/>
      <c r="CF75" s="1255">
        <v>6.4</v>
      </c>
      <c r="CG75" s="1255"/>
      <c r="CH75" s="1255"/>
      <c r="CI75" s="1255"/>
      <c r="CJ75" s="1255"/>
      <c r="CK75" s="1255"/>
      <c r="CL75" s="1255"/>
      <c r="CM75" s="1255"/>
      <c r="CN75" s="1255">
        <v>6.4</v>
      </c>
      <c r="CO75" s="1255"/>
      <c r="CP75" s="1255"/>
      <c r="CQ75" s="1255"/>
      <c r="CR75" s="1255"/>
      <c r="CS75" s="1255"/>
      <c r="CT75" s="1255"/>
      <c r="CU75" s="1255"/>
      <c r="CV75" s="1255">
        <v>6.7</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601</v>
      </c>
      <c r="AO77" s="1259"/>
      <c r="AP77" s="1259"/>
      <c r="AQ77" s="1259"/>
      <c r="AR77" s="1259"/>
      <c r="AS77" s="1259"/>
      <c r="AT77" s="1259"/>
      <c r="AU77" s="1259"/>
      <c r="AV77" s="1259"/>
      <c r="AW77" s="1259"/>
      <c r="AX77" s="1259"/>
      <c r="AY77" s="1259"/>
      <c r="AZ77" s="1259"/>
      <c r="BA77" s="1259"/>
      <c r="BB77" s="1258" t="s">
        <v>599</v>
      </c>
      <c r="BC77" s="1258"/>
      <c r="BD77" s="1258"/>
      <c r="BE77" s="1258"/>
      <c r="BF77" s="1258"/>
      <c r="BG77" s="1258"/>
      <c r="BH77" s="1258"/>
      <c r="BI77" s="1258"/>
      <c r="BJ77" s="1258"/>
      <c r="BK77" s="1258"/>
      <c r="BL77" s="1258"/>
      <c r="BM77" s="1258"/>
      <c r="BN77" s="1258"/>
      <c r="BO77" s="1258"/>
      <c r="BP77" s="1255">
        <v>20.9</v>
      </c>
      <c r="BQ77" s="1255"/>
      <c r="BR77" s="1255"/>
      <c r="BS77" s="1255"/>
      <c r="BT77" s="1255"/>
      <c r="BU77" s="1255"/>
      <c r="BV77" s="1255"/>
      <c r="BW77" s="1255"/>
      <c r="BX77" s="1255">
        <v>21</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604</v>
      </c>
      <c r="BC79" s="1258"/>
      <c r="BD79" s="1258"/>
      <c r="BE79" s="1258"/>
      <c r="BF79" s="1258"/>
      <c r="BG79" s="1258"/>
      <c r="BH79" s="1258"/>
      <c r="BI79" s="1258"/>
      <c r="BJ79" s="1258"/>
      <c r="BK79" s="1258"/>
      <c r="BL79" s="1258"/>
      <c r="BM79" s="1258"/>
      <c r="BN79" s="1258"/>
      <c r="BO79" s="1258"/>
      <c r="BP79" s="1255">
        <v>9.1</v>
      </c>
      <c r="BQ79" s="1255"/>
      <c r="BR79" s="1255"/>
      <c r="BS79" s="1255"/>
      <c r="BT79" s="1255"/>
      <c r="BU79" s="1255"/>
      <c r="BV79" s="1255"/>
      <c r="BW79" s="1255"/>
      <c r="BX79" s="1255">
        <v>9.1999999999999993</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TM1cDZpI926FcvoIOGjfSjVR/ieL1ICADu/TI9fGBErQb4Plz1D88E3DMU3EVM7foP9zOlExbG/Z2CfEYuB6wA==" saltValue="ncZ/3Xfe8AhGe2s0mDNDL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2FA73-F828-4D84-8718-8D887BCB1485}">
  <sheetPr>
    <pageSetUpPr fitToPage="1"/>
  </sheetPr>
  <dimension ref="A1:DR125"/>
  <sheetViews>
    <sheetView showGridLines="0" view="pageBreakPreview" zoomScaleNormal="100" zoomScaleSheetLayoutView="10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506</v>
      </c>
    </row>
  </sheetData>
  <sheetProtection algorithmName="SHA-512" hashValue="83mNx3XdJAA3+HRpHAfZxk+nM79p0XeYsT6fNfTyaWM0ieZsqFwL0DZoO18J0i6aKJ5lvayZ+yGxkUlt71t67w==" saltValue="RlRxlM2Azk95Q8CT3Yl2i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ECDAC-0FAD-4352-A57A-0D987FE94212}">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506</v>
      </c>
    </row>
  </sheetData>
  <sheetProtection algorithmName="SHA-512" hashValue="SkpSRw6ZfWyIXtFqee1wY7zzRcIWHY9q/GrVoE0iIBE4Q5MzzoeoBR851J3CDyOKlqQNwDWZd8o1NQC2jJgeOQ==" saltValue="fSD6h/0EV9HNotM/850BX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54</v>
      </c>
      <c r="E2" s="145"/>
      <c r="F2" s="146" t="s">
        <v>556</v>
      </c>
      <c r="G2" s="147"/>
      <c r="H2" s="148"/>
    </row>
    <row r="3" spans="1:8" x14ac:dyDescent="0.15">
      <c r="A3" s="144" t="s">
        <v>549</v>
      </c>
      <c r="B3" s="149"/>
      <c r="C3" s="150"/>
      <c r="D3" s="151">
        <v>151695</v>
      </c>
      <c r="E3" s="152"/>
      <c r="F3" s="153">
        <v>108252</v>
      </c>
      <c r="G3" s="154"/>
      <c r="H3" s="155"/>
    </row>
    <row r="4" spans="1:8" x14ac:dyDescent="0.15">
      <c r="A4" s="156"/>
      <c r="B4" s="157"/>
      <c r="C4" s="158"/>
      <c r="D4" s="159">
        <v>35938</v>
      </c>
      <c r="E4" s="160"/>
      <c r="F4" s="161">
        <v>50321</v>
      </c>
      <c r="G4" s="162"/>
      <c r="H4" s="163"/>
    </row>
    <row r="5" spans="1:8" x14ac:dyDescent="0.15">
      <c r="A5" s="144" t="s">
        <v>551</v>
      </c>
      <c r="B5" s="149"/>
      <c r="C5" s="150"/>
      <c r="D5" s="151">
        <v>175946</v>
      </c>
      <c r="E5" s="152"/>
      <c r="F5" s="153">
        <v>93492</v>
      </c>
      <c r="G5" s="154"/>
      <c r="H5" s="155"/>
    </row>
    <row r="6" spans="1:8" x14ac:dyDescent="0.15">
      <c r="A6" s="156"/>
      <c r="B6" s="157"/>
      <c r="C6" s="158"/>
      <c r="D6" s="159">
        <v>82143</v>
      </c>
      <c r="E6" s="160"/>
      <c r="F6" s="161">
        <v>53316</v>
      </c>
      <c r="G6" s="162"/>
      <c r="H6" s="163"/>
    </row>
    <row r="7" spans="1:8" x14ac:dyDescent="0.15">
      <c r="A7" s="144" t="s">
        <v>552</v>
      </c>
      <c r="B7" s="149"/>
      <c r="C7" s="150"/>
      <c r="D7" s="151">
        <v>151158</v>
      </c>
      <c r="E7" s="152"/>
      <c r="F7" s="153">
        <v>126525</v>
      </c>
      <c r="G7" s="154"/>
      <c r="H7" s="155"/>
    </row>
    <row r="8" spans="1:8" x14ac:dyDescent="0.15">
      <c r="A8" s="156"/>
      <c r="B8" s="157"/>
      <c r="C8" s="158"/>
      <c r="D8" s="159">
        <v>57431</v>
      </c>
      <c r="E8" s="160"/>
      <c r="F8" s="161">
        <v>67052</v>
      </c>
      <c r="G8" s="162"/>
      <c r="H8" s="163"/>
    </row>
    <row r="9" spans="1:8" x14ac:dyDescent="0.15">
      <c r="A9" s="144" t="s">
        <v>553</v>
      </c>
      <c r="B9" s="149"/>
      <c r="C9" s="150"/>
      <c r="D9" s="151">
        <v>139496</v>
      </c>
      <c r="E9" s="152"/>
      <c r="F9" s="153">
        <v>122054</v>
      </c>
      <c r="G9" s="154"/>
      <c r="H9" s="155"/>
    </row>
    <row r="10" spans="1:8" x14ac:dyDescent="0.15">
      <c r="A10" s="156"/>
      <c r="B10" s="157"/>
      <c r="C10" s="158"/>
      <c r="D10" s="159">
        <v>62954</v>
      </c>
      <c r="E10" s="160"/>
      <c r="F10" s="161">
        <v>68298</v>
      </c>
      <c r="G10" s="162"/>
      <c r="H10" s="163"/>
    </row>
    <row r="11" spans="1:8" x14ac:dyDescent="0.15">
      <c r="A11" s="144" t="s">
        <v>554</v>
      </c>
      <c r="B11" s="149"/>
      <c r="C11" s="150"/>
      <c r="D11" s="151">
        <v>131145</v>
      </c>
      <c r="E11" s="152"/>
      <c r="F11" s="153">
        <v>111644</v>
      </c>
      <c r="G11" s="154"/>
      <c r="H11" s="155"/>
    </row>
    <row r="12" spans="1:8" x14ac:dyDescent="0.15">
      <c r="A12" s="156"/>
      <c r="B12" s="157"/>
      <c r="C12" s="164"/>
      <c r="D12" s="159">
        <v>48570</v>
      </c>
      <c r="E12" s="160"/>
      <c r="F12" s="161">
        <v>66606</v>
      </c>
      <c r="G12" s="162"/>
      <c r="H12" s="163"/>
    </row>
    <row r="13" spans="1:8" x14ac:dyDescent="0.15">
      <c r="A13" s="144"/>
      <c r="B13" s="149"/>
      <c r="C13" s="165"/>
      <c r="D13" s="166">
        <v>149888</v>
      </c>
      <c r="E13" s="167"/>
      <c r="F13" s="168">
        <v>112393</v>
      </c>
      <c r="G13" s="169"/>
      <c r="H13" s="155"/>
    </row>
    <row r="14" spans="1:8" x14ac:dyDescent="0.15">
      <c r="A14" s="156"/>
      <c r="B14" s="157"/>
      <c r="C14" s="158"/>
      <c r="D14" s="159">
        <v>57407</v>
      </c>
      <c r="E14" s="160"/>
      <c r="F14" s="161">
        <v>61119</v>
      </c>
      <c r="G14" s="162"/>
      <c r="H14" s="163"/>
    </row>
    <row r="17" spans="1:11" x14ac:dyDescent="0.15">
      <c r="A17" s="140" t="s">
        <v>55</v>
      </c>
    </row>
    <row r="18" spans="1:11" x14ac:dyDescent="0.15">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15">
      <c r="A19" s="170" t="s">
        <v>56</v>
      </c>
      <c r="B19" s="170">
        <f>ROUND(VALUE(SUBSTITUTE(実質収支比率等に係る経年分析!F$48,"▲","-")),2)</f>
        <v>9.5</v>
      </c>
      <c r="C19" s="170">
        <f>ROUND(VALUE(SUBSTITUTE(実質収支比率等に係る経年分析!G$48,"▲","-")),2)</f>
        <v>4.5199999999999996</v>
      </c>
      <c r="D19" s="170">
        <f>ROUND(VALUE(SUBSTITUTE(実質収支比率等に係る経年分析!H$48,"▲","-")),2)</f>
        <v>4.6900000000000004</v>
      </c>
      <c r="E19" s="170">
        <f>ROUND(VALUE(SUBSTITUTE(実質収支比率等に係る経年分析!I$48,"▲","-")),2)</f>
        <v>6.12</v>
      </c>
      <c r="F19" s="170">
        <f>ROUND(VALUE(SUBSTITUTE(実質収支比率等に係る経年分析!J$48,"▲","-")),2)</f>
        <v>5.33</v>
      </c>
    </row>
    <row r="20" spans="1:11" x14ac:dyDescent="0.15">
      <c r="A20" s="170" t="s">
        <v>57</v>
      </c>
      <c r="B20" s="170">
        <f>ROUND(VALUE(SUBSTITUTE(実質収支比率等に係る経年分析!F$47,"▲","-")),2)</f>
        <v>44.19</v>
      </c>
      <c r="C20" s="170">
        <f>ROUND(VALUE(SUBSTITUTE(実質収支比率等に係る経年分析!G$47,"▲","-")),2)</f>
        <v>42.76</v>
      </c>
      <c r="D20" s="170">
        <f>ROUND(VALUE(SUBSTITUTE(実質収支比率等に係る経年分析!H$47,"▲","-")),2)</f>
        <v>38.54</v>
      </c>
      <c r="E20" s="170">
        <f>ROUND(VALUE(SUBSTITUTE(実質収支比率等に係る経年分析!I$47,"▲","-")),2)</f>
        <v>36.340000000000003</v>
      </c>
      <c r="F20" s="170">
        <f>ROUND(VALUE(SUBSTITUTE(実質収支比率等に係る経年分析!J$47,"▲","-")),2)</f>
        <v>40.450000000000003</v>
      </c>
    </row>
    <row r="21" spans="1:11" x14ac:dyDescent="0.15">
      <c r="A21" s="170" t="s">
        <v>58</v>
      </c>
      <c r="B21" s="170">
        <f>IF(ISNUMBER(VALUE(SUBSTITUTE(実質収支比率等に係る経年分析!F$49,"▲","-"))),ROUND(VALUE(SUBSTITUTE(実質収支比率等に係る経年分析!F$49,"▲","-")),2),NA())</f>
        <v>-3.79</v>
      </c>
      <c r="C21" s="170">
        <f>IF(ISNUMBER(VALUE(SUBSTITUTE(実質収支比率等に係る経年分析!G$49,"▲","-"))),ROUND(VALUE(SUBSTITUTE(実質収支比率等に係る経年分析!G$49,"▲","-")),2),NA())</f>
        <v>-6.31</v>
      </c>
      <c r="D21" s="170">
        <f>IF(ISNUMBER(VALUE(SUBSTITUTE(実質収支比率等に係る経年分析!H$49,"▲","-"))),ROUND(VALUE(SUBSTITUTE(実質収支比率等に係る経年分析!H$49,"▲","-")),2),NA())</f>
        <v>-2.44</v>
      </c>
      <c r="E21" s="170">
        <f>IF(ISNUMBER(VALUE(SUBSTITUTE(実質収支比率等に係る経年分析!I$49,"▲","-"))),ROUND(VALUE(SUBSTITUTE(実質収支比率等に係る経年分析!I$49,"▲","-")),2),NA())</f>
        <v>1.53</v>
      </c>
      <c r="F21" s="170">
        <f>IF(ISNUMBER(VALUE(SUBSTITUTE(実質収支比率等に係る経年分析!J$49,"▲","-"))),ROUND(VALUE(SUBSTITUTE(実質収支比率等に係る経年分析!J$49,"▲","-")),2),NA())</f>
        <v>1.98</v>
      </c>
    </row>
    <row r="24" spans="1:11" x14ac:dyDescent="0.15">
      <c r="A24" s="140" t="s">
        <v>59</v>
      </c>
    </row>
    <row r="25" spans="1:11" x14ac:dyDescent="0.15">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15">
      <c r="A26" s="171"/>
      <c r="B26" s="171" t="s">
        <v>60</v>
      </c>
      <c r="C26" s="171" t="s">
        <v>61</v>
      </c>
      <c r="D26" s="171" t="s">
        <v>60</v>
      </c>
      <c r="E26" s="171" t="s">
        <v>61</v>
      </c>
      <c r="F26" s="171" t="s">
        <v>60</v>
      </c>
      <c r="G26" s="171" t="s">
        <v>61</v>
      </c>
      <c r="H26" s="171" t="s">
        <v>60</v>
      </c>
      <c r="I26" s="171" t="s">
        <v>61</v>
      </c>
      <c r="J26" s="171" t="s">
        <v>60</v>
      </c>
      <c r="K26" s="171" t="s">
        <v>61</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7.0000000000000007E-2</v>
      </c>
      <c r="D27" s="171" t="e">
        <f>IF(ROUND(VALUE(SUBSTITUTE(連結実質赤字比率に係る赤字・黒字の構成分析!G$43,"▲", "-")), 2) &lt; 0, ABS(ROUND(VALUE(SUBSTITUTE(連結実質赤字比率に係る赤字・黒字の構成分析!G$43,"▲", "-")), 2)), NA())</f>
        <v>#VALUE!</v>
      </c>
      <c r="E27" s="171" t="e">
        <f>IF(ROUND(VALUE(SUBSTITUTE(連結実質赤字比率に係る赤字・黒字の構成分析!G$43,"▲", "-")), 2) &gt;= 0, ABS(ROUND(VALUE(SUBSTITUTE(連結実質赤字比率に係る赤字・黒字の構成分析!G$43,"▲", "-")), 2)), NA())</f>
        <v>#VALUE!</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15">
      <c r="A30" s="171" t="str">
        <f>IF(連結実質赤字比率に係る赤字・黒字の構成分析!C$40="",NA(),連結実質赤字比率に係る赤字・黒字の構成分析!C$40)</f>
        <v>簡易水道事業特別会計</v>
      </c>
      <c r="B30" s="171" t="e">
        <f>IF(ROUND(VALUE(SUBSTITUTE(連結実質赤字比率に係る赤字・黒字の構成分析!F$40,"▲", "-")), 2) &lt; 0, ABS(ROUND(VALUE(SUBSTITUTE(連結実質赤字比率に係る赤字・黒字の構成分析!F$40,"▲", "-")), 2)), NA())</f>
        <v>#VALUE!</v>
      </c>
      <c r="C30" s="171" t="e">
        <f>IF(ROUND(VALUE(SUBSTITUTE(連結実質赤字比率に係る赤字・黒字の構成分析!F$40,"▲", "-")), 2) &gt;= 0, ABS(ROUND(VALUE(SUBSTITUTE(連結実質赤字比率に係る赤字・黒字の構成分析!F$40,"▲", "-")), 2)), NA())</f>
        <v>#VALUE!</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0.06</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0.41</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v>
      </c>
    </row>
    <row r="31" spans="1:11" x14ac:dyDescent="0.15">
      <c r="A31" s="171" t="str">
        <f>IF(連結実質赤字比率に係る赤字・黒字の構成分析!C$39="",NA(),連結実質赤字比率に係る赤字・黒字の構成分析!C$39)</f>
        <v>土地取得特別会計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v>
      </c>
    </row>
    <row r="32" spans="1:11" x14ac:dyDescent="0.15">
      <c r="A32" s="171" t="str">
        <f>IF(連結実質赤字比率に係る赤字・黒字の構成分析!C$38="",NA(),連結実質赤字比率に係る赤字・黒字の構成分析!C$38)</f>
        <v>後期高齢者医療特別会計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0.04</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0.04</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0.04</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0.04</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0.04</v>
      </c>
    </row>
    <row r="33" spans="1:16" x14ac:dyDescent="0.15">
      <c r="A33" s="171" t="str">
        <f>IF(連結実質赤字比率に係る赤字・黒字の構成分析!C$37="",NA(),連結実質赤字比率に係る赤字・黒字の構成分析!C$37)</f>
        <v>生活排水特別会計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0.03</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0.13</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0.3</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0.13</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0.09</v>
      </c>
    </row>
    <row r="34" spans="1:16" x14ac:dyDescent="0.15">
      <c r="A34" s="171" t="str">
        <f>IF(連結実質赤字比率に係る赤字・黒字の構成分析!C$36="",NA(),連結実質赤字比率に係る赤字・黒字の構成分析!C$36)</f>
        <v>国民健康保険特別会計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1.69</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1.45</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1.36</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1.54</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1.32</v>
      </c>
    </row>
    <row r="35" spans="1:16" x14ac:dyDescent="0.15">
      <c r="A35" s="171" t="str">
        <f>IF(連結実質赤字比率に係る赤字・黒字の構成分析!C$35="",NA(),連結実質赤字比率に係る赤字・黒字の構成分析!C$35)</f>
        <v>介護保険特別会計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0.59</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0.76</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0.83</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1.1299999999999999</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1.73</v>
      </c>
    </row>
    <row r="36" spans="1:16" x14ac:dyDescent="0.15">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9.49</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4.5199999999999996</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4.68</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27.87</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5.33</v>
      </c>
    </row>
    <row r="39" spans="1:16" x14ac:dyDescent="0.15">
      <c r="A39" s="140" t="s">
        <v>62</v>
      </c>
    </row>
    <row r="40" spans="1:16" x14ac:dyDescent="0.15">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15">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15">
      <c r="A42" s="172" t="s">
        <v>65</v>
      </c>
      <c r="B42" s="172"/>
      <c r="C42" s="172"/>
      <c r="D42" s="172">
        <f>'実質公債費比率（分子）の構造'!K$52</f>
        <v>796</v>
      </c>
      <c r="E42" s="172"/>
      <c r="F42" s="172"/>
      <c r="G42" s="172">
        <f>'実質公債費比率（分子）の構造'!L$52</f>
        <v>811</v>
      </c>
      <c r="H42" s="172"/>
      <c r="I42" s="172"/>
      <c r="J42" s="172">
        <f>'実質公債費比率（分子）の構造'!M$52</f>
        <v>792</v>
      </c>
      <c r="K42" s="172"/>
      <c r="L42" s="172"/>
      <c r="M42" s="172">
        <f>'実質公債費比率（分子）の構造'!N$52</f>
        <v>778</v>
      </c>
      <c r="N42" s="172"/>
      <c r="O42" s="172"/>
      <c r="P42" s="172">
        <f>'実質公債費比率（分子）の構造'!O$52</f>
        <v>802</v>
      </c>
    </row>
    <row r="43" spans="1:16" x14ac:dyDescent="0.15">
      <c r="A43" s="172" t="s">
        <v>66</v>
      </c>
      <c r="B43" s="172">
        <f>'実質公債費比率（分子）の構造'!K$51</f>
        <v>0</v>
      </c>
      <c r="C43" s="172"/>
      <c r="D43" s="172"/>
      <c r="E43" s="172">
        <f>'実質公債費比率（分子）の構造'!L$51</f>
        <v>0</v>
      </c>
      <c r="F43" s="172"/>
      <c r="G43" s="172"/>
      <c r="H43" s="172">
        <f>'実質公債費比率（分子）の構造'!M$51</f>
        <v>0</v>
      </c>
      <c r="I43" s="172"/>
      <c r="J43" s="172"/>
      <c r="K43" s="172" t="str">
        <f>'実質公債費比率（分子）の構造'!N$51</f>
        <v>-</v>
      </c>
      <c r="L43" s="172"/>
      <c r="M43" s="172"/>
      <c r="N43" s="172" t="str">
        <f>'実質公債費比率（分子）の構造'!O$51</f>
        <v>-</v>
      </c>
      <c r="O43" s="172"/>
      <c r="P43" s="172"/>
    </row>
    <row r="44" spans="1:16" x14ac:dyDescent="0.15">
      <c r="A44" s="172" t="s">
        <v>67</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15">
      <c r="A45" s="172" t="s">
        <v>68</v>
      </c>
      <c r="B45" s="172">
        <f>'実質公債費比率（分子）の構造'!K$49</f>
        <v>15</v>
      </c>
      <c r="C45" s="172"/>
      <c r="D45" s="172"/>
      <c r="E45" s="172">
        <f>'実質公債費比率（分子）の構造'!L$49</f>
        <v>14</v>
      </c>
      <c r="F45" s="172"/>
      <c r="G45" s="172"/>
      <c r="H45" s="172">
        <f>'実質公債費比率（分子）の構造'!M$49</f>
        <v>11</v>
      </c>
      <c r="I45" s="172"/>
      <c r="J45" s="172"/>
      <c r="K45" s="172">
        <f>'実質公債費比率（分子）の構造'!N$49</f>
        <v>19</v>
      </c>
      <c r="L45" s="172"/>
      <c r="M45" s="172"/>
      <c r="N45" s="172">
        <f>'実質公債費比率（分子）の構造'!O$49</f>
        <v>53</v>
      </c>
      <c r="O45" s="172"/>
      <c r="P45" s="172"/>
    </row>
    <row r="46" spans="1:16" x14ac:dyDescent="0.15">
      <c r="A46" s="172" t="s">
        <v>69</v>
      </c>
      <c r="B46" s="172">
        <f>'実質公債費比率（分子）の構造'!K$48</f>
        <v>55</v>
      </c>
      <c r="C46" s="172"/>
      <c r="D46" s="172"/>
      <c r="E46" s="172">
        <f>'実質公債費比率（分子）の構造'!L$48</f>
        <v>58</v>
      </c>
      <c r="F46" s="172"/>
      <c r="G46" s="172"/>
      <c r="H46" s="172">
        <f>'実質公債費比率（分子）の構造'!M$48</f>
        <v>61</v>
      </c>
      <c r="I46" s="172"/>
      <c r="J46" s="172"/>
      <c r="K46" s="172">
        <f>'実質公債費比率（分子）の構造'!N$48</f>
        <v>67</v>
      </c>
      <c r="L46" s="172"/>
      <c r="M46" s="172"/>
      <c r="N46" s="172">
        <f>'実質公債費比率（分子）の構造'!O$48</f>
        <v>52</v>
      </c>
      <c r="O46" s="172"/>
      <c r="P46" s="172"/>
    </row>
    <row r="47" spans="1:16" x14ac:dyDescent="0.15">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72</v>
      </c>
      <c r="B49" s="172">
        <f>'実質公債費比率（分子）の構造'!K$45</f>
        <v>930</v>
      </c>
      <c r="C49" s="172"/>
      <c r="D49" s="172"/>
      <c r="E49" s="172">
        <f>'実質公債費比率（分子）の構造'!L$45</f>
        <v>986</v>
      </c>
      <c r="F49" s="172"/>
      <c r="G49" s="172"/>
      <c r="H49" s="172">
        <f>'実質公債費比率（分子）の構造'!M$45</f>
        <v>940</v>
      </c>
      <c r="I49" s="172"/>
      <c r="J49" s="172"/>
      <c r="K49" s="172">
        <f>'実質公債費比率（分子）の構造'!N$45</f>
        <v>920</v>
      </c>
      <c r="L49" s="172"/>
      <c r="M49" s="172"/>
      <c r="N49" s="172">
        <f>'実質公債費比率（分子）の構造'!O$45</f>
        <v>994</v>
      </c>
      <c r="O49" s="172"/>
      <c r="P49" s="172"/>
    </row>
    <row r="50" spans="1:16" x14ac:dyDescent="0.15">
      <c r="A50" s="172" t="s">
        <v>73</v>
      </c>
      <c r="B50" s="172" t="e">
        <f>NA()</f>
        <v>#N/A</v>
      </c>
      <c r="C50" s="172">
        <f>IF(ISNUMBER('実質公債費比率（分子）の構造'!K$53),'実質公債費比率（分子）の構造'!K$53,NA())</f>
        <v>204</v>
      </c>
      <c r="D50" s="172" t="e">
        <f>NA()</f>
        <v>#N/A</v>
      </c>
      <c r="E50" s="172" t="e">
        <f>NA()</f>
        <v>#N/A</v>
      </c>
      <c r="F50" s="172">
        <f>IF(ISNUMBER('実質公債費比率（分子）の構造'!L$53),'実質公債費比率（分子）の構造'!L$53,NA())</f>
        <v>247</v>
      </c>
      <c r="G50" s="172" t="e">
        <f>NA()</f>
        <v>#N/A</v>
      </c>
      <c r="H50" s="172" t="e">
        <f>NA()</f>
        <v>#N/A</v>
      </c>
      <c r="I50" s="172">
        <f>IF(ISNUMBER('実質公債費比率（分子）の構造'!M$53),'実質公債費比率（分子）の構造'!M$53,NA())</f>
        <v>220</v>
      </c>
      <c r="J50" s="172" t="e">
        <f>NA()</f>
        <v>#N/A</v>
      </c>
      <c r="K50" s="172" t="e">
        <f>NA()</f>
        <v>#N/A</v>
      </c>
      <c r="L50" s="172">
        <f>IF(ISNUMBER('実質公債費比率（分子）の構造'!N$53),'実質公債費比率（分子）の構造'!N$53,NA())</f>
        <v>228</v>
      </c>
      <c r="M50" s="172" t="e">
        <f>NA()</f>
        <v>#N/A</v>
      </c>
      <c r="N50" s="172" t="e">
        <f>NA()</f>
        <v>#N/A</v>
      </c>
      <c r="O50" s="172">
        <f>IF(ISNUMBER('実質公債費比率（分子）の構造'!O$53),'実質公債費比率（分子）の構造'!O$53,NA())</f>
        <v>297</v>
      </c>
      <c r="P50" s="172" t="e">
        <f>NA()</f>
        <v>#N/A</v>
      </c>
    </row>
    <row r="53" spans="1:16" x14ac:dyDescent="0.15">
      <c r="A53" s="140" t="s">
        <v>74</v>
      </c>
    </row>
    <row r="54" spans="1:16" x14ac:dyDescent="0.15">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15">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15">
      <c r="A56" s="171" t="s">
        <v>45</v>
      </c>
      <c r="B56" s="171"/>
      <c r="C56" s="171"/>
      <c r="D56" s="171">
        <f>'将来負担比率（分子）の構造'!I$52</f>
        <v>6643</v>
      </c>
      <c r="E56" s="171"/>
      <c r="F56" s="171"/>
      <c r="G56" s="171">
        <f>'将来負担比率（分子）の構造'!J$52</f>
        <v>7013</v>
      </c>
      <c r="H56" s="171"/>
      <c r="I56" s="171"/>
      <c r="J56" s="171">
        <f>'将来負担比率（分子）の構造'!K$52</f>
        <v>6895</v>
      </c>
      <c r="K56" s="171"/>
      <c r="L56" s="171"/>
      <c r="M56" s="171">
        <f>'将来負担比率（分子）の構造'!L$52</f>
        <v>6724</v>
      </c>
      <c r="N56" s="171"/>
      <c r="O56" s="171"/>
      <c r="P56" s="171">
        <f>'将来負担比率（分子）の構造'!M$52</f>
        <v>6291</v>
      </c>
    </row>
    <row r="57" spans="1:16" x14ac:dyDescent="0.15">
      <c r="A57" s="171" t="s">
        <v>44</v>
      </c>
      <c r="B57" s="171"/>
      <c r="C57" s="171"/>
      <c r="D57" s="171">
        <f>'将来負担比率（分子）の構造'!I$51</f>
        <v>115</v>
      </c>
      <c r="E57" s="171"/>
      <c r="F57" s="171"/>
      <c r="G57" s="171">
        <f>'将来負担比率（分子）の構造'!J$51</f>
        <v>107</v>
      </c>
      <c r="H57" s="171"/>
      <c r="I57" s="171"/>
      <c r="J57" s="171">
        <f>'将来負担比率（分子）の構造'!K$51</f>
        <v>101</v>
      </c>
      <c r="K57" s="171"/>
      <c r="L57" s="171"/>
      <c r="M57" s="171">
        <f>'将来負担比率（分子）の構造'!L$51</f>
        <v>94</v>
      </c>
      <c r="N57" s="171"/>
      <c r="O57" s="171"/>
      <c r="P57" s="171">
        <f>'将来負担比率（分子）の構造'!M$51</f>
        <v>88</v>
      </c>
    </row>
    <row r="58" spans="1:16" x14ac:dyDescent="0.15">
      <c r="A58" s="171" t="s">
        <v>43</v>
      </c>
      <c r="B58" s="171"/>
      <c r="C58" s="171"/>
      <c r="D58" s="171">
        <f>'将来負担比率（分子）の構造'!I$50</f>
        <v>3330</v>
      </c>
      <c r="E58" s="171"/>
      <c r="F58" s="171"/>
      <c r="G58" s="171">
        <f>'将来負担比率（分子）の構造'!J$50</f>
        <v>2972</v>
      </c>
      <c r="H58" s="171"/>
      <c r="I58" s="171"/>
      <c r="J58" s="171">
        <f>'将来負担比率（分子）の構造'!K$50</f>
        <v>2922</v>
      </c>
      <c r="K58" s="171"/>
      <c r="L58" s="171"/>
      <c r="M58" s="171">
        <f>'将来負担比率（分子）の構造'!L$50</f>
        <v>3351</v>
      </c>
      <c r="N58" s="171"/>
      <c r="O58" s="171"/>
      <c r="P58" s="171">
        <f>'将来負担比率（分子）の構造'!M$50</f>
        <v>3480</v>
      </c>
    </row>
    <row r="59" spans="1:16" x14ac:dyDescent="0.15">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38</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15">
      <c r="A62" s="171" t="s">
        <v>37</v>
      </c>
      <c r="B62" s="171">
        <f>'将来負担比率（分子）の構造'!I$45</f>
        <v>1041</v>
      </c>
      <c r="C62" s="171"/>
      <c r="D62" s="171"/>
      <c r="E62" s="171">
        <f>'将来負担比率（分子）の構造'!J$45</f>
        <v>1010</v>
      </c>
      <c r="F62" s="171"/>
      <c r="G62" s="171"/>
      <c r="H62" s="171">
        <f>'将来負担比率（分子）の構造'!K$45</f>
        <v>978</v>
      </c>
      <c r="I62" s="171"/>
      <c r="J62" s="171"/>
      <c r="K62" s="171">
        <f>'将来負担比率（分子）の構造'!L$45</f>
        <v>857</v>
      </c>
      <c r="L62" s="171"/>
      <c r="M62" s="171"/>
      <c r="N62" s="171">
        <f>'将来負担比率（分子）の構造'!M$45</f>
        <v>837</v>
      </c>
      <c r="O62" s="171"/>
      <c r="P62" s="171"/>
    </row>
    <row r="63" spans="1:16" x14ac:dyDescent="0.15">
      <c r="A63" s="171" t="s">
        <v>36</v>
      </c>
      <c r="B63" s="171">
        <f>'将来負担比率（分子）の構造'!I$44</f>
        <v>146</v>
      </c>
      <c r="C63" s="171"/>
      <c r="D63" s="171"/>
      <c r="E63" s="171">
        <f>'将来負担比率（分子）の構造'!J$44</f>
        <v>231</v>
      </c>
      <c r="F63" s="171"/>
      <c r="G63" s="171"/>
      <c r="H63" s="171">
        <f>'将来負担比率（分子）の構造'!K$44</f>
        <v>272</v>
      </c>
      <c r="I63" s="171"/>
      <c r="J63" s="171"/>
      <c r="K63" s="171">
        <f>'将来負担比率（分子）の構造'!L$44</f>
        <v>523</v>
      </c>
      <c r="L63" s="171"/>
      <c r="M63" s="171"/>
      <c r="N63" s="171">
        <f>'将来負担比率（分子）の構造'!M$44</f>
        <v>782</v>
      </c>
      <c r="O63" s="171"/>
      <c r="P63" s="171"/>
    </row>
    <row r="64" spans="1:16" x14ac:dyDescent="0.15">
      <c r="A64" s="171" t="s">
        <v>35</v>
      </c>
      <c r="B64" s="171">
        <f>'将来負担比率（分子）の構造'!I$43</f>
        <v>533</v>
      </c>
      <c r="C64" s="171"/>
      <c r="D64" s="171"/>
      <c r="E64" s="171">
        <f>'将来負担比率（分子）の構造'!J$43</f>
        <v>425</v>
      </c>
      <c r="F64" s="171"/>
      <c r="G64" s="171"/>
      <c r="H64" s="171">
        <f>'将来負担比率（分子）の構造'!K$43</f>
        <v>373</v>
      </c>
      <c r="I64" s="171"/>
      <c r="J64" s="171"/>
      <c r="K64" s="171">
        <f>'将来負担比率（分子）の構造'!L$43</f>
        <v>378</v>
      </c>
      <c r="L64" s="171"/>
      <c r="M64" s="171"/>
      <c r="N64" s="171">
        <f>'将来負担比率（分子）の構造'!M$43</f>
        <v>351</v>
      </c>
      <c r="O64" s="171"/>
      <c r="P64" s="171"/>
    </row>
    <row r="65" spans="1:16" x14ac:dyDescent="0.15">
      <c r="A65" s="171" t="s">
        <v>34</v>
      </c>
      <c r="B65" s="171" t="str">
        <f>'将来負担比率（分子）の構造'!I$42</f>
        <v>-</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t="str">
        <f>'将来負担比率（分子）の構造'!M$42</f>
        <v>-</v>
      </c>
      <c r="O65" s="171"/>
      <c r="P65" s="171"/>
    </row>
    <row r="66" spans="1:16" x14ac:dyDescent="0.15">
      <c r="A66" s="171" t="s">
        <v>33</v>
      </c>
      <c r="B66" s="171">
        <f>'将来負担比率（分子）の構造'!I$41</f>
        <v>7844</v>
      </c>
      <c r="C66" s="171"/>
      <c r="D66" s="171"/>
      <c r="E66" s="171">
        <f>'将来負担比率（分子）の構造'!J$41</f>
        <v>8181</v>
      </c>
      <c r="F66" s="171"/>
      <c r="G66" s="171"/>
      <c r="H66" s="171">
        <f>'将来負担比率（分子）の構造'!K$41</f>
        <v>8169</v>
      </c>
      <c r="I66" s="171"/>
      <c r="J66" s="171"/>
      <c r="K66" s="171">
        <f>'将来負担比率（分子）の構造'!L$41</f>
        <v>8064</v>
      </c>
      <c r="L66" s="171"/>
      <c r="M66" s="171"/>
      <c r="N66" s="171">
        <f>'将来負担比率（分子）の構造'!M$41</f>
        <v>7786</v>
      </c>
      <c r="O66" s="171"/>
      <c r="P66" s="171"/>
    </row>
    <row r="67" spans="1:16" x14ac:dyDescent="0.15">
      <c r="A67" s="171" t="s">
        <v>77</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15">
      <c r="A70" s="173" t="s">
        <v>78</v>
      </c>
      <c r="B70" s="173"/>
      <c r="C70" s="173"/>
      <c r="D70" s="173"/>
      <c r="E70" s="173"/>
      <c r="F70" s="173"/>
    </row>
    <row r="71" spans="1:16" x14ac:dyDescent="0.15">
      <c r="A71" s="174"/>
      <c r="B71" s="174" t="str">
        <f>基金残高に係る経年分析!F54</f>
        <v>R02</v>
      </c>
      <c r="C71" s="174" t="str">
        <f>基金残高に係る経年分析!G54</f>
        <v>R03</v>
      </c>
      <c r="D71" s="174" t="str">
        <f>基金残高に係る経年分析!H54</f>
        <v>R04</v>
      </c>
    </row>
    <row r="72" spans="1:16" x14ac:dyDescent="0.15">
      <c r="A72" s="174" t="s">
        <v>79</v>
      </c>
      <c r="B72" s="175">
        <f>基金残高に係る経年分析!F55</f>
        <v>1679</v>
      </c>
      <c r="C72" s="175">
        <f>基金残高に係る経年分析!G55</f>
        <v>1672</v>
      </c>
      <c r="D72" s="175">
        <f>基金残高に係る経年分析!H55</f>
        <v>1805</v>
      </c>
    </row>
    <row r="73" spans="1:16" x14ac:dyDescent="0.15">
      <c r="A73" s="174" t="s">
        <v>80</v>
      </c>
      <c r="B73" s="175">
        <f>基金残高に係る経年分析!F56</f>
        <v>497</v>
      </c>
      <c r="C73" s="175">
        <f>基金残高に係る経年分析!G56</f>
        <v>506</v>
      </c>
      <c r="D73" s="175">
        <f>基金残高に係る経年分析!H56</f>
        <v>470</v>
      </c>
    </row>
    <row r="74" spans="1:16" x14ac:dyDescent="0.15">
      <c r="A74" s="174" t="s">
        <v>81</v>
      </c>
      <c r="B74" s="175">
        <f>基金残高に係る経年分析!F57</f>
        <v>1391</v>
      </c>
      <c r="C74" s="175">
        <f>基金残高に係る経年分析!G57</f>
        <v>1887</v>
      </c>
      <c r="D74" s="175">
        <f>基金残高に係る経年分析!H57</f>
        <v>1880</v>
      </c>
    </row>
  </sheetData>
  <sheetProtection algorithmName="SHA-512" hashValue="ZcdxCEjLiq0u475RjEDYKuQfHPy/3Ug1NlTHjQl35Af4soVKNWagf5u3VE+lBRzScbIuq0ydPdtFpk5EWNeKjg==" saltValue="wxWvg/v5UzmUxC/OpsAP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2" customWidth="1"/>
    <col min="134" max="143" width="1.625" style="210" customWidth="1"/>
    <col min="144" max="16384" width="0" style="210" hidden="1"/>
  </cols>
  <sheetData>
    <row r="1" spans="2:143"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53" t="s">
        <v>219</v>
      </c>
      <c r="DI1" s="754"/>
      <c r="DJ1" s="754"/>
      <c r="DK1" s="754"/>
      <c r="DL1" s="754"/>
      <c r="DM1" s="754"/>
      <c r="DN1" s="755"/>
      <c r="DO1" s="210"/>
      <c r="DP1" s="753" t="s">
        <v>220</v>
      </c>
      <c r="DQ1" s="754"/>
      <c r="DR1" s="754"/>
      <c r="DS1" s="754"/>
      <c r="DT1" s="754"/>
      <c r="DU1" s="754"/>
      <c r="DV1" s="754"/>
      <c r="DW1" s="754"/>
      <c r="DX1" s="754"/>
      <c r="DY1" s="754"/>
      <c r="DZ1" s="754"/>
      <c r="EA1" s="754"/>
      <c r="EB1" s="754"/>
      <c r="EC1" s="755"/>
      <c r="ED1" s="209"/>
      <c r="EE1" s="209"/>
      <c r="EF1" s="209"/>
      <c r="EG1" s="209"/>
      <c r="EH1" s="209"/>
      <c r="EI1" s="209"/>
      <c r="EJ1" s="209"/>
      <c r="EK1" s="209"/>
      <c r="EL1" s="209"/>
      <c r="EM1" s="209"/>
    </row>
    <row r="2" spans="2:143" ht="22.5" customHeight="1" x14ac:dyDescent="0.15">
      <c r="B2" s="211" t="s">
        <v>221</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709" t="s">
        <v>222</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223</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224</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225</v>
      </c>
      <c r="S4" s="710"/>
      <c r="T4" s="710"/>
      <c r="U4" s="710"/>
      <c r="V4" s="710"/>
      <c r="W4" s="710"/>
      <c r="X4" s="710"/>
      <c r="Y4" s="711"/>
      <c r="Z4" s="709" t="s">
        <v>226</v>
      </c>
      <c r="AA4" s="710"/>
      <c r="AB4" s="710"/>
      <c r="AC4" s="711"/>
      <c r="AD4" s="709" t="s">
        <v>227</v>
      </c>
      <c r="AE4" s="710"/>
      <c r="AF4" s="710"/>
      <c r="AG4" s="710"/>
      <c r="AH4" s="710"/>
      <c r="AI4" s="710"/>
      <c r="AJ4" s="710"/>
      <c r="AK4" s="711"/>
      <c r="AL4" s="709" t="s">
        <v>226</v>
      </c>
      <c r="AM4" s="710"/>
      <c r="AN4" s="710"/>
      <c r="AO4" s="711"/>
      <c r="AP4" s="756" t="s">
        <v>228</v>
      </c>
      <c r="AQ4" s="756"/>
      <c r="AR4" s="756"/>
      <c r="AS4" s="756"/>
      <c r="AT4" s="756"/>
      <c r="AU4" s="756"/>
      <c r="AV4" s="756"/>
      <c r="AW4" s="756"/>
      <c r="AX4" s="756"/>
      <c r="AY4" s="756"/>
      <c r="AZ4" s="756"/>
      <c r="BA4" s="756"/>
      <c r="BB4" s="756"/>
      <c r="BC4" s="756"/>
      <c r="BD4" s="756"/>
      <c r="BE4" s="756"/>
      <c r="BF4" s="756"/>
      <c r="BG4" s="756" t="s">
        <v>229</v>
      </c>
      <c r="BH4" s="756"/>
      <c r="BI4" s="756"/>
      <c r="BJ4" s="756"/>
      <c r="BK4" s="756"/>
      <c r="BL4" s="756"/>
      <c r="BM4" s="756"/>
      <c r="BN4" s="756"/>
      <c r="BO4" s="756" t="s">
        <v>226</v>
      </c>
      <c r="BP4" s="756"/>
      <c r="BQ4" s="756"/>
      <c r="BR4" s="756"/>
      <c r="BS4" s="756" t="s">
        <v>230</v>
      </c>
      <c r="BT4" s="756"/>
      <c r="BU4" s="756"/>
      <c r="BV4" s="756"/>
      <c r="BW4" s="756"/>
      <c r="BX4" s="756"/>
      <c r="BY4" s="756"/>
      <c r="BZ4" s="756"/>
      <c r="CA4" s="756"/>
      <c r="CB4" s="756"/>
      <c r="CD4" s="709" t="s">
        <v>231</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232</v>
      </c>
      <c r="C5" s="716"/>
      <c r="D5" s="716"/>
      <c r="E5" s="716"/>
      <c r="F5" s="716"/>
      <c r="G5" s="716"/>
      <c r="H5" s="716"/>
      <c r="I5" s="716"/>
      <c r="J5" s="716"/>
      <c r="K5" s="716"/>
      <c r="L5" s="716"/>
      <c r="M5" s="716"/>
      <c r="N5" s="716"/>
      <c r="O5" s="716"/>
      <c r="P5" s="716"/>
      <c r="Q5" s="717"/>
      <c r="R5" s="712">
        <v>837678</v>
      </c>
      <c r="S5" s="713"/>
      <c r="T5" s="713"/>
      <c r="U5" s="713"/>
      <c r="V5" s="713"/>
      <c r="W5" s="713"/>
      <c r="X5" s="713"/>
      <c r="Y5" s="738"/>
      <c r="Z5" s="751">
        <v>9.8000000000000007</v>
      </c>
      <c r="AA5" s="751"/>
      <c r="AB5" s="751"/>
      <c r="AC5" s="751"/>
      <c r="AD5" s="752">
        <v>837678</v>
      </c>
      <c r="AE5" s="752"/>
      <c r="AF5" s="752"/>
      <c r="AG5" s="752"/>
      <c r="AH5" s="752"/>
      <c r="AI5" s="752"/>
      <c r="AJ5" s="752"/>
      <c r="AK5" s="752"/>
      <c r="AL5" s="739">
        <v>18.8</v>
      </c>
      <c r="AM5" s="721"/>
      <c r="AN5" s="721"/>
      <c r="AO5" s="740"/>
      <c r="AP5" s="715" t="s">
        <v>233</v>
      </c>
      <c r="AQ5" s="716"/>
      <c r="AR5" s="716"/>
      <c r="AS5" s="716"/>
      <c r="AT5" s="716"/>
      <c r="AU5" s="716"/>
      <c r="AV5" s="716"/>
      <c r="AW5" s="716"/>
      <c r="AX5" s="716"/>
      <c r="AY5" s="716"/>
      <c r="AZ5" s="716"/>
      <c r="BA5" s="716"/>
      <c r="BB5" s="716"/>
      <c r="BC5" s="716"/>
      <c r="BD5" s="716"/>
      <c r="BE5" s="716"/>
      <c r="BF5" s="717"/>
      <c r="BG5" s="657">
        <v>837051</v>
      </c>
      <c r="BH5" s="658"/>
      <c r="BI5" s="658"/>
      <c r="BJ5" s="658"/>
      <c r="BK5" s="658"/>
      <c r="BL5" s="658"/>
      <c r="BM5" s="658"/>
      <c r="BN5" s="659"/>
      <c r="BO5" s="695">
        <v>99.9</v>
      </c>
      <c r="BP5" s="695"/>
      <c r="BQ5" s="695"/>
      <c r="BR5" s="695"/>
      <c r="BS5" s="696" t="s">
        <v>131</v>
      </c>
      <c r="BT5" s="696"/>
      <c r="BU5" s="696"/>
      <c r="BV5" s="696"/>
      <c r="BW5" s="696"/>
      <c r="BX5" s="696"/>
      <c r="BY5" s="696"/>
      <c r="BZ5" s="696"/>
      <c r="CA5" s="696"/>
      <c r="CB5" s="734"/>
      <c r="CD5" s="709" t="s">
        <v>228</v>
      </c>
      <c r="CE5" s="710"/>
      <c r="CF5" s="710"/>
      <c r="CG5" s="710"/>
      <c r="CH5" s="710"/>
      <c r="CI5" s="710"/>
      <c r="CJ5" s="710"/>
      <c r="CK5" s="710"/>
      <c r="CL5" s="710"/>
      <c r="CM5" s="710"/>
      <c r="CN5" s="710"/>
      <c r="CO5" s="710"/>
      <c r="CP5" s="710"/>
      <c r="CQ5" s="711"/>
      <c r="CR5" s="709" t="s">
        <v>234</v>
      </c>
      <c r="CS5" s="710"/>
      <c r="CT5" s="710"/>
      <c r="CU5" s="710"/>
      <c r="CV5" s="710"/>
      <c r="CW5" s="710"/>
      <c r="CX5" s="710"/>
      <c r="CY5" s="711"/>
      <c r="CZ5" s="709" t="s">
        <v>226</v>
      </c>
      <c r="DA5" s="710"/>
      <c r="DB5" s="710"/>
      <c r="DC5" s="711"/>
      <c r="DD5" s="709" t="s">
        <v>235</v>
      </c>
      <c r="DE5" s="710"/>
      <c r="DF5" s="710"/>
      <c r="DG5" s="710"/>
      <c r="DH5" s="710"/>
      <c r="DI5" s="710"/>
      <c r="DJ5" s="710"/>
      <c r="DK5" s="710"/>
      <c r="DL5" s="710"/>
      <c r="DM5" s="710"/>
      <c r="DN5" s="710"/>
      <c r="DO5" s="710"/>
      <c r="DP5" s="711"/>
      <c r="DQ5" s="709" t="s">
        <v>236</v>
      </c>
      <c r="DR5" s="710"/>
      <c r="DS5" s="710"/>
      <c r="DT5" s="710"/>
      <c r="DU5" s="710"/>
      <c r="DV5" s="710"/>
      <c r="DW5" s="710"/>
      <c r="DX5" s="710"/>
      <c r="DY5" s="710"/>
      <c r="DZ5" s="710"/>
      <c r="EA5" s="710"/>
      <c r="EB5" s="710"/>
      <c r="EC5" s="711"/>
    </row>
    <row r="6" spans="2:143" ht="11.25" customHeight="1" x14ac:dyDescent="0.15">
      <c r="B6" s="654" t="s">
        <v>237</v>
      </c>
      <c r="C6" s="655"/>
      <c r="D6" s="655"/>
      <c r="E6" s="655"/>
      <c r="F6" s="655"/>
      <c r="G6" s="655"/>
      <c r="H6" s="655"/>
      <c r="I6" s="655"/>
      <c r="J6" s="655"/>
      <c r="K6" s="655"/>
      <c r="L6" s="655"/>
      <c r="M6" s="655"/>
      <c r="N6" s="655"/>
      <c r="O6" s="655"/>
      <c r="P6" s="655"/>
      <c r="Q6" s="656"/>
      <c r="R6" s="657">
        <v>98772</v>
      </c>
      <c r="S6" s="658"/>
      <c r="T6" s="658"/>
      <c r="U6" s="658"/>
      <c r="V6" s="658"/>
      <c r="W6" s="658"/>
      <c r="X6" s="658"/>
      <c r="Y6" s="659"/>
      <c r="Z6" s="695">
        <v>1.2</v>
      </c>
      <c r="AA6" s="695"/>
      <c r="AB6" s="695"/>
      <c r="AC6" s="695"/>
      <c r="AD6" s="696">
        <v>98772</v>
      </c>
      <c r="AE6" s="696"/>
      <c r="AF6" s="696"/>
      <c r="AG6" s="696"/>
      <c r="AH6" s="696"/>
      <c r="AI6" s="696"/>
      <c r="AJ6" s="696"/>
      <c r="AK6" s="696"/>
      <c r="AL6" s="660">
        <v>2.2000000000000002</v>
      </c>
      <c r="AM6" s="661"/>
      <c r="AN6" s="661"/>
      <c r="AO6" s="697"/>
      <c r="AP6" s="654" t="s">
        <v>238</v>
      </c>
      <c r="AQ6" s="655"/>
      <c r="AR6" s="655"/>
      <c r="AS6" s="655"/>
      <c r="AT6" s="655"/>
      <c r="AU6" s="655"/>
      <c r="AV6" s="655"/>
      <c r="AW6" s="655"/>
      <c r="AX6" s="655"/>
      <c r="AY6" s="655"/>
      <c r="AZ6" s="655"/>
      <c r="BA6" s="655"/>
      <c r="BB6" s="655"/>
      <c r="BC6" s="655"/>
      <c r="BD6" s="655"/>
      <c r="BE6" s="655"/>
      <c r="BF6" s="656"/>
      <c r="BG6" s="657">
        <v>837051</v>
      </c>
      <c r="BH6" s="658"/>
      <c r="BI6" s="658"/>
      <c r="BJ6" s="658"/>
      <c r="BK6" s="658"/>
      <c r="BL6" s="658"/>
      <c r="BM6" s="658"/>
      <c r="BN6" s="659"/>
      <c r="BO6" s="695">
        <v>99.9</v>
      </c>
      <c r="BP6" s="695"/>
      <c r="BQ6" s="695"/>
      <c r="BR6" s="695"/>
      <c r="BS6" s="696" t="s">
        <v>239</v>
      </c>
      <c r="BT6" s="696"/>
      <c r="BU6" s="696"/>
      <c r="BV6" s="696"/>
      <c r="BW6" s="696"/>
      <c r="BX6" s="696"/>
      <c r="BY6" s="696"/>
      <c r="BZ6" s="696"/>
      <c r="CA6" s="696"/>
      <c r="CB6" s="734"/>
      <c r="CD6" s="715" t="s">
        <v>240</v>
      </c>
      <c r="CE6" s="716"/>
      <c r="CF6" s="716"/>
      <c r="CG6" s="716"/>
      <c r="CH6" s="716"/>
      <c r="CI6" s="716"/>
      <c r="CJ6" s="716"/>
      <c r="CK6" s="716"/>
      <c r="CL6" s="716"/>
      <c r="CM6" s="716"/>
      <c r="CN6" s="716"/>
      <c r="CO6" s="716"/>
      <c r="CP6" s="716"/>
      <c r="CQ6" s="717"/>
      <c r="CR6" s="657">
        <v>69418</v>
      </c>
      <c r="CS6" s="658"/>
      <c r="CT6" s="658"/>
      <c r="CU6" s="658"/>
      <c r="CV6" s="658"/>
      <c r="CW6" s="658"/>
      <c r="CX6" s="658"/>
      <c r="CY6" s="659"/>
      <c r="CZ6" s="739">
        <v>0.9</v>
      </c>
      <c r="DA6" s="721"/>
      <c r="DB6" s="721"/>
      <c r="DC6" s="741"/>
      <c r="DD6" s="663" t="s">
        <v>241</v>
      </c>
      <c r="DE6" s="658"/>
      <c r="DF6" s="658"/>
      <c r="DG6" s="658"/>
      <c r="DH6" s="658"/>
      <c r="DI6" s="658"/>
      <c r="DJ6" s="658"/>
      <c r="DK6" s="658"/>
      <c r="DL6" s="658"/>
      <c r="DM6" s="658"/>
      <c r="DN6" s="658"/>
      <c r="DO6" s="658"/>
      <c r="DP6" s="659"/>
      <c r="DQ6" s="663">
        <v>69418</v>
      </c>
      <c r="DR6" s="658"/>
      <c r="DS6" s="658"/>
      <c r="DT6" s="658"/>
      <c r="DU6" s="658"/>
      <c r="DV6" s="658"/>
      <c r="DW6" s="658"/>
      <c r="DX6" s="658"/>
      <c r="DY6" s="658"/>
      <c r="DZ6" s="658"/>
      <c r="EA6" s="658"/>
      <c r="EB6" s="658"/>
      <c r="EC6" s="694"/>
    </row>
    <row r="7" spans="2:143" ht="11.25" customHeight="1" x14ac:dyDescent="0.15">
      <c r="B7" s="654" t="s">
        <v>242</v>
      </c>
      <c r="C7" s="655"/>
      <c r="D7" s="655"/>
      <c r="E7" s="655"/>
      <c r="F7" s="655"/>
      <c r="G7" s="655"/>
      <c r="H7" s="655"/>
      <c r="I7" s="655"/>
      <c r="J7" s="655"/>
      <c r="K7" s="655"/>
      <c r="L7" s="655"/>
      <c r="M7" s="655"/>
      <c r="N7" s="655"/>
      <c r="O7" s="655"/>
      <c r="P7" s="655"/>
      <c r="Q7" s="656"/>
      <c r="R7" s="657">
        <v>166</v>
      </c>
      <c r="S7" s="658"/>
      <c r="T7" s="658"/>
      <c r="U7" s="658"/>
      <c r="V7" s="658"/>
      <c r="W7" s="658"/>
      <c r="X7" s="658"/>
      <c r="Y7" s="659"/>
      <c r="Z7" s="695">
        <v>0</v>
      </c>
      <c r="AA7" s="695"/>
      <c r="AB7" s="695"/>
      <c r="AC7" s="695"/>
      <c r="AD7" s="696">
        <v>166</v>
      </c>
      <c r="AE7" s="696"/>
      <c r="AF7" s="696"/>
      <c r="AG7" s="696"/>
      <c r="AH7" s="696"/>
      <c r="AI7" s="696"/>
      <c r="AJ7" s="696"/>
      <c r="AK7" s="696"/>
      <c r="AL7" s="660">
        <v>0</v>
      </c>
      <c r="AM7" s="661"/>
      <c r="AN7" s="661"/>
      <c r="AO7" s="697"/>
      <c r="AP7" s="654" t="s">
        <v>243</v>
      </c>
      <c r="AQ7" s="655"/>
      <c r="AR7" s="655"/>
      <c r="AS7" s="655"/>
      <c r="AT7" s="655"/>
      <c r="AU7" s="655"/>
      <c r="AV7" s="655"/>
      <c r="AW7" s="655"/>
      <c r="AX7" s="655"/>
      <c r="AY7" s="655"/>
      <c r="AZ7" s="655"/>
      <c r="BA7" s="655"/>
      <c r="BB7" s="655"/>
      <c r="BC7" s="655"/>
      <c r="BD7" s="655"/>
      <c r="BE7" s="655"/>
      <c r="BF7" s="656"/>
      <c r="BG7" s="657">
        <v>300025</v>
      </c>
      <c r="BH7" s="658"/>
      <c r="BI7" s="658"/>
      <c r="BJ7" s="658"/>
      <c r="BK7" s="658"/>
      <c r="BL7" s="658"/>
      <c r="BM7" s="658"/>
      <c r="BN7" s="659"/>
      <c r="BO7" s="695">
        <v>35.799999999999997</v>
      </c>
      <c r="BP7" s="695"/>
      <c r="BQ7" s="695"/>
      <c r="BR7" s="695"/>
      <c r="BS7" s="696" t="s">
        <v>131</v>
      </c>
      <c r="BT7" s="696"/>
      <c r="BU7" s="696"/>
      <c r="BV7" s="696"/>
      <c r="BW7" s="696"/>
      <c r="BX7" s="696"/>
      <c r="BY7" s="696"/>
      <c r="BZ7" s="696"/>
      <c r="CA7" s="696"/>
      <c r="CB7" s="734"/>
      <c r="CD7" s="654" t="s">
        <v>244</v>
      </c>
      <c r="CE7" s="655"/>
      <c r="CF7" s="655"/>
      <c r="CG7" s="655"/>
      <c r="CH7" s="655"/>
      <c r="CI7" s="655"/>
      <c r="CJ7" s="655"/>
      <c r="CK7" s="655"/>
      <c r="CL7" s="655"/>
      <c r="CM7" s="655"/>
      <c r="CN7" s="655"/>
      <c r="CO7" s="655"/>
      <c r="CP7" s="655"/>
      <c r="CQ7" s="656"/>
      <c r="CR7" s="657">
        <v>1407257</v>
      </c>
      <c r="CS7" s="658"/>
      <c r="CT7" s="658"/>
      <c r="CU7" s="658"/>
      <c r="CV7" s="658"/>
      <c r="CW7" s="658"/>
      <c r="CX7" s="658"/>
      <c r="CY7" s="659"/>
      <c r="CZ7" s="695">
        <v>17.8</v>
      </c>
      <c r="DA7" s="695"/>
      <c r="DB7" s="695"/>
      <c r="DC7" s="695"/>
      <c r="DD7" s="663">
        <v>154368</v>
      </c>
      <c r="DE7" s="658"/>
      <c r="DF7" s="658"/>
      <c r="DG7" s="658"/>
      <c r="DH7" s="658"/>
      <c r="DI7" s="658"/>
      <c r="DJ7" s="658"/>
      <c r="DK7" s="658"/>
      <c r="DL7" s="658"/>
      <c r="DM7" s="658"/>
      <c r="DN7" s="658"/>
      <c r="DO7" s="658"/>
      <c r="DP7" s="659"/>
      <c r="DQ7" s="663">
        <v>1139742</v>
      </c>
      <c r="DR7" s="658"/>
      <c r="DS7" s="658"/>
      <c r="DT7" s="658"/>
      <c r="DU7" s="658"/>
      <c r="DV7" s="658"/>
      <c r="DW7" s="658"/>
      <c r="DX7" s="658"/>
      <c r="DY7" s="658"/>
      <c r="DZ7" s="658"/>
      <c r="EA7" s="658"/>
      <c r="EB7" s="658"/>
      <c r="EC7" s="694"/>
    </row>
    <row r="8" spans="2:143" ht="11.25" customHeight="1" x14ac:dyDescent="0.15">
      <c r="B8" s="654" t="s">
        <v>245</v>
      </c>
      <c r="C8" s="655"/>
      <c r="D8" s="655"/>
      <c r="E8" s="655"/>
      <c r="F8" s="655"/>
      <c r="G8" s="655"/>
      <c r="H8" s="655"/>
      <c r="I8" s="655"/>
      <c r="J8" s="655"/>
      <c r="K8" s="655"/>
      <c r="L8" s="655"/>
      <c r="M8" s="655"/>
      <c r="N8" s="655"/>
      <c r="O8" s="655"/>
      <c r="P8" s="655"/>
      <c r="Q8" s="656"/>
      <c r="R8" s="657">
        <v>3219</v>
      </c>
      <c r="S8" s="658"/>
      <c r="T8" s="658"/>
      <c r="U8" s="658"/>
      <c r="V8" s="658"/>
      <c r="W8" s="658"/>
      <c r="X8" s="658"/>
      <c r="Y8" s="659"/>
      <c r="Z8" s="695">
        <v>0</v>
      </c>
      <c r="AA8" s="695"/>
      <c r="AB8" s="695"/>
      <c r="AC8" s="695"/>
      <c r="AD8" s="696">
        <v>3219</v>
      </c>
      <c r="AE8" s="696"/>
      <c r="AF8" s="696"/>
      <c r="AG8" s="696"/>
      <c r="AH8" s="696"/>
      <c r="AI8" s="696"/>
      <c r="AJ8" s="696"/>
      <c r="AK8" s="696"/>
      <c r="AL8" s="660">
        <v>0.1</v>
      </c>
      <c r="AM8" s="661"/>
      <c r="AN8" s="661"/>
      <c r="AO8" s="697"/>
      <c r="AP8" s="654" t="s">
        <v>246</v>
      </c>
      <c r="AQ8" s="655"/>
      <c r="AR8" s="655"/>
      <c r="AS8" s="655"/>
      <c r="AT8" s="655"/>
      <c r="AU8" s="655"/>
      <c r="AV8" s="655"/>
      <c r="AW8" s="655"/>
      <c r="AX8" s="655"/>
      <c r="AY8" s="655"/>
      <c r="AZ8" s="655"/>
      <c r="BA8" s="655"/>
      <c r="BB8" s="655"/>
      <c r="BC8" s="655"/>
      <c r="BD8" s="655"/>
      <c r="BE8" s="655"/>
      <c r="BF8" s="656"/>
      <c r="BG8" s="657">
        <v>14136</v>
      </c>
      <c r="BH8" s="658"/>
      <c r="BI8" s="658"/>
      <c r="BJ8" s="658"/>
      <c r="BK8" s="658"/>
      <c r="BL8" s="658"/>
      <c r="BM8" s="658"/>
      <c r="BN8" s="659"/>
      <c r="BO8" s="695">
        <v>1.7</v>
      </c>
      <c r="BP8" s="695"/>
      <c r="BQ8" s="695"/>
      <c r="BR8" s="695"/>
      <c r="BS8" s="696" t="s">
        <v>184</v>
      </c>
      <c r="BT8" s="696"/>
      <c r="BU8" s="696"/>
      <c r="BV8" s="696"/>
      <c r="BW8" s="696"/>
      <c r="BX8" s="696"/>
      <c r="BY8" s="696"/>
      <c r="BZ8" s="696"/>
      <c r="CA8" s="696"/>
      <c r="CB8" s="734"/>
      <c r="CD8" s="654" t="s">
        <v>247</v>
      </c>
      <c r="CE8" s="655"/>
      <c r="CF8" s="655"/>
      <c r="CG8" s="655"/>
      <c r="CH8" s="655"/>
      <c r="CI8" s="655"/>
      <c r="CJ8" s="655"/>
      <c r="CK8" s="655"/>
      <c r="CL8" s="655"/>
      <c r="CM8" s="655"/>
      <c r="CN8" s="655"/>
      <c r="CO8" s="655"/>
      <c r="CP8" s="655"/>
      <c r="CQ8" s="656"/>
      <c r="CR8" s="657">
        <v>2088468</v>
      </c>
      <c r="CS8" s="658"/>
      <c r="CT8" s="658"/>
      <c r="CU8" s="658"/>
      <c r="CV8" s="658"/>
      <c r="CW8" s="658"/>
      <c r="CX8" s="658"/>
      <c r="CY8" s="659"/>
      <c r="CZ8" s="695">
        <v>26.4</v>
      </c>
      <c r="DA8" s="695"/>
      <c r="DB8" s="695"/>
      <c r="DC8" s="695"/>
      <c r="DD8" s="663">
        <v>114966</v>
      </c>
      <c r="DE8" s="658"/>
      <c r="DF8" s="658"/>
      <c r="DG8" s="658"/>
      <c r="DH8" s="658"/>
      <c r="DI8" s="658"/>
      <c r="DJ8" s="658"/>
      <c r="DK8" s="658"/>
      <c r="DL8" s="658"/>
      <c r="DM8" s="658"/>
      <c r="DN8" s="658"/>
      <c r="DO8" s="658"/>
      <c r="DP8" s="659"/>
      <c r="DQ8" s="663">
        <v>1020324</v>
      </c>
      <c r="DR8" s="658"/>
      <c r="DS8" s="658"/>
      <c r="DT8" s="658"/>
      <c r="DU8" s="658"/>
      <c r="DV8" s="658"/>
      <c r="DW8" s="658"/>
      <c r="DX8" s="658"/>
      <c r="DY8" s="658"/>
      <c r="DZ8" s="658"/>
      <c r="EA8" s="658"/>
      <c r="EB8" s="658"/>
      <c r="EC8" s="694"/>
    </row>
    <row r="9" spans="2:143" ht="11.25" customHeight="1" x14ac:dyDescent="0.15">
      <c r="B9" s="654" t="s">
        <v>248</v>
      </c>
      <c r="C9" s="655"/>
      <c r="D9" s="655"/>
      <c r="E9" s="655"/>
      <c r="F9" s="655"/>
      <c r="G9" s="655"/>
      <c r="H9" s="655"/>
      <c r="I9" s="655"/>
      <c r="J9" s="655"/>
      <c r="K9" s="655"/>
      <c r="L9" s="655"/>
      <c r="M9" s="655"/>
      <c r="N9" s="655"/>
      <c r="O9" s="655"/>
      <c r="P9" s="655"/>
      <c r="Q9" s="656"/>
      <c r="R9" s="657">
        <v>2204</v>
      </c>
      <c r="S9" s="658"/>
      <c r="T9" s="658"/>
      <c r="U9" s="658"/>
      <c r="V9" s="658"/>
      <c r="W9" s="658"/>
      <c r="X9" s="658"/>
      <c r="Y9" s="659"/>
      <c r="Z9" s="695">
        <v>0</v>
      </c>
      <c r="AA9" s="695"/>
      <c r="AB9" s="695"/>
      <c r="AC9" s="695"/>
      <c r="AD9" s="696">
        <v>2204</v>
      </c>
      <c r="AE9" s="696"/>
      <c r="AF9" s="696"/>
      <c r="AG9" s="696"/>
      <c r="AH9" s="696"/>
      <c r="AI9" s="696"/>
      <c r="AJ9" s="696"/>
      <c r="AK9" s="696"/>
      <c r="AL9" s="660">
        <v>0</v>
      </c>
      <c r="AM9" s="661"/>
      <c r="AN9" s="661"/>
      <c r="AO9" s="697"/>
      <c r="AP9" s="654" t="s">
        <v>249</v>
      </c>
      <c r="AQ9" s="655"/>
      <c r="AR9" s="655"/>
      <c r="AS9" s="655"/>
      <c r="AT9" s="655"/>
      <c r="AU9" s="655"/>
      <c r="AV9" s="655"/>
      <c r="AW9" s="655"/>
      <c r="AX9" s="655"/>
      <c r="AY9" s="655"/>
      <c r="AZ9" s="655"/>
      <c r="BA9" s="655"/>
      <c r="BB9" s="655"/>
      <c r="BC9" s="655"/>
      <c r="BD9" s="655"/>
      <c r="BE9" s="655"/>
      <c r="BF9" s="656"/>
      <c r="BG9" s="657">
        <v>253585</v>
      </c>
      <c r="BH9" s="658"/>
      <c r="BI9" s="658"/>
      <c r="BJ9" s="658"/>
      <c r="BK9" s="658"/>
      <c r="BL9" s="658"/>
      <c r="BM9" s="658"/>
      <c r="BN9" s="659"/>
      <c r="BO9" s="695">
        <v>30.3</v>
      </c>
      <c r="BP9" s="695"/>
      <c r="BQ9" s="695"/>
      <c r="BR9" s="695"/>
      <c r="BS9" s="696" t="s">
        <v>184</v>
      </c>
      <c r="BT9" s="696"/>
      <c r="BU9" s="696"/>
      <c r="BV9" s="696"/>
      <c r="BW9" s="696"/>
      <c r="BX9" s="696"/>
      <c r="BY9" s="696"/>
      <c r="BZ9" s="696"/>
      <c r="CA9" s="696"/>
      <c r="CB9" s="734"/>
      <c r="CD9" s="654" t="s">
        <v>250</v>
      </c>
      <c r="CE9" s="655"/>
      <c r="CF9" s="655"/>
      <c r="CG9" s="655"/>
      <c r="CH9" s="655"/>
      <c r="CI9" s="655"/>
      <c r="CJ9" s="655"/>
      <c r="CK9" s="655"/>
      <c r="CL9" s="655"/>
      <c r="CM9" s="655"/>
      <c r="CN9" s="655"/>
      <c r="CO9" s="655"/>
      <c r="CP9" s="655"/>
      <c r="CQ9" s="656"/>
      <c r="CR9" s="657">
        <v>669347</v>
      </c>
      <c r="CS9" s="658"/>
      <c r="CT9" s="658"/>
      <c r="CU9" s="658"/>
      <c r="CV9" s="658"/>
      <c r="CW9" s="658"/>
      <c r="CX9" s="658"/>
      <c r="CY9" s="659"/>
      <c r="CZ9" s="695">
        <v>8.4</v>
      </c>
      <c r="DA9" s="695"/>
      <c r="DB9" s="695"/>
      <c r="DC9" s="695"/>
      <c r="DD9" s="663">
        <v>8156</v>
      </c>
      <c r="DE9" s="658"/>
      <c r="DF9" s="658"/>
      <c r="DG9" s="658"/>
      <c r="DH9" s="658"/>
      <c r="DI9" s="658"/>
      <c r="DJ9" s="658"/>
      <c r="DK9" s="658"/>
      <c r="DL9" s="658"/>
      <c r="DM9" s="658"/>
      <c r="DN9" s="658"/>
      <c r="DO9" s="658"/>
      <c r="DP9" s="659"/>
      <c r="DQ9" s="663">
        <v>579247</v>
      </c>
      <c r="DR9" s="658"/>
      <c r="DS9" s="658"/>
      <c r="DT9" s="658"/>
      <c r="DU9" s="658"/>
      <c r="DV9" s="658"/>
      <c r="DW9" s="658"/>
      <c r="DX9" s="658"/>
      <c r="DY9" s="658"/>
      <c r="DZ9" s="658"/>
      <c r="EA9" s="658"/>
      <c r="EB9" s="658"/>
      <c r="EC9" s="694"/>
    </row>
    <row r="10" spans="2:143" ht="11.25" customHeight="1" x14ac:dyDescent="0.15">
      <c r="B10" s="654" t="s">
        <v>251</v>
      </c>
      <c r="C10" s="655"/>
      <c r="D10" s="655"/>
      <c r="E10" s="655"/>
      <c r="F10" s="655"/>
      <c r="G10" s="655"/>
      <c r="H10" s="655"/>
      <c r="I10" s="655"/>
      <c r="J10" s="655"/>
      <c r="K10" s="655"/>
      <c r="L10" s="655"/>
      <c r="M10" s="655"/>
      <c r="N10" s="655"/>
      <c r="O10" s="655"/>
      <c r="P10" s="655"/>
      <c r="Q10" s="656"/>
      <c r="R10" s="657" t="s">
        <v>239</v>
      </c>
      <c r="S10" s="658"/>
      <c r="T10" s="658"/>
      <c r="U10" s="658"/>
      <c r="V10" s="658"/>
      <c r="W10" s="658"/>
      <c r="X10" s="658"/>
      <c r="Y10" s="659"/>
      <c r="Z10" s="695" t="s">
        <v>131</v>
      </c>
      <c r="AA10" s="695"/>
      <c r="AB10" s="695"/>
      <c r="AC10" s="695"/>
      <c r="AD10" s="696" t="s">
        <v>241</v>
      </c>
      <c r="AE10" s="696"/>
      <c r="AF10" s="696"/>
      <c r="AG10" s="696"/>
      <c r="AH10" s="696"/>
      <c r="AI10" s="696"/>
      <c r="AJ10" s="696"/>
      <c r="AK10" s="696"/>
      <c r="AL10" s="660" t="s">
        <v>239</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15762</v>
      </c>
      <c r="BH10" s="658"/>
      <c r="BI10" s="658"/>
      <c r="BJ10" s="658"/>
      <c r="BK10" s="658"/>
      <c r="BL10" s="658"/>
      <c r="BM10" s="658"/>
      <c r="BN10" s="659"/>
      <c r="BO10" s="695">
        <v>1.9</v>
      </c>
      <c r="BP10" s="695"/>
      <c r="BQ10" s="695"/>
      <c r="BR10" s="695"/>
      <c r="BS10" s="696" t="s">
        <v>184</v>
      </c>
      <c r="BT10" s="696"/>
      <c r="BU10" s="696"/>
      <c r="BV10" s="696"/>
      <c r="BW10" s="696"/>
      <c r="BX10" s="696"/>
      <c r="BY10" s="696"/>
      <c r="BZ10" s="696"/>
      <c r="CA10" s="696"/>
      <c r="CB10" s="734"/>
      <c r="CD10" s="654" t="s">
        <v>253</v>
      </c>
      <c r="CE10" s="655"/>
      <c r="CF10" s="655"/>
      <c r="CG10" s="655"/>
      <c r="CH10" s="655"/>
      <c r="CI10" s="655"/>
      <c r="CJ10" s="655"/>
      <c r="CK10" s="655"/>
      <c r="CL10" s="655"/>
      <c r="CM10" s="655"/>
      <c r="CN10" s="655"/>
      <c r="CO10" s="655"/>
      <c r="CP10" s="655"/>
      <c r="CQ10" s="656"/>
      <c r="CR10" s="657" t="s">
        <v>239</v>
      </c>
      <c r="CS10" s="658"/>
      <c r="CT10" s="658"/>
      <c r="CU10" s="658"/>
      <c r="CV10" s="658"/>
      <c r="CW10" s="658"/>
      <c r="CX10" s="658"/>
      <c r="CY10" s="659"/>
      <c r="CZ10" s="695" t="s">
        <v>131</v>
      </c>
      <c r="DA10" s="695"/>
      <c r="DB10" s="695"/>
      <c r="DC10" s="695"/>
      <c r="DD10" s="663" t="s">
        <v>131</v>
      </c>
      <c r="DE10" s="658"/>
      <c r="DF10" s="658"/>
      <c r="DG10" s="658"/>
      <c r="DH10" s="658"/>
      <c r="DI10" s="658"/>
      <c r="DJ10" s="658"/>
      <c r="DK10" s="658"/>
      <c r="DL10" s="658"/>
      <c r="DM10" s="658"/>
      <c r="DN10" s="658"/>
      <c r="DO10" s="658"/>
      <c r="DP10" s="659"/>
      <c r="DQ10" s="663" t="s">
        <v>131</v>
      </c>
      <c r="DR10" s="658"/>
      <c r="DS10" s="658"/>
      <c r="DT10" s="658"/>
      <c r="DU10" s="658"/>
      <c r="DV10" s="658"/>
      <c r="DW10" s="658"/>
      <c r="DX10" s="658"/>
      <c r="DY10" s="658"/>
      <c r="DZ10" s="658"/>
      <c r="EA10" s="658"/>
      <c r="EB10" s="658"/>
      <c r="EC10" s="694"/>
    </row>
    <row r="11" spans="2:143" ht="11.25" customHeight="1" x14ac:dyDescent="0.15">
      <c r="B11" s="654" t="s">
        <v>254</v>
      </c>
      <c r="C11" s="655"/>
      <c r="D11" s="655"/>
      <c r="E11" s="655"/>
      <c r="F11" s="655"/>
      <c r="G11" s="655"/>
      <c r="H11" s="655"/>
      <c r="I11" s="655"/>
      <c r="J11" s="655"/>
      <c r="K11" s="655"/>
      <c r="L11" s="655"/>
      <c r="M11" s="655"/>
      <c r="N11" s="655"/>
      <c r="O11" s="655"/>
      <c r="P11" s="655"/>
      <c r="Q11" s="656"/>
      <c r="R11" s="657">
        <v>221158</v>
      </c>
      <c r="S11" s="658"/>
      <c r="T11" s="658"/>
      <c r="U11" s="658"/>
      <c r="V11" s="658"/>
      <c r="W11" s="658"/>
      <c r="X11" s="658"/>
      <c r="Y11" s="659"/>
      <c r="Z11" s="660">
        <v>2.6</v>
      </c>
      <c r="AA11" s="661"/>
      <c r="AB11" s="661"/>
      <c r="AC11" s="662"/>
      <c r="AD11" s="663">
        <v>221158</v>
      </c>
      <c r="AE11" s="658"/>
      <c r="AF11" s="658"/>
      <c r="AG11" s="658"/>
      <c r="AH11" s="658"/>
      <c r="AI11" s="658"/>
      <c r="AJ11" s="658"/>
      <c r="AK11" s="659"/>
      <c r="AL11" s="660">
        <v>5</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16542</v>
      </c>
      <c r="BH11" s="658"/>
      <c r="BI11" s="658"/>
      <c r="BJ11" s="658"/>
      <c r="BK11" s="658"/>
      <c r="BL11" s="658"/>
      <c r="BM11" s="658"/>
      <c r="BN11" s="659"/>
      <c r="BO11" s="695">
        <v>2</v>
      </c>
      <c r="BP11" s="695"/>
      <c r="BQ11" s="695"/>
      <c r="BR11" s="695"/>
      <c r="BS11" s="696" t="s">
        <v>241</v>
      </c>
      <c r="BT11" s="696"/>
      <c r="BU11" s="696"/>
      <c r="BV11" s="696"/>
      <c r="BW11" s="696"/>
      <c r="BX11" s="696"/>
      <c r="BY11" s="696"/>
      <c r="BZ11" s="696"/>
      <c r="CA11" s="696"/>
      <c r="CB11" s="734"/>
      <c r="CD11" s="654" t="s">
        <v>256</v>
      </c>
      <c r="CE11" s="655"/>
      <c r="CF11" s="655"/>
      <c r="CG11" s="655"/>
      <c r="CH11" s="655"/>
      <c r="CI11" s="655"/>
      <c r="CJ11" s="655"/>
      <c r="CK11" s="655"/>
      <c r="CL11" s="655"/>
      <c r="CM11" s="655"/>
      <c r="CN11" s="655"/>
      <c r="CO11" s="655"/>
      <c r="CP11" s="655"/>
      <c r="CQ11" s="656"/>
      <c r="CR11" s="657">
        <v>583596</v>
      </c>
      <c r="CS11" s="658"/>
      <c r="CT11" s="658"/>
      <c r="CU11" s="658"/>
      <c r="CV11" s="658"/>
      <c r="CW11" s="658"/>
      <c r="CX11" s="658"/>
      <c r="CY11" s="659"/>
      <c r="CZ11" s="695">
        <v>7.4</v>
      </c>
      <c r="DA11" s="695"/>
      <c r="DB11" s="695"/>
      <c r="DC11" s="695"/>
      <c r="DD11" s="663">
        <v>184505</v>
      </c>
      <c r="DE11" s="658"/>
      <c r="DF11" s="658"/>
      <c r="DG11" s="658"/>
      <c r="DH11" s="658"/>
      <c r="DI11" s="658"/>
      <c r="DJ11" s="658"/>
      <c r="DK11" s="658"/>
      <c r="DL11" s="658"/>
      <c r="DM11" s="658"/>
      <c r="DN11" s="658"/>
      <c r="DO11" s="658"/>
      <c r="DP11" s="659"/>
      <c r="DQ11" s="663">
        <v>314393</v>
      </c>
      <c r="DR11" s="658"/>
      <c r="DS11" s="658"/>
      <c r="DT11" s="658"/>
      <c r="DU11" s="658"/>
      <c r="DV11" s="658"/>
      <c r="DW11" s="658"/>
      <c r="DX11" s="658"/>
      <c r="DY11" s="658"/>
      <c r="DZ11" s="658"/>
      <c r="EA11" s="658"/>
      <c r="EB11" s="658"/>
      <c r="EC11" s="694"/>
    </row>
    <row r="12" spans="2:143" ht="11.25" customHeight="1" x14ac:dyDescent="0.15">
      <c r="B12" s="654" t="s">
        <v>257</v>
      </c>
      <c r="C12" s="655"/>
      <c r="D12" s="655"/>
      <c r="E12" s="655"/>
      <c r="F12" s="655"/>
      <c r="G12" s="655"/>
      <c r="H12" s="655"/>
      <c r="I12" s="655"/>
      <c r="J12" s="655"/>
      <c r="K12" s="655"/>
      <c r="L12" s="655"/>
      <c r="M12" s="655"/>
      <c r="N12" s="655"/>
      <c r="O12" s="655"/>
      <c r="P12" s="655"/>
      <c r="Q12" s="656"/>
      <c r="R12" s="657" t="s">
        <v>184</v>
      </c>
      <c r="S12" s="658"/>
      <c r="T12" s="658"/>
      <c r="U12" s="658"/>
      <c r="V12" s="658"/>
      <c r="W12" s="658"/>
      <c r="X12" s="658"/>
      <c r="Y12" s="659"/>
      <c r="Z12" s="695" t="s">
        <v>241</v>
      </c>
      <c r="AA12" s="695"/>
      <c r="AB12" s="695"/>
      <c r="AC12" s="695"/>
      <c r="AD12" s="696" t="s">
        <v>131</v>
      </c>
      <c r="AE12" s="696"/>
      <c r="AF12" s="696"/>
      <c r="AG12" s="696"/>
      <c r="AH12" s="696"/>
      <c r="AI12" s="696"/>
      <c r="AJ12" s="696"/>
      <c r="AK12" s="696"/>
      <c r="AL12" s="660" t="s">
        <v>241</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432410</v>
      </c>
      <c r="BH12" s="658"/>
      <c r="BI12" s="658"/>
      <c r="BJ12" s="658"/>
      <c r="BK12" s="658"/>
      <c r="BL12" s="658"/>
      <c r="BM12" s="658"/>
      <c r="BN12" s="659"/>
      <c r="BO12" s="695">
        <v>51.6</v>
      </c>
      <c r="BP12" s="695"/>
      <c r="BQ12" s="695"/>
      <c r="BR12" s="695"/>
      <c r="BS12" s="696" t="s">
        <v>131</v>
      </c>
      <c r="BT12" s="696"/>
      <c r="BU12" s="696"/>
      <c r="BV12" s="696"/>
      <c r="BW12" s="696"/>
      <c r="BX12" s="696"/>
      <c r="BY12" s="696"/>
      <c r="BZ12" s="696"/>
      <c r="CA12" s="696"/>
      <c r="CB12" s="734"/>
      <c r="CD12" s="654" t="s">
        <v>259</v>
      </c>
      <c r="CE12" s="655"/>
      <c r="CF12" s="655"/>
      <c r="CG12" s="655"/>
      <c r="CH12" s="655"/>
      <c r="CI12" s="655"/>
      <c r="CJ12" s="655"/>
      <c r="CK12" s="655"/>
      <c r="CL12" s="655"/>
      <c r="CM12" s="655"/>
      <c r="CN12" s="655"/>
      <c r="CO12" s="655"/>
      <c r="CP12" s="655"/>
      <c r="CQ12" s="656"/>
      <c r="CR12" s="657">
        <v>88742</v>
      </c>
      <c r="CS12" s="658"/>
      <c r="CT12" s="658"/>
      <c r="CU12" s="658"/>
      <c r="CV12" s="658"/>
      <c r="CW12" s="658"/>
      <c r="CX12" s="658"/>
      <c r="CY12" s="659"/>
      <c r="CZ12" s="695">
        <v>1.1000000000000001</v>
      </c>
      <c r="DA12" s="695"/>
      <c r="DB12" s="695"/>
      <c r="DC12" s="695"/>
      <c r="DD12" s="663">
        <v>11385</v>
      </c>
      <c r="DE12" s="658"/>
      <c r="DF12" s="658"/>
      <c r="DG12" s="658"/>
      <c r="DH12" s="658"/>
      <c r="DI12" s="658"/>
      <c r="DJ12" s="658"/>
      <c r="DK12" s="658"/>
      <c r="DL12" s="658"/>
      <c r="DM12" s="658"/>
      <c r="DN12" s="658"/>
      <c r="DO12" s="658"/>
      <c r="DP12" s="659"/>
      <c r="DQ12" s="663">
        <v>53534</v>
      </c>
      <c r="DR12" s="658"/>
      <c r="DS12" s="658"/>
      <c r="DT12" s="658"/>
      <c r="DU12" s="658"/>
      <c r="DV12" s="658"/>
      <c r="DW12" s="658"/>
      <c r="DX12" s="658"/>
      <c r="DY12" s="658"/>
      <c r="DZ12" s="658"/>
      <c r="EA12" s="658"/>
      <c r="EB12" s="658"/>
      <c r="EC12" s="694"/>
    </row>
    <row r="13" spans="2:143" ht="11.25" customHeight="1" x14ac:dyDescent="0.15">
      <c r="B13" s="654" t="s">
        <v>260</v>
      </c>
      <c r="C13" s="655"/>
      <c r="D13" s="655"/>
      <c r="E13" s="655"/>
      <c r="F13" s="655"/>
      <c r="G13" s="655"/>
      <c r="H13" s="655"/>
      <c r="I13" s="655"/>
      <c r="J13" s="655"/>
      <c r="K13" s="655"/>
      <c r="L13" s="655"/>
      <c r="M13" s="655"/>
      <c r="N13" s="655"/>
      <c r="O13" s="655"/>
      <c r="P13" s="655"/>
      <c r="Q13" s="656"/>
      <c r="R13" s="657" t="s">
        <v>184</v>
      </c>
      <c r="S13" s="658"/>
      <c r="T13" s="658"/>
      <c r="U13" s="658"/>
      <c r="V13" s="658"/>
      <c r="W13" s="658"/>
      <c r="X13" s="658"/>
      <c r="Y13" s="659"/>
      <c r="Z13" s="695" t="s">
        <v>239</v>
      </c>
      <c r="AA13" s="695"/>
      <c r="AB13" s="695"/>
      <c r="AC13" s="695"/>
      <c r="AD13" s="696" t="s">
        <v>131</v>
      </c>
      <c r="AE13" s="696"/>
      <c r="AF13" s="696"/>
      <c r="AG13" s="696"/>
      <c r="AH13" s="696"/>
      <c r="AI13" s="696"/>
      <c r="AJ13" s="696"/>
      <c r="AK13" s="696"/>
      <c r="AL13" s="660" t="s">
        <v>241</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412935</v>
      </c>
      <c r="BH13" s="658"/>
      <c r="BI13" s="658"/>
      <c r="BJ13" s="658"/>
      <c r="BK13" s="658"/>
      <c r="BL13" s="658"/>
      <c r="BM13" s="658"/>
      <c r="BN13" s="659"/>
      <c r="BO13" s="695">
        <v>49.3</v>
      </c>
      <c r="BP13" s="695"/>
      <c r="BQ13" s="695"/>
      <c r="BR13" s="695"/>
      <c r="BS13" s="696" t="s">
        <v>239</v>
      </c>
      <c r="BT13" s="696"/>
      <c r="BU13" s="696"/>
      <c r="BV13" s="696"/>
      <c r="BW13" s="696"/>
      <c r="BX13" s="696"/>
      <c r="BY13" s="696"/>
      <c r="BZ13" s="696"/>
      <c r="CA13" s="696"/>
      <c r="CB13" s="734"/>
      <c r="CD13" s="654" t="s">
        <v>262</v>
      </c>
      <c r="CE13" s="655"/>
      <c r="CF13" s="655"/>
      <c r="CG13" s="655"/>
      <c r="CH13" s="655"/>
      <c r="CI13" s="655"/>
      <c r="CJ13" s="655"/>
      <c r="CK13" s="655"/>
      <c r="CL13" s="655"/>
      <c r="CM13" s="655"/>
      <c r="CN13" s="655"/>
      <c r="CO13" s="655"/>
      <c r="CP13" s="655"/>
      <c r="CQ13" s="656"/>
      <c r="CR13" s="657">
        <v>802314</v>
      </c>
      <c r="CS13" s="658"/>
      <c r="CT13" s="658"/>
      <c r="CU13" s="658"/>
      <c r="CV13" s="658"/>
      <c r="CW13" s="658"/>
      <c r="CX13" s="658"/>
      <c r="CY13" s="659"/>
      <c r="CZ13" s="695">
        <v>10.1</v>
      </c>
      <c r="DA13" s="695"/>
      <c r="DB13" s="695"/>
      <c r="DC13" s="695"/>
      <c r="DD13" s="663">
        <v>611544</v>
      </c>
      <c r="DE13" s="658"/>
      <c r="DF13" s="658"/>
      <c r="DG13" s="658"/>
      <c r="DH13" s="658"/>
      <c r="DI13" s="658"/>
      <c r="DJ13" s="658"/>
      <c r="DK13" s="658"/>
      <c r="DL13" s="658"/>
      <c r="DM13" s="658"/>
      <c r="DN13" s="658"/>
      <c r="DO13" s="658"/>
      <c r="DP13" s="659"/>
      <c r="DQ13" s="663">
        <v>250222</v>
      </c>
      <c r="DR13" s="658"/>
      <c r="DS13" s="658"/>
      <c r="DT13" s="658"/>
      <c r="DU13" s="658"/>
      <c r="DV13" s="658"/>
      <c r="DW13" s="658"/>
      <c r="DX13" s="658"/>
      <c r="DY13" s="658"/>
      <c r="DZ13" s="658"/>
      <c r="EA13" s="658"/>
      <c r="EB13" s="658"/>
      <c r="EC13" s="694"/>
    </row>
    <row r="14" spans="2:143" ht="11.25" customHeight="1" x14ac:dyDescent="0.15">
      <c r="B14" s="654" t="s">
        <v>263</v>
      </c>
      <c r="C14" s="655"/>
      <c r="D14" s="655"/>
      <c r="E14" s="655"/>
      <c r="F14" s="655"/>
      <c r="G14" s="655"/>
      <c r="H14" s="655"/>
      <c r="I14" s="655"/>
      <c r="J14" s="655"/>
      <c r="K14" s="655"/>
      <c r="L14" s="655"/>
      <c r="M14" s="655"/>
      <c r="N14" s="655"/>
      <c r="O14" s="655"/>
      <c r="P14" s="655"/>
      <c r="Q14" s="656"/>
      <c r="R14" s="657" t="s">
        <v>239</v>
      </c>
      <c r="S14" s="658"/>
      <c r="T14" s="658"/>
      <c r="U14" s="658"/>
      <c r="V14" s="658"/>
      <c r="W14" s="658"/>
      <c r="X14" s="658"/>
      <c r="Y14" s="659"/>
      <c r="Z14" s="695" t="s">
        <v>131</v>
      </c>
      <c r="AA14" s="695"/>
      <c r="AB14" s="695"/>
      <c r="AC14" s="695"/>
      <c r="AD14" s="696" t="s">
        <v>239</v>
      </c>
      <c r="AE14" s="696"/>
      <c r="AF14" s="696"/>
      <c r="AG14" s="696"/>
      <c r="AH14" s="696"/>
      <c r="AI14" s="696"/>
      <c r="AJ14" s="696"/>
      <c r="AK14" s="696"/>
      <c r="AL14" s="660" t="s">
        <v>239</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44989</v>
      </c>
      <c r="BH14" s="658"/>
      <c r="BI14" s="658"/>
      <c r="BJ14" s="658"/>
      <c r="BK14" s="658"/>
      <c r="BL14" s="658"/>
      <c r="BM14" s="658"/>
      <c r="BN14" s="659"/>
      <c r="BO14" s="695">
        <v>5.4</v>
      </c>
      <c r="BP14" s="695"/>
      <c r="BQ14" s="695"/>
      <c r="BR14" s="695"/>
      <c r="BS14" s="696" t="s">
        <v>239</v>
      </c>
      <c r="BT14" s="696"/>
      <c r="BU14" s="696"/>
      <c r="BV14" s="696"/>
      <c r="BW14" s="696"/>
      <c r="BX14" s="696"/>
      <c r="BY14" s="696"/>
      <c r="BZ14" s="696"/>
      <c r="CA14" s="696"/>
      <c r="CB14" s="734"/>
      <c r="CD14" s="654" t="s">
        <v>265</v>
      </c>
      <c r="CE14" s="655"/>
      <c r="CF14" s="655"/>
      <c r="CG14" s="655"/>
      <c r="CH14" s="655"/>
      <c r="CI14" s="655"/>
      <c r="CJ14" s="655"/>
      <c r="CK14" s="655"/>
      <c r="CL14" s="655"/>
      <c r="CM14" s="655"/>
      <c r="CN14" s="655"/>
      <c r="CO14" s="655"/>
      <c r="CP14" s="655"/>
      <c r="CQ14" s="656"/>
      <c r="CR14" s="657">
        <v>279889</v>
      </c>
      <c r="CS14" s="658"/>
      <c r="CT14" s="658"/>
      <c r="CU14" s="658"/>
      <c r="CV14" s="658"/>
      <c r="CW14" s="658"/>
      <c r="CX14" s="658"/>
      <c r="CY14" s="659"/>
      <c r="CZ14" s="695">
        <v>3.5</v>
      </c>
      <c r="DA14" s="695"/>
      <c r="DB14" s="695"/>
      <c r="DC14" s="695"/>
      <c r="DD14" s="663">
        <v>15767</v>
      </c>
      <c r="DE14" s="658"/>
      <c r="DF14" s="658"/>
      <c r="DG14" s="658"/>
      <c r="DH14" s="658"/>
      <c r="DI14" s="658"/>
      <c r="DJ14" s="658"/>
      <c r="DK14" s="658"/>
      <c r="DL14" s="658"/>
      <c r="DM14" s="658"/>
      <c r="DN14" s="658"/>
      <c r="DO14" s="658"/>
      <c r="DP14" s="659"/>
      <c r="DQ14" s="663">
        <v>257253</v>
      </c>
      <c r="DR14" s="658"/>
      <c r="DS14" s="658"/>
      <c r="DT14" s="658"/>
      <c r="DU14" s="658"/>
      <c r="DV14" s="658"/>
      <c r="DW14" s="658"/>
      <c r="DX14" s="658"/>
      <c r="DY14" s="658"/>
      <c r="DZ14" s="658"/>
      <c r="EA14" s="658"/>
      <c r="EB14" s="658"/>
      <c r="EC14" s="694"/>
    </row>
    <row r="15" spans="2:143" ht="11.25" customHeight="1" x14ac:dyDescent="0.15">
      <c r="B15" s="654" t="s">
        <v>266</v>
      </c>
      <c r="C15" s="655"/>
      <c r="D15" s="655"/>
      <c r="E15" s="655"/>
      <c r="F15" s="655"/>
      <c r="G15" s="655"/>
      <c r="H15" s="655"/>
      <c r="I15" s="655"/>
      <c r="J15" s="655"/>
      <c r="K15" s="655"/>
      <c r="L15" s="655"/>
      <c r="M15" s="655"/>
      <c r="N15" s="655"/>
      <c r="O15" s="655"/>
      <c r="P15" s="655"/>
      <c r="Q15" s="656"/>
      <c r="R15" s="657" t="s">
        <v>239</v>
      </c>
      <c r="S15" s="658"/>
      <c r="T15" s="658"/>
      <c r="U15" s="658"/>
      <c r="V15" s="658"/>
      <c r="W15" s="658"/>
      <c r="X15" s="658"/>
      <c r="Y15" s="659"/>
      <c r="Z15" s="695" t="s">
        <v>131</v>
      </c>
      <c r="AA15" s="695"/>
      <c r="AB15" s="695"/>
      <c r="AC15" s="695"/>
      <c r="AD15" s="696" t="s">
        <v>241</v>
      </c>
      <c r="AE15" s="696"/>
      <c r="AF15" s="696"/>
      <c r="AG15" s="696"/>
      <c r="AH15" s="696"/>
      <c r="AI15" s="696"/>
      <c r="AJ15" s="696"/>
      <c r="AK15" s="696"/>
      <c r="AL15" s="660" t="s">
        <v>131</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59627</v>
      </c>
      <c r="BH15" s="658"/>
      <c r="BI15" s="658"/>
      <c r="BJ15" s="658"/>
      <c r="BK15" s="658"/>
      <c r="BL15" s="658"/>
      <c r="BM15" s="658"/>
      <c r="BN15" s="659"/>
      <c r="BO15" s="695">
        <v>7.1</v>
      </c>
      <c r="BP15" s="695"/>
      <c r="BQ15" s="695"/>
      <c r="BR15" s="695"/>
      <c r="BS15" s="696" t="s">
        <v>131</v>
      </c>
      <c r="BT15" s="696"/>
      <c r="BU15" s="696"/>
      <c r="BV15" s="696"/>
      <c r="BW15" s="696"/>
      <c r="BX15" s="696"/>
      <c r="BY15" s="696"/>
      <c r="BZ15" s="696"/>
      <c r="CA15" s="696"/>
      <c r="CB15" s="734"/>
      <c r="CD15" s="654" t="s">
        <v>268</v>
      </c>
      <c r="CE15" s="655"/>
      <c r="CF15" s="655"/>
      <c r="CG15" s="655"/>
      <c r="CH15" s="655"/>
      <c r="CI15" s="655"/>
      <c r="CJ15" s="655"/>
      <c r="CK15" s="655"/>
      <c r="CL15" s="655"/>
      <c r="CM15" s="655"/>
      <c r="CN15" s="655"/>
      <c r="CO15" s="655"/>
      <c r="CP15" s="655"/>
      <c r="CQ15" s="656"/>
      <c r="CR15" s="657">
        <v>610244</v>
      </c>
      <c r="CS15" s="658"/>
      <c r="CT15" s="658"/>
      <c r="CU15" s="658"/>
      <c r="CV15" s="658"/>
      <c r="CW15" s="658"/>
      <c r="CX15" s="658"/>
      <c r="CY15" s="659"/>
      <c r="CZ15" s="695">
        <v>7.7</v>
      </c>
      <c r="DA15" s="695"/>
      <c r="DB15" s="695"/>
      <c r="DC15" s="695"/>
      <c r="DD15" s="663">
        <v>87746</v>
      </c>
      <c r="DE15" s="658"/>
      <c r="DF15" s="658"/>
      <c r="DG15" s="658"/>
      <c r="DH15" s="658"/>
      <c r="DI15" s="658"/>
      <c r="DJ15" s="658"/>
      <c r="DK15" s="658"/>
      <c r="DL15" s="658"/>
      <c r="DM15" s="658"/>
      <c r="DN15" s="658"/>
      <c r="DO15" s="658"/>
      <c r="DP15" s="659"/>
      <c r="DQ15" s="663">
        <v>488381</v>
      </c>
      <c r="DR15" s="658"/>
      <c r="DS15" s="658"/>
      <c r="DT15" s="658"/>
      <c r="DU15" s="658"/>
      <c r="DV15" s="658"/>
      <c r="DW15" s="658"/>
      <c r="DX15" s="658"/>
      <c r="DY15" s="658"/>
      <c r="DZ15" s="658"/>
      <c r="EA15" s="658"/>
      <c r="EB15" s="658"/>
      <c r="EC15" s="694"/>
    </row>
    <row r="16" spans="2:143" ht="11.25" customHeight="1" x14ac:dyDescent="0.15">
      <c r="B16" s="654" t="s">
        <v>269</v>
      </c>
      <c r="C16" s="655"/>
      <c r="D16" s="655"/>
      <c r="E16" s="655"/>
      <c r="F16" s="655"/>
      <c r="G16" s="655"/>
      <c r="H16" s="655"/>
      <c r="I16" s="655"/>
      <c r="J16" s="655"/>
      <c r="K16" s="655"/>
      <c r="L16" s="655"/>
      <c r="M16" s="655"/>
      <c r="N16" s="655"/>
      <c r="O16" s="655"/>
      <c r="P16" s="655"/>
      <c r="Q16" s="656"/>
      <c r="R16" s="657">
        <v>6664</v>
      </c>
      <c r="S16" s="658"/>
      <c r="T16" s="658"/>
      <c r="U16" s="658"/>
      <c r="V16" s="658"/>
      <c r="W16" s="658"/>
      <c r="X16" s="658"/>
      <c r="Y16" s="659"/>
      <c r="Z16" s="695">
        <v>0.1</v>
      </c>
      <c r="AA16" s="695"/>
      <c r="AB16" s="695"/>
      <c r="AC16" s="695"/>
      <c r="AD16" s="696">
        <v>6664</v>
      </c>
      <c r="AE16" s="696"/>
      <c r="AF16" s="696"/>
      <c r="AG16" s="696"/>
      <c r="AH16" s="696"/>
      <c r="AI16" s="696"/>
      <c r="AJ16" s="696"/>
      <c r="AK16" s="696"/>
      <c r="AL16" s="660">
        <v>0.1</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184</v>
      </c>
      <c r="BH16" s="658"/>
      <c r="BI16" s="658"/>
      <c r="BJ16" s="658"/>
      <c r="BK16" s="658"/>
      <c r="BL16" s="658"/>
      <c r="BM16" s="658"/>
      <c r="BN16" s="659"/>
      <c r="BO16" s="695" t="s">
        <v>184</v>
      </c>
      <c r="BP16" s="695"/>
      <c r="BQ16" s="695"/>
      <c r="BR16" s="695"/>
      <c r="BS16" s="696" t="s">
        <v>241</v>
      </c>
      <c r="BT16" s="696"/>
      <c r="BU16" s="696"/>
      <c r="BV16" s="696"/>
      <c r="BW16" s="696"/>
      <c r="BX16" s="696"/>
      <c r="BY16" s="696"/>
      <c r="BZ16" s="696"/>
      <c r="CA16" s="696"/>
      <c r="CB16" s="734"/>
      <c r="CD16" s="654" t="s">
        <v>271</v>
      </c>
      <c r="CE16" s="655"/>
      <c r="CF16" s="655"/>
      <c r="CG16" s="655"/>
      <c r="CH16" s="655"/>
      <c r="CI16" s="655"/>
      <c r="CJ16" s="655"/>
      <c r="CK16" s="655"/>
      <c r="CL16" s="655"/>
      <c r="CM16" s="655"/>
      <c r="CN16" s="655"/>
      <c r="CO16" s="655"/>
      <c r="CP16" s="655"/>
      <c r="CQ16" s="656"/>
      <c r="CR16" s="657">
        <v>332226</v>
      </c>
      <c r="CS16" s="658"/>
      <c r="CT16" s="658"/>
      <c r="CU16" s="658"/>
      <c r="CV16" s="658"/>
      <c r="CW16" s="658"/>
      <c r="CX16" s="658"/>
      <c r="CY16" s="659"/>
      <c r="CZ16" s="695">
        <v>4.2</v>
      </c>
      <c r="DA16" s="695"/>
      <c r="DB16" s="695"/>
      <c r="DC16" s="695"/>
      <c r="DD16" s="663" t="s">
        <v>131</v>
      </c>
      <c r="DE16" s="658"/>
      <c r="DF16" s="658"/>
      <c r="DG16" s="658"/>
      <c r="DH16" s="658"/>
      <c r="DI16" s="658"/>
      <c r="DJ16" s="658"/>
      <c r="DK16" s="658"/>
      <c r="DL16" s="658"/>
      <c r="DM16" s="658"/>
      <c r="DN16" s="658"/>
      <c r="DO16" s="658"/>
      <c r="DP16" s="659"/>
      <c r="DQ16" s="663">
        <v>78218</v>
      </c>
      <c r="DR16" s="658"/>
      <c r="DS16" s="658"/>
      <c r="DT16" s="658"/>
      <c r="DU16" s="658"/>
      <c r="DV16" s="658"/>
      <c r="DW16" s="658"/>
      <c r="DX16" s="658"/>
      <c r="DY16" s="658"/>
      <c r="DZ16" s="658"/>
      <c r="EA16" s="658"/>
      <c r="EB16" s="658"/>
      <c r="EC16" s="694"/>
    </row>
    <row r="17" spans="2:133" ht="11.25" customHeight="1" x14ac:dyDescent="0.15">
      <c r="B17" s="654" t="s">
        <v>272</v>
      </c>
      <c r="C17" s="655"/>
      <c r="D17" s="655"/>
      <c r="E17" s="655"/>
      <c r="F17" s="655"/>
      <c r="G17" s="655"/>
      <c r="H17" s="655"/>
      <c r="I17" s="655"/>
      <c r="J17" s="655"/>
      <c r="K17" s="655"/>
      <c r="L17" s="655"/>
      <c r="M17" s="655"/>
      <c r="N17" s="655"/>
      <c r="O17" s="655"/>
      <c r="P17" s="655"/>
      <c r="Q17" s="656"/>
      <c r="R17" s="657">
        <v>10976</v>
      </c>
      <c r="S17" s="658"/>
      <c r="T17" s="658"/>
      <c r="U17" s="658"/>
      <c r="V17" s="658"/>
      <c r="W17" s="658"/>
      <c r="X17" s="658"/>
      <c r="Y17" s="659"/>
      <c r="Z17" s="695">
        <v>0.1</v>
      </c>
      <c r="AA17" s="695"/>
      <c r="AB17" s="695"/>
      <c r="AC17" s="695"/>
      <c r="AD17" s="696">
        <v>10976</v>
      </c>
      <c r="AE17" s="696"/>
      <c r="AF17" s="696"/>
      <c r="AG17" s="696"/>
      <c r="AH17" s="696"/>
      <c r="AI17" s="696"/>
      <c r="AJ17" s="696"/>
      <c r="AK17" s="696"/>
      <c r="AL17" s="660">
        <v>0.2</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131</v>
      </c>
      <c r="BH17" s="658"/>
      <c r="BI17" s="658"/>
      <c r="BJ17" s="658"/>
      <c r="BK17" s="658"/>
      <c r="BL17" s="658"/>
      <c r="BM17" s="658"/>
      <c r="BN17" s="659"/>
      <c r="BO17" s="695" t="s">
        <v>131</v>
      </c>
      <c r="BP17" s="695"/>
      <c r="BQ17" s="695"/>
      <c r="BR17" s="695"/>
      <c r="BS17" s="696" t="s">
        <v>239</v>
      </c>
      <c r="BT17" s="696"/>
      <c r="BU17" s="696"/>
      <c r="BV17" s="696"/>
      <c r="BW17" s="696"/>
      <c r="BX17" s="696"/>
      <c r="BY17" s="696"/>
      <c r="BZ17" s="696"/>
      <c r="CA17" s="696"/>
      <c r="CB17" s="734"/>
      <c r="CD17" s="654" t="s">
        <v>274</v>
      </c>
      <c r="CE17" s="655"/>
      <c r="CF17" s="655"/>
      <c r="CG17" s="655"/>
      <c r="CH17" s="655"/>
      <c r="CI17" s="655"/>
      <c r="CJ17" s="655"/>
      <c r="CK17" s="655"/>
      <c r="CL17" s="655"/>
      <c r="CM17" s="655"/>
      <c r="CN17" s="655"/>
      <c r="CO17" s="655"/>
      <c r="CP17" s="655"/>
      <c r="CQ17" s="656"/>
      <c r="CR17" s="657">
        <v>993703</v>
      </c>
      <c r="CS17" s="658"/>
      <c r="CT17" s="658"/>
      <c r="CU17" s="658"/>
      <c r="CV17" s="658"/>
      <c r="CW17" s="658"/>
      <c r="CX17" s="658"/>
      <c r="CY17" s="659"/>
      <c r="CZ17" s="695">
        <v>12.5</v>
      </c>
      <c r="DA17" s="695"/>
      <c r="DB17" s="695"/>
      <c r="DC17" s="695"/>
      <c r="DD17" s="663" t="s">
        <v>239</v>
      </c>
      <c r="DE17" s="658"/>
      <c r="DF17" s="658"/>
      <c r="DG17" s="658"/>
      <c r="DH17" s="658"/>
      <c r="DI17" s="658"/>
      <c r="DJ17" s="658"/>
      <c r="DK17" s="658"/>
      <c r="DL17" s="658"/>
      <c r="DM17" s="658"/>
      <c r="DN17" s="658"/>
      <c r="DO17" s="658"/>
      <c r="DP17" s="659"/>
      <c r="DQ17" s="663">
        <v>983852</v>
      </c>
      <c r="DR17" s="658"/>
      <c r="DS17" s="658"/>
      <c r="DT17" s="658"/>
      <c r="DU17" s="658"/>
      <c r="DV17" s="658"/>
      <c r="DW17" s="658"/>
      <c r="DX17" s="658"/>
      <c r="DY17" s="658"/>
      <c r="DZ17" s="658"/>
      <c r="EA17" s="658"/>
      <c r="EB17" s="658"/>
      <c r="EC17" s="694"/>
    </row>
    <row r="18" spans="2:133" ht="11.25" customHeight="1" x14ac:dyDescent="0.15">
      <c r="B18" s="654" t="s">
        <v>275</v>
      </c>
      <c r="C18" s="655"/>
      <c r="D18" s="655"/>
      <c r="E18" s="655"/>
      <c r="F18" s="655"/>
      <c r="G18" s="655"/>
      <c r="H18" s="655"/>
      <c r="I18" s="655"/>
      <c r="J18" s="655"/>
      <c r="K18" s="655"/>
      <c r="L18" s="655"/>
      <c r="M18" s="655"/>
      <c r="N18" s="655"/>
      <c r="O18" s="655"/>
      <c r="P18" s="655"/>
      <c r="Q18" s="656"/>
      <c r="R18" s="657">
        <v>4175</v>
      </c>
      <c r="S18" s="658"/>
      <c r="T18" s="658"/>
      <c r="U18" s="658"/>
      <c r="V18" s="658"/>
      <c r="W18" s="658"/>
      <c r="X18" s="658"/>
      <c r="Y18" s="659"/>
      <c r="Z18" s="695">
        <v>0</v>
      </c>
      <c r="AA18" s="695"/>
      <c r="AB18" s="695"/>
      <c r="AC18" s="695"/>
      <c r="AD18" s="696">
        <v>4175</v>
      </c>
      <c r="AE18" s="696"/>
      <c r="AF18" s="696"/>
      <c r="AG18" s="696"/>
      <c r="AH18" s="696"/>
      <c r="AI18" s="696"/>
      <c r="AJ18" s="696"/>
      <c r="AK18" s="696"/>
      <c r="AL18" s="660">
        <v>0.1</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131</v>
      </c>
      <c r="BH18" s="658"/>
      <c r="BI18" s="658"/>
      <c r="BJ18" s="658"/>
      <c r="BK18" s="658"/>
      <c r="BL18" s="658"/>
      <c r="BM18" s="658"/>
      <c r="BN18" s="659"/>
      <c r="BO18" s="695" t="s">
        <v>241</v>
      </c>
      <c r="BP18" s="695"/>
      <c r="BQ18" s="695"/>
      <c r="BR18" s="695"/>
      <c r="BS18" s="696" t="s">
        <v>131</v>
      </c>
      <c r="BT18" s="696"/>
      <c r="BU18" s="696"/>
      <c r="BV18" s="696"/>
      <c r="BW18" s="696"/>
      <c r="BX18" s="696"/>
      <c r="BY18" s="696"/>
      <c r="BZ18" s="696"/>
      <c r="CA18" s="696"/>
      <c r="CB18" s="734"/>
      <c r="CD18" s="654" t="s">
        <v>277</v>
      </c>
      <c r="CE18" s="655"/>
      <c r="CF18" s="655"/>
      <c r="CG18" s="655"/>
      <c r="CH18" s="655"/>
      <c r="CI18" s="655"/>
      <c r="CJ18" s="655"/>
      <c r="CK18" s="655"/>
      <c r="CL18" s="655"/>
      <c r="CM18" s="655"/>
      <c r="CN18" s="655"/>
      <c r="CO18" s="655"/>
      <c r="CP18" s="655"/>
      <c r="CQ18" s="656"/>
      <c r="CR18" s="657" t="s">
        <v>239</v>
      </c>
      <c r="CS18" s="658"/>
      <c r="CT18" s="658"/>
      <c r="CU18" s="658"/>
      <c r="CV18" s="658"/>
      <c r="CW18" s="658"/>
      <c r="CX18" s="658"/>
      <c r="CY18" s="659"/>
      <c r="CZ18" s="695" t="s">
        <v>241</v>
      </c>
      <c r="DA18" s="695"/>
      <c r="DB18" s="695"/>
      <c r="DC18" s="695"/>
      <c r="DD18" s="663" t="s">
        <v>131</v>
      </c>
      <c r="DE18" s="658"/>
      <c r="DF18" s="658"/>
      <c r="DG18" s="658"/>
      <c r="DH18" s="658"/>
      <c r="DI18" s="658"/>
      <c r="DJ18" s="658"/>
      <c r="DK18" s="658"/>
      <c r="DL18" s="658"/>
      <c r="DM18" s="658"/>
      <c r="DN18" s="658"/>
      <c r="DO18" s="658"/>
      <c r="DP18" s="659"/>
      <c r="DQ18" s="663" t="s">
        <v>184</v>
      </c>
      <c r="DR18" s="658"/>
      <c r="DS18" s="658"/>
      <c r="DT18" s="658"/>
      <c r="DU18" s="658"/>
      <c r="DV18" s="658"/>
      <c r="DW18" s="658"/>
      <c r="DX18" s="658"/>
      <c r="DY18" s="658"/>
      <c r="DZ18" s="658"/>
      <c r="EA18" s="658"/>
      <c r="EB18" s="658"/>
      <c r="EC18" s="694"/>
    </row>
    <row r="19" spans="2:133" ht="11.25" customHeight="1" x14ac:dyDescent="0.15">
      <c r="B19" s="654" t="s">
        <v>278</v>
      </c>
      <c r="C19" s="655"/>
      <c r="D19" s="655"/>
      <c r="E19" s="655"/>
      <c r="F19" s="655"/>
      <c r="G19" s="655"/>
      <c r="H19" s="655"/>
      <c r="I19" s="655"/>
      <c r="J19" s="655"/>
      <c r="K19" s="655"/>
      <c r="L19" s="655"/>
      <c r="M19" s="655"/>
      <c r="N19" s="655"/>
      <c r="O19" s="655"/>
      <c r="P19" s="655"/>
      <c r="Q19" s="656"/>
      <c r="R19" s="657">
        <v>4175</v>
      </c>
      <c r="S19" s="658"/>
      <c r="T19" s="658"/>
      <c r="U19" s="658"/>
      <c r="V19" s="658"/>
      <c r="W19" s="658"/>
      <c r="X19" s="658"/>
      <c r="Y19" s="659"/>
      <c r="Z19" s="695">
        <v>0</v>
      </c>
      <c r="AA19" s="695"/>
      <c r="AB19" s="695"/>
      <c r="AC19" s="695"/>
      <c r="AD19" s="696">
        <v>4175</v>
      </c>
      <c r="AE19" s="696"/>
      <c r="AF19" s="696"/>
      <c r="AG19" s="696"/>
      <c r="AH19" s="696"/>
      <c r="AI19" s="696"/>
      <c r="AJ19" s="696"/>
      <c r="AK19" s="696"/>
      <c r="AL19" s="660">
        <v>0.1</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627</v>
      </c>
      <c r="BH19" s="658"/>
      <c r="BI19" s="658"/>
      <c r="BJ19" s="658"/>
      <c r="BK19" s="658"/>
      <c r="BL19" s="658"/>
      <c r="BM19" s="658"/>
      <c r="BN19" s="659"/>
      <c r="BO19" s="695">
        <v>0.1</v>
      </c>
      <c r="BP19" s="695"/>
      <c r="BQ19" s="695"/>
      <c r="BR19" s="695"/>
      <c r="BS19" s="696" t="s">
        <v>239</v>
      </c>
      <c r="BT19" s="696"/>
      <c r="BU19" s="696"/>
      <c r="BV19" s="696"/>
      <c r="BW19" s="696"/>
      <c r="BX19" s="696"/>
      <c r="BY19" s="696"/>
      <c r="BZ19" s="696"/>
      <c r="CA19" s="696"/>
      <c r="CB19" s="734"/>
      <c r="CD19" s="654" t="s">
        <v>280</v>
      </c>
      <c r="CE19" s="655"/>
      <c r="CF19" s="655"/>
      <c r="CG19" s="655"/>
      <c r="CH19" s="655"/>
      <c r="CI19" s="655"/>
      <c r="CJ19" s="655"/>
      <c r="CK19" s="655"/>
      <c r="CL19" s="655"/>
      <c r="CM19" s="655"/>
      <c r="CN19" s="655"/>
      <c r="CO19" s="655"/>
      <c r="CP19" s="655"/>
      <c r="CQ19" s="656"/>
      <c r="CR19" s="657" t="s">
        <v>131</v>
      </c>
      <c r="CS19" s="658"/>
      <c r="CT19" s="658"/>
      <c r="CU19" s="658"/>
      <c r="CV19" s="658"/>
      <c r="CW19" s="658"/>
      <c r="CX19" s="658"/>
      <c r="CY19" s="659"/>
      <c r="CZ19" s="695" t="s">
        <v>241</v>
      </c>
      <c r="DA19" s="695"/>
      <c r="DB19" s="695"/>
      <c r="DC19" s="695"/>
      <c r="DD19" s="663" t="s">
        <v>239</v>
      </c>
      <c r="DE19" s="658"/>
      <c r="DF19" s="658"/>
      <c r="DG19" s="658"/>
      <c r="DH19" s="658"/>
      <c r="DI19" s="658"/>
      <c r="DJ19" s="658"/>
      <c r="DK19" s="658"/>
      <c r="DL19" s="658"/>
      <c r="DM19" s="658"/>
      <c r="DN19" s="658"/>
      <c r="DO19" s="658"/>
      <c r="DP19" s="659"/>
      <c r="DQ19" s="663" t="s">
        <v>131</v>
      </c>
      <c r="DR19" s="658"/>
      <c r="DS19" s="658"/>
      <c r="DT19" s="658"/>
      <c r="DU19" s="658"/>
      <c r="DV19" s="658"/>
      <c r="DW19" s="658"/>
      <c r="DX19" s="658"/>
      <c r="DY19" s="658"/>
      <c r="DZ19" s="658"/>
      <c r="EA19" s="658"/>
      <c r="EB19" s="658"/>
      <c r="EC19" s="694"/>
    </row>
    <row r="20" spans="2:133" ht="11.25" customHeight="1" x14ac:dyDescent="0.15">
      <c r="B20" s="724" t="s">
        <v>281</v>
      </c>
      <c r="C20" s="725"/>
      <c r="D20" s="725"/>
      <c r="E20" s="725"/>
      <c r="F20" s="725"/>
      <c r="G20" s="725"/>
      <c r="H20" s="725"/>
      <c r="I20" s="725"/>
      <c r="J20" s="725"/>
      <c r="K20" s="725"/>
      <c r="L20" s="725"/>
      <c r="M20" s="725"/>
      <c r="N20" s="725"/>
      <c r="O20" s="725"/>
      <c r="P20" s="725"/>
      <c r="Q20" s="726"/>
      <c r="R20" s="657" t="s">
        <v>131</v>
      </c>
      <c r="S20" s="658"/>
      <c r="T20" s="658"/>
      <c r="U20" s="658"/>
      <c r="V20" s="658"/>
      <c r="W20" s="658"/>
      <c r="X20" s="658"/>
      <c r="Y20" s="659"/>
      <c r="Z20" s="695" t="s">
        <v>241</v>
      </c>
      <c r="AA20" s="695"/>
      <c r="AB20" s="695"/>
      <c r="AC20" s="695"/>
      <c r="AD20" s="696" t="s">
        <v>239</v>
      </c>
      <c r="AE20" s="696"/>
      <c r="AF20" s="696"/>
      <c r="AG20" s="696"/>
      <c r="AH20" s="696"/>
      <c r="AI20" s="696"/>
      <c r="AJ20" s="696"/>
      <c r="AK20" s="696"/>
      <c r="AL20" s="660" t="s">
        <v>241</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627</v>
      </c>
      <c r="BH20" s="658"/>
      <c r="BI20" s="658"/>
      <c r="BJ20" s="658"/>
      <c r="BK20" s="658"/>
      <c r="BL20" s="658"/>
      <c r="BM20" s="658"/>
      <c r="BN20" s="659"/>
      <c r="BO20" s="695">
        <v>0.1</v>
      </c>
      <c r="BP20" s="695"/>
      <c r="BQ20" s="695"/>
      <c r="BR20" s="695"/>
      <c r="BS20" s="696" t="s">
        <v>184</v>
      </c>
      <c r="BT20" s="696"/>
      <c r="BU20" s="696"/>
      <c r="BV20" s="696"/>
      <c r="BW20" s="696"/>
      <c r="BX20" s="696"/>
      <c r="BY20" s="696"/>
      <c r="BZ20" s="696"/>
      <c r="CA20" s="696"/>
      <c r="CB20" s="734"/>
      <c r="CD20" s="654" t="s">
        <v>283</v>
      </c>
      <c r="CE20" s="655"/>
      <c r="CF20" s="655"/>
      <c r="CG20" s="655"/>
      <c r="CH20" s="655"/>
      <c r="CI20" s="655"/>
      <c r="CJ20" s="655"/>
      <c r="CK20" s="655"/>
      <c r="CL20" s="655"/>
      <c r="CM20" s="655"/>
      <c r="CN20" s="655"/>
      <c r="CO20" s="655"/>
      <c r="CP20" s="655"/>
      <c r="CQ20" s="656"/>
      <c r="CR20" s="657">
        <v>7925204</v>
      </c>
      <c r="CS20" s="658"/>
      <c r="CT20" s="658"/>
      <c r="CU20" s="658"/>
      <c r="CV20" s="658"/>
      <c r="CW20" s="658"/>
      <c r="CX20" s="658"/>
      <c r="CY20" s="659"/>
      <c r="CZ20" s="695">
        <v>100</v>
      </c>
      <c r="DA20" s="695"/>
      <c r="DB20" s="695"/>
      <c r="DC20" s="695"/>
      <c r="DD20" s="663">
        <v>1188437</v>
      </c>
      <c r="DE20" s="658"/>
      <c r="DF20" s="658"/>
      <c r="DG20" s="658"/>
      <c r="DH20" s="658"/>
      <c r="DI20" s="658"/>
      <c r="DJ20" s="658"/>
      <c r="DK20" s="658"/>
      <c r="DL20" s="658"/>
      <c r="DM20" s="658"/>
      <c r="DN20" s="658"/>
      <c r="DO20" s="658"/>
      <c r="DP20" s="659"/>
      <c r="DQ20" s="663">
        <v>5234584</v>
      </c>
      <c r="DR20" s="658"/>
      <c r="DS20" s="658"/>
      <c r="DT20" s="658"/>
      <c r="DU20" s="658"/>
      <c r="DV20" s="658"/>
      <c r="DW20" s="658"/>
      <c r="DX20" s="658"/>
      <c r="DY20" s="658"/>
      <c r="DZ20" s="658"/>
      <c r="EA20" s="658"/>
      <c r="EB20" s="658"/>
      <c r="EC20" s="694"/>
    </row>
    <row r="21" spans="2:133" ht="11.25" customHeight="1" x14ac:dyDescent="0.15">
      <c r="B21" s="654" t="s">
        <v>284</v>
      </c>
      <c r="C21" s="655"/>
      <c r="D21" s="655"/>
      <c r="E21" s="655"/>
      <c r="F21" s="655"/>
      <c r="G21" s="655"/>
      <c r="H21" s="655"/>
      <c r="I21" s="655"/>
      <c r="J21" s="655"/>
      <c r="K21" s="655"/>
      <c r="L21" s="655"/>
      <c r="M21" s="655"/>
      <c r="N21" s="655"/>
      <c r="O21" s="655"/>
      <c r="P21" s="655"/>
      <c r="Q21" s="656"/>
      <c r="R21" s="657">
        <v>3463143</v>
      </c>
      <c r="S21" s="658"/>
      <c r="T21" s="658"/>
      <c r="U21" s="658"/>
      <c r="V21" s="658"/>
      <c r="W21" s="658"/>
      <c r="X21" s="658"/>
      <c r="Y21" s="659"/>
      <c r="Z21" s="695">
        <v>40.5</v>
      </c>
      <c r="AA21" s="695"/>
      <c r="AB21" s="695"/>
      <c r="AC21" s="695"/>
      <c r="AD21" s="696">
        <v>3272388</v>
      </c>
      <c r="AE21" s="696"/>
      <c r="AF21" s="696"/>
      <c r="AG21" s="696"/>
      <c r="AH21" s="696"/>
      <c r="AI21" s="696"/>
      <c r="AJ21" s="696"/>
      <c r="AK21" s="696"/>
      <c r="AL21" s="660">
        <v>73.400000000000006</v>
      </c>
      <c r="AM21" s="661"/>
      <c r="AN21" s="661"/>
      <c r="AO21" s="697"/>
      <c r="AP21" s="654" t="s">
        <v>285</v>
      </c>
      <c r="AQ21" s="735"/>
      <c r="AR21" s="735"/>
      <c r="AS21" s="735"/>
      <c r="AT21" s="735"/>
      <c r="AU21" s="735"/>
      <c r="AV21" s="735"/>
      <c r="AW21" s="735"/>
      <c r="AX21" s="735"/>
      <c r="AY21" s="735"/>
      <c r="AZ21" s="735"/>
      <c r="BA21" s="735"/>
      <c r="BB21" s="735"/>
      <c r="BC21" s="735"/>
      <c r="BD21" s="735"/>
      <c r="BE21" s="735"/>
      <c r="BF21" s="736"/>
      <c r="BG21" s="657">
        <v>627</v>
      </c>
      <c r="BH21" s="658"/>
      <c r="BI21" s="658"/>
      <c r="BJ21" s="658"/>
      <c r="BK21" s="658"/>
      <c r="BL21" s="658"/>
      <c r="BM21" s="658"/>
      <c r="BN21" s="659"/>
      <c r="BO21" s="695">
        <v>0.1</v>
      </c>
      <c r="BP21" s="695"/>
      <c r="BQ21" s="695"/>
      <c r="BR21" s="695"/>
      <c r="BS21" s="696" t="s">
        <v>239</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286</v>
      </c>
      <c r="C22" s="655"/>
      <c r="D22" s="655"/>
      <c r="E22" s="655"/>
      <c r="F22" s="655"/>
      <c r="G22" s="655"/>
      <c r="H22" s="655"/>
      <c r="I22" s="655"/>
      <c r="J22" s="655"/>
      <c r="K22" s="655"/>
      <c r="L22" s="655"/>
      <c r="M22" s="655"/>
      <c r="N22" s="655"/>
      <c r="O22" s="655"/>
      <c r="P22" s="655"/>
      <c r="Q22" s="656"/>
      <c r="R22" s="657">
        <v>3272388</v>
      </c>
      <c r="S22" s="658"/>
      <c r="T22" s="658"/>
      <c r="U22" s="658"/>
      <c r="V22" s="658"/>
      <c r="W22" s="658"/>
      <c r="X22" s="658"/>
      <c r="Y22" s="659"/>
      <c r="Z22" s="695">
        <v>38.299999999999997</v>
      </c>
      <c r="AA22" s="695"/>
      <c r="AB22" s="695"/>
      <c r="AC22" s="695"/>
      <c r="AD22" s="696">
        <v>3272388</v>
      </c>
      <c r="AE22" s="696"/>
      <c r="AF22" s="696"/>
      <c r="AG22" s="696"/>
      <c r="AH22" s="696"/>
      <c r="AI22" s="696"/>
      <c r="AJ22" s="696"/>
      <c r="AK22" s="696"/>
      <c r="AL22" s="660">
        <v>73.400000000000006</v>
      </c>
      <c r="AM22" s="661"/>
      <c r="AN22" s="661"/>
      <c r="AO22" s="697"/>
      <c r="AP22" s="654" t="s">
        <v>287</v>
      </c>
      <c r="AQ22" s="735"/>
      <c r="AR22" s="735"/>
      <c r="AS22" s="735"/>
      <c r="AT22" s="735"/>
      <c r="AU22" s="735"/>
      <c r="AV22" s="735"/>
      <c r="AW22" s="735"/>
      <c r="AX22" s="735"/>
      <c r="AY22" s="735"/>
      <c r="AZ22" s="735"/>
      <c r="BA22" s="735"/>
      <c r="BB22" s="735"/>
      <c r="BC22" s="735"/>
      <c r="BD22" s="735"/>
      <c r="BE22" s="735"/>
      <c r="BF22" s="736"/>
      <c r="BG22" s="657" t="s">
        <v>131</v>
      </c>
      <c r="BH22" s="658"/>
      <c r="BI22" s="658"/>
      <c r="BJ22" s="658"/>
      <c r="BK22" s="658"/>
      <c r="BL22" s="658"/>
      <c r="BM22" s="658"/>
      <c r="BN22" s="659"/>
      <c r="BO22" s="695" t="s">
        <v>241</v>
      </c>
      <c r="BP22" s="695"/>
      <c r="BQ22" s="695"/>
      <c r="BR22" s="695"/>
      <c r="BS22" s="696" t="s">
        <v>239</v>
      </c>
      <c r="BT22" s="696"/>
      <c r="BU22" s="696"/>
      <c r="BV22" s="696"/>
      <c r="BW22" s="696"/>
      <c r="BX22" s="696"/>
      <c r="BY22" s="696"/>
      <c r="BZ22" s="696"/>
      <c r="CA22" s="696"/>
      <c r="CB22" s="734"/>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289</v>
      </c>
      <c r="C23" s="655"/>
      <c r="D23" s="655"/>
      <c r="E23" s="655"/>
      <c r="F23" s="655"/>
      <c r="G23" s="655"/>
      <c r="H23" s="655"/>
      <c r="I23" s="655"/>
      <c r="J23" s="655"/>
      <c r="K23" s="655"/>
      <c r="L23" s="655"/>
      <c r="M23" s="655"/>
      <c r="N23" s="655"/>
      <c r="O23" s="655"/>
      <c r="P23" s="655"/>
      <c r="Q23" s="656"/>
      <c r="R23" s="657">
        <v>190755</v>
      </c>
      <c r="S23" s="658"/>
      <c r="T23" s="658"/>
      <c r="U23" s="658"/>
      <c r="V23" s="658"/>
      <c r="W23" s="658"/>
      <c r="X23" s="658"/>
      <c r="Y23" s="659"/>
      <c r="Z23" s="695">
        <v>2.2000000000000002</v>
      </c>
      <c r="AA23" s="695"/>
      <c r="AB23" s="695"/>
      <c r="AC23" s="695"/>
      <c r="AD23" s="696" t="s">
        <v>131</v>
      </c>
      <c r="AE23" s="696"/>
      <c r="AF23" s="696"/>
      <c r="AG23" s="696"/>
      <c r="AH23" s="696"/>
      <c r="AI23" s="696"/>
      <c r="AJ23" s="696"/>
      <c r="AK23" s="696"/>
      <c r="AL23" s="660" t="s">
        <v>239</v>
      </c>
      <c r="AM23" s="661"/>
      <c r="AN23" s="661"/>
      <c r="AO23" s="697"/>
      <c r="AP23" s="654" t="s">
        <v>290</v>
      </c>
      <c r="AQ23" s="735"/>
      <c r="AR23" s="735"/>
      <c r="AS23" s="735"/>
      <c r="AT23" s="735"/>
      <c r="AU23" s="735"/>
      <c r="AV23" s="735"/>
      <c r="AW23" s="735"/>
      <c r="AX23" s="735"/>
      <c r="AY23" s="735"/>
      <c r="AZ23" s="735"/>
      <c r="BA23" s="735"/>
      <c r="BB23" s="735"/>
      <c r="BC23" s="735"/>
      <c r="BD23" s="735"/>
      <c r="BE23" s="735"/>
      <c r="BF23" s="736"/>
      <c r="BG23" s="657" t="s">
        <v>239</v>
      </c>
      <c r="BH23" s="658"/>
      <c r="BI23" s="658"/>
      <c r="BJ23" s="658"/>
      <c r="BK23" s="658"/>
      <c r="BL23" s="658"/>
      <c r="BM23" s="658"/>
      <c r="BN23" s="659"/>
      <c r="BO23" s="695" t="s">
        <v>239</v>
      </c>
      <c r="BP23" s="695"/>
      <c r="BQ23" s="695"/>
      <c r="BR23" s="695"/>
      <c r="BS23" s="696" t="s">
        <v>241</v>
      </c>
      <c r="BT23" s="696"/>
      <c r="BU23" s="696"/>
      <c r="BV23" s="696"/>
      <c r="BW23" s="696"/>
      <c r="BX23" s="696"/>
      <c r="BY23" s="696"/>
      <c r="BZ23" s="696"/>
      <c r="CA23" s="696"/>
      <c r="CB23" s="734"/>
      <c r="CD23" s="709" t="s">
        <v>228</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15">
      <c r="B24" s="654" t="s">
        <v>296</v>
      </c>
      <c r="C24" s="655"/>
      <c r="D24" s="655"/>
      <c r="E24" s="655"/>
      <c r="F24" s="655"/>
      <c r="G24" s="655"/>
      <c r="H24" s="655"/>
      <c r="I24" s="655"/>
      <c r="J24" s="655"/>
      <c r="K24" s="655"/>
      <c r="L24" s="655"/>
      <c r="M24" s="655"/>
      <c r="N24" s="655"/>
      <c r="O24" s="655"/>
      <c r="P24" s="655"/>
      <c r="Q24" s="656"/>
      <c r="R24" s="657" t="s">
        <v>184</v>
      </c>
      <c r="S24" s="658"/>
      <c r="T24" s="658"/>
      <c r="U24" s="658"/>
      <c r="V24" s="658"/>
      <c r="W24" s="658"/>
      <c r="X24" s="658"/>
      <c r="Y24" s="659"/>
      <c r="Z24" s="695" t="s">
        <v>239</v>
      </c>
      <c r="AA24" s="695"/>
      <c r="AB24" s="695"/>
      <c r="AC24" s="695"/>
      <c r="AD24" s="696" t="s">
        <v>241</v>
      </c>
      <c r="AE24" s="696"/>
      <c r="AF24" s="696"/>
      <c r="AG24" s="696"/>
      <c r="AH24" s="696"/>
      <c r="AI24" s="696"/>
      <c r="AJ24" s="696"/>
      <c r="AK24" s="696"/>
      <c r="AL24" s="660" t="s">
        <v>239</v>
      </c>
      <c r="AM24" s="661"/>
      <c r="AN24" s="661"/>
      <c r="AO24" s="697"/>
      <c r="AP24" s="654" t="s">
        <v>297</v>
      </c>
      <c r="AQ24" s="735"/>
      <c r="AR24" s="735"/>
      <c r="AS24" s="735"/>
      <c r="AT24" s="735"/>
      <c r="AU24" s="735"/>
      <c r="AV24" s="735"/>
      <c r="AW24" s="735"/>
      <c r="AX24" s="735"/>
      <c r="AY24" s="735"/>
      <c r="AZ24" s="735"/>
      <c r="BA24" s="735"/>
      <c r="BB24" s="735"/>
      <c r="BC24" s="735"/>
      <c r="BD24" s="735"/>
      <c r="BE24" s="735"/>
      <c r="BF24" s="736"/>
      <c r="BG24" s="657" t="s">
        <v>131</v>
      </c>
      <c r="BH24" s="658"/>
      <c r="BI24" s="658"/>
      <c r="BJ24" s="658"/>
      <c r="BK24" s="658"/>
      <c r="BL24" s="658"/>
      <c r="BM24" s="658"/>
      <c r="BN24" s="659"/>
      <c r="BO24" s="695" t="s">
        <v>239</v>
      </c>
      <c r="BP24" s="695"/>
      <c r="BQ24" s="695"/>
      <c r="BR24" s="695"/>
      <c r="BS24" s="696" t="s">
        <v>239</v>
      </c>
      <c r="BT24" s="696"/>
      <c r="BU24" s="696"/>
      <c r="BV24" s="696"/>
      <c r="BW24" s="696"/>
      <c r="BX24" s="696"/>
      <c r="BY24" s="696"/>
      <c r="BZ24" s="696"/>
      <c r="CA24" s="696"/>
      <c r="CB24" s="734"/>
      <c r="CD24" s="715" t="s">
        <v>298</v>
      </c>
      <c r="CE24" s="716"/>
      <c r="CF24" s="716"/>
      <c r="CG24" s="716"/>
      <c r="CH24" s="716"/>
      <c r="CI24" s="716"/>
      <c r="CJ24" s="716"/>
      <c r="CK24" s="716"/>
      <c r="CL24" s="716"/>
      <c r="CM24" s="716"/>
      <c r="CN24" s="716"/>
      <c r="CO24" s="716"/>
      <c r="CP24" s="716"/>
      <c r="CQ24" s="717"/>
      <c r="CR24" s="712">
        <v>3045572</v>
      </c>
      <c r="CS24" s="713"/>
      <c r="CT24" s="713"/>
      <c r="CU24" s="713"/>
      <c r="CV24" s="713"/>
      <c r="CW24" s="713"/>
      <c r="CX24" s="713"/>
      <c r="CY24" s="738"/>
      <c r="CZ24" s="739">
        <v>38.4</v>
      </c>
      <c r="DA24" s="721"/>
      <c r="DB24" s="721"/>
      <c r="DC24" s="741"/>
      <c r="DD24" s="737">
        <v>2219283</v>
      </c>
      <c r="DE24" s="713"/>
      <c r="DF24" s="713"/>
      <c r="DG24" s="713"/>
      <c r="DH24" s="713"/>
      <c r="DI24" s="713"/>
      <c r="DJ24" s="713"/>
      <c r="DK24" s="738"/>
      <c r="DL24" s="737">
        <v>2206843</v>
      </c>
      <c r="DM24" s="713"/>
      <c r="DN24" s="713"/>
      <c r="DO24" s="713"/>
      <c r="DP24" s="713"/>
      <c r="DQ24" s="713"/>
      <c r="DR24" s="713"/>
      <c r="DS24" s="713"/>
      <c r="DT24" s="713"/>
      <c r="DU24" s="713"/>
      <c r="DV24" s="738"/>
      <c r="DW24" s="739">
        <v>49</v>
      </c>
      <c r="DX24" s="721"/>
      <c r="DY24" s="721"/>
      <c r="DZ24" s="721"/>
      <c r="EA24" s="721"/>
      <c r="EB24" s="721"/>
      <c r="EC24" s="740"/>
    </row>
    <row r="25" spans="2:133" ht="11.25" customHeight="1" x14ac:dyDescent="0.15">
      <c r="B25" s="654" t="s">
        <v>299</v>
      </c>
      <c r="C25" s="655"/>
      <c r="D25" s="655"/>
      <c r="E25" s="655"/>
      <c r="F25" s="655"/>
      <c r="G25" s="655"/>
      <c r="H25" s="655"/>
      <c r="I25" s="655"/>
      <c r="J25" s="655"/>
      <c r="K25" s="655"/>
      <c r="L25" s="655"/>
      <c r="M25" s="655"/>
      <c r="N25" s="655"/>
      <c r="O25" s="655"/>
      <c r="P25" s="655"/>
      <c r="Q25" s="656"/>
      <c r="R25" s="657">
        <v>4648155</v>
      </c>
      <c r="S25" s="658"/>
      <c r="T25" s="658"/>
      <c r="U25" s="658"/>
      <c r="V25" s="658"/>
      <c r="W25" s="658"/>
      <c r="X25" s="658"/>
      <c r="Y25" s="659"/>
      <c r="Z25" s="695">
        <v>54.4</v>
      </c>
      <c r="AA25" s="695"/>
      <c r="AB25" s="695"/>
      <c r="AC25" s="695"/>
      <c r="AD25" s="696">
        <v>4457400</v>
      </c>
      <c r="AE25" s="696"/>
      <c r="AF25" s="696"/>
      <c r="AG25" s="696"/>
      <c r="AH25" s="696"/>
      <c r="AI25" s="696"/>
      <c r="AJ25" s="696"/>
      <c r="AK25" s="696"/>
      <c r="AL25" s="660">
        <v>99.9</v>
      </c>
      <c r="AM25" s="661"/>
      <c r="AN25" s="661"/>
      <c r="AO25" s="697"/>
      <c r="AP25" s="654" t="s">
        <v>300</v>
      </c>
      <c r="AQ25" s="735"/>
      <c r="AR25" s="735"/>
      <c r="AS25" s="735"/>
      <c r="AT25" s="735"/>
      <c r="AU25" s="735"/>
      <c r="AV25" s="735"/>
      <c r="AW25" s="735"/>
      <c r="AX25" s="735"/>
      <c r="AY25" s="735"/>
      <c r="AZ25" s="735"/>
      <c r="BA25" s="735"/>
      <c r="BB25" s="735"/>
      <c r="BC25" s="735"/>
      <c r="BD25" s="735"/>
      <c r="BE25" s="735"/>
      <c r="BF25" s="736"/>
      <c r="BG25" s="657" t="s">
        <v>184</v>
      </c>
      <c r="BH25" s="658"/>
      <c r="BI25" s="658"/>
      <c r="BJ25" s="658"/>
      <c r="BK25" s="658"/>
      <c r="BL25" s="658"/>
      <c r="BM25" s="658"/>
      <c r="BN25" s="659"/>
      <c r="BO25" s="695" t="s">
        <v>241</v>
      </c>
      <c r="BP25" s="695"/>
      <c r="BQ25" s="695"/>
      <c r="BR25" s="695"/>
      <c r="BS25" s="696" t="s">
        <v>184</v>
      </c>
      <c r="BT25" s="696"/>
      <c r="BU25" s="696"/>
      <c r="BV25" s="696"/>
      <c r="BW25" s="696"/>
      <c r="BX25" s="696"/>
      <c r="BY25" s="696"/>
      <c r="BZ25" s="696"/>
      <c r="CA25" s="696"/>
      <c r="CB25" s="734"/>
      <c r="CD25" s="654" t="s">
        <v>301</v>
      </c>
      <c r="CE25" s="655"/>
      <c r="CF25" s="655"/>
      <c r="CG25" s="655"/>
      <c r="CH25" s="655"/>
      <c r="CI25" s="655"/>
      <c r="CJ25" s="655"/>
      <c r="CK25" s="655"/>
      <c r="CL25" s="655"/>
      <c r="CM25" s="655"/>
      <c r="CN25" s="655"/>
      <c r="CO25" s="655"/>
      <c r="CP25" s="655"/>
      <c r="CQ25" s="656"/>
      <c r="CR25" s="657">
        <v>1091719</v>
      </c>
      <c r="CS25" s="670"/>
      <c r="CT25" s="670"/>
      <c r="CU25" s="670"/>
      <c r="CV25" s="670"/>
      <c r="CW25" s="670"/>
      <c r="CX25" s="670"/>
      <c r="CY25" s="671"/>
      <c r="CZ25" s="660">
        <v>13.8</v>
      </c>
      <c r="DA25" s="672"/>
      <c r="DB25" s="672"/>
      <c r="DC25" s="673"/>
      <c r="DD25" s="663">
        <v>1035628</v>
      </c>
      <c r="DE25" s="670"/>
      <c r="DF25" s="670"/>
      <c r="DG25" s="670"/>
      <c r="DH25" s="670"/>
      <c r="DI25" s="670"/>
      <c r="DJ25" s="670"/>
      <c r="DK25" s="671"/>
      <c r="DL25" s="663">
        <v>1024663</v>
      </c>
      <c r="DM25" s="670"/>
      <c r="DN25" s="670"/>
      <c r="DO25" s="670"/>
      <c r="DP25" s="670"/>
      <c r="DQ25" s="670"/>
      <c r="DR25" s="670"/>
      <c r="DS25" s="670"/>
      <c r="DT25" s="670"/>
      <c r="DU25" s="670"/>
      <c r="DV25" s="671"/>
      <c r="DW25" s="660">
        <v>22.8</v>
      </c>
      <c r="DX25" s="672"/>
      <c r="DY25" s="672"/>
      <c r="DZ25" s="672"/>
      <c r="EA25" s="672"/>
      <c r="EB25" s="672"/>
      <c r="EC25" s="684"/>
    </row>
    <row r="26" spans="2:133" ht="11.25" customHeight="1" x14ac:dyDescent="0.15">
      <c r="B26" s="654" t="s">
        <v>302</v>
      </c>
      <c r="C26" s="655"/>
      <c r="D26" s="655"/>
      <c r="E26" s="655"/>
      <c r="F26" s="655"/>
      <c r="G26" s="655"/>
      <c r="H26" s="655"/>
      <c r="I26" s="655"/>
      <c r="J26" s="655"/>
      <c r="K26" s="655"/>
      <c r="L26" s="655"/>
      <c r="M26" s="655"/>
      <c r="N26" s="655"/>
      <c r="O26" s="655"/>
      <c r="P26" s="655"/>
      <c r="Q26" s="656"/>
      <c r="R26" s="657">
        <v>809</v>
      </c>
      <c r="S26" s="658"/>
      <c r="T26" s="658"/>
      <c r="U26" s="658"/>
      <c r="V26" s="658"/>
      <c r="W26" s="658"/>
      <c r="X26" s="658"/>
      <c r="Y26" s="659"/>
      <c r="Z26" s="695">
        <v>0</v>
      </c>
      <c r="AA26" s="695"/>
      <c r="AB26" s="695"/>
      <c r="AC26" s="695"/>
      <c r="AD26" s="696">
        <v>809</v>
      </c>
      <c r="AE26" s="696"/>
      <c r="AF26" s="696"/>
      <c r="AG26" s="696"/>
      <c r="AH26" s="696"/>
      <c r="AI26" s="696"/>
      <c r="AJ26" s="696"/>
      <c r="AK26" s="696"/>
      <c r="AL26" s="660">
        <v>0</v>
      </c>
      <c r="AM26" s="661"/>
      <c r="AN26" s="661"/>
      <c r="AO26" s="697"/>
      <c r="AP26" s="654" t="s">
        <v>303</v>
      </c>
      <c r="AQ26" s="735"/>
      <c r="AR26" s="735"/>
      <c r="AS26" s="735"/>
      <c r="AT26" s="735"/>
      <c r="AU26" s="735"/>
      <c r="AV26" s="735"/>
      <c r="AW26" s="735"/>
      <c r="AX26" s="735"/>
      <c r="AY26" s="735"/>
      <c r="AZ26" s="735"/>
      <c r="BA26" s="735"/>
      <c r="BB26" s="735"/>
      <c r="BC26" s="735"/>
      <c r="BD26" s="735"/>
      <c r="BE26" s="735"/>
      <c r="BF26" s="736"/>
      <c r="BG26" s="657" t="s">
        <v>241</v>
      </c>
      <c r="BH26" s="658"/>
      <c r="BI26" s="658"/>
      <c r="BJ26" s="658"/>
      <c r="BK26" s="658"/>
      <c r="BL26" s="658"/>
      <c r="BM26" s="658"/>
      <c r="BN26" s="659"/>
      <c r="BO26" s="695" t="s">
        <v>239</v>
      </c>
      <c r="BP26" s="695"/>
      <c r="BQ26" s="695"/>
      <c r="BR26" s="695"/>
      <c r="BS26" s="696" t="s">
        <v>241</v>
      </c>
      <c r="BT26" s="696"/>
      <c r="BU26" s="696"/>
      <c r="BV26" s="696"/>
      <c r="BW26" s="696"/>
      <c r="BX26" s="696"/>
      <c r="BY26" s="696"/>
      <c r="BZ26" s="696"/>
      <c r="CA26" s="696"/>
      <c r="CB26" s="734"/>
      <c r="CD26" s="654" t="s">
        <v>304</v>
      </c>
      <c r="CE26" s="655"/>
      <c r="CF26" s="655"/>
      <c r="CG26" s="655"/>
      <c r="CH26" s="655"/>
      <c r="CI26" s="655"/>
      <c r="CJ26" s="655"/>
      <c r="CK26" s="655"/>
      <c r="CL26" s="655"/>
      <c r="CM26" s="655"/>
      <c r="CN26" s="655"/>
      <c r="CO26" s="655"/>
      <c r="CP26" s="655"/>
      <c r="CQ26" s="656"/>
      <c r="CR26" s="657">
        <v>654374</v>
      </c>
      <c r="CS26" s="658"/>
      <c r="CT26" s="658"/>
      <c r="CU26" s="658"/>
      <c r="CV26" s="658"/>
      <c r="CW26" s="658"/>
      <c r="CX26" s="658"/>
      <c r="CY26" s="659"/>
      <c r="CZ26" s="660">
        <v>8.3000000000000007</v>
      </c>
      <c r="DA26" s="672"/>
      <c r="DB26" s="672"/>
      <c r="DC26" s="673"/>
      <c r="DD26" s="663">
        <v>611970</v>
      </c>
      <c r="DE26" s="658"/>
      <c r="DF26" s="658"/>
      <c r="DG26" s="658"/>
      <c r="DH26" s="658"/>
      <c r="DI26" s="658"/>
      <c r="DJ26" s="658"/>
      <c r="DK26" s="659"/>
      <c r="DL26" s="663" t="s">
        <v>239</v>
      </c>
      <c r="DM26" s="658"/>
      <c r="DN26" s="658"/>
      <c r="DO26" s="658"/>
      <c r="DP26" s="658"/>
      <c r="DQ26" s="658"/>
      <c r="DR26" s="658"/>
      <c r="DS26" s="658"/>
      <c r="DT26" s="658"/>
      <c r="DU26" s="658"/>
      <c r="DV26" s="659"/>
      <c r="DW26" s="660" t="s">
        <v>241</v>
      </c>
      <c r="DX26" s="672"/>
      <c r="DY26" s="672"/>
      <c r="DZ26" s="672"/>
      <c r="EA26" s="672"/>
      <c r="EB26" s="672"/>
      <c r="EC26" s="684"/>
    </row>
    <row r="27" spans="2:133" ht="11.25" customHeight="1" x14ac:dyDescent="0.15">
      <c r="B27" s="654" t="s">
        <v>305</v>
      </c>
      <c r="C27" s="655"/>
      <c r="D27" s="655"/>
      <c r="E27" s="655"/>
      <c r="F27" s="655"/>
      <c r="G27" s="655"/>
      <c r="H27" s="655"/>
      <c r="I27" s="655"/>
      <c r="J27" s="655"/>
      <c r="K27" s="655"/>
      <c r="L27" s="655"/>
      <c r="M27" s="655"/>
      <c r="N27" s="655"/>
      <c r="O27" s="655"/>
      <c r="P27" s="655"/>
      <c r="Q27" s="656"/>
      <c r="R27" s="657">
        <v>39259</v>
      </c>
      <c r="S27" s="658"/>
      <c r="T27" s="658"/>
      <c r="U27" s="658"/>
      <c r="V27" s="658"/>
      <c r="W27" s="658"/>
      <c r="X27" s="658"/>
      <c r="Y27" s="659"/>
      <c r="Z27" s="695">
        <v>0.5</v>
      </c>
      <c r="AA27" s="695"/>
      <c r="AB27" s="695"/>
      <c r="AC27" s="695"/>
      <c r="AD27" s="696" t="s">
        <v>241</v>
      </c>
      <c r="AE27" s="696"/>
      <c r="AF27" s="696"/>
      <c r="AG27" s="696"/>
      <c r="AH27" s="696"/>
      <c r="AI27" s="696"/>
      <c r="AJ27" s="696"/>
      <c r="AK27" s="696"/>
      <c r="AL27" s="660" t="s">
        <v>241</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837678</v>
      </c>
      <c r="BH27" s="658"/>
      <c r="BI27" s="658"/>
      <c r="BJ27" s="658"/>
      <c r="BK27" s="658"/>
      <c r="BL27" s="658"/>
      <c r="BM27" s="658"/>
      <c r="BN27" s="659"/>
      <c r="BO27" s="695">
        <v>100</v>
      </c>
      <c r="BP27" s="695"/>
      <c r="BQ27" s="695"/>
      <c r="BR27" s="695"/>
      <c r="BS27" s="696" t="s">
        <v>184</v>
      </c>
      <c r="BT27" s="696"/>
      <c r="BU27" s="696"/>
      <c r="BV27" s="696"/>
      <c r="BW27" s="696"/>
      <c r="BX27" s="696"/>
      <c r="BY27" s="696"/>
      <c r="BZ27" s="696"/>
      <c r="CA27" s="696"/>
      <c r="CB27" s="734"/>
      <c r="CD27" s="654" t="s">
        <v>307</v>
      </c>
      <c r="CE27" s="655"/>
      <c r="CF27" s="655"/>
      <c r="CG27" s="655"/>
      <c r="CH27" s="655"/>
      <c r="CI27" s="655"/>
      <c r="CJ27" s="655"/>
      <c r="CK27" s="655"/>
      <c r="CL27" s="655"/>
      <c r="CM27" s="655"/>
      <c r="CN27" s="655"/>
      <c r="CO27" s="655"/>
      <c r="CP27" s="655"/>
      <c r="CQ27" s="656"/>
      <c r="CR27" s="657">
        <v>960150</v>
      </c>
      <c r="CS27" s="670"/>
      <c r="CT27" s="670"/>
      <c r="CU27" s="670"/>
      <c r="CV27" s="670"/>
      <c r="CW27" s="670"/>
      <c r="CX27" s="670"/>
      <c r="CY27" s="671"/>
      <c r="CZ27" s="660">
        <v>12.1</v>
      </c>
      <c r="DA27" s="672"/>
      <c r="DB27" s="672"/>
      <c r="DC27" s="673"/>
      <c r="DD27" s="663">
        <v>199803</v>
      </c>
      <c r="DE27" s="670"/>
      <c r="DF27" s="670"/>
      <c r="DG27" s="670"/>
      <c r="DH27" s="670"/>
      <c r="DI27" s="670"/>
      <c r="DJ27" s="670"/>
      <c r="DK27" s="671"/>
      <c r="DL27" s="663">
        <v>198328</v>
      </c>
      <c r="DM27" s="670"/>
      <c r="DN27" s="670"/>
      <c r="DO27" s="670"/>
      <c r="DP27" s="670"/>
      <c r="DQ27" s="670"/>
      <c r="DR27" s="670"/>
      <c r="DS27" s="670"/>
      <c r="DT27" s="670"/>
      <c r="DU27" s="670"/>
      <c r="DV27" s="671"/>
      <c r="DW27" s="660">
        <v>4.4000000000000004</v>
      </c>
      <c r="DX27" s="672"/>
      <c r="DY27" s="672"/>
      <c r="DZ27" s="672"/>
      <c r="EA27" s="672"/>
      <c r="EB27" s="672"/>
      <c r="EC27" s="684"/>
    </row>
    <row r="28" spans="2:133" ht="11.25" customHeight="1" x14ac:dyDescent="0.15">
      <c r="B28" s="654" t="s">
        <v>308</v>
      </c>
      <c r="C28" s="655"/>
      <c r="D28" s="655"/>
      <c r="E28" s="655"/>
      <c r="F28" s="655"/>
      <c r="G28" s="655"/>
      <c r="H28" s="655"/>
      <c r="I28" s="655"/>
      <c r="J28" s="655"/>
      <c r="K28" s="655"/>
      <c r="L28" s="655"/>
      <c r="M28" s="655"/>
      <c r="N28" s="655"/>
      <c r="O28" s="655"/>
      <c r="P28" s="655"/>
      <c r="Q28" s="656"/>
      <c r="R28" s="657">
        <v>57064</v>
      </c>
      <c r="S28" s="658"/>
      <c r="T28" s="658"/>
      <c r="U28" s="658"/>
      <c r="V28" s="658"/>
      <c r="W28" s="658"/>
      <c r="X28" s="658"/>
      <c r="Y28" s="659"/>
      <c r="Z28" s="695">
        <v>0.7</v>
      </c>
      <c r="AA28" s="695"/>
      <c r="AB28" s="695"/>
      <c r="AC28" s="695"/>
      <c r="AD28" s="696" t="s">
        <v>131</v>
      </c>
      <c r="AE28" s="696"/>
      <c r="AF28" s="696"/>
      <c r="AG28" s="696"/>
      <c r="AH28" s="696"/>
      <c r="AI28" s="696"/>
      <c r="AJ28" s="696"/>
      <c r="AK28" s="696"/>
      <c r="AL28" s="660" t="s">
        <v>184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993703</v>
      </c>
      <c r="CS28" s="658"/>
      <c r="CT28" s="658"/>
      <c r="CU28" s="658"/>
      <c r="CV28" s="658"/>
      <c r="CW28" s="658"/>
      <c r="CX28" s="658"/>
      <c r="CY28" s="659"/>
      <c r="CZ28" s="660">
        <v>12.5</v>
      </c>
      <c r="DA28" s="672"/>
      <c r="DB28" s="672"/>
      <c r="DC28" s="673"/>
      <c r="DD28" s="663">
        <v>983852</v>
      </c>
      <c r="DE28" s="658"/>
      <c r="DF28" s="658"/>
      <c r="DG28" s="658"/>
      <c r="DH28" s="658"/>
      <c r="DI28" s="658"/>
      <c r="DJ28" s="658"/>
      <c r="DK28" s="659"/>
      <c r="DL28" s="663">
        <v>983852</v>
      </c>
      <c r="DM28" s="658"/>
      <c r="DN28" s="658"/>
      <c r="DO28" s="658"/>
      <c r="DP28" s="658"/>
      <c r="DQ28" s="658"/>
      <c r="DR28" s="658"/>
      <c r="DS28" s="658"/>
      <c r="DT28" s="658"/>
      <c r="DU28" s="658"/>
      <c r="DV28" s="659"/>
      <c r="DW28" s="660">
        <v>21.8</v>
      </c>
      <c r="DX28" s="672"/>
      <c r="DY28" s="672"/>
      <c r="DZ28" s="672"/>
      <c r="EA28" s="672"/>
      <c r="EB28" s="672"/>
      <c r="EC28" s="684"/>
    </row>
    <row r="29" spans="2:133" ht="11.25" customHeight="1" x14ac:dyDescent="0.15">
      <c r="B29" s="654" t="s">
        <v>310</v>
      </c>
      <c r="C29" s="655"/>
      <c r="D29" s="655"/>
      <c r="E29" s="655"/>
      <c r="F29" s="655"/>
      <c r="G29" s="655"/>
      <c r="H29" s="655"/>
      <c r="I29" s="655"/>
      <c r="J29" s="655"/>
      <c r="K29" s="655"/>
      <c r="L29" s="655"/>
      <c r="M29" s="655"/>
      <c r="N29" s="655"/>
      <c r="O29" s="655"/>
      <c r="P29" s="655"/>
      <c r="Q29" s="656"/>
      <c r="R29" s="657">
        <v>7476</v>
      </c>
      <c r="S29" s="658"/>
      <c r="T29" s="658"/>
      <c r="U29" s="658"/>
      <c r="V29" s="658"/>
      <c r="W29" s="658"/>
      <c r="X29" s="658"/>
      <c r="Y29" s="659"/>
      <c r="Z29" s="695">
        <v>0.1</v>
      </c>
      <c r="AA29" s="695"/>
      <c r="AB29" s="695"/>
      <c r="AC29" s="695"/>
      <c r="AD29" s="696" t="s">
        <v>241</v>
      </c>
      <c r="AE29" s="696"/>
      <c r="AF29" s="696"/>
      <c r="AG29" s="696"/>
      <c r="AH29" s="696"/>
      <c r="AI29" s="696"/>
      <c r="AJ29" s="696"/>
      <c r="AK29" s="696"/>
      <c r="AL29" s="660" t="s">
        <v>239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311</v>
      </c>
      <c r="CE29" s="677"/>
      <c r="CF29" s="654" t="s">
        <v>312</v>
      </c>
      <c r="CG29" s="655"/>
      <c r="CH29" s="655"/>
      <c r="CI29" s="655"/>
      <c r="CJ29" s="655"/>
      <c r="CK29" s="655"/>
      <c r="CL29" s="655"/>
      <c r="CM29" s="655"/>
      <c r="CN29" s="655"/>
      <c r="CO29" s="655"/>
      <c r="CP29" s="655"/>
      <c r="CQ29" s="656"/>
      <c r="CR29" s="657">
        <v>993703</v>
      </c>
      <c r="CS29" s="670"/>
      <c r="CT29" s="670"/>
      <c r="CU29" s="670"/>
      <c r="CV29" s="670"/>
      <c r="CW29" s="670"/>
      <c r="CX29" s="670"/>
      <c r="CY29" s="671"/>
      <c r="CZ29" s="660">
        <v>12.5</v>
      </c>
      <c r="DA29" s="672"/>
      <c r="DB29" s="672"/>
      <c r="DC29" s="673"/>
      <c r="DD29" s="663">
        <v>983852</v>
      </c>
      <c r="DE29" s="670"/>
      <c r="DF29" s="670"/>
      <c r="DG29" s="670"/>
      <c r="DH29" s="670"/>
      <c r="DI29" s="670"/>
      <c r="DJ29" s="670"/>
      <c r="DK29" s="671"/>
      <c r="DL29" s="663">
        <v>983852</v>
      </c>
      <c r="DM29" s="670"/>
      <c r="DN29" s="670"/>
      <c r="DO29" s="670"/>
      <c r="DP29" s="670"/>
      <c r="DQ29" s="670"/>
      <c r="DR29" s="670"/>
      <c r="DS29" s="670"/>
      <c r="DT29" s="670"/>
      <c r="DU29" s="670"/>
      <c r="DV29" s="671"/>
      <c r="DW29" s="660">
        <v>21.8</v>
      </c>
      <c r="DX29" s="672"/>
      <c r="DY29" s="672"/>
      <c r="DZ29" s="672"/>
      <c r="EA29" s="672"/>
      <c r="EB29" s="672"/>
      <c r="EC29" s="684"/>
    </row>
    <row r="30" spans="2:133" ht="11.25" customHeight="1" x14ac:dyDescent="0.15">
      <c r="B30" s="654" t="s">
        <v>313</v>
      </c>
      <c r="C30" s="655"/>
      <c r="D30" s="655"/>
      <c r="E30" s="655"/>
      <c r="F30" s="655"/>
      <c r="G30" s="655"/>
      <c r="H30" s="655"/>
      <c r="I30" s="655"/>
      <c r="J30" s="655"/>
      <c r="K30" s="655"/>
      <c r="L30" s="655"/>
      <c r="M30" s="655"/>
      <c r="N30" s="655"/>
      <c r="O30" s="655"/>
      <c r="P30" s="655"/>
      <c r="Q30" s="656"/>
      <c r="R30" s="657">
        <v>1504106</v>
      </c>
      <c r="S30" s="658"/>
      <c r="T30" s="658"/>
      <c r="U30" s="658"/>
      <c r="V30" s="658"/>
      <c r="W30" s="658"/>
      <c r="X30" s="658"/>
      <c r="Y30" s="659"/>
      <c r="Z30" s="695">
        <v>17.600000000000001</v>
      </c>
      <c r="AA30" s="695"/>
      <c r="AB30" s="695"/>
      <c r="AC30" s="695"/>
      <c r="AD30" s="696" t="s">
        <v>241</v>
      </c>
      <c r="AE30" s="696"/>
      <c r="AF30" s="696"/>
      <c r="AG30" s="696"/>
      <c r="AH30" s="696"/>
      <c r="AI30" s="696"/>
      <c r="AJ30" s="696"/>
      <c r="AK30" s="696"/>
      <c r="AL30" s="660" t="s">
        <v>131</v>
      </c>
      <c r="AM30" s="661"/>
      <c r="AN30" s="661"/>
      <c r="AO30" s="697"/>
      <c r="AP30" s="709" t="s">
        <v>228</v>
      </c>
      <c r="AQ30" s="710"/>
      <c r="AR30" s="710"/>
      <c r="AS30" s="710"/>
      <c r="AT30" s="710"/>
      <c r="AU30" s="710"/>
      <c r="AV30" s="710"/>
      <c r="AW30" s="710"/>
      <c r="AX30" s="710"/>
      <c r="AY30" s="710"/>
      <c r="AZ30" s="710"/>
      <c r="BA30" s="710"/>
      <c r="BB30" s="710"/>
      <c r="BC30" s="710"/>
      <c r="BD30" s="710"/>
      <c r="BE30" s="710"/>
      <c r="BF30" s="711"/>
      <c r="BG30" s="709" t="s">
        <v>314</v>
      </c>
      <c r="BH30" s="732"/>
      <c r="BI30" s="732"/>
      <c r="BJ30" s="732"/>
      <c r="BK30" s="732"/>
      <c r="BL30" s="732"/>
      <c r="BM30" s="732"/>
      <c r="BN30" s="732"/>
      <c r="BO30" s="732"/>
      <c r="BP30" s="732"/>
      <c r="BQ30" s="733"/>
      <c r="BR30" s="709" t="s">
        <v>315</v>
      </c>
      <c r="BS30" s="732"/>
      <c r="BT30" s="732"/>
      <c r="BU30" s="732"/>
      <c r="BV30" s="732"/>
      <c r="BW30" s="732"/>
      <c r="BX30" s="732"/>
      <c r="BY30" s="732"/>
      <c r="BZ30" s="732"/>
      <c r="CA30" s="732"/>
      <c r="CB30" s="733"/>
      <c r="CD30" s="678"/>
      <c r="CE30" s="679"/>
      <c r="CF30" s="654" t="s">
        <v>316</v>
      </c>
      <c r="CG30" s="655"/>
      <c r="CH30" s="655"/>
      <c r="CI30" s="655"/>
      <c r="CJ30" s="655"/>
      <c r="CK30" s="655"/>
      <c r="CL30" s="655"/>
      <c r="CM30" s="655"/>
      <c r="CN30" s="655"/>
      <c r="CO30" s="655"/>
      <c r="CP30" s="655"/>
      <c r="CQ30" s="656"/>
      <c r="CR30" s="657">
        <v>975980</v>
      </c>
      <c r="CS30" s="658"/>
      <c r="CT30" s="658"/>
      <c r="CU30" s="658"/>
      <c r="CV30" s="658"/>
      <c r="CW30" s="658"/>
      <c r="CX30" s="658"/>
      <c r="CY30" s="659"/>
      <c r="CZ30" s="660">
        <v>12.3</v>
      </c>
      <c r="DA30" s="672"/>
      <c r="DB30" s="672"/>
      <c r="DC30" s="673"/>
      <c r="DD30" s="663">
        <v>966566</v>
      </c>
      <c r="DE30" s="658"/>
      <c r="DF30" s="658"/>
      <c r="DG30" s="658"/>
      <c r="DH30" s="658"/>
      <c r="DI30" s="658"/>
      <c r="DJ30" s="658"/>
      <c r="DK30" s="659"/>
      <c r="DL30" s="663">
        <v>966566</v>
      </c>
      <c r="DM30" s="658"/>
      <c r="DN30" s="658"/>
      <c r="DO30" s="658"/>
      <c r="DP30" s="658"/>
      <c r="DQ30" s="658"/>
      <c r="DR30" s="658"/>
      <c r="DS30" s="658"/>
      <c r="DT30" s="658"/>
      <c r="DU30" s="658"/>
      <c r="DV30" s="659"/>
      <c r="DW30" s="660">
        <v>21.5</v>
      </c>
      <c r="DX30" s="672"/>
      <c r="DY30" s="672"/>
      <c r="DZ30" s="672"/>
      <c r="EA30" s="672"/>
      <c r="EB30" s="672"/>
      <c r="EC30" s="684"/>
    </row>
    <row r="31" spans="2:133" ht="11.25" customHeight="1" x14ac:dyDescent="0.15">
      <c r="B31" s="724" t="s">
        <v>317</v>
      </c>
      <c r="C31" s="725"/>
      <c r="D31" s="725"/>
      <c r="E31" s="725"/>
      <c r="F31" s="725"/>
      <c r="G31" s="725"/>
      <c r="H31" s="725"/>
      <c r="I31" s="725"/>
      <c r="J31" s="725"/>
      <c r="K31" s="725"/>
      <c r="L31" s="725"/>
      <c r="M31" s="725"/>
      <c r="N31" s="725"/>
      <c r="O31" s="725"/>
      <c r="P31" s="725"/>
      <c r="Q31" s="726"/>
      <c r="R31" s="657" t="s">
        <v>239</v>
      </c>
      <c r="S31" s="658"/>
      <c r="T31" s="658"/>
      <c r="U31" s="658"/>
      <c r="V31" s="658"/>
      <c r="W31" s="658"/>
      <c r="X31" s="658"/>
      <c r="Y31" s="659"/>
      <c r="Z31" s="695" t="s">
        <v>241</v>
      </c>
      <c r="AA31" s="695"/>
      <c r="AB31" s="695"/>
      <c r="AC31" s="695"/>
      <c r="AD31" s="696" t="s">
        <v>131</v>
      </c>
      <c r="AE31" s="696"/>
      <c r="AF31" s="696"/>
      <c r="AG31" s="696"/>
      <c r="AH31" s="696"/>
      <c r="AI31" s="696"/>
      <c r="AJ31" s="696"/>
      <c r="AK31" s="696"/>
      <c r="AL31" s="660" t="s">
        <v>241</v>
      </c>
      <c r="AM31" s="661"/>
      <c r="AN31" s="661"/>
      <c r="AO31" s="697"/>
      <c r="AP31" s="727" t="s">
        <v>318</v>
      </c>
      <c r="AQ31" s="728"/>
      <c r="AR31" s="728"/>
      <c r="AS31" s="728"/>
      <c r="AT31" s="729" t="s">
        <v>319</v>
      </c>
      <c r="AU31" s="214"/>
      <c r="AV31" s="214"/>
      <c r="AW31" s="214"/>
      <c r="AX31" s="715" t="s">
        <v>192</v>
      </c>
      <c r="AY31" s="716"/>
      <c r="AZ31" s="716"/>
      <c r="BA31" s="716"/>
      <c r="BB31" s="716"/>
      <c r="BC31" s="716"/>
      <c r="BD31" s="716"/>
      <c r="BE31" s="716"/>
      <c r="BF31" s="717"/>
      <c r="BG31" s="719">
        <v>99.4</v>
      </c>
      <c r="BH31" s="720"/>
      <c r="BI31" s="720"/>
      <c r="BJ31" s="720"/>
      <c r="BK31" s="720"/>
      <c r="BL31" s="720"/>
      <c r="BM31" s="721">
        <v>98.7</v>
      </c>
      <c r="BN31" s="720"/>
      <c r="BO31" s="720"/>
      <c r="BP31" s="720"/>
      <c r="BQ31" s="722"/>
      <c r="BR31" s="719">
        <v>99.3</v>
      </c>
      <c r="BS31" s="720"/>
      <c r="BT31" s="720"/>
      <c r="BU31" s="720"/>
      <c r="BV31" s="720"/>
      <c r="BW31" s="720"/>
      <c r="BX31" s="721">
        <v>98.2</v>
      </c>
      <c r="BY31" s="720"/>
      <c r="BZ31" s="720"/>
      <c r="CA31" s="720"/>
      <c r="CB31" s="722"/>
      <c r="CD31" s="678"/>
      <c r="CE31" s="679"/>
      <c r="CF31" s="654" t="s">
        <v>320</v>
      </c>
      <c r="CG31" s="655"/>
      <c r="CH31" s="655"/>
      <c r="CI31" s="655"/>
      <c r="CJ31" s="655"/>
      <c r="CK31" s="655"/>
      <c r="CL31" s="655"/>
      <c r="CM31" s="655"/>
      <c r="CN31" s="655"/>
      <c r="CO31" s="655"/>
      <c r="CP31" s="655"/>
      <c r="CQ31" s="656"/>
      <c r="CR31" s="657">
        <v>17723</v>
      </c>
      <c r="CS31" s="670"/>
      <c r="CT31" s="670"/>
      <c r="CU31" s="670"/>
      <c r="CV31" s="670"/>
      <c r="CW31" s="670"/>
      <c r="CX31" s="670"/>
      <c r="CY31" s="671"/>
      <c r="CZ31" s="660">
        <v>0.2</v>
      </c>
      <c r="DA31" s="672"/>
      <c r="DB31" s="672"/>
      <c r="DC31" s="673"/>
      <c r="DD31" s="663">
        <v>17286</v>
      </c>
      <c r="DE31" s="670"/>
      <c r="DF31" s="670"/>
      <c r="DG31" s="670"/>
      <c r="DH31" s="670"/>
      <c r="DI31" s="670"/>
      <c r="DJ31" s="670"/>
      <c r="DK31" s="671"/>
      <c r="DL31" s="663">
        <v>17286</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321</v>
      </c>
      <c r="C32" s="655"/>
      <c r="D32" s="655"/>
      <c r="E32" s="655"/>
      <c r="F32" s="655"/>
      <c r="G32" s="655"/>
      <c r="H32" s="655"/>
      <c r="I32" s="655"/>
      <c r="J32" s="655"/>
      <c r="K32" s="655"/>
      <c r="L32" s="655"/>
      <c r="M32" s="655"/>
      <c r="N32" s="655"/>
      <c r="O32" s="655"/>
      <c r="P32" s="655"/>
      <c r="Q32" s="656"/>
      <c r="R32" s="657">
        <v>693245</v>
      </c>
      <c r="S32" s="658"/>
      <c r="T32" s="658"/>
      <c r="U32" s="658"/>
      <c r="V32" s="658"/>
      <c r="W32" s="658"/>
      <c r="X32" s="658"/>
      <c r="Y32" s="659"/>
      <c r="Z32" s="695">
        <v>8.1</v>
      </c>
      <c r="AA32" s="695"/>
      <c r="AB32" s="695"/>
      <c r="AC32" s="695"/>
      <c r="AD32" s="696" t="s">
        <v>241</v>
      </c>
      <c r="AE32" s="696"/>
      <c r="AF32" s="696"/>
      <c r="AG32" s="696"/>
      <c r="AH32" s="696"/>
      <c r="AI32" s="696"/>
      <c r="AJ32" s="696"/>
      <c r="AK32" s="696"/>
      <c r="AL32" s="660" t="s">
        <v>184</v>
      </c>
      <c r="AM32" s="661"/>
      <c r="AN32" s="661"/>
      <c r="AO32" s="697"/>
      <c r="AP32" s="698"/>
      <c r="AQ32" s="699"/>
      <c r="AR32" s="699"/>
      <c r="AS32" s="699"/>
      <c r="AT32" s="730"/>
      <c r="AU32" s="210" t="s">
        <v>322</v>
      </c>
      <c r="AX32" s="654" t="s">
        <v>323</v>
      </c>
      <c r="AY32" s="655"/>
      <c r="AZ32" s="655"/>
      <c r="BA32" s="655"/>
      <c r="BB32" s="655"/>
      <c r="BC32" s="655"/>
      <c r="BD32" s="655"/>
      <c r="BE32" s="655"/>
      <c r="BF32" s="656"/>
      <c r="BG32" s="723">
        <v>99.3</v>
      </c>
      <c r="BH32" s="670"/>
      <c r="BI32" s="670"/>
      <c r="BJ32" s="670"/>
      <c r="BK32" s="670"/>
      <c r="BL32" s="670"/>
      <c r="BM32" s="661">
        <v>98.4</v>
      </c>
      <c r="BN32" s="670"/>
      <c r="BO32" s="670"/>
      <c r="BP32" s="670"/>
      <c r="BQ32" s="693"/>
      <c r="BR32" s="723">
        <v>99.2</v>
      </c>
      <c r="BS32" s="670"/>
      <c r="BT32" s="670"/>
      <c r="BU32" s="670"/>
      <c r="BV32" s="670"/>
      <c r="BW32" s="670"/>
      <c r="BX32" s="661">
        <v>98.3</v>
      </c>
      <c r="BY32" s="670"/>
      <c r="BZ32" s="670"/>
      <c r="CA32" s="670"/>
      <c r="CB32" s="693"/>
      <c r="CD32" s="680"/>
      <c r="CE32" s="681"/>
      <c r="CF32" s="654" t="s">
        <v>324</v>
      </c>
      <c r="CG32" s="655"/>
      <c r="CH32" s="655"/>
      <c r="CI32" s="655"/>
      <c r="CJ32" s="655"/>
      <c r="CK32" s="655"/>
      <c r="CL32" s="655"/>
      <c r="CM32" s="655"/>
      <c r="CN32" s="655"/>
      <c r="CO32" s="655"/>
      <c r="CP32" s="655"/>
      <c r="CQ32" s="656"/>
      <c r="CR32" s="657" t="s">
        <v>241</v>
      </c>
      <c r="CS32" s="658"/>
      <c r="CT32" s="658"/>
      <c r="CU32" s="658"/>
      <c r="CV32" s="658"/>
      <c r="CW32" s="658"/>
      <c r="CX32" s="658"/>
      <c r="CY32" s="659"/>
      <c r="CZ32" s="660" t="s">
        <v>184</v>
      </c>
      <c r="DA32" s="672"/>
      <c r="DB32" s="672"/>
      <c r="DC32" s="673"/>
      <c r="DD32" s="663" t="s">
        <v>184</v>
      </c>
      <c r="DE32" s="658"/>
      <c r="DF32" s="658"/>
      <c r="DG32" s="658"/>
      <c r="DH32" s="658"/>
      <c r="DI32" s="658"/>
      <c r="DJ32" s="658"/>
      <c r="DK32" s="659"/>
      <c r="DL32" s="663" t="s">
        <v>241</v>
      </c>
      <c r="DM32" s="658"/>
      <c r="DN32" s="658"/>
      <c r="DO32" s="658"/>
      <c r="DP32" s="658"/>
      <c r="DQ32" s="658"/>
      <c r="DR32" s="658"/>
      <c r="DS32" s="658"/>
      <c r="DT32" s="658"/>
      <c r="DU32" s="658"/>
      <c r="DV32" s="659"/>
      <c r="DW32" s="660" t="s">
        <v>184</v>
      </c>
      <c r="DX32" s="672"/>
      <c r="DY32" s="672"/>
      <c r="DZ32" s="672"/>
      <c r="EA32" s="672"/>
      <c r="EB32" s="672"/>
      <c r="EC32" s="684"/>
    </row>
    <row r="33" spans="2:133" ht="11.25" customHeight="1" x14ac:dyDescent="0.15">
      <c r="B33" s="654" t="s">
        <v>325</v>
      </c>
      <c r="C33" s="655"/>
      <c r="D33" s="655"/>
      <c r="E33" s="655"/>
      <c r="F33" s="655"/>
      <c r="G33" s="655"/>
      <c r="H33" s="655"/>
      <c r="I33" s="655"/>
      <c r="J33" s="655"/>
      <c r="K33" s="655"/>
      <c r="L33" s="655"/>
      <c r="M33" s="655"/>
      <c r="N33" s="655"/>
      <c r="O33" s="655"/>
      <c r="P33" s="655"/>
      <c r="Q33" s="656"/>
      <c r="R33" s="657">
        <v>9711</v>
      </c>
      <c r="S33" s="658"/>
      <c r="T33" s="658"/>
      <c r="U33" s="658"/>
      <c r="V33" s="658"/>
      <c r="W33" s="658"/>
      <c r="X33" s="658"/>
      <c r="Y33" s="659"/>
      <c r="Z33" s="695">
        <v>0.1</v>
      </c>
      <c r="AA33" s="695"/>
      <c r="AB33" s="695"/>
      <c r="AC33" s="695"/>
      <c r="AD33" s="696">
        <v>1923</v>
      </c>
      <c r="AE33" s="696"/>
      <c r="AF33" s="696"/>
      <c r="AG33" s="696"/>
      <c r="AH33" s="696"/>
      <c r="AI33" s="696"/>
      <c r="AJ33" s="696"/>
      <c r="AK33" s="696"/>
      <c r="AL33" s="660">
        <v>0</v>
      </c>
      <c r="AM33" s="661"/>
      <c r="AN33" s="661"/>
      <c r="AO33" s="697"/>
      <c r="AP33" s="700"/>
      <c r="AQ33" s="701"/>
      <c r="AR33" s="701"/>
      <c r="AS33" s="701"/>
      <c r="AT33" s="731"/>
      <c r="AU33" s="215"/>
      <c r="AV33" s="215"/>
      <c r="AW33" s="215"/>
      <c r="AX33" s="638" t="s">
        <v>326</v>
      </c>
      <c r="AY33" s="639"/>
      <c r="AZ33" s="639"/>
      <c r="BA33" s="639"/>
      <c r="BB33" s="639"/>
      <c r="BC33" s="639"/>
      <c r="BD33" s="639"/>
      <c r="BE33" s="639"/>
      <c r="BF33" s="640"/>
      <c r="BG33" s="718">
        <v>99.5</v>
      </c>
      <c r="BH33" s="642"/>
      <c r="BI33" s="642"/>
      <c r="BJ33" s="642"/>
      <c r="BK33" s="642"/>
      <c r="BL33" s="642"/>
      <c r="BM33" s="688">
        <v>98.8</v>
      </c>
      <c r="BN33" s="642"/>
      <c r="BO33" s="642"/>
      <c r="BP33" s="642"/>
      <c r="BQ33" s="705"/>
      <c r="BR33" s="718">
        <v>99.2</v>
      </c>
      <c r="BS33" s="642"/>
      <c r="BT33" s="642"/>
      <c r="BU33" s="642"/>
      <c r="BV33" s="642"/>
      <c r="BW33" s="642"/>
      <c r="BX33" s="688">
        <v>97.8</v>
      </c>
      <c r="BY33" s="642"/>
      <c r="BZ33" s="642"/>
      <c r="CA33" s="642"/>
      <c r="CB33" s="705"/>
      <c r="CD33" s="654" t="s">
        <v>327</v>
      </c>
      <c r="CE33" s="655"/>
      <c r="CF33" s="655"/>
      <c r="CG33" s="655"/>
      <c r="CH33" s="655"/>
      <c r="CI33" s="655"/>
      <c r="CJ33" s="655"/>
      <c r="CK33" s="655"/>
      <c r="CL33" s="655"/>
      <c r="CM33" s="655"/>
      <c r="CN33" s="655"/>
      <c r="CO33" s="655"/>
      <c r="CP33" s="655"/>
      <c r="CQ33" s="656"/>
      <c r="CR33" s="657">
        <v>3358969</v>
      </c>
      <c r="CS33" s="670"/>
      <c r="CT33" s="670"/>
      <c r="CU33" s="670"/>
      <c r="CV33" s="670"/>
      <c r="CW33" s="670"/>
      <c r="CX33" s="670"/>
      <c r="CY33" s="671"/>
      <c r="CZ33" s="660">
        <v>42.4</v>
      </c>
      <c r="DA33" s="672"/>
      <c r="DB33" s="672"/>
      <c r="DC33" s="673"/>
      <c r="DD33" s="663">
        <v>2612930</v>
      </c>
      <c r="DE33" s="670"/>
      <c r="DF33" s="670"/>
      <c r="DG33" s="670"/>
      <c r="DH33" s="670"/>
      <c r="DI33" s="670"/>
      <c r="DJ33" s="670"/>
      <c r="DK33" s="671"/>
      <c r="DL33" s="663">
        <v>1915703</v>
      </c>
      <c r="DM33" s="670"/>
      <c r="DN33" s="670"/>
      <c r="DO33" s="670"/>
      <c r="DP33" s="670"/>
      <c r="DQ33" s="670"/>
      <c r="DR33" s="670"/>
      <c r="DS33" s="670"/>
      <c r="DT33" s="670"/>
      <c r="DU33" s="670"/>
      <c r="DV33" s="671"/>
      <c r="DW33" s="660">
        <v>42.5</v>
      </c>
      <c r="DX33" s="672"/>
      <c r="DY33" s="672"/>
      <c r="DZ33" s="672"/>
      <c r="EA33" s="672"/>
      <c r="EB33" s="672"/>
      <c r="EC33" s="684"/>
    </row>
    <row r="34" spans="2:133" ht="11.25" customHeight="1" x14ac:dyDescent="0.15">
      <c r="B34" s="654" t="s">
        <v>328</v>
      </c>
      <c r="C34" s="655"/>
      <c r="D34" s="655"/>
      <c r="E34" s="655"/>
      <c r="F34" s="655"/>
      <c r="G34" s="655"/>
      <c r="H34" s="655"/>
      <c r="I34" s="655"/>
      <c r="J34" s="655"/>
      <c r="K34" s="655"/>
      <c r="L34" s="655"/>
      <c r="M34" s="655"/>
      <c r="N34" s="655"/>
      <c r="O34" s="655"/>
      <c r="P34" s="655"/>
      <c r="Q34" s="656"/>
      <c r="R34" s="657">
        <v>23508</v>
      </c>
      <c r="S34" s="658"/>
      <c r="T34" s="658"/>
      <c r="U34" s="658"/>
      <c r="V34" s="658"/>
      <c r="W34" s="658"/>
      <c r="X34" s="658"/>
      <c r="Y34" s="659"/>
      <c r="Z34" s="695">
        <v>0.3</v>
      </c>
      <c r="AA34" s="695"/>
      <c r="AB34" s="695"/>
      <c r="AC34" s="695"/>
      <c r="AD34" s="696" t="s">
        <v>241</v>
      </c>
      <c r="AE34" s="696"/>
      <c r="AF34" s="696"/>
      <c r="AG34" s="696"/>
      <c r="AH34" s="696"/>
      <c r="AI34" s="696"/>
      <c r="AJ34" s="696"/>
      <c r="AK34" s="696"/>
      <c r="AL34" s="660" t="s">
        <v>239</v>
      </c>
      <c r="AM34" s="661"/>
      <c r="AN34" s="661"/>
      <c r="AO34" s="697"/>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4" t="s">
        <v>329</v>
      </c>
      <c r="CE34" s="655"/>
      <c r="CF34" s="655"/>
      <c r="CG34" s="655"/>
      <c r="CH34" s="655"/>
      <c r="CI34" s="655"/>
      <c r="CJ34" s="655"/>
      <c r="CK34" s="655"/>
      <c r="CL34" s="655"/>
      <c r="CM34" s="655"/>
      <c r="CN34" s="655"/>
      <c r="CO34" s="655"/>
      <c r="CP34" s="655"/>
      <c r="CQ34" s="656"/>
      <c r="CR34" s="657">
        <v>1030031</v>
      </c>
      <c r="CS34" s="658"/>
      <c r="CT34" s="658"/>
      <c r="CU34" s="658"/>
      <c r="CV34" s="658"/>
      <c r="CW34" s="658"/>
      <c r="CX34" s="658"/>
      <c r="CY34" s="659"/>
      <c r="CZ34" s="660">
        <v>13</v>
      </c>
      <c r="DA34" s="672"/>
      <c r="DB34" s="672"/>
      <c r="DC34" s="673"/>
      <c r="DD34" s="663">
        <v>737819</v>
      </c>
      <c r="DE34" s="658"/>
      <c r="DF34" s="658"/>
      <c r="DG34" s="658"/>
      <c r="DH34" s="658"/>
      <c r="DI34" s="658"/>
      <c r="DJ34" s="658"/>
      <c r="DK34" s="659"/>
      <c r="DL34" s="663">
        <v>554486</v>
      </c>
      <c r="DM34" s="658"/>
      <c r="DN34" s="658"/>
      <c r="DO34" s="658"/>
      <c r="DP34" s="658"/>
      <c r="DQ34" s="658"/>
      <c r="DR34" s="658"/>
      <c r="DS34" s="658"/>
      <c r="DT34" s="658"/>
      <c r="DU34" s="658"/>
      <c r="DV34" s="659"/>
      <c r="DW34" s="660">
        <v>12.3</v>
      </c>
      <c r="DX34" s="672"/>
      <c r="DY34" s="672"/>
      <c r="DZ34" s="672"/>
      <c r="EA34" s="672"/>
      <c r="EB34" s="672"/>
      <c r="EC34" s="684"/>
    </row>
    <row r="35" spans="2:133" ht="11.25" customHeight="1" x14ac:dyDescent="0.15">
      <c r="B35" s="654" t="s">
        <v>330</v>
      </c>
      <c r="C35" s="655"/>
      <c r="D35" s="655"/>
      <c r="E35" s="655"/>
      <c r="F35" s="655"/>
      <c r="G35" s="655"/>
      <c r="H35" s="655"/>
      <c r="I35" s="655"/>
      <c r="J35" s="655"/>
      <c r="K35" s="655"/>
      <c r="L35" s="655"/>
      <c r="M35" s="655"/>
      <c r="N35" s="655"/>
      <c r="O35" s="655"/>
      <c r="P35" s="655"/>
      <c r="Q35" s="656"/>
      <c r="R35" s="657">
        <v>244730</v>
      </c>
      <c r="S35" s="658"/>
      <c r="T35" s="658"/>
      <c r="U35" s="658"/>
      <c r="V35" s="658"/>
      <c r="W35" s="658"/>
      <c r="X35" s="658"/>
      <c r="Y35" s="659"/>
      <c r="Z35" s="695">
        <v>2.9</v>
      </c>
      <c r="AA35" s="695"/>
      <c r="AB35" s="695"/>
      <c r="AC35" s="695"/>
      <c r="AD35" s="696" t="s">
        <v>131</v>
      </c>
      <c r="AE35" s="696"/>
      <c r="AF35" s="696"/>
      <c r="AG35" s="696"/>
      <c r="AH35" s="696"/>
      <c r="AI35" s="696"/>
      <c r="AJ35" s="696"/>
      <c r="AK35" s="696"/>
      <c r="AL35" s="660" t="s">
        <v>239</v>
      </c>
      <c r="AM35" s="661"/>
      <c r="AN35" s="661"/>
      <c r="AO35" s="697"/>
      <c r="AP35" s="218"/>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59970</v>
      </c>
      <c r="CS35" s="670"/>
      <c r="CT35" s="670"/>
      <c r="CU35" s="670"/>
      <c r="CV35" s="670"/>
      <c r="CW35" s="670"/>
      <c r="CX35" s="670"/>
      <c r="CY35" s="671"/>
      <c r="CZ35" s="660">
        <v>0.8</v>
      </c>
      <c r="DA35" s="672"/>
      <c r="DB35" s="672"/>
      <c r="DC35" s="673"/>
      <c r="DD35" s="663">
        <v>38649</v>
      </c>
      <c r="DE35" s="670"/>
      <c r="DF35" s="670"/>
      <c r="DG35" s="670"/>
      <c r="DH35" s="670"/>
      <c r="DI35" s="670"/>
      <c r="DJ35" s="670"/>
      <c r="DK35" s="671"/>
      <c r="DL35" s="663">
        <v>35776</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15">
      <c r="B36" s="654" t="s">
        <v>334</v>
      </c>
      <c r="C36" s="655"/>
      <c r="D36" s="655"/>
      <c r="E36" s="655"/>
      <c r="F36" s="655"/>
      <c r="G36" s="655"/>
      <c r="H36" s="655"/>
      <c r="I36" s="655"/>
      <c r="J36" s="655"/>
      <c r="K36" s="655"/>
      <c r="L36" s="655"/>
      <c r="M36" s="655"/>
      <c r="N36" s="655"/>
      <c r="O36" s="655"/>
      <c r="P36" s="655"/>
      <c r="Q36" s="656"/>
      <c r="R36" s="657">
        <v>536995</v>
      </c>
      <c r="S36" s="658"/>
      <c r="T36" s="658"/>
      <c r="U36" s="658"/>
      <c r="V36" s="658"/>
      <c r="W36" s="658"/>
      <c r="X36" s="658"/>
      <c r="Y36" s="659"/>
      <c r="Z36" s="695">
        <v>6.3</v>
      </c>
      <c r="AA36" s="695"/>
      <c r="AB36" s="695"/>
      <c r="AC36" s="695"/>
      <c r="AD36" s="696" t="s">
        <v>239</v>
      </c>
      <c r="AE36" s="696"/>
      <c r="AF36" s="696"/>
      <c r="AG36" s="696"/>
      <c r="AH36" s="696"/>
      <c r="AI36" s="696"/>
      <c r="AJ36" s="696"/>
      <c r="AK36" s="696"/>
      <c r="AL36" s="660" t="s">
        <v>241</v>
      </c>
      <c r="AM36" s="661"/>
      <c r="AN36" s="661"/>
      <c r="AO36" s="697"/>
      <c r="AP36" s="218"/>
      <c r="AQ36" s="706" t="s">
        <v>335</v>
      </c>
      <c r="AR36" s="707"/>
      <c r="AS36" s="707"/>
      <c r="AT36" s="707"/>
      <c r="AU36" s="707"/>
      <c r="AV36" s="707"/>
      <c r="AW36" s="707"/>
      <c r="AX36" s="707"/>
      <c r="AY36" s="708"/>
      <c r="AZ36" s="712">
        <v>932071</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59259</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1023014</v>
      </c>
      <c r="CS36" s="658"/>
      <c r="CT36" s="658"/>
      <c r="CU36" s="658"/>
      <c r="CV36" s="658"/>
      <c r="CW36" s="658"/>
      <c r="CX36" s="658"/>
      <c r="CY36" s="659"/>
      <c r="CZ36" s="660">
        <v>12.9</v>
      </c>
      <c r="DA36" s="672"/>
      <c r="DB36" s="672"/>
      <c r="DC36" s="673"/>
      <c r="DD36" s="663">
        <v>849207</v>
      </c>
      <c r="DE36" s="658"/>
      <c r="DF36" s="658"/>
      <c r="DG36" s="658"/>
      <c r="DH36" s="658"/>
      <c r="DI36" s="658"/>
      <c r="DJ36" s="658"/>
      <c r="DK36" s="659"/>
      <c r="DL36" s="663">
        <v>527281</v>
      </c>
      <c r="DM36" s="658"/>
      <c r="DN36" s="658"/>
      <c r="DO36" s="658"/>
      <c r="DP36" s="658"/>
      <c r="DQ36" s="658"/>
      <c r="DR36" s="658"/>
      <c r="DS36" s="658"/>
      <c r="DT36" s="658"/>
      <c r="DU36" s="658"/>
      <c r="DV36" s="659"/>
      <c r="DW36" s="660">
        <v>11.7</v>
      </c>
      <c r="DX36" s="672"/>
      <c r="DY36" s="672"/>
      <c r="DZ36" s="672"/>
      <c r="EA36" s="672"/>
      <c r="EB36" s="672"/>
      <c r="EC36" s="684"/>
    </row>
    <row r="37" spans="2:133" ht="11.25" customHeight="1" x14ac:dyDescent="0.15">
      <c r="B37" s="654" t="s">
        <v>338</v>
      </c>
      <c r="C37" s="655"/>
      <c r="D37" s="655"/>
      <c r="E37" s="655"/>
      <c r="F37" s="655"/>
      <c r="G37" s="655"/>
      <c r="H37" s="655"/>
      <c r="I37" s="655"/>
      <c r="J37" s="655"/>
      <c r="K37" s="655"/>
      <c r="L37" s="655"/>
      <c r="M37" s="655"/>
      <c r="N37" s="655"/>
      <c r="O37" s="655"/>
      <c r="P37" s="655"/>
      <c r="Q37" s="656"/>
      <c r="R37" s="657">
        <v>79864</v>
      </c>
      <c r="S37" s="658"/>
      <c r="T37" s="658"/>
      <c r="U37" s="658"/>
      <c r="V37" s="658"/>
      <c r="W37" s="658"/>
      <c r="X37" s="658"/>
      <c r="Y37" s="659"/>
      <c r="Z37" s="695">
        <v>0.9</v>
      </c>
      <c r="AA37" s="695"/>
      <c r="AB37" s="695"/>
      <c r="AC37" s="695"/>
      <c r="AD37" s="696" t="s">
        <v>241</v>
      </c>
      <c r="AE37" s="696"/>
      <c r="AF37" s="696"/>
      <c r="AG37" s="696"/>
      <c r="AH37" s="696"/>
      <c r="AI37" s="696"/>
      <c r="AJ37" s="696"/>
      <c r="AK37" s="696"/>
      <c r="AL37" s="660" t="s">
        <v>241</v>
      </c>
      <c r="AM37" s="661"/>
      <c r="AN37" s="661"/>
      <c r="AO37" s="697"/>
      <c r="AQ37" s="690" t="s">
        <v>339</v>
      </c>
      <c r="AR37" s="691"/>
      <c r="AS37" s="691"/>
      <c r="AT37" s="691"/>
      <c r="AU37" s="691"/>
      <c r="AV37" s="691"/>
      <c r="AW37" s="691"/>
      <c r="AX37" s="691"/>
      <c r="AY37" s="692"/>
      <c r="AZ37" s="657">
        <v>92097</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59259</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389503</v>
      </c>
      <c r="CS37" s="670"/>
      <c r="CT37" s="670"/>
      <c r="CU37" s="670"/>
      <c r="CV37" s="670"/>
      <c r="CW37" s="670"/>
      <c r="CX37" s="670"/>
      <c r="CY37" s="671"/>
      <c r="CZ37" s="660">
        <v>4.9000000000000004</v>
      </c>
      <c r="DA37" s="672"/>
      <c r="DB37" s="672"/>
      <c r="DC37" s="673"/>
      <c r="DD37" s="663">
        <v>389469</v>
      </c>
      <c r="DE37" s="670"/>
      <c r="DF37" s="670"/>
      <c r="DG37" s="670"/>
      <c r="DH37" s="670"/>
      <c r="DI37" s="670"/>
      <c r="DJ37" s="670"/>
      <c r="DK37" s="671"/>
      <c r="DL37" s="663">
        <v>244697</v>
      </c>
      <c r="DM37" s="670"/>
      <c r="DN37" s="670"/>
      <c r="DO37" s="670"/>
      <c r="DP37" s="670"/>
      <c r="DQ37" s="670"/>
      <c r="DR37" s="670"/>
      <c r="DS37" s="670"/>
      <c r="DT37" s="670"/>
      <c r="DU37" s="670"/>
      <c r="DV37" s="671"/>
      <c r="DW37" s="660">
        <v>5.4</v>
      </c>
      <c r="DX37" s="672"/>
      <c r="DY37" s="672"/>
      <c r="DZ37" s="672"/>
      <c r="EA37" s="672"/>
      <c r="EB37" s="672"/>
      <c r="EC37" s="684"/>
    </row>
    <row r="38" spans="2:133" ht="11.25" customHeight="1" x14ac:dyDescent="0.15">
      <c r="B38" s="654" t="s">
        <v>342</v>
      </c>
      <c r="C38" s="655"/>
      <c r="D38" s="655"/>
      <c r="E38" s="655"/>
      <c r="F38" s="655"/>
      <c r="G38" s="655"/>
      <c r="H38" s="655"/>
      <c r="I38" s="655"/>
      <c r="J38" s="655"/>
      <c r="K38" s="655"/>
      <c r="L38" s="655"/>
      <c r="M38" s="655"/>
      <c r="N38" s="655"/>
      <c r="O38" s="655"/>
      <c r="P38" s="655"/>
      <c r="Q38" s="656"/>
      <c r="R38" s="657">
        <v>698271</v>
      </c>
      <c r="S38" s="658"/>
      <c r="T38" s="658"/>
      <c r="U38" s="658"/>
      <c r="V38" s="658"/>
      <c r="W38" s="658"/>
      <c r="X38" s="658"/>
      <c r="Y38" s="659"/>
      <c r="Z38" s="695">
        <v>8.1999999999999993</v>
      </c>
      <c r="AA38" s="695"/>
      <c r="AB38" s="695"/>
      <c r="AC38" s="695"/>
      <c r="AD38" s="696" t="s">
        <v>241</v>
      </c>
      <c r="AE38" s="696"/>
      <c r="AF38" s="696"/>
      <c r="AG38" s="696"/>
      <c r="AH38" s="696"/>
      <c r="AI38" s="696"/>
      <c r="AJ38" s="696"/>
      <c r="AK38" s="696"/>
      <c r="AL38" s="660" t="s">
        <v>184</v>
      </c>
      <c r="AM38" s="661"/>
      <c r="AN38" s="661"/>
      <c r="AO38" s="697"/>
      <c r="AQ38" s="690" t="s">
        <v>343</v>
      </c>
      <c r="AR38" s="691"/>
      <c r="AS38" s="691"/>
      <c r="AT38" s="691"/>
      <c r="AU38" s="691"/>
      <c r="AV38" s="691"/>
      <c r="AW38" s="691"/>
      <c r="AX38" s="691"/>
      <c r="AY38" s="692"/>
      <c r="AZ38" s="657">
        <v>71727</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1484</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932071</v>
      </c>
      <c r="CS38" s="658"/>
      <c r="CT38" s="658"/>
      <c r="CU38" s="658"/>
      <c r="CV38" s="658"/>
      <c r="CW38" s="658"/>
      <c r="CX38" s="658"/>
      <c r="CY38" s="659"/>
      <c r="CZ38" s="660">
        <v>11.8</v>
      </c>
      <c r="DA38" s="672"/>
      <c r="DB38" s="672"/>
      <c r="DC38" s="673"/>
      <c r="DD38" s="663">
        <v>798160</v>
      </c>
      <c r="DE38" s="658"/>
      <c r="DF38" s="658"/>
      <c r="DG38" s="658"/>
      <c r="DH38" s="658"/>
      <c r="DI38" s="658"/>
      <c r="DJ38" s="658"/>
      <c r="DK38" s="659"/>
      <c r="DL38" s="663">
        <v>798160</v>
      </c>
      <c r="DM38" s="658"/>
      <c r="DN38" s="658"/>
      <c r="DO38" s="658"/>
      <c r="DP38" s="658"/>
      <c r="DQ38" s="658"/>
      <c r="DR38" s="658"/>
      <c r="DS38" s="658"/>
      <c r="DT38" s="658"/>
      <c r="DU38" s="658"/>
      <c r="DV38" s="659"/>
      <c r="DW38" s="660">
        <v>17.7</v>
      </c>
      <c r="DX38" s="672"/>
      <c r="DY38" s="672"/>
      <c r="DZ38" s="672"/>
      <c r="EA38" s="672"/>
      <c r="EB38" s="672"/>
      <c r="EC38" s="684"/>
    </row>
    <row r="39" spans="2:133" ht="11.25" customHeight="1" x14ac:dyDescent="0.15">
      <c r="B39" s="654" t="s">
        <v>346</v>
      </c>
      <c r="C39" s="655"/>
      <c r="D39" s="655"/>
      <c r="E39" s="655"/>
      <c r="F39" s="655"/>
      <c r="G39" s="655"/>
      <c r="H39" s="655"/>
      <c r="I39" s="655"/>
      <c r="J39" s="655"/>
      <c r="K39" s="655"/>
      <c r="L39" s="655"/>
      <c r="M39" s="655"/>
      <c r="N39" s="655"/>
      <c r="O39" s="655"/>
      <c r="P39" s="655"/>
      <c r="Q39" s="656"/>
      <c r="R39" s="657" t="s">
        <v>241</v>
      </c>
      <c r="S39" s="658"/>
      <c r="T39" s="658"/>
      <c r="U39" s="658"/>
      <c r="V39" s="658"/>
      <c r="W39" s="658"/>
      <c r="X39" s="658"/>
      <c r="Y39" s="659"/>
      <c r="Z39" s="695" t="s">
        <v>131</v>
      </c>
      <c r="AA39" s="695"/>
      <c r="AB39" s="695"/>
      <c r="AC39" s="695"/>
      <c r="AD39" s="696" t="s">
        <v>241</v>
      </c>
      <c r="AE39" s="696"/>
      <c r="AF39" s="696"/>
      <c r="AG39" s="696"/>
      <c r="AH39" s="696"/>
      <c r="AI39" s="696"/>
      <c r="AJ39" s="696"/>
      <c r="AK39" s="696"/>
      <c r="AL39" s="660" t="s">
        <v>131</v>
      </c>
      <c r="AM39" s="661"/>
      <c r="AN39" s="661"/>
      <c r="AO39" s="697"/>
      <c r="AQ39" s="690" t="s">
        <v>347</v>
      </c>
      <c r="AR39" s="691"/>
      <c r="AS39" s="691"/>
      <c r="AT39" s="691"/>
      <c r="AU39" s="691"/>
      <c r="AV39" s="691"/>
      <c r="AW39" s="691"/>
      <c r="AX39" s="691"/>
      <c r="AY39" s="692"/>
      <c r="AZ39" s="657" t="s">
        <v>239</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2234</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303739</v>
      </c>
      <c r="CS39" s="670"/>
      <c r="CT39" s="670"/>
      <c r="CU39" s="670"/>
      <c r="CV39" s="670"/>
      <c r="CW39" s="670"/>
      <c r="CX39" s="670"/>
      <c r="CY39" s="671"/>
      <c r="CZ39" s="660">
        <v>3.8</v>
      </c>
      <c r="DA39" s="672"/>
      <c r="DB39" s="672"/>
      <c r="DC39" s="673"/>
      <c r="DD39" s="663">
        <v>189095</v>
      </c>
      <c r="DE39" s="670"/>
      <c r="DF39" s="670"/>
      <c r="DG39" s="670"/>
      <c r="DH39" s="670"/>
      <c r="DI39" s="670"/>
      <c r="DJ39" s="670"/>
      <c r="DK39" s="671"/>
      <c r="DL39" s="663" t="s">
        <v>241</v>
      </c>
      <c r="DM39" s="670"/>
      <c r="DN39" s="670"/>
      <c r="DO39" s="670"/>
      <c r="DP39" s="670"/>
      <c r="DQ39" s="670"/>
      <c r="DR39" s="670"/>
      <c r="DS39" s="670"/>
      <c r="DT39" s="670"/>
      <c r="DU39" s="670"/>
      <c r="DV39" s="671"/>
      <c r="DW39" s="660" t="s">
        <v>131</v>
      </c>
      <c r="DX39" s="672"/>
      <c r="DY39" s="672"/>
      <c r="DZ39" s="672"/>
      <c r="EA39" s="672"/>
      <c r="EB39" s="672"/>
      <c r="EC39" s="684"/>
    </row>
    <row r="40" spans="2:133" ht="11.25" customHeight="1" x14ac:dyDescent="0.15">
      <c r="B40" s="654" t="s">
        <v>350</v>
      </c>
      <c r="C40" s="655"/>
      <c r="D40" s="655"/>
      <c r="E40" s="655"/>
      <c r="F40" s="655"/>
      <c r="G40" s="655"/>
      <c r="H40" s="655"/>
      <c r="I40" s="655"/>
      <c r="J40" s="655"/>
      <c r="K40" s="655"/>
      <c r="L40" s="655"/>
      <c r="M40" s="655"/>
      <c r="N40" s="655"/>
      <c r="O40" s="655"/>
      <c r="P40" s="655"/>
      <c r="Q40" s="656"/>
      <c r="R40" s="657">
        <v>42671</v>
      </c>
      <c r="S40" s="658"/>
      <c r="T40" s="658"/>
      <c r="U40" s="658"/>
      <c r="V40" s="658"/>
      <c r="W40" s="658"/>
      <c r="X40" s="658"/>
      <c r="Y40" s="659"/>
      <c r="Z40" s="695">
        <v>0.5</v>
      </c>
      <c r="AA40" s="695"/>
      <c r="AB40" s="695"/>
      <c r="AC40" s="695"/>
      <c r="AD40" s="696" t="s">
        <v>131</v>
      </c>
      <c r="AE40" s="696"/>
      <c r="AF40" s="696"/>
      <c r="AG40" s="696"/>
      <c r="AH40" s="696"/>
      <c r="AI40" s="696"/>
      <c r="AJ40" s="696"/>
      <c r="AK40" s="696"/>
      <c r="AL40" s="660" t="s">
        <v>239</v>
      </c>
      <c r="AM40" s="661"/>
      <c r="AN40" s="661"/>
      <c r="AO40" s="697"/>
      <c r="AQ40" s="690" t="s">
        <v>351</v>
      </c>
      <c r="AR40" s="691"/>
      <c r="AS40" s="691"/>
      <c r="AT40" s="691"/>
      <c r="AU40" s="691"/>
      <c r="AV40" s="691"/>
      <c r="AW40" s="691"/>
      <c r="AX40" s="691"/>
      <c r="AY40" s="692"/>
      <c r="AZ40" s="657" t="s">
        <v>239</v>
      </c>
      <c r="BA40" s="658"/>
      <c r="BB40" s="658"/>
      <c r="BC40" s="658"/>
      <c r="BD40" s="670"/>
      <c r="BE40" s="670"/>
      <c r="BF40" s="693"/>
      <c r="BG40" s="698" t="s">
        <v>352</v>
      </c>
      <c r="BH40" s="699"/>
      <c r="BI40" s="699"/>
      <c r="BJ40" s="699"/>
      <c r="BK40" s="699"/>
      <c r="BL40" s="219"/>
      <c r="BM40" s="655" t="s">
        <v>353</v>
      </c>
      <c r="BN40" s="655"/>
      <c r="BO40" s="655"/>
      <c r="BP40" s="655"/>
      <c r="BQ40" s="655"/>
      <c r="BR40" s="655"/>
      <c r="BS40" s="655"/>
      <c r="BT40" s="655"/>
      <c r="BU40" s="656"/>
      <c r="BV40" s="657">
        <v>89</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10144</v>
      </c>
      <c r="CS40" s="658"/>
      <c r="CT40" s="658"/>
      <c r="CU40" s="658"/>
      <c r="CV40" s="658"/>
      <c r="CW40" s="658"/>
      <c r="CX40" s="658"/>
      <c r="CY40" s="659"/>
      <c r="CZ40" s="660">
        <v>0.1</v>
      </c>
      <c r="DA40" s="672"/>
      <c r="DB40" s="672"/>
      <c r="DC40" s="673"/>
      <c r="DD40" s="663" t="s">
        <v>241</v>
      </c>
      <c r="DE40" s="658"/>
      <c r="DF40" s="658"/>
      <c r="DG40" s="658"/>
      <c r="DH40" s="658"/>
      <c r="DI40" s="658"/>
      <c r="DJ40" s="658"/>
      <c r="DK40" s="659"/>
      <c r="DL40" s="663" t="s">
        <v>131</v>
      </c>
      <c r="DM40" s="658"/>
      <c r="DN40" s="658"/>
      <c r="DO40" s="658"/>
      <c r="DP40" s="658"/>
      <c r="DQ40" s="658"/>
      <c r="DR40" s="658"/>
      <c r="DS40" s="658"/>
      <c r="DT40" s="658"/>
      <c r="DU40" s="658"/>
      <c r="DV40" s="659"/>
      <c r="DW40" s="660" t="s">
        <v>131</v>
      </c>
      <c r="DX40" s="672"/>
      <c r="DY40" s="672"/>
      <c r="DZ40" s="672"/>
      <c r="EA40" s="672"/>
      <c r="EB40" s="672"/>
      <c r="EC40" s="684"/>
    </row>
    <row r="41" spans="2:133" ht="11.25" customHeight="1" x14ac:dyDescent="0.15">
      <c r="B41" s="638" t="s">
        <v>355</v>
      </c>
      <c r="C41" s="639"/>
      <c r="D41" s="639"/>
      <c r="E41" s="639"/>
      <c r="F41" s="639"/>
      <c r="G41" s="639"/>
      <c r="H41" s="639"/>
      <c r="I41" s="639"/>
      <c r="J41" s="639"/>
      <c r="K41" s="639"/>
      <c r="L41" s="639"/>
      <c r="M41" s="639"/>
      <c r="N41" s="639"/>
      <c r="O41" s="639"/>
      <c r="P41" s="639"/>
      <c r="Q41" s="640"/>
      <c r="R41" s="641">
        <v>8543193</v>
      </c>
      <c r="S41" s="682"/>
      <c r="T41" s="682"/>
      <c r="U41" s="682"/>
      <c r="V41" s="682"/>
      <c r="W41" s="682"/>
      <c r="X41" s="682"/>
      <c r="Y41" s="685"/>
      <c r="Z41" s="686">
        <v>100</v>
      </c>
      <c r="AA41" s="686"/>
      <c r="AB41" s="686"/>
      <c r="AC41" s="686"/>
      <c r="AD41" s="687">
        <v>4460132</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122632</v>
      </c>
      <c r="BA41" s="658"/>
      <c r="BB41" s="658"/>
      <c r="BC41" s="658"/>
      <c r="BD41" s="670"/>
      <c r="BE41" s="670"/>
      <c r="BF41" s="693"/>
      <c r="BG41" s="698"/>
      <c r="BH41" s="699"/>
      <c r="BI41" s="699"/>
      <c r="BJ41" s="699"/>
      <c r="BK41" s="699"/>
      <c r="BL41" s="219"/>
      <c r="BM41" s="655" t="s">
        <v>357</v>
      </c>
      <c r="BN41" s="655"/>
      <c r="BO41" s="655"/>
      <c r="BP41" s="655"/>
      <c r="BQ41" s="655"/>
      <c r="BR41" s="655"/>
      <c r="BS41" s="655"/>
      <c r="BT41" s="655"/>
      <c r="BU41" s="656"/>
      <c r="BV41" s="657" t="s">
        <v>131</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131</v>
      </c>
      <c r="CS41" s="670"/>
      <c r="CT41" s="670"/>
      <c r="CU41" s="670"/>
      <c r="CV41" s="670"/>
      <c r="CW41" s="670"/>
      <c r="CX41" s="670"/>
      <c r="CY41" s="671"/>
      <c r="CZ41" s="660" t="s">
        <v>131</v>
      </c>
      <c r="DA41" s="672"/>
      <c r="DB41" s="672"/>
      <c r="DC41" s="673"/>
      <c r="DD41" s="663" t="s">
        <v>131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359</v>
      </c>
      <c r="AR42" s="703"/>
      <c r="AS42" s="703"/>
      <c r="AT42" s="703"/>
      <c r="AU42" s="703"/>
      <c r="AV42" s="703"/>
      <c r="AW42" s="703"/>
      <c r="AX42" s="703"/>
      <c r="AY42" s="704"/>
      <c r="AZ42" s="641">
        <v>645615</v>
      </c>
      <c r="BA42" s="682"/>
      <c r="BB42" s="682"/>
      <c r="BC42" s="682"/>
      <c r="BD42" s="642"/>
      <c r="BE42" s="642"/>
      <c r="BF42" s="705"/>
      <c r="BG42" s="700"/>
      <c r="BH42" s="701"/>
      <c r="BI42" s="701"/>
      <c r="BJ42" s="701"/>
      <c r="BK42" s="701"/>
      <c r="BL42" s="220"/>
      <c r="BM42" s="639" t="s">
        <v>360</v>
      </c>
      <c r="BN42" s="639"/>
      <c r="BO42" s="639"/>
      <c r="BP42" s="639"/>
      <c r="BQ42" s="639"/>
      <c r="BR42" s="639"/>
      <c r="BS42" s="639"/>
      <c r="BT42" s="639"/>
      <c r="BU42" s="640"/>
      <c r="BV42" s="641">
        <v>480</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1520663</v>
      </c>
      <c r="CS42" s="670"/>
      <c r="CT42" s="670"/>
      <c r="CU42" s="670"/>
      <c r="CV42" s="670"/>
      <c r="CW42" s="670"/>
      <c r="CX42" s="670"/>
      <c r="CY42" s="671"/>
      <c r="CZ42" s="660">
        <v>19.2</v>
      </c>
      <c r="DA42" s="672"/>
      <c r="DB42" s="672"/>
      <c r="DC42" s="673"/>
      <c r="DD42" s="663">
        <v>402371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0" t="s">
        <v>362</v>
      </c>
      <c r="CD43" s="654" t="s">
        <v>363</v>
      </c>
      <c r="CE43" s="655"/>
      <c r="CF43" s="655"/>
      <c r="CG43" s="655"/>
      <c r="CH43" s="655"/>
      <c r="CI43" s="655"/>
      <c r="CJ43" s="655"/>
      <c r="CK43" s="655"/>
      <c r="CL43" s="655"/>
      <c r="CM43" s="655"/>
      <c r="CN43" s="655"/>
      <c r="CO43" s="655"/>
      <c r="CP43" s="655"/>
      <c r="CQ43" s="656"/>
      <c r="CR43" s="657">
        <v>31638</v>
      </c>
      <c r="CS43" s="670"/>
      <c r="CT43" s="670"/>
      <c r="CU43" s="670"/>
      <c r="CV43" s="670"/>
      <c r="CW43" s="670"/>
      <c r="CX43" s="670"/>
      <c r="CY43" s="671"/>
      <c r="CZ43" s="660">
        <v>0.4</v>
      </c>
      <c r="DA43" s="672"/>
      <c r="DB43" s="672"/>
      <c r="DC43" s="673"/>
      <c r="DD43" s="663">
        <v>31638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365</v>
      </c>
      <c r="CG44" s="655"/>
      <c r="CH44" s="655"/>
      <c r="CI44" s="655"/>
      <c r="CJ44" s="655"/>
      <c r="CK44" s="655"/>
      <c r="CL44" s="655"/>
      <c r="CM44" s="655"/>
      <c r="CN44" s="655"/>
      <c r="CO44" s="655"/>
      <c r="CP44" s="655"/>
      <c r="CQ44" s="656"/>
      <c r="CR44" s="657">
        <v>1188437</v>
      </c>
      <c r="CS44" s="658"/>
      <c r="CT44" s="658"/>
      <c r="CU44" s="658"/>
      <c r="CV44" s="658"/>
      <c r="CW44" s="658"/>
      <c r="CX44" s="658"/>
      <c r="CY44" s="659"/>
      <c r="CZ44" s="660">
        <v>15</v>
      </c>
      <c r="DA44" s="661"/>
      <c r="DB44" s="661"/>
      <c r="DC44" s="662"/>
      <c r="DD44" s="663">
        <v>324153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714823</v>
      </c>
      <c r="CS45" s="670"/>
      <c r="CT45" s="670"/>
      <c r="CU45" s="670"/>
      <c r="CV45" s="670"/>
      <c r="CW45" s="670"/>
      <c r="CX45" s="670"/>
      <c r="CY45" s="671"/>
      <c r="CZ45" s="660">
        <v>9</v>
      </c>
      <c r="DA45" s="672"/>
      <c r="DB45" s="672"/>
      <c r="DC45" s="673"/>
      <c r="DD45" s="663">
        <v>58260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1"/>
      <c r="CD46" s="678"/>
      <c r="CE46" s="679"/>
      <c r="CF46" s="654" t="s">
        <v>368</v>
      </c>
      <c r="CG46" s="655"/>
      <c r="CH46" s="655"/>
      <c r="CI46" s="655"/>
      <c r="CJ46" s="655"/>
      <c r="CK46" s="655"/>
      <c r="CL46" s="655"/>
      <c r="CM46" s="655"/>
      <c r="CN46" s="655"/>
      <c r="CO46" s="655"/>
      <c r="CP46" s="655"/>
      <c r="CQ46" s="656"/>
      <c r="CR46" s="657">
        <v>440139</v>
      </c>
      <c r="CS46" s="658"/>
      <c r="CT46" s="658"/>
      <c r="CU46" s="658"/>
      <c r="CV46" s="658"/>
      <c r="CW46" s="658"/>
      <c r="CX46" s="658"/>
      <c r="CY46" s="659"/>
      <c r="CZ46" s="660">
        <v>5.6</v>
      </c>
      <c r="DA46" s="661"/>
      <c r="DB46" s="661"/>
      <c r="DC46" s="662"/>
      <c r="DD46" s="663">
        <v>264608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1"/>
      <c r="CD47" s="678"/>
      <c r="CE47" s="679"/>
      <c r="CF47" s="654" t="s">
        <v>369</v>
      </c>
      <c r="CG47" s="655"/>
      <c r="CH47" s="655"/>
      <c r="CI47" s="655"/>
      <c r="CJ47" s="655"/>
      <c r="CK47" s="655"/>
      <c r="CL47" s="655"/>
      <c r="CM47" s="655"/>
      <c r="CN47" s="655"/>
      <c r="CO47" s="655"/>
      <c r="CP47" s="655"/>
      <c r="CQ47" s="656"/>
      <c r="CR47" s="657">
        <v>332226</v>
      </c>
      <c r="CS47" s="670"/>
      <c r="CT47" s="670"/>
      <c r="CU47" s="670"/>
      <c r="CV47" s="670"/>
      <c r="CW47" s="670"/>
      <c r="CX47" s="670"/>
      <c r="CY47" s="671"/>
      <c r="CZ47" s="660">
        <v>4.2</v>
      </c>
      <c r="DA47" s="672"/>
      <c r="DB47" s="672"/>
      <c r="DC47" s="673"/>
      <c r="DD47" s="663">
        <v>78218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1"/>
      <c r="CD48" s="680"/>
      <c r="CE48" s="681"/>
      <c r="CF48" s="654" t="s">
        <v>370</v>
      </c>
      <c r="CG48" s="655"/>
      <c r="CH48" s="655"/>
      <c r="CI48" s="655"/>
      <c r="CJ48" s="655"/>
      <c r="CK48" s="655"/>
      <c r="CL48" s="655"/>
      <c r="CM48" s="655"/>
      <c r="CN48" s="655"/>
      <c r="CO48" s="655"/>
      <c r="CP48" s="655"/>
      <c r="CQ48" s="656"/>
      <c r="CR48" s="657" t="s">
        <v>131</v>
      </c>
      <c r="CS48" s="658"/>
      <c r="CT48" s="658"/>
      <c r="CU48" s="658"/>
      <c r="CV48" s="658"/>
      <c r="CW48" s="658"/>
      <c r="CX48" s="658"/>
      <c r="CY48" s="659"/>
      <c r="CZ48" s="660" t="s">
        <v>131</v>
      </c>
      <c r="DA48" s="661"/>
      <c r="DB48" s="661"/>
      <c r="DC48" s="662"/>
      <c r="DD48" s="663" t="s">
        <v>131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1"/>
      <c r="CD49" s="638" t="s">
        <v>371</v>
      </c>
      <c r="CE49" s="639"/>
      <c r="CF49" s="639"/>
      <c r="CG49" s="639"/>
      <c r="CH49" s="639"/>
      <c r="CI49" s="639"/>
      <c r="CJ49" s="639"/>
      <c r="CK49" s="639"/>
      <c r="CL49" s="639"/>
      <c r="CM49" s="639"/>
      <c r="CN49" s="639"/>
      <c r="CO49" s="639"/>
      <c r="CP49" s="639"/>
      <c r="CQ49" s="640"/>
      <c r="CR49" s="641">
        <v>7925204</v>
      </c>
      <c r="CS49" s="642"/>
      <c r="CT49" s="642"/>
      <c r="CU49" s="642"/>
      <c r="CV49" s="642"/>
      <c r="CW49" s="642"/>
      <c r="CX49" s="642"/>
      <c r="CY49" s="643"/>
      <c r="CZ49" s="644">
        <v>100</v>
      </c>
      <c r="DA49" s="645"/>
      <c r="DB49" s="645"/>
      <c r="DC49" s="646"/>
      <c r="DD49" s="647">
        <v>5234584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bClO7sORX/Od1eZXJrrC26HxkBCXGaqB0t76y+82rnY6XK42md3EPIDve8Xj3zGEEyGjvJPROWSYLiUxeLaGAA==" saltValue="k6ZoH49sqFj0nVlQF7iL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7" t="s">
        <v>373</v>
      </c>
      <c r="DK2" s="1128"/>
      <c r="DL2" s="1128"/>
      <c r="DM2" s="1128"/>
      <c r="DN2" s="1128"/>
      <c r="DO2" s="1129"/>
      <c r="DP2" s="224"/>
      <c r="DQ2" s="1127" t="s">
        <v>374</v>
      </c>
      <c r="DR2" s="1128"/>
      <c r="DS2" s="1128"/>
      <c r="DT2" s="1128"/>
      <c r="DU2" s="1128"/>
      <c r="DV2" s="1128"/>
      <c r="DW2" s="1128"/>
      <c r="DX2" s="1128"/>
      <c r="DY2" s="1128"/>
      <c r="DZ2" s="112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28"/>
      <c r="BA4" s="228"/>
      <c r="BB4" s="228"/>
      <c r="BC4" s="228"/>
      <c r="BD4" s="228"/>
      <c r="BE4" s="229"/>
      <c r="BF4" s="229"/>
      <c r="BG4" s="229"/>
      <c r="BH4" s="229"/>
      <c r="BI4" s="229"/>
      <c r="BJ4" s="229"/>
      <c r="BK4" s="229"/>
      <c r="BL4" s="229"/>
      <c r="BM4" s="229"/>
      <c r="BN4" s="229"/>
      <c r="BO4" s="229"/>
      <c r="BP4" s="229"/>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0"/>
    </row>
    <row r="5" spans="1:131" s="231" customFormat="1" ht="26.25" customHeight="1" x14ac:dyDescent="0.15">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28"/>
      <c r="BA5" s="228"/>
      <c r="BB5" s="228"/>
      <c r="BC5" s="228"/>
      <c r="BD5" s="228"/>
      <c r="BE5" s="229"/>
      <c r="BF5" s="229"/>
      <c r="BG5" s="229"/>
      <c r="BH5" s="229"/>
      <c r="BI5" s="229"/>
      <c r="BJ5" s="229"/>
      <c r="BK5" s="229"/>
      <c r="BL5" s="229"/>
      <c r="BM5" s="229"/>
      <c r="BN5" s="229"/>
      <c r="BO5" s="229"/>
      <c r="BP5" s="229"/>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0"/>
    </row>
    <row r="6" spans="1:131" s="231"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28"/>
      <c r="BA6" s="228"/>
      <c r="BB6" s="228"/>
      <c r="BC6" s="228"/>
      <c r="BD6" s="228"/>
      <c r="BE6" s="229"/>
      <c r="BF6" s="229"/>
      <c r="BG6" s="229"/>
      <c r="BH6" s="229"/>
      <c r="BI6" s="229"/>
      <c r="BJ6" s="229"/>
      <c r="BK6" s="229"/>
      <c r="BL6" s="229"/>
      <c r="BM6" s="229"/>
      <c r="BN6" s="229"/>
      <c r="BO6" s="229"/>
      <c r="BP6" s="229"/>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0"/>
    </row>
    <row r="7" spans="1:131" s="231" customFormat="1" ht="26.25" customHeight="1" thickTop="1" x14ac:dyDescent="0.15">
      <c r="A7" s="232">
        <v>1</v>
      </c>
      <c r="B7" s="1083" t="s">
        <v>394</v>
      </c>
      <c r="C7" s="1084"/>
      <c r="D7" s="1084"/>
      <c r="E7" s="1084"/>
      <c r="F7" s="1084"/>
      <c r="G7" s="1084"/>
      <c r="H7" s="1084"/>
      <c r="I7" s="1084"/>
      <c r="J7" s="1084"/>
      <c r="K7" s="1084"/>
      <c r="L7" s="1084"/>
      <c r="M7" s="1084"/>
      <c r="N7" s="1084"/>
      <c r="O7" s="1084"/>
      <c r="P7" s="1085"/>
      <c r="Q7" s="1138">
        <v>8543</v>
      </c>
      <c r="R7" s="1139"/>
      <c r="S7" s="1139"/>
      <c r="T7" s="1139"/>
      <c r="U7" s="1139"/>
      <c r="V7" s="1139">
        <v>7925</v>
      </c>
      <c r="W7" s="1139"/>
      <c r="X7" s="1139"/>
      <c r="Y7" s="1139"/>
      <c r="Z7" s="1139"/>
      <c r="AA7" s="1139">
        <v>618</v>
      </c>
      <c r="AB7" s="1139"/>
      <c r="AC7" s="1139"/>
      <c r="AD7" s="1139"/>
      <c r="AE7" s="1140"/>
      <c r="AF7" s="1141">
        <v>238</v>
      </c>
      <c r="AG7" s="1142"/>
      <c r="AH7" s="1142"/>
      <c r="AI7" s="1142"/>
      <c r="AJ7" s="1143"/>
      <c r="AK7" s="1144">
        <v>7</v>
      </c>
      <c r="AL7" s="1145"/>
      <c r="AM7" s="1145"/>
      <c r="AN7" s="1145"/>
      <c r="AO7" s="1145"/>
      <c r="AP7" s="1145">
        <v>7786</v>
      </c>
      <c r="AQ7" s="1145"/>
      <c r="AR7" s="1145"/>
      <c r="AS7" s="1145"/>
      <c r="AT7" s="1145"/>
      <c r="AU7" s="1146"/>
      <c r="AV7" s="1146"/>
      <c r="AW7" s="1146"/>
      <c r="AX7" s="1146"/>
      <c r="AY7" s="1147"/>
      <c r="AZ7" s="228"/>
      <c r="BA7" s="228"/>
      <c r="BB7" s="228"/>
      <c r="BC7" s="228"/>
      <c r="BD7" s="228"/>
      <c r="BE7" s="229"/>
      <c r="BF7" s="229"/>
      <c r="BG7" s="229"/>
      <c r="BH7" s="229"/>
      <c r="BI7" s="229"/>
      <c r="BJ7" s="229"/>
      <c r="BK7" s="229"/>
      <c r="BL7" s="229"/>
      <c r="BM7" s="229"/>
      <c r="BN7" s="229"/>
      <c r="BO7" s="229"/>
      <c r="BP7" s="229"/>
      <c r="BQ7" s="232">
        <v>1</v>
      </c>
      <c r="BR7" s="233"/>
      <c r="BS7" s="1135" t="s">
        <v>593</v>
      </c>
      <c r="BT7" s="1136"/>
      <c r="BU7" s="1136"/>
      <c r="BV7" s="1136"/>
      <c r="BW7" s="1136"/>
      <c r="BX7" s="1136"/>
      <c r="BY7" s="1136"/>
      <c r="BZ7" s="1136"/>
      <c r="CA7" s="1136"/>
      <c r="CB7" s="1136"/>
      <c r="CC7" s="1136"/>
      <c r="CD7" s="1136"/>
      <c r="CE7" s="1136"/>
      <c r="CF7" s="1136"/>
      <c r="CG7" s="1148"/>
      <c r="CH7" s="1132">
        <v>-3</v>
      </c>
      <c r="CI7" s="1133"/>
      <c r="CJ7" s="1133"/>
      <c r="CK7" s="1133"/>
      <c r="CL7" s="1134"/>
      <c r="CM7" s="1132">
        <v>12</v>
      </c>
      <c r="CN7" s="1133"/>
      <c r="CO7" s="1133"/>
      <c r="CP7" s="1133"/>
      <c r="CQ7" s="1134"/>
      <c r="CR7" s="1132">
        <v>0</v>
      </c>
      <c r="CS7" s="1133"/>
      <c r="CT7" s="1133"/>
      <c r="CU7" s="1133"/>
      <c r="CV7" s="1134"/>
      <c r="CW7" s="1132">
        <v>2</v>
      </c>
      <c r="CX7" s="1133"/>
      <c r="CY7" s="1133"/>
      <c r="CZ7" s="1133"/>
      <c r="DA7" s="1134"/>
      <c r="DB7" s="1132">
        <v>0</v>
      </c>
      <c r="DC7" s="1133"/>
      <c r="DD7" s="1133"/>
      <c r="DE7" s="1133"/>
      <c r="DF7" s="1134"/>
      <c r="DG7" s="1132" t="s">
        <v>582</v>
      </c>
      <c r="DH7" s="1133"/>
      <c r="DI7" s="1133"/>
      <c r="DJ7" s="1133"/>
      <c r="DK7" s="1134"/>
      <c r="DL7" s="1132" t="s">
        <v>582</v>
      </c>
      <c r="DM7" s="1133"/>
      <c r="DN7" s="1133"/>
      <c r="DO7" s="1133"/>
      <c r="DP7" s="1134"/>
      <c r="DQ7" s="1132" t="s">
        <v>582</v>
      </c>
      <c r="DR7" s="1133"/>
      <c r="DS7" s="1133"/>
      <c r="DT7" s="1133"/>
      <c r="DU7" s="1134"/>
      <c r="DV7" s="1135"/>
      <c r="DW7" s="1136"/>
      <c r="DX7" s="1136"/>
      <c r="DY7" s="1136"/>
      <c r="DZ7" s="1137"/>
      <c r="EA7" s="230"/>
    </row>
    <row r="8" spans="1:131" s="231" customFormat="1" ht="26.25" customHeight="1" x14ac:dyDescent="0.15">
      <c r="A8" s="234">
        <v>2</v>
      </c>
      <c r="B8" s="1066" t="s">
        <v>395</v>
      </c>
      <c r="C8" s="1067"/>
      <c r="D8" s="1067"/>
      <c r="E8" s="1067"/>
      <c r="F8" s="1067"/>
      <c r="G8" s="1067"/>
      <c r="H8" s="1067"/>
      <c r="I8" s="1067"/>
      <c r="J8" s="1067"/>
      <c r="K8" s="1067"/>
      <c r="L8" s="1067"/>
      <c r="M8" s="1067"/>
      <c r="N8" s="1067"/>
      <c r="O8" s="1067"/>
      <c r="P8" s="1068"/>
      <c r="Q8" s="1074">
        <v>0</v>
      </c>
      <c r="R8" s="1075"/>
      <c r="S8" s="1075"/>
      <c r="T8" s="1075"/>
      <c r="U8" s="1075"/>
      <c r="V8" s="1075">
        <v>0</v>
      </c>
      <c r="W8" s="1075"/>
      <c r="X8" s="1075"/>
      <c r="Y8" s="1075"/>
      <c r="Z8" s="1075"/>
      <c r="AA8" s="1075">
        <v>0</v>
      </c>
      <c r="AB8" s="1075"/>
      <c r="AC8" s="1075"/>
      <c r="AD8" s="1075"/>
      <c r="AE8" s="1076"/>
      <c r="AF8" s="1071">
        <v>0</v>
      </c>
      <c r="AG8" s="1072"/>
      <c r="AH8" s="1072"/>
      <c r="AI8" s="1072"/>
      <c r="AJ8" s="1073"/>
      <c r="AK8" s="1116" t="s">
        <v>582</v>
      </c>
      <c r="AL8" s="1117"/>
      <c r="AM8" s="1117"/>
      <c r="AN8" s="1117"/>
      <c r="AO8" s="1117"/>
      <c r="AP8" s="1117" t="s">
        <v>582</v>
      </c>
      <c r="AQ8" s="1117"/>
      <c r="AR8" s="1117"/>
      <c r="AS8" s="1117"/>
      <c r="AT8" s="1117"/>
      <c r="AU8" s="1118"/>
      <c r="AV8" s="1118"/>
      <c r="AW8" s="1118"/>
      <c r="AX8" s="1118"/>
      <c r="AY8" s="1119"/>
      <c r="AZ8" s="228"/>
      <c r="BA8" s="228"/>
      <c r="BB8" s="228"/>
      <c r="BC8" s="228"/>
      <c r="BD8" s="228"/>
      <c r="BE8" s="229"/>
      <c r="BF8" s="229"/>
      <c r="BG8" s="229"/>
      <c r="BH8" s="229"/>
      <c r="BI8" s="229"/>
      <c r="BJ8" s="229"/>
      <c r="BK8" s="229"/>
      <c r="BL8" s="229"/>
      <c r="BM8" s="229"/>
      <c r="BN8" s="229"/>
      <c r="BO8" s="229"/>
      <c r="BP8" s="229"/>
      <c r="BQ8" s="234">
        <v>2</v>
      </c>
      <c r="BR8" s="235"/>
      <c r="BS8" s="1028" t="s">
        <v>594</v>
      </c>
      <c r="BT8" s="1029"/>
      <c r="BU8" s="1029"/>
      <c r="BV8" s="1029"/>
      <c r="BW8" s="1029"/>
      <c r="BX8" s="1029"/>
      <c r="BY8" s="1029"/>
      <c r="BZ8" s="1029"/>
      <c r="CA8" s="1029"/>
      <c r="CB8" s="1029"/>
      <c r="CC8" s="1029"/>
      <c r="CD8" s="1029"/>
      <c r="CE8" s="1029"/>
      <c r="CF8" s="1029"/>
      <c r="CG8" s="1050"/>
      <c r="CH8" s="1025">
        <v>0</v>
      </c>
      <c r="CI8" s="1026"/>
      <c r="CJ8" s="1026"/>
      <c r="CK8" s="1026"/>
      <c r="CL8" s="1027"/>
      <c r="CM8" s="1025">
        <v>10</v>
      </c>
      <c r="CN8" s="1026"/>
      <c r="CO8" s="1026"/>
      <c r="CP8" s="1026"/>
      <c r="CQ8" s="1027"/>
      <c r="CR8" s="1025">
        <v>10</v>
      </c>
      <c r="CS8" s="1026"/>
      <c r="CT8" s="1026"/>
      <c r="CU8" s="1026"/>
      <c r="CV8" s="1027"/>
      <c r="CW8" s="1025">
        <v>6</v>
      </c>
      <c r="CX8" s="1026"/>
      <c r="CY8" s="1026"/>
      <c r="CZ8" s="1026"/>
      <c r="DA8" s="1027"/>
      <c r="DB8" s="1025">
        <v>0</v>
      </c>
      <c r="DC8" s="1026"/>
      <c r="DD8" s="1026"/>
      <c r="DE8" s="1026"/>
      <c r="DF8" s="1027"/>
      <c r="DG8" s="1025" t="s">
        <v>582</v>
      </c>
      <c r="DH8" s="1026"/>
      <c r="DI8" s="1026"/>
      <c r="DJ8" s="1026"/>
      <c r="DK8" s="1027"/>
      <c r="DL8" s="1025" t="s">
        <v>582</v>
      </c>
      <c r="DM8" s="1026"/>
      <c r="DN8" s="1026"/>
      <c r="DO8" s="1026"/>
      <c r="DP8" s="1027"/>
      <c r="DQ8" s="1025" t="s">
        <v>582</v>
      </c>
      <c r="DR8" s="1026"/>
      <c r="DS8" s="1026"/>
      <c r="DT8" s="1026"/>
      <c r="DU8" s="1027"/>
      <c r="DV8" s="1028"/>
      <c r="DW8" s="1029"/>
      <c r="DX8" s="1029"/>
      <c r="DY8" s="1029"/>
      <c r="DZ8" s="1030"/>
      <c r="EA8" s="230"/>
    </row>
    <row r="9" spans="1:131" s="231" customFormat="1" ht="26.25" customHeight="1" x14ac:dyDescent="0.15">
      <c r="A9" s="234">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28"/>
      <c r="BA9" s="228"/>
      <c r="BB9" s="228"/>
      <c r="BC9" s="228"/>
      <c r="BD9" s="228"/>
      <c r="BE9" s="229"/>
      <c r="BF9" s="229"/>
      <c r="BG9" s="229"/>
      <c r="BH9" s="229"/>
      <c r="BI9" s="229"/>
      <c r="BJ9" s="229"/>
      <c r="BK9" s="229"/>
      <c r="BL9" s="229"/>
      <c r="BM9" s="229"/>
      <c r="BN9" s="229"/>
      <c r="BO9" s="229"/>
      <c r="BP9" s="229"/>
      <c r="BQ9" s="234">
        <v>3</v>
      </c>
      <c r="BR9" s="235"/>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0"/>
    </row>
    <row r="10" spans="1:131" s="231" customFormat="1" ht="26.25" customHeight="1" x14ac:dyDescent="0.15">
      <c r="A10" s="234">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28"/>
      <c r="BA10" s="228"/>
      <c r="BB10" s="228"/>
      <c r="BC10" s="228"/>
      <c r="BD10" s="228"/>
      <c r="BE10" s="229"/>
      <c r="BF10" s="229"/>
      <c r="BG10" s="229"/>
      <c r="BH10" s="229"/>
      <c r="BI10" s="229"/>
      <c r="BJ10" s="229"/>
      <c r="BK10" s="229"/>
      <c r="BL10" s="229"/>
      <c r="BM10" s="229"/>
      <c r="BN10" s="229"/>
      <c r="BO10" s="229"/>
      <c r="BP10" s="229"/>
      <c r="BQ10" s="234">
        <v>4</v>
      </c>
      <c r="BR10" s="235"/>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0"/>
    </row>
    <row r="11" spans="1:131" s="231" customFormat="1" ht="26.25" customHeight="1" x14ac:dyDescent="0.15">
      <c r="A11" s="234">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28"/>
      <c r="BA11" s="228"/>
      <c r="BB11" s="228"/>
      <c r="BC11" s="228"/>
      <c r="BD11" s="228"/>
      <c r="BE11" s="229"/>
      <c r="BF11" s="229"/>
      <c r="BG11" s="229"/>
      <c r="BH11" s="229"/>
      <c r="BI11" s="229"/>
      <c r="BJ11" s="229"/>
      <c r="BK11" s="229"/>
      <c r="BL11" s="229"/>
      <c r="BM11" s="229"/>
      <c r="BN11" s="229"/>
      <c r="BO11" s="229"/>
      <c r="BP11" s="229"/>
      <c r="BQ11" s="234">
        <v>5</v>
      </c>
      <c r="BR11" s="235"/>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0"/>
    </row>
    <row r="12" spans="1:131" s="231" customFormat="1" ht="26.25" customHeight="1" x14ac:dyDescent="0.15">
      <c r="A12" s="234">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28"/>
      <c r="BA12" s="228"/>
      <c r="BB12" s="228"/>
      <c r="BC12" s="228"/>
      <c r="BD12" s="228"/>
      <c r="BE12" s="229"/>
      <c r="BF12" s="229"/>
      <c r="BG12" s="229"/>
      <c r="BH12" s="229"/>
      <c r="BI12" s="229"/>
      <c r="BJ12" s="229"/>
      <c r="BK12" s="229"/>
      <c r="BL12" s="229"/>
      <c r="BM12" s="229"/>
      <c r="BN12" s="229"/>
      <c r="BO12" s="229"/>
      <c r="BP12" s="229"/>
      <c r="BQ12" s="234">
        <v>6</v>
      </c>
      <c r="BR12" s="235"/>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0"/>
    </row>
    <row r="13" spans="1:131" s="231" customFormat="1" ht="26.25" customHeight="1" x14ac:dyDescent="0.15">
      <c r="A13" s="234">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28"/>
      <c r="BA13" s="228"/>
      <c r="BB13" s="228"/>
      <c r="BC13" s="228"/>
      <c r="BD13" s="228"/>
      <c r="BE13" s="229"/>
      <c r="BF13" s="229"/>
      <c r="BG13" s="229"/>
      <c r="BH13" s="229"/>
      <c r="BI13" s="229"/>
      <c r="BJ13" s="229"/>
      <c r="BK13" s="229"/>
      <c r="BL13" s="229"/>
      <c r="BM13" s="229"/>
      <c r="BN13" s="229"/>
      <c r="BO13" s="229"/>
      <c r="BP13" s="229"/>
      <c r="BQ13" s="234">
        <v>7</v>
      </c>
      <c r="BR13" s="235"/>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0"/>
    </row>
    <row r="14" spans="1:131" s="231" customFormat="1" ht="26.25" customHeight="1" x14ac:dyDescent="0.15">
      <c r="A14" s="234">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28"/>
      <c r="BA14" s="228"/>
      <c r="BB14" s="228"/>
      <c r="BC14" s="228"/>
      <c r="BD14" s="228"/>
      <c r="BE14" s="229"/>
      <c r="BF14" s="229"/>
      <c r="BG14" s="229"/>
      <c r="BH14" s="229"/>
      <c r="BI14" s="229"/>
      <c r="BJ14" s="229"/>
      <c r="BK14" s="229"/>
      <c r="BL14" s="229"/>
      <c r="BM14" s="229"/>
      <c r="BN14" s="229"/>
      <c r="BO14" s="229"/>
      <c r="BP14" s="229"/>
      <c r="BQ14" s="234">
        <v>8</v>
      </c>
      <c r="BR14" s="235"/>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0"/>
    </row>
    <row r="15" spans="1:131" s="231" customFormat="1" ht="26.25" customHeight="1" x14ac:dyDescent="0.15">
      <c r="A15" s="234">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28"/>
      <c r="BA15" s="228"/>
      <c r="BB15" s="228"/>
      <c r="BC15" s="228"/>
      <c r="BD15" s="228"/>
      <c r="BE15" s="229"/>
      <c r="BF15" s="229"/>
      <c r="BG15" s="229"/>
      <c r="BH15" s="229"/>
      <c r="BI15" s="229"/>
      <c r="BJ15" s="229"/>
      <c r="BK15" s="229"/>
      <c r="BL15" s="229"/>
      <c r="BM15" s="229"/>
      <c r="BN15" s="229"/>
      <c r="BO15" s="229"/>
      <c r="BP15" s="229"/>
      <c r="BQ15" s="234">
        <v>9</v>
      </c>
      <c r="BR15" s="235"/>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0"/>
    </row>
    <row r="16" spans="1:131" s="231" customFormat="1" ht="26.25" customHeight="1" x14ac:dyDescent="0.15">
      <c r="A16" s="234">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28"/>
      <c r="BA16" s="228"/>
      <c r="BB16" s="228"/>
      <c r="BC16" s="228"/>
      <c r="BD16" s="228"/>
      <c r="BE16" s="229"/>
      <c r="BF16" s="229"/>
      <c r="BG16" s="229"/>
      <c r="BH16" s="229"/>
      <c r="BI16" s="229"/>
      <c r="BJ16" s="229"/>
      <c r="BK16" s="229"/>
      <c r="BL16" s="229"/>
      <c r="BM16" s="229"/>
      <c r="BN16" s="229"/>
      <c r="BO16" s="229"/>
      <c r="BP16" s="229"/>
      <c r="BQ16" s="234">
        <v>10</v>
      </c>
      <c r="BR16" s="235"/>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0"/>
    </row>
    <row r="17" spans="1:131" s="231" customFormat="1" ht="26.25" customHeight="1" x14ac:dyDescent="0.15">
      <c r="A17" s="234">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28"/>
      <c r="BA17" s="228"/>
      <c r="BB17" s="228"/>
      <c r="BC17" s="228"/>
      <c r="BD17" s="228"/>
      <c r="BE17" s="229"/>
      <c r="BF17" s="229"/>
      <c r="BG17" s="229"/>
      <c r="BH17" s="229"/>
      <c r="BI17" s="229"/>
      <c r="BJ17" s="229"/>
      <c r="BK17" s="229"/>
      <c r="BL17" s="229"/>
      <c r="BM17" s="229"/>
      <c r="BN17" s="229"/>
      <c r="BO17" s="229"/>
      <c r="BP17" s="229"/>
      <c r="BQ17" s="234">
        <v>11</v>
      </c>
      <c r="BR17" s="235"/>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0"/>
    </row>
    <row r="18" spans="1:131" s="231" customFormat="1" ht="26.25" customHeight="1" x14ac:dyDescent="0.15">
      <c r="A18" s="234">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28"/>
      <c r="BA18" s="228"/>
      <c r="BB18" s="228"/>
      <c r="BC18" s="228"/>
      <c r="BD18" s="228"/>
      <c r="BE18" s="229"/>
      <c r="BF18" s="229"/>
      <c r="BG18" s="229"/>
      <c r="BH18" s="229"/>
      <c r="BI18" s="229"/>
      <c r="BJ18" s="229"/>
      <c r="BK18" s="229"/>
      <c r="BL18" s="229"/>
      <c r="BM18" s="229"/>
      <c r="BN18" s="229"/>
      <c r="BO18" s="229"/>
      <c r="BP18" s="229"/>
      <c r="BQ18" s="234">
        <v>12</v>
      </c>
      <c r="BR18" s="235"/>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0"/>
    </row>
    <row r="19" spans="1:131" s="231" customFormat="1" ht="26.25" customHeight="1" x14ac:dyDescent="0.15">
      <c r="A19" s="234">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28"/>
      <c r="BA19" s="228"/>
      <c r="BB19" s="228"/>
      <c r="BC19" s="228"/>
      <c r="BD19" s="228"/>
      <c r="BE19" s="229"/>
      <c r="BF19" s="229"/>
      <c r="BG19" s="229"/>
      <c r="BH19" s="229"/>
      <c r="BI19" s="229"/>
      <c r="BJ19" s="229"/>
      <c r="BK19" s="229"/>
      <c r="BL19" s="229"/>
      <c r="BM19" s="229"/>
      <c r="BN19" s="229"/>
      <c r="BO19" s="229"/>
      <c r="BP19" s="229"/>
      <c r="BQ19" s="234">
        <v>13</v>
      </c>
      <c r="BR19" s="235"/>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0"/>
    </row>
    <row r="20" spans="1:131" s="231" customFormat="1" ht="26.25" customHeight="1" x14ac:dyDescent="0.15">
      <c r="A20" s="234">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28"/>
      <c r="BA20" s="228"/>
      <c r="BB20" s="228"/>
      <c r="BC20" s="228"/>
      <c r="BD20" s="228"/>
      <c r="BE20" s="229"/>
      <c r="BF20" s="229"/>
      <c r="BG20" s="229"/>
      <c r="BH20" s="229"/>
      <c r="BI20" s="229"/>
      <c r="BJ20" s="229"/>
      <c r="BK20" s="229"/>
      <c r="BL20" s="229"/>
      <c r="BM20" s="229"/>
      <c r="BN20" s="229"/>
      <c r="BO20" s="229"/>
      <c r="BP20" s="229"/>
      <c r="BQ20" s="234">
        <v>14</v>
      </c>
      <c r="BR20" s="235"/>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0"/>
    </row>
    <row r="21" spans="1:131" s="231" customFormat="1" ht="26.25" customHeight="1" thickBot="1" x14ac:dyDescent="0.2">
      <c r="A21" s="234">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28"/>
      <c r="BA21" s="228"/>
      <c r="BB21" s="228"/>
      <c r="BC21" s="228"/>
      <c r="BD21" s="228"/>
      <c r="BE21" s="229"/>
      <c r="BF21" s="229"/>
      <c r="BG21" s="229"/>
      <c r="BH21" s="229"/>
      <c r="BI21" s="229"/>
      <c r="BJ21" s="229"/>
      <c r="BK21" s="229"/>
      <c r="BL21" s="229"/>
      <c r="BM21" s="229"/>
      <c r="BN21" s="229"/>
      <c r="BO21" s="229"/>
      <c r="BP21" s="229"/>
      <c r="BQ21" s="234">
        <v>15</v>
      </c>
      <c r="BR21" s="235"/>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0"/>
    </row>
    <row r="22" spans="1:131" s="231" customFormat="1" ht="26.25" customHeight="1" x14ac:dyDescent="0.15">
      <c r="A22" s="23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396</v>
      </c>
      <c r="BA22" s="1064"/>
      <c r="BB22" s="1064"/>
      <c r="BC22" s="1064"/>
      <c r="BD22" s="1065"/>
      <c r="BE22" s="229"/>
      <c r="BF22" s="229"/>
      <c r="BG22" s="229"/>
      <c r="BH22" s="229"/>
      <c r="BI22" s="229"/>
      <c r="BJ22" s="229"/>
      <c r="BK22" s="229"/>
      <c r="BL22" s="229"/>
      <c r="BM22" s="229"/>
      <c r="BN22" s="229"/>
      <c r="BO22" s="229"/>
      <c r="BP22" s="229"/>
      <c r="BQ22" s="234">
        <v>16</v>
      </c>
      <c r="BR22" s="235"/>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0"/>
    </row>
    <row r="23" spans="1:131" s="231" customFormat="1" ht="26.25" customHeight="1" thickBot="1" x14ac:dyDescent="0.2">
      <c r="A23" s="236" t="s">
        <v>397</v>
      </c>
      <c r="B23" s="973" t="s">
        <v>398</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238</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399</v>
      </c>
      <c r="BA23" s="1101"/>
      <c r="BB23" s="1101"/>
      <c r="BC23" s="1101"/>
      <c r="BD23" s="1102"/>
      <c r="BE23" s="229"/>
      <c r="BF23" s="229"/>
      <c r="BG23" s="229"/>
      <c r="BH23" s="229"/>
      <c r="BI23" s="229"/>
      <c r="BJ23" s="229"/>
      <c r="BK23" s="229"/>
      <c r="BL23" s="229"/>
      <c r="BM23" s="229"/>
      <c r="BN23" s="229"/>
      <c r="BO23" s="229"/>
      <c r="BP23" s="229"/>
      <c r="BQ23" s="234">
        <v>17</v>
      </c>
      <c r="BR23" s="235"/>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0"/>
    </row>
    <row r="24" spans="1:131" s="231" customFormat="1" ht="26.25" customHeight="1" x14ac:dyDescent="0.15">
      <c r="A24" s="1096" t="s">
        <v>400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28"/>
      <c r="BA24" s="228"/>
      <c r="BB24" s="228"/>
      <c r="BC24" s="228"/>
      <c r="BD24" s="228"/>
      <c r="BE24" s="229"/>
      <c r="BF24" s="229"/>
      <c r="BG24" s="229"/>
      <c r="BH24" s="229"/>
      <c r="BI24" s="229"/>
      <c r="BJ24" s="229"/>
      <c r="BK24" s="229"/>
      <c r="BL24" s="229"/>
      <c r="BM24" s="229"/>
      <c r="BN24" s="229"/>
      <c r="BO24" s="229"/>
      <c r="BP24" s="229"/>
      <c r="BQ24" s="234">
        <v>18</v>
      </c>
      <c r="BR24" s="235"/>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0"/>
    </row>
    <row r="25" spans="1:131" ht="26.25" customHeight="1" thickBot="1" x14ac:dyDescent="0.2">
      <c r="A25" s="1095" t="s">
        <v>401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28"/>
      <c r="BK25" s="228"/>
      <c r="BL25" s="228"/>
      <c r="BM25" s="228"/>
      <c r="BN25" s="228"/>
      <c r="BO25" s="237"/>
      <c r="BP25" s="237"/>
      <c r="BQ25" s="234">
        <v>19</v>
      </c>
      <c r="BR25" s="235"/>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6"/>
    </row>
    <row r="26" spans="1:131" ht="26.25" customHeight="1" x14ac:dyDescent="0.15">
      <c r="A26" s="1031" t="s">
        <v>377</v>
      </c>
      <c r="B26" s="1032"/>
      <c r="C26" s="1032"/>
      <c r="D26" s="1032"/>
      <c r="E26" s="1032"/>
      <c r="F26" s="1032"/>
      <c r="G26" s="1032"/>
      <c r="H26" s="1032"/>
      <c r="I26" s="1032"/>
      <c r="J26" s="1032"/>
      <c r="K26" s="1032"/>
      <c r="L26" s="1032"/>
      <c r="M26" s="1032"/>
      <c r="N26" s="1032"/>
      <c r="O26" s="1032"/>
      <c r="P26" s="1033"/>
      <c r="Q26" s="1037" t="s">
        <v>402</v>
      </c>
      <c r="R26" s="1038"/>
      <c r="S26" s="1038"/>
      <c r="T26" s="1038"/>
      <c r="U26" s="1039"/>
      <c r="V26" s="1037" t="s">
        <v>403</v>
      </c>
      <c r="W26" s="1038"/>
      <c r="X26" s="1038"/>
      <c r="Y26" s="1038"/>
      <c r="Z26" s="1039"/>
      <c r="AA26" s="1037" t="s">
        <v>404</v>
      </c>
      <c r="AB26" s="1038"/>
      <c r="AC26" s="1038"/>
      <c r="AD26" s="1038"/>
      <c r="AE26" s="1038"/>
      <c r="AF26" s="1091" t="s">
        <v>405</v>
      </c>
      <c r="AG26" s="1044"/>
      <c r="AH26" s="1044"/>
      <c r="AI26" s="1044"/>
      <c r="AJ26" s="1092"/>
      <c r="AK26" s="1038" t="s">
        <v>406</v>
      </c>
      <c r="AL26" s="1038"/>
      <c r="AM26" s="1038"/>
      <c r="AN26" s="1038"/>
      <c r="AO26" s="1039"/>
      <c r="AP26" s="1037" t="s">
        <v>407</v>
      </c>
      <c r="AQ26" s="1038"/>
      <c r="AR26" s="1038"/>
      <c r="AS26" s="1038"/>
      <c r="AT26" s="1039"/>
      <c r="AU26" s="1037" t="s">
        <v>408</v>
      </c>
      <c r="AV26" s="1038"/>
      <c r="AW26" s="1038"/>
      <c r="AX26" s="1038"/>
      <c r="AY26" s="1039"/>
      <c r="AZ26" s="1037" t="s">
        <v>409</v>
      </c>
      <c r="BA26" s="1038"/>
      <c r="BB26" s="1038"/>
      <c r="BC26" s="1038"/>
      <c r="BD26" s="1039"/>
      <c r="BE26" s="1037" t="s">
        <v>384</v>
      </c>
      <c r="BF26" s="1038"/>
      <c r="BG26" s="1038"/>
      <c r="BH26" s="1038"/>
      <c r="BI26" s="1051"/>
      <c r="BJ26" s="228"/>
      <c r="BK26" s="228"/>
      <c r="BL26" s="228"/>
      <c r="BM26" s="228"/>
      <c r="BN26" s="228"/>
      <c r="BO26" s="237"/>
      <c r="BP26" s="237"/>
      <c r="BQ26" s="234">
        <v>20</v>
      </c>
      <c r="BR26" s="235"/>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6"/>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28"/>
      <c r="BK27" s="228"/>
      <c r="BL27" s="228"/>
      <c r="BM27" s="228"/>
      <c r="BN27" s="228"/>
      <c r="BO27" s="237"/>
      <c r="BP27" s="237"/>
      <c r="BQ27" s="234">
        <v>21</v>
      </c>
      <c r="BR27" s="235"/>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6"/>
    </row>
    <row r="28" spans="1:131" ht="26.25" customHeight="1" thickTop="1" x14ac:dyDescent="0.15">
      <c r="A28" s="238">
        <v>1</v>
      </c>
      <c r="B28" s="1083" t="s">
        <v>410</v>
      </c>
      <c r="C28" s="1084"/>
      <c r="D28" s="1084"/>
      <c r="E28" s="1084"/>
      <c r="F28" s="1084"/>
      <c r="G28" s="1084"/>
      <c r="H28" s="1084"/>
      <c r="I28" s="1084"/>
      <c r="J28" s="1084"/>
      <c r="K28" s="1084"/>
      <c r="L28" s="1084"/>
      <c r="M28" s="1084"/>
      <c r="N28" s="1084"/>
      <c r="O28" s="1084"/>
      <c r="P28" s="1085"/>
      <c r="Q28" s="1086">
        <v>1477</v>
      </c>
      <c r="R28" s="1087"/>
      <c r="S28" s="1087"/>
      <c r="T28" s="1087"/>
      <c r="U28" s="1087"/>
      <c r="V28" s="1087">
        <v>1418</v>
      </c>
      <c r="W28" s="1087"/>
      <c r="X28" s="1087"/>
      <c r="Y28" s="1087"/>
      <c r="Z28" s="1087"/>
      <c r="AA28" s="1087">
        <v>59</v>
      </c>
      <c r="AB28" s="1087"/>
      <c r="AC28" s="1087"/>
      <c r="AD28" s="1087"/>
      <c r="AE28" s="1088"/>
      <c r="AF28" s="1089">
        <v>59</v>
      </c>
      <c r="AG28" s="1087"/>
      <c r="AH28" s="1087"/>
      <c r="AI28" s="1087"/>
      <c r="AJ28" s="1090"/>
      <c r="AK28" s="1078">
        <v>105</v>
      </c>
      <c r="AL28" s="1079"/>
      <c r="AM28" s="1079"/>
      <c r="AN28" s="1079"/>
      <c r="AO28" s="1079"/>
      <c r="AP28" s="1079" t="s">
        <v>582</v>
      </c>
      <c r="AQ28" s="1079"/>
      <c r="AR28" s="1079"/>
      <c r="AS28" s="1079"/>
      <c r="AT28" s="1079"/>
      <c r="AU28" s="1079" t="s">
        <v>517</v>
      </c>
      <c r="AV28" s="1079"/>
      <c r="AW28" s="1079"/>
      <c r="AX28" s="1079"/>
      <c r="AY28" s="1079"/>
      <c r="AZ28" s="1080" t="s">
        <v>517</v>
      </c>
      <c r="BA28" s="1080"/>
      <c r="BB28" s="1080"/>
      <c r="BC28" s="1080"/>
      <c r="BD28" s="1080"/>
      <c r="BE28" s="1081"/>
      <c r="BF28" s="1081"/>
      <c r="BG28" s="1081"/>
      <c r="BH28" s="1081"/>
      <c r="BI28" s="1082"/>
      <c r="BJ28" s="228"/>
      <c r="BK28" s="228"/>
      <c r="BL28" s="228"/>
      <c r="BM28" s="228"/>
      <c r="BN28" s="228"/>
      <c r="BO28" s="237"/>
      <c r="BP28" s="237"/>
      <c r="BQ28" s="234">
        <v>22</v>
      </c>
      <c r="BR28" s="235"/>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6"/>
    </row>
    <row r="29" spans="1:131" ht="26.25" customHeight="1" x14ac:dyDescent="0.15">
      <c r="A29" s="238">
        <v>2</v>
      </c>
      <c r="B29" s="1066" t="s">
        <v>411</v>
      </c>
      <c r="C29" s="1067"/>
      <c r="D29" s="1067"/>
      <c r="E29" s="1067"/>
      <c r="F29" s="1067"/>
      <c r="G29" s="1067"/>
      <c r="H29" s="1067"/>
      <c r="I29" s="1067"/>
      <c r="J29" s="1067"/>
      <c r="K29" s="1067"/>
      <c r="L29" s="1067"/>
      <c r="M29" s="1067"/>
      <c r="N29" s="1067"/>
      <c r="O29" s="1067"/>
      <c r="P29" s="1068"/>
      <c r="Q29" s="1074">
        <v>2082</v>
      </c>
      <c r="R29" s="1075"/>
      <c r="S29" s="1075"/>
      <c r="T29" s="1075"/>
      <c r="U29" s="1075"/>
      <c r="V29" s="1075">
        <v>2005</v>
      </c>
      <c r="W29" s="1075"/>
      <c r="X29" s="1075"/>
      <c r="Y29" s="1075"/>
      <c r="Z29" s="1075"/>
      <c r="AA29" s="1075">
        <v>77</v>
      </c>
      <c r="AB29" s="1075"/>
      <c r="AC29" s="1075"/>
      <c r="AD29" s="1075"/>
      <c r="AE29" s="1076"/>
      <c r="AF29" s="1071">
        <v>77</v>
      </c>
      <c r="AG29" s="1072"/>
      <c r="AH29" s="1072"/>
      <c r="AI29" s="1072"/>
      <c r="AJ29" s="1073"/>
      <c r="AK29" s="1016">
        <v>325</v>
      </c>
      <c r="AL29" s="1007"/>
      <c r="AM29" s="1007"/>
      <c r="AN29" s="1007"/>
      <c r="AO29" s="1007"/>
      <c r="AP29" s="1007" t="s">
        <v>517</v>
      </c>
      <c r="AQ29" s="1007"/>
      <c r="AR29" s="1007"/>
      <c r="AS29" s="1007"/>
      <c r="AT29" s="1007"/>
      <c r="AU29" s="1007" t="s">
        <v>517</v>
      </c>
      <c r="AV29" s="1007"/>
      <c r="AW29" s="1007"/>
      <c r="AX29" s="1007"/>
      <c r="AY29" s="1007"/>
      <c r="AZ29" s="1077" t="s">
        <v>517</v>
      </c>
      <c r="BA29" s="1077"/>
      <c r="BB29" s="1077"/>
      <c r="BC29" s="1077"/>
      <c r="BD29" s="1077"/>
      <c r="BE29" s="1008"/>
      <c r="BF29" s="1008"/>
      <c r="BG29" s="1008"/>
      <c r="BH29" s="1008"/>
      <c r="BI29" s="1009"/>
      <c r="BJ29" s="228"/>
      <c r="BK29" s="228"/>
      <c r="BL29" s="228"/>
      <c r="BM29" s="228"/>
      <c r="BN29" s="228"/>
      <c r="BO29" s="237"/>
      <c r="BP29" s="237"/>
      <c r="BQ29" s="234">
        <v>23</v>
      </c>
      <c r="BR29" s="235"/>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6"/>
    </row>
    <row r="30" spans="1:131" ht="26.25" customHeight="1" x14ac:dyDescent="0.15">
      <c r="A30" s="238">
        <v>3</v>
      </c>
      <c r="B30" s="1066" t="s">
        <v>412</v>
      </c>
      <c r="C30" s="1067"/>
      <c r="D30" s="1067"/>
      <c r="E30" s="1067"/>
      <c r="F30" s="1067"/>
      <c r="G30" s="1067"/>
      <c r="H30" s="1067"/>
      <c r="I30" s="1067"/>
      <c r="J30" s="1067"/>
      <c r="K30" s="1067"/>
      <c r="L30" s="1067"/>
      <c r="M30" s="1067"/>
      <c r="N30" s="1067"/>
      <c r="O30" s="1067"/>
      <c r="P30" s="1068"/>
      <c r="Q30" s="1074">
        <v>176</v>
      </c>
      <c r="R30" s="1075"/>
      <c r="S30" s="1075"/>
      <c r="T30" s="1075"/>
      <c r="U30" s="1075"/>
      <c r="V30" s="1075">
        <v>174</v>
      </c>
      <c r="W30" s="1075"/>
      <c r="X30" s="1075"/>
      <c r="Y30" s="1075"/>
      <c r="Z30" s="1075"/>
      <c r="AA30" s="1075">
        <v>2</v>
      </c>
      <c r="AB30" s="1075"/>
      <c r="AC30" s="1075"/>
      <c r="AD30" s="1075"/>
      <c r="AE30" s="1076"/>
      <c r="AF30" s="1071">
        <v>2</v>
      </c>
      <c r="AG30" s="1072"/>
      <c r="AH30" s="1072"/>
      <c r="AI30" s="1072"/>
      <c r="AJ30" s="1073"/>
      <c r="AK30" s="1016">
        <v>69</v>
      </c>
      <c r="AL30" s="1007"/>
      <c r="AM30" s="1007"/>
      <c r="AN30" s="1007"/>
      <c r="AO30" s="1007"/>
      <c r="AP30" s="1007" t="s">
        <v>517</v>
      </c>
      <c r="AQ30" s="1007"/>
      <c r="AR30" s="1007"/>
      <c r="AS30" s="1007"/>
      <c r="AT30" s="1007"/>
      <c r="AU30" s="1007" t="s">
        <v>517</v>
      </c>
      <c r="AV30" s="1007"/>
      <c r="AW30" s="1007"/>
      <c r="AX30" s="1007"/>
      <c r="AY30" s="1007"/>
      <c r="AZ30" s="1077" t="s">
        <v>517</v>
      </c>
      <c r="BA30" s="1077"/>
      <c r="BB30" s="1077"/>
      <c r="BC30" s="1077"/>
      <c r="BD30" s="1077"/>
      <c r="BE30" s="1008"/>
      <c r="BF30" s="1008"/>
      <c r="BG30" s="1008"/>
      <c r="BH30" s="1008"/>
      <c r="BI30" s="1009"/>
      <c r="BJ30" s="228"/>
      <c r="BK30" s="228"/>
      <c r="BL30" s="228"/>
      <c r="BM30" s="228"/>
      <c r="BN30" s="228"/>
      <c r="BO30" s="237"/>
      <c r="BP30" s="237"/>
      <c r="BQ30" s="234">
        <v>24</v>
      </c>
      <c r="BR30" s="235"/>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6"/>
    </row>
    <row r="31" spans="1:131" ht="26.25" customHeight="1" x14ac:dyDescent="0.15">
      <c r="A31" s="238">
        <v>4</v>
      </c>
      <c r="B31" s="1066" t="s">
        <v>413</v>
      </c>
      <c r="C31" s="1067"/>
      <c r="D31" s="1067"/>
      <c r="E31" s="1067"/>
      <c r="F31" s="1067"/>
      <c r="G31" s="1067"/>
      <c r="H31" s="1067"/>
      <c r="I31" s="1067"/>
      <c r="J31" s="1067"/>
      <c r="K31" s="1067"/>
      <c r="L31" s="1067"/>
      <c r="M31" s="1067"/>
      <c r="N31" s="1067"/>
      <c r="O31" s="1067"/>
      <c r="P31" s="1068"/>
      <c r="Q31" s="1074">
        <v>203</v>
      </c>
      <c r="R31" s="1075"/>
      <c r="S31" s="1075"/>
      <c r="T31" s="1075"/>
      <c r="U31" s="1075"/>
      <c r="V31" s="1075">
        <v>203</v>
      </c>
      <c r="W31" s="1075"/>
      <c r="X31" s="1075"/>
      <c r="Y31" s="1075"/>
      <c r="Z31" s="1075"/>
      <c r="AA31" s="1075">
        <v>0</v>
      </c>
      <c r="AB31" s="1075"/>
      <c r="AC31" s="1075"/>
      <c r="AD31" s="1075"/>
      <c r="AE31" s="1076"/>
      <c r="AF31" s="1071">
        <v>0</v>
      </c>
      <c r="AG31" s="1072"/>
      <c r="AH31" s="1072"/>
      <c r="AI31" s="1072"/>
      <c r="AJ31" s="1073"/>
      <c r="AK31" s="1016">
        <v>92</v>
      </c>
      <c r="AL31" s="1007"/>
      <c r="AM31" s="1007"/>
      <c r="AN31" s="1007"/>
      <c r="AO31" s="1007"/>
      <c r="AP31" s="1007">
        <v>519</v>
      </c>
      <c r="AQ31" s="1007"/>
      <c r="AR31" s="1007"/>
      <c r="AS31" s="1007"/>
      <c r="AT31" s="1007"/>
      <c r="AU31" s="1007">
        <v>229</v>
      </c>
      <c r="AV31" s="1007"/>
      <c r="AW31" s="1007"/>
      <c r="AX31" s="1007"/>
      <c r="AY31" s="1007"/>
      <c r="AZ31" s="1077" t="s">
        <v>582</v>
      </c>
      <c r="BA31" s="1077"/>
      <c r="BB31" s="1077"/>
      <c r="BC31" s="1077"/>
      <c r="BD31" s="1077"/>
      <c r="BE31" s="1008" t="s">
        <v>414</v>
      </c>
      <c r="BF31" s="1008"/>
      <c r="BG31" s="1008"/>
      <c r="BH31" s="1008"/>
      <c r="BI31" s="1009"/>
      <c r="BJ31" s="228"/>
      <c r="BK31" s="228"/>
      <c r="BL31" s="228"/>
      <c r="BM31" s="228"/>
      <c r="BN31" s="228"/>
      <c r="BO31" s="237"/>
      <c r="BP31" s="237"/>
      <c r="BQ31" s="234">
        <v>25</v>
      </c>
      <c r="BR31" s="235"/>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6"/>
    </row>
    <row r="32" spans="1:131" ht="26.25" customHeight="1" x14ac:dyDescent="0.15">
      <c r="A32" s="238">
        <v>5</v>
      </c>
      <c r="B32" s="1066" t="s">
        <v>415</v>
      </c>
      <c r="C32" s="1067"/>
      <c r="D32" s="1067"/>
      <c r="E32" s="1067"/>
      <c r="F32" s="1067"/>
      <c r="G32" s="1067"/>
      <c r="H32" s="1067"/>
      <c r="I32" s="1067"/>
      <c r="J32" s="1067"/>
      <c r="K32" s="1067"/>
      <c r="L32" s="1067"/>
      <c r="M32" s="1067"/>
      <c r="N32" s="1067"/>
      <c r="O32" s="1067"/>
      <c r="P32" s="1068"/>
      <c r="Q32" s="1074">
        <v>183</v>
      </c>
      <c r="R32" s="1075"/>
      <c r="S32" s="1075"/>
      <c r="T32" s="1075"/>
      <c r="U32" s="1075"/>
      <c r="V32" s="1075">
        <v>179</v>
      </c>
      <c r="W32" s="1075"/>
      <c r="X32" s="1075"/>
      <c r="Y32" s="1075"/>
      <c r="Z32" s="1075"/>
      <c r="AA32" s="1075">
        <v>4</v>
      </c>
      <c r="AB32" s="1075"/>
      <c r="AC32" s="1075"/>
      <c r="AD32" s="1075"/>
      <c r="AE32" s="1076"/>
      <c r="AF32" s="1071">
        <v>4</v>
      </c>
      <c r="AG32" s="1072"/>
      <c r="AH32" s="1072"/>
      <c r="AI32" s="1072"/>
      <c r="AJ32" s="1073"/>
      <c r="AK32" s="1016">
        <v>72</v>
      </c>
      <c r="AL32" s="1007"/>
      <c r="AM32" s="1007"/>
      <c r="AN32" s="1007"/>
      <c r="AO32" s="1007"/>
      <c r="AP32" s="1007">
        <v>248</v>
      </c>
      <c r="AQ32" s="1007"/>
      <c r="AR32" s="1007"/>
      <c r="AS32" s="1007"/>
      <c r="AT32" s="1007"/>
      <c r="AU32" s="1007">
        <v>123</v>
      </c>
      <c r="AV32" s="1007"/>
      <c r="AW32" s="1007"/>
      <c r="AX32" s="1007"/>
      <c r="AY32" s="1007"/>
      <c r="AZ32" s="1077" t="s">
        <v>582</v>
      </c>
      <c r="BA32" s="1077"/>
      <c r="BB32" s="1077"/>
      <c r="BC32" s="1077"/>
      <c r="BD32" s="1077"/>
      <c r="BE32" s="1008" t="s">
        <v>414</v>
      </c>
      <c r="BF32" s="1008"/>
      <c r="BG32" s="1008"/>
      <c r="BH32" s="1008"/>
      <c r="BI32" s="1009"/>
      <c r="BJ32" s="228"/>
      <c r="BK32" s="228"/>
      <c r="BL32" s="228"/>
      <c r="BM32" s="228"/>
      <c r="BN32" s="228"/>
      <c r="BO32" s="237"/>
      <c r="BP32" s="237"/>
      <c r="BQ32" s="234">
        <v>26</v>
      </c>
      <c r="BR32" s="235"/>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6"/>
    </row>
    <row r="33" spans="1:131" ht="26.25" customHeight="1" x14ac:dyDescent="0.15">
      <c r="A33" s="238">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28"/>
      <c r="BK33" s="228"/>
      <c r="BL33" s="228"/>
      <c r="BM33" s="228"/>
      <c r="BN33" s="228"/>
      <c r="BO33" s="237"/>
      <c r="BP33" s="237"/>
      <c r="BQ33" s="234">
        <v>27</v>
      </c>
      <c r="BR33" s="235"/>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6"/>
    </row>
    <row r="34" spans="1:131" ht="26.25" customHeight="1" x14ac:dyDescent="0.15">
      <c r="A34" s="238">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28"/>
      <c r="BK34" s="228"/>
      <c r="BL34" s="228"/>
      <c r="BM34" s="228"/>
      <c r="BN34" s="228"/>
      <c r="BO34" s="237"/>
      <c r="BP34" s="237"/>
      <c r="BQ34" s="234">
        <v>28</v>
      </c>
      <c r="BR34" s="235"/>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6"/>
    </row>
    <row r="35" spans="1:131" ht="26.25" customHeight="1" x14ac:dyDescent="0.15">
      <c r="A35" s="238">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28"/>
      <c r="BK35" s="228"/>
      <c r="BL35" s="228"/>
      <c r="BM35" s="228"/>
      <c r="BN35" s="228"/>
      <c r="BO35" s="237"/>
      <c r="BP35" s="237"/>
      <c r="BQ35" s="234">
        <v>29</v>
      </c>
      <c r="BR35" s="235"/>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6"/>
    </row>
    <row r="36" spans="1:131" ht="26.25" customHeight="1" x14ac:dyDescent="0.15">
      <c r="A36" s="238">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28"/>
      <c r="BK36" s="228"/>
      <c r="BL36" s="228"/>
      <c r="BM36" s="228"/>
      <c r="BN36" s="228"/>
      <c r="BO36" s="237"/>
      <c r="BP36" s="237"/>
      <c r="BQ36" s="234">
        <v>30</v>
      </c>
      <c r="BR36" s="235"/>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6"/>
    </row>
    <row r="37" spans="1:131" ht="26.25" customHeight="1" x14ac:dyDescent="0.15">
      <c r="A37" s="238">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28"/>
      <c r="BK37" s="228"/>
      <c r="BL37" s="228"/>
      <c r="BM37" s="228"/>
      <c r="BN37" s="228"/>
      <c r="BO37" s="237"/>
      <c r="BP37" s="237"/>
      <c r="BQ37" s="234">
        <v>31</v>
      </c>
      <c r="BR37" s="235"/>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6"/>
    </row>
    <row r="38" spans="1:131" ht="26.25" customHeight="1" x14ac:dyDescent="0.15">
      <c r="A38" s="238">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28"/>
      <c r="BK38" s="228"/>
      <c r="BL38" s="228"/>
      <c r="BM38" s="228"/>
      <c r="BN38" s="228"/>
      <c r="BO38" s="237"/>
      <c r="BP38" s="237"/>
      <c r="BQ38" s="234">
        <v>32</v>
      </c>
      <c r="BR38" s="235"/>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6"/>
    </row>
    <row r="39" spans="1:131" ht="26.25" customHeight="1" x14ac:dyDescent="0.15">
      <c r="A39" s="238">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28"/>
      <c r="BK39" s="228"/>
      <c r="BL39" s="228"/>
      <c r="BM39" s="228"/>
      <c r="BN39" s="228"/>
      <c r="BO39" s="237"/>
      <c r="BP39" s="237"/>
      <c r="BQ39" s="234">
        <v>33</v>
      </c>
      <c r="BR39" s="235"/>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6"/>
    </row>
    <row r="40" spans="1:131" ht="26.25" customHeight="1" x14ac:dyDescent="0.15">
      <c r="A40" s="234">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28"/>
      <c r="BK40" s="228"/>
      <c r="BL40" s="228"/>
      <c r="BM40" s="228"/>
      <c r="BN40" s="228"/>
      <c r="BO40" s="237"/>
      <c r="BP40" s="237"/>
      <c r="BQ40" s="234">
        <v>34</v>
      </c>
      <c r="BR40" s="235"/>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6"/>
    </row>
    <row r="41" spans="1:131" ht="26.25" customHeight="1" x14ac:dyDescent="0.15">
      <c r="A41" s="234">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28"/>
      <c r="BK41" s="228"/>
      <c r="BL41" s="228"/>
      <c r="BM41" s="228"/>
      <c r="BN41" s="228"/>
      <c r="BO41" s="237"/>
      <c r="BP41" s="237"/>
      <c r="BQ41" s="234">
        <v>35</v>
      </c>
      <c r="BR41" s="235"/>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6"/>
    </row>
    <row r="42" spans="1:131" ht="26.25" customHeight="1" x14ac:dyDescent="0.15">
      <c r="A42" s="234">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28"/>
      <c r="BK42" s="228"/>
      <c r="BL42" s="228"/>
      <c r="BM42" s="228"/>
      <c r="BN42" s="228"/>
      <c r="BO42" s="237"/>
      <c r="BP42" s="237"/>
      <c r="BQ42" s="234">
        <v>36</v>
      </c>
      <c r="BR42" s="235"/>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6"/>
    </row>
    <row r="43" spans="1:131" ht="26.25" customHeight="1" x14ac:dyDescent="0.15">
      <c r="A43" s="234">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28"/>
      <c r="BK43" s="228"/>
      <c r="BL43" s="228"/>
      <c r="BM43" s="228"/>
      <c r="BN43" s="228"/>
      <c r="BO43" s="237"/>
      <c r="BP43" s="237"/>
      <c r="BQ43" s="234">
        <v>37</v>
      </c>
      <c r="BR43" s="235"/>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6"/>
    </row>
    <row r="44" spans="1:131" ht="26.25" customHeight="1" x14ac:dyDescent="0.15">
      <c r="A44" s="234">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28"/>
      <c r="BK44" s="228"/>
      <c r="BL44" s="228"/>
      <c r="BM44" s="228"/>
      <c r="BN44" s="228"/>
      <c r="BO44" s="237"/>
      <c r="BP44" s="237"/>
      <c r="BQ44" s="234">
        <v>38</v>
      </c>
      <c r="BR44" s="235"/>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6"/>
    </row>
    <row r="45" spans="1:131" ht="26.25" customHeight="1" x14ac:dyDescent="0.15">
      <c r="A45" s="234">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28"/>
      <c r="BK45" s="228"/>
      <c r="BL45" s="228"/>
      <c r="BM45" s="228"/>
      <c r="BN45" s="228"/>
      <c r="BO45" s="237"/>
      <c r="BP45" s="237"/>
      <c r="BQ45" s="234">
        <v>39</v>
      </c>
      <c r="BR45" s="235"/>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6"/>
    </row>
    <row r="46" spans="1:131" ht="26.25" customHeight="1" x14ac:dyDescent="0.15">
      <c r="A46" s="234">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28"/>
      <c r="BK46" s="228"/>
      <c r="BL46" s="228"/>
      <c r="BM46" s="228"/>
      <c r="BN46" s="228"/>
      <c r="BO46" s="237"/>
      <c r="BP46" s="237"/>
      <c r="BQ46" s="234">
        <v>40</v>
      </c>
      <c r="BR46" s="235"/>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6"/>
    </row>
    <row r="47" spans="1:131" ht="26.25" customHeight="1" x14ac:dyDescent="0.15">
      <c r="A47" s="234">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28"/>
      <c r="BK47" s="228"/>
      <c r="BL47" s="228"/>
      <c r="BM47" s="228"/>
      <c r="BN47" s="228"/>
      <c r="BO47" s="237"/>
      <c r="BP47" s="237"/>
      <c r="BQ47" s="234">
        <v>41</v>
      </c>
      <c r="BR47" s="235"/>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6"/>
    </row>
    <row r="48" spans="1:131" ht="26.25" customHeight="1" x14ac:dyDescent="0.15">
      <c r="A48" s="234">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28"/>
      <c r="BK48" s="228"/>
      <c r="BL48" s="228"/>
      <c r="BM48" s="228"/>
      <c r="BN48" s="228"/>
      <c r="BO48" s="237"/>
      <c r="BP48" s="237"/>
      <c r="BQ48" s="234">
        <v>42</v>
      </c>
      <c r="BR48" s="235"/>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6"/>
    </row>
    <row r="49" spans="1:131" ht="26.25" customHeight="1" x14ac:dyDescent="0.15">
      <c r="A49" s="234">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28"/>
      <c r="BK49" s="228"/>
      <c r="BL49" s="228"/>
      <c r="BM49" s="228"/>
      <c r="BN49" s="228"/>
      <c r="BO49" s="237"/>
      <c r="BP49" s="237"/>
      <c r="BQ49" s="234">
        <v>43</v>
      </c>
      <c r="BR49" s="235"/>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6"/>
    </row>
    <row r="50" spans="1:131" ht="26.25" customHeight="1" x14ac:dyDescent="0.15">
      <c r="A50" s="234">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28"/>
      <c r="BK50" s="228"/>
      <c r="BL50" s="228"/>
      <c r="BM50" s="228"/>
      <c r="BN50" s="228"/>
      <c r="BO50" s="237"/>
      <c r="BP50" s="237"/>
      <c r="BQ50" s="234">
        <v>44</v>
      </c>
      <c r="BR50" s="235"/>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6"/>
    </row>
    <row r="51" spans="1:131" ht="26.25" customHeight="1" x14ac:dyDescent="0.15">
      <c r="A51" s="234">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28"/>
      <c r="BK51" s="228"/>
      <c r="BL51" s="228"/>
      <c r="BM51" s="228"/>
      <c r="BN51" s="228"/>
      <c r="BO51" s="237"/>
      <c r="BP51" s="237"/>
      <c r="BQ51" s="234">
        <v>45</v>
      </c>
      <c r="BR51" s="235"/>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6"/>
    </row>
    <row r="52" spans="1:131" ht="26.25" customHeight="1" x14ac:dyDescent="0.15">
      <c r="A52" s="234">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28"/>
      <c r="BK52" s="228"/>
      <c r="BL52" s="228"/>
      <c r="BM52" s="228"/>
      <c r="BN52" s="228"/>
      <c r="BO52" s="237"/>
      <c r="BP52" s="237"/>
      <c r="BQ52" s="234">
        <v>46</v>
      </c>
      <c r="BR52" s="235"/>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6"/>
    </row>
    <row r="53" spans="1:131" ht="26.25" customHeight="1" x14ac:dyDescent="0.15">
      <c r="A53" s="234">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28"/>
      <c r="BK53" s="228"/>
      <c r="BL53" s="228"/>
      <c r="BM53" s="228"/>
      <c r="BN53" s="228"/>
      <c r="BO53" s="237"/>
      <c r="BP53" s="237"/>
      <c r="BQ53" s="234">
        <v>47</v>
      </c>
      <c r="BR53" s="235"/>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6"/>
    </row>
    <row r="54" spans="1:131" ht="26.25" customHeight="1" x14ac:dyDescent="0.15">
      <c r="A54" s="234">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28"/>
      <c r="BK54" s="228"/>
      <c r="BL54" s="228"/>
      <c r="BM54" s="228"/>
      <c r="BN54" s="228"/>
      <c r="BO54" s="237"/>
      <c r="BP54" s="237"/>
      <c r="BQ54" s="234">
        <v>48</v>
      </c>
      <c r="BR54" s="235"/>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6"/>
    </row>
    <row r="55" spans="1:131" ht="26.25" customHeight="1" x14ac:dyDescent="0.15">
      <c r="A55" s="234">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28"/>
      <c r="BK55" s="228"/>
      <c r="BL55" s="228"/>
      <c r="BM55" s="228"/>
      <c r="BN55" s="228"/>
      <c r="BO55" s="237"/>
      <c r="BP55" s="237"/>
      <c r="BQ55" s="234">
        <v>49</v>
      </c>
      <c r="BR55" s="235"/>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6"/>
    </row>
    <row r="56" spans="1:131" ht="26.25" customHeight="1" x14ac:dyDescent="0.15">
      <c r="A56" s="234">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28"/>
      <c r="BK56" s="228"/>
      <c r="BL56" s="228"/>
      <c r="BM56" s="228"/>
      <c r="BN56" s="228"/>
      <c r="BO56" s="237"/>
      <c r="BP56" s="237"/>
      <c r="BQ56" s="234">
        <v>50</v>
      </c>
      <c r="BR56" s="235"/>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6"/>
    </row>
    <row r="57" spans="1:131" ht="26.25" customHeight="1" x14ac:dyDescent="0.15">
      <c r="A57" s="234">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28"/>
      <c r="BK57" s="228"/>
      <c r="BL57" s="228"/>
      <c r="BM57" s="228"/>
      <c r="BN57" s="228"/>
      <c r="BO57" s="237"/>
      <c r="BP57" s="237"/>
      <c r="BQ57" s="234">
        <v>51</v>
      </c>
      <c r="BR57" s="235"/>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6"/>
    </row>
    <row r="58" spans="1:131" ht="26.25" customHeight="1" x14ac:dyDescent="0.15">
      <c r="A58" s="234">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28"/>
      <c r="BK58" s="228"/>
      <c r="BL58" s="228"/>
      <c r="BM58" s="228"/>
      <c r="BN58" s="228"/>
      <c r="BO58" s="237"/>
      <c r="BP58" s="237"/>
      <c r="BQ58" s="234">
        <v>52</v>
      </c>
      <c r="BR58" s="235"/>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6"/>
    </row>
    <row r="59" spans="1:131" ht="26.25" customHeight="1" x14ac:dyDescent="0.15">
      <c r="A59" s="234">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28"/>
      <c r="BK59" s="228"/>
      <c r="BL59" s="228"/>
      <c r="BM59" s="228"/>
      <c r="BN59" s="228"/>
      <c r="BO59" s="237"/>
      <c r="BP59" s="237"/>
      <c r="BQ59" s="234">
        <v>53</v>
      </c>
      <c r="BR59" s="235"/>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6"/>
    </row>
    <row r="60" spans="1:131" ht="26.25" customHeight="1" x14ac:dyDescent="0.15">
      <c r="A60" s="234">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28"/>
      <c r="BK60" s="228"/>
      <c r="BL60" s="228"/>
      <c r="BM60" s="228"/>
      <c r="BN60" s="228"/>
      <c r="BO60" s="237"/>
      <c r="BP60" s="237"/>
      <c r="BQ60" s="234">
        <v>54</v>
      </c>
      <c r="BR60" s="235"/>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6"/>
    </row>
    <row r="61" spans="1:131" ht="26.25" customHeight="1" thickBot="1" x14ac:dyDescent="0.2">
      <c r="A61" s="234">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28"/>
      <c r="BK61" s="228"/>
      <c r="BL61" s="228"/>
      <c r="BM61" s="228"/>
      <c r="BN61" s="228"/>
      <c r="BO61" s="237"/>
      <c r="BP61" s="237"/>
      <c r="BQ61" s="234">
        <v>55</v>
      </c>
      <c r="BR61" s="235"/>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6"/>
    </row>
    <row r="62" spans="1:131" ht="26.25" customHeight="1" x14ac:dyDescent="0.15">
      <c r="A62" s="234">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416</v>
      </c>
      <c r="BK62" s="1064"/>
      <c r="BL62" s="1064"/>
      <c r="BM62" s="1064"/>
      <c r="BN62" s="1065"/>
      <c r="BO62" s="237"/>
      <c r="BP62" s="237"/>
      <c r="BQ62" s="234">
        <v>56</v>
      </c>
      <c r="BR62" s="235"/>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6"/>
    </row>
    <row r="63" spans="1:131" ht="26.25" customHeight="1" thickBot="1" x14ac:dyDescent="0.2">
      <c r="A63" s="236" t="s">
        <v>397</v>
      </c>
      <c r="B63" s="973" t="s">
        <v>417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143</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131</v>
      </c>
      <c r="BK63" s="989"/>
      <c r="BL63" s="989"/>
      <c r="BM63" s="989"/>
      <c r="BN63" s="1055"/>
      <c r="BO63" s="237"/>
      <c r="BP63" s="237"/>
      <c r="BQ63" s="234">
        <v>57</v>
      </c>
      <c r="BR63" s="235"/>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6"/>
    </row>
    <row r="66" spans="1:131" ht="26.25" customHeight="1" x14ac:dyDescent="0.15">
      <c r="A66" s="1031" t="s">
        <v>419</v>
      </c>
      <c r="B66" s="1032"/>
      <c r="C66" s="1032"/>
      <c r="D66" s="1032"/>
      <c r="E66" s="1032"/>
      <c r="F66" s="1032"/>
      <c r="G66" s="1032"/>
      <c r="H66" s="1032"/>
      <c r="I66" s="1032"/>
      <c r="J66" s="1032"/>
      <c r="K66" s="1032"/>
      <c r="L66" s="1032"/>
      <c r="M66" s="1032"/>
      <c r="N66" s="1032"/>
      <c r="O66" s="1032"/>
      <c r="P66" s="1033"/>
      <c r="Q66" s="1037" t="s">
        <v>420</v>
      </c>
      <c r="R66" s="1038"/>
      <c r="S66" s="1038"/>
      <c r="T66" s="1038"/>
      <c r="U66" s="1039"/>
      <c r="V66" s="1037" t="s">
        <v>421</v>
      </c>
      <c r="W66" s="1038"/>
      <c r="X66" s="1038"/>
      <c r="Y66" s="1038"/>
      <c r="Z66" s="1039"/>
      <c r="AA66" s="1037" t="s">
        <v>422</v>
      </c>
      <c r="AB66" s="1038"/>
      <c r="AC66" s="1038"/>
      <c r="AD66" s="1038"/>
      <c r="AE66" s="1039"/>
      <c r="AF66" s="1043" t="s">
        <v>423</v>
      </c>
      <c r="AG66" s="1044"/>
      <c r="AH66" s="1044"/>
      <c r="AI66" s="1044"/>
      <c r="AJ66" s="1045"/>
      <c r="AK66" s="1037" t="s">
        <v>424</v>
      </c>
      <c r="AL66" s="1032"/>
      <c r="AM66" s="1032"/>
      <c r="AN66" s="1032"/>
      <c r="AO66" s="1033"/>
      <c r="AP66" s="1037" t="s">
        <v>425</v>
      </c>
      <c r="AQ66" s="1038"/>
      <c r="AR66" s="1038"/>
      <c r="AS66" s="1038"/>
      <c r="AT66" s="1039"/>
      <c r="AU66" s="1037" t="s">
        <v>426</v>
      </c>
      <c r="AV66" s="1038"/>
      <c r="AW66" s="1038"/>
      <c r="AX66" s="1038"/>
      <c r="AY66" s="1039"/>
      <c r="AZ66" s="1037" t="s">
        <v>384</v>
      </c>
      <c r="BA66" s="1038"/>
      <c r="BB66" s="1038"/>
      <c r="BC66" s="1038"/>
      <c r="BD66" s="1051"/>
      <c r="BE66" s="237"/>
      <c r="BF66" s="237"/>
      <c r="BG66" s="237"/>
      <c r="BH66" s="237"/>
      <c r="BI66" s="237"/>
      <c r="BJ66" s="237"/>
      <c r="BK66" s="237"/>
      <c r="BL66" s="237"/>
      <c r="BM66" s="237"/>
      <c r="BN66" s="237"/>
      <c r="BO66" s="237"/>
      <c r="BP66" s="237"/>
      <c r="BQ66" s="234">
        <v>60</v>
      </c>
      <c r="BR66" s="239"/>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6"/>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7"/>
      <c r="BF67" s="237"/>
      <c r="BG67" s="237"/>
      <c r="BH67" s="237"/>
      <c r="BI67" s="237"/>
      <c r="BJ67" s="237"/>
      <c r="BK67" s="237"/>
      <c r="BL67" s="237"/>
      <c r="BM67" s="237"/>
      <c r="BN67" s="237"/>
      <c r="BO67" s="237"/>
      <c r="BP67" s="237"/>
      <c r="BQ67" s="234">
        <v>61</v>
      </c>
      <c r="BR67" s="239"/>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6"/>
    </row>
    <row r="68" spans="1:131" ht="26.25" customHeight="1" thickTop="1" x14ac:dyDescent="0.15">
      <c r="A68" s="232">
        <v>1</v>
      </c>
      <c r="B68" s="1021" t="s">
        <v>583</v>
      </c>
      <c r="C68" s="1022"/>
      <c r="D68" s="1022"/>
      <c r="E68" s="1022"/>
      <c r="F68" s="1022"/>
      <c r="G68" s="1022"/>
      <c r="H68" s="1022"/>
      <c r="I68" s="1022"/>
      <c r="J68" s="1022"/>
      <c r="K68" s="1022"/>
      <c r="L68" s="1022"/>
      <c r="M68" s="1022"/>
      <c r="N68" s="1022"/>
      <c r="O68" s="1022"/>
      <c r="P68" s="1023"/>
      <c r="Q68" s="1024">
        <v>7036</v>
      </c>
      <c r="R68" s="1018"/>
      <c r="S68" s="1018"/>
      <c r="T68" s="1018"/>
      <c r="U68" s="1018"/>
      <c r="V68" s="1018">
        <v>6106</v>
      </c>
      <c r="W68" s="1018"/>
      <c r="X68" s="1018"/>
      <c r="Y68" s="1018"/>
      <c r="Z68" s="1018"/>
      <c r="AA68" s="1018">
        <f t="shared" ref="AA68:AA71" si="0">Q68-V68</f>
        <v>930</v>
      </c>
      <c r="AB68" s="1018"/>
      <c r="AC68" s="1018"/>
      <c r="AD68" s="1018"/>
      <c r="AE68" s="1018"/>
      <c r="AF68" s="1018">
        <v>930</v>
      </c>
      <c r="AG68" s="1018"/>
      <c r="AH68" s="1018"/>
      <c r="AI68" s="1018"/>
      <c r="AJ68" s="1018"/>
      <c r="AK68" s="1018">
        <v>11</v>
      </c>
      <c r="AL68" s="1018"/>
      <c r="AM68" s="1018"/>
      <c r="AN68" s="1018"/>
      <c r="AO68" s="1018"/>
      <c r="AP68" s="1018">
        <v>0</v>
      </c>
      <c r="AQ68" s="1018"/>
      <c r="AR68" s="1018"/>
      <c r="AS68" s="1018"/>
      <c r="AT68" s="1018"/>
      <c r="AU68" s="1018"/>
      <c r="AV68" s="1018"/>
      <c r="AW68" s="1018"/>
      <c r="AX68" s="1018"/>
      <c r="AY68" s="1018"/>
      <c r="AZ68" s="1019"/>
      <c r="BA68" s="1019"/>
      <c r="BB68" s="1019"/>
      <c r="BC68" s="1019"/>
      <c r="BD68" s="1020"/>
      <c r="BE68" s="237"/>
      <c r="BF68" s="237"/>
      <c r="BG68" s="237"/>
      <c r="BH68" s="237"/>
      <c r="BI68" s="237"/>
      <c r="BJ68" s="237"/>
      <c r="BK68" s="237"/>
      <c r="BL68" s="237"/>
      <c r="BM68" s="237"/>
      <c r="BN68" s="237"/>
      <c r="BO68" s="237"/>
      <c r="BP68" s="237"/>
      <c r="BQ68" s="234">
        <v>62</v>
      </c>
      <c r="BR68" s="239"/>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6"/>
    </row>
    <row r="69" spans="1:131" ht="26.25" customHeight="1" x14ac:dyDescent="0.15">
      <c r="A69" s="234">
        <v>2</v>
      </c>
      <c r="B69" s="1010" t="s">
        <v>584</v>
      </c>
      <c r="C69" s="1011"/>
      <c r="D69" s="1011"/>
      <c r="E69" s="1011"/>
      <c r="F69" s="1011"/>
      <c r="G69" s="1011"/>
      <c r="H69" s="1011"/>
      <c r="I69" s="1011"/>
      <c r="J69" s="1011"/>
      <c r="K69" s="1011"/>
      <c r="L69" s="1011"/>
      <c r="M69" s="1011"/>
      <c r="N69" s="1011"/>
      <c r="O69" s="1011"/>
      <c r="P69" s="1012"/>
      <c r="Q69" s="1013">
        <v>8582</v>
      </c>
      <c r="R69" s="1007"/>
      <c r="S69" s="1007"/>
      <c r="T69" s="1007"/>
      <c r="U69" s="1007"/>
      <c r="V69" s="1007">
        <v>8030</v>
      </c>
      <c r="W69" s="1007"/>
      <c r="X69" s="1007"/>
      <c r="Y69" s="1007"/>
      <c r="Z69" s="1007"/>
      <c r="AA69" s="1007">
        <f t="shared" si="0"/>
        <v>552</v>
      </c>
      <c r="AB69" s="1007"/>
      <c r="AC69" s="1007"/>
      <c r="AD69" s="1007"/>
      <c r="AE69" s="1007"/>
      <c r="AF69" s="1007">
        <v>125</v>
      </c>
      <c r="AG69" s="1007"/>
      <c r="AH69" s="1007"/>
      <c r="AI69" s="1007"/>
      <c r="AJ69" s="1007"/>
      <c r="AK69" s="1007">
        <v>97</v>
      </c>
      <c r="AL69" s="1007"/>
      <c r="AM69" s="1007"/>
      <c r="AN69" s="1007"/>
      <c r="AO69" s="1007"/>
      <c r="AP69" s="1007">
        <v>8544</v>
      </c>
      <c r="AQ69" s="1007"/>
      <c r="AR69" s="1007"/>
      <c r="AS69" s="1007"/>
      <c r="AT69" s="1007"/>
      <c r="AU69" s="1007"/>
      <c r="AV69" s="1007"/>
      <c r="AW69" s="1007"/>
      <c r="AX69" s="1007"/>
      <c r="AY69" s="1007"/>
      <c r="AZ69" s="1008"/>
      <c r="BA69" s="1008"/>
      <c r="BB69" s="1008"/>
      <c r="BC69" s="1008"/>
      <c r="BD69" s="1009"/>
      <c r="BE69" s="237"/>
      <c r="BF69" s="237"/>
      <c r="BG69" s="237"/>
      <c r="BH69" s="237"/>
      <c r="BI69" s="237"/>
      <c r="BJ69" s="237"/>
      <c r="BK69" s="237"/>
      <c r="BL69" s="237"/>
      <c r="BM69" s="237"/>
      <c r="BN69" s="237"/>
      <c r="BO69" s="237"/>
      <c r="BP69" s="237"/>
      <c r="BQ69" s="234">
        <v>63</v>
      </c>
      <c r="BR69" s="239"/>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6"/>
    </row>
    <row r="70" spans="1:131" ht="26.25" customHeight="1" x14ac:dyDescent="0.15">
      <c r="A70" s="234">
        <v>3</v>
      </c>
      <c r="B70" s="1010" t="s">
        <v>585</v>
      </c>
      <c r="C70" s="1011"/>
      <c r="D70" s="1011"/>
      <c r="E70" s="1011"/>
      <c r="F70" s="1011"/>
      <c r="G70" s="1011"/>
      <c r="H70" s="1011"/>
      <c r="I70" s="1011"/>
      <c r="J70" s="1011"/>
      <c r="K70" s="1011"/>
      <c r="L70" s="1011"/>
      <c r="M70" s="1011"/>
      <c r="N70" s="1011"/>
      <c r="O70" s="1011"/>
      <c r="P70" s="1012"/>
      <c r="Q70" s="1013">
        <v>6</v>
      </c>
      <c r="R70" s="1007"/>
      <c r="S70" s="1007"/>
      <c r="T70" s="1007"/>
      <c r="U70" s="1007"/>
      <c r="V70" s="1007">
        <v>5</v>
      </c>
      <c r="W70" s="1007"/>
      <c r="X70" s="1007"/>
      <c r="Y70" s="1007"/>
      <c r="Z70" s="1007"/>
      <c r="AA70" s="1007">
        <f t="shared" si="0"/>
        <v>1</v>
      </c>
      <c r="AB70" s="1007"/>
      <c r="AC70" s="1007"/>
      <c r="AD70" s="1007"/>
      <c r="AE70" s="1007"/>
      <c r="AF70" s="1007">
        <v>1</v>
      </c>
      <c r="AG70" s="1007"/>
      <c r="AH70" s="1007"/>
      <c r="AI70" s="1007"/>
      <c r="AJ70" s="1007"/>
      <c r="AK70" s="1007" t="s">
        <v>582</v>
      </c>
      <c r="AL70" s="1007"/>
      <c r="AM70" s="1007"/>
      <c r="AN70" s="1007"/>
      <c r="AO70" s="1007"/>
      <c r="AP70" s="1007" t="s">
        <v>582</v>
      </c>
      <c r="AQ70" s="1007"/>
      <c r="AR70" s="1007"/>
      <c r="AS70" s="1007"/>
      <c r="AT70" s="1007"/>
      <c r="AU70" s="1007"/>
      <c r="AV70" s="1007"/>
      <c r="AW70" s="1007"/>
      <c r="AX70" s="1007"/>
      <c r="AY70" s="1007"/>
      <c r="AZ70" s="1008"/>
      <c r="BA70" s="1008"/>
      <c r="BB70" s="1008"/>
      <c r="BC70" s="1008"/>
      <c r="BD70" s="1009"/>
      <c r="BE70" s="237"/>
      <c r="BF70" s="237"/>
      <c r="BG70" s="237"/>
      <c r="BH70" s="237"/>
      <c r="BI70" s="237"/>
      <c r="BJ70" s="237"/>
      <c r="BK70" s="237"/>
      <c r="BL70" s="237"/>
      <c r="BM70" s="237"/>
      <c r="BN70" s="237"/>
      <c r="BO70" s="237"/>
      <c r="BP70" s="237"/>
      <c r="BQ70" s="234">
        <v>64</v>
      </c>
      <c r="BR70" s="239"/>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6"/>
    </row>
    <row r="71" spans="1:131" ht="26.25" customHeight="1" x14ac:dyDescent="0.15">
      <c r="A71" s="234">
        <v>4</v>
      </c>
      <c r="B71" s="1010" t="s">
        <v>586</v>
      </c>
      <c r="C71" s="1011"/>
      <c r="D71" s="1011"/>
      <c r="E71" s="1011"/>
      <c r="F71" s="1011"/>
      <c r="G71" s="1011"/>
      <c r="H71" s="1011"/>
      <c r="I71" s="1011"/>
      <c r="J71" s="1011"/>
      <c r="K71" s="1011"/>
      <c r="L71" s="1011"/>
      <c r="M71" s="1011"/>
      <c r="N71" s="1011"/>
      <c r="O71" s="1011"/>
      <c r="P71" s="1012"/>
      <c r="Q71" s="1013">
        <v>254</v>
      </c>
      <c r="R71" s="1007"/>
      <c r="S71" s="1007"/>
      <c r="T71" s="1007"/>
      <c r="U71" s="1007"/>
      <c r="V71" s="1007">
        <v>245</v>
      </c>
      <c r="W71" s="1007"/>
      <c r="X71" s="1007"/>
      <c r="Y71" s="1007"/>
      <c r="Z71" s="1007"/>
      <c r="AA71" s="1007">
        <f t="shared" si="0"/>
        <v>9</v>
      </c>
      <c r="AB71" s="1007"/>
      <c r="AC71" s="1007"/>
      <c r="AD71" s="1007"/>
      <c r="AE71" s="1007"/>
      <c r="AF71" s="1007">
        <v>9</v>
      </c>
      <c r="AG71" s="1007"/>
      <c r="AH71" s="1007"/>
      <c r="AI71" s="1007"/>
      <c r="AJ71" s="1007"/>
      <c r="AK71" s="1007" t="s">
        <v>582</v>
      </c>
      <c r="AL71" s="1007"/>
      <c r="AM71" s="1007"/>
      <c r="AN71" s="1007"/>
      <c r="AO71" s="1007"/>
      <c r="AP71" s="1007" t="s">
        <v>582</v>
      </c>
      <c r="AQ71" s="1007"/>
      <c r="AR71" s="1007"/>
      <c r="AS71" s="1007"/>
      <c r="AT71" s="1007"/>
      <c r="AU71" s="1007"/>
      <c r="AV71" s="1007"/>
      <c r="AW71" s="1007"/>
      <c r="AX71" s="1007"/>
      <c r="AY71" s="1007"/>
      <c r="AZ71" s="1008"/>
      <c r="BA71" s="1008"/>
      <c r="BB71" s="1008"/>
      <c r="BC71" s="1008"/>
      <c r="BD71" s="1009"/>
      <c r="BE71" s="237"/>
      <c r="BF71" s="237"/>
      <c r="BG71" s="237"/>
      <c r="BH71" s="237"/>
      <c r="BI71" s="237"/>
      <c r="BJ71" s="237"/>
      <c r="BK71" s="237"/>
      <c r="BL71" s="237"/>
      <c r="BM71" s="237"/>
      <c r="BN71" s="237"/>
      <c r="BO71" s="237"/>
      <c r="BP71" s="237"/>
      <c r="BQ71" s="234">
        <v>65</v>
      </c>
      <c r="BR71" s="239"/>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6"/>
    </row>
    <row r="72" spans="1:131" ht="26.25" customHeight="1" x14ac:dyDescent="0.15">
      <c r="A72" s="234">
        <v>5</v>
      </c>
      <c r="B72" s="1010" t="s">
        <v>587</v>
      </c>
      <c r="C72" s="1011"/>
      <c r="D72" s="1011"/>
      <c r="E72" s="1011"/>
      <c r="F72" s="1011"/>
      <c r="G72" s="1011"/>
      <c r="H72" s="1011"/>
      <c r="I72" s="1011"/>
      <c r="J72" s="1011"/>
      <c r="K72" s="1011"/>
      <c r="L72" s="1011"/>
      <c r="M72" s="1011"/>
      <c r="N72" s="1011"/>
      <c r="O72" s="1011"/>
      <c r="P72" s="1012"/>
      <c r="Q72" s="1013">
        <v>305293</v>
      </c>
      <c r="R72" s="1007"/>
      <c r="S72" s="1007"/>
      <c r="T72" s="1007"/>
      <c r="U72" s="1007"/>
      <c r="V72" s="1007">
        <v>294817</v>
      </c>
      <c r="W72" s="1007"/>
      <c r="X72" s="1007"/>
      <c r="Y72" s="1007"/>
      <c r="Z72" s="1007"/>
      <c r="AA72" s="1007">
        <f>Q72-V72</f>
        <v>10476</v>
      </c>
      <c r="AB72" s="1007"/>
      <c r="AC72" s="1007"/>
      <c r="AD72" s="1007"/>
      <c r="AE72" s="1007"/>
      <c r="AF72" s="1007">
        <v>6371</v>
      </c>
      <c r="AG72" s="1007"/>
      <c r="AH72" s="1007"/>
      <c r="AI72" s="1007"/>
      <c r="AJ72" s="1007"/>
      <c r="AK72" s="1007" t="s">
        <v>582</v>
      </c>
      <c r="AL72" s="1007"/>
      <c r="AM72" s="1007"/>
      <c r="AN72" s="1007"/>
      <c r="AO72" s="1007"/>
      <c r="AP72" s="1007" t="s">
        <v>582</v>
      </c>
      <c r="AQ72" s="1007"/>
      <c r="AR72" s="1007"/>
      <c r="AS72" s="1007"/>
      <c r="AT72" s="1007"/>
      <c r="AU72" s="1007"/>
      <c r="AV72" s="1007"/>
      <c r="AW72" s="1007"/>
      <c r="AX72" s="1007"/>
      <c r="AY72" s="1007"/>
      <c r="AZ72" s="1008"/>
      <c r="BA72" s="1008"/>
      <c r="BB72" s="1008"/>
      <c r="BC72" s="1008"/>
      <c r="BD72" s="1009"/>
      <c r="BE72" s="237"/>
      <c r="BF72" s="237"/>
      <c r="BG72" s="237"/>
      <c r="BH72" s="237"/>
      <c r="BI72" s="237"/>
      <c r="BJ72" s="237"/>
      <c r="BK72" s="237"/>
      <c r="BL72" s="237"/>
      <c r="BM72" s="237"/>
      <c r="BN72" s="237"/>
      <c r="BO72" s="237"/>
      <c r="BP72" s="237"/>
      <c r="BQ72" s="234">
        <v>66</v>
      </c>
      <c r="BR72" s="239"/>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6"/>
    </row>
    <row r="73" spans="1:131" ht="26.25" customHeight="1" x14ac:dyDescent="0.15">
      <c r="A73" s="234">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37"/>
      <c r="BF73" s="237"/>
      <c r="BG73" s="237"/>
      <c r="BH73" s="237"/>
      <c r="BI73" s="237"/>
      <c r="BJ73" s="237"/>
      <c r="BK73" s="237"/>
      <c r="BL73" s="237"/>
      <c r="BM73" s="237"/>
      <c r="BN73" s="237"/>
      <c r="BO73" s="237"/>
      <c r="BP73" s="237"/>
      <c r="BQ73" s="234">
        <v>67</v>
      </c>
      <c r="BR73" s="239"/>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6"/>
    </row>
    <row r="74" spans="1:131" ht="26.25" customHeight="1" x14ac:dyDescent="0.15">
      <c r="A74" s="234">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37"/>
      <c r="BF74" s="237"/>
      <c r="BG74" s="237"/>
      <c r="BH74" s="237"/>
      <c r="BI74" s="237"/>
      <c r="BJ74" s="237"/>
      <c r="BK74" s="237"/>
      <c r="BL74" s="237"/>
      <c r="BM74" s="237"/>
      <c r="BN74" s="237"/>
      <c r="BO74" s="237"/>
      <c r="BP74" s="237"/>
      <c r="BQ74" s="234">
        <v>68</v>
      </c>
      <c r="BR74" s="239"/>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6"/>
    </row>
    <row r="75" spans="1:131" ht="26.25" customHeight="1" x14ac:dyDescent="0.15">
      <c r="A75" s="234">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37"/>
      <c r="BF75" s="237"/>
      <c r="BG75" s="237"/>
      <c r="BH75" s="237"/>
      <c r="BI75" s="237"/>
      <c r="BJ75" s="237"/>
      <c r="BK75" s="237"/>
      <c r="BL75" s="237"/>
      <c r="BM75" s="237"/>
      <c r="BN75" s="237"/>
      <c r="BO75" s="237"/>
      <c r="BP75" s="237"/>
      <c r="BQ75" s="234">
        <v>69</v>
      </c>
      <c r="BR75" s="239"/>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6"/>
    </row>
    <row r="76" spans="1:131" ht="26.25" customHeight="1" x14ac:dyDescent="0.15">
      <c r="A76" s="234">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37"/>
      <c r="BF76" s="237"/>
      <c r="BG76" s="237"/>
      <c r="BH76" s="237"/>
      <c r="BI76" s="237"/>
      <c r="BJ76" s="237"/>
      <c r="BK76" s="237"/>
      <c r="BL76" s="237"/>
      <c r="BM76" s="237"/>
      <c r="BN76" s="237"/>
      <c r="BO76" s="237"/>
      <c r="BP76" s="237"/>
      <c r="BQ76" s="234">
        <v>70</v>
      </c>
      <c r="BR76" s="239"/>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6"/>
    </row>
    <row r="77" spans="1:131" ht="26.25" customHeight="1" x14ac:dyDescent="0.15">
      <c r="A77" s="234">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37"/>
      <c r="BF77" s="237"/>
      <c r="BG77" s="237"/>
      <c r="BH77" s="237"/>
      <c r="BI77" s="237"/>
      <c r="BJ77" s="237"/>
      <c r="BK77" s="237"/>
      <c r="BL77" s="237"/>
      <c r="BM77" s="237"/>
      <c r="BN77" s="237"/>
      <c r="BO77" s="237"/>
      <c r="BP77" s="237"/>
      <c r="BQ77" s="234">
        <v>71</v>
      </c>
      <c r="BR77" s="239"/>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6"/>
    </row>
    <row r="78" spans="1:131" ht="26.25" customHeight="1" x14ac:dyDescent="0.15">
      <c r="A78" s="234">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37"/>
      <c r="BF78" s="237"/>
      <c r="BG78" s="237"/>
      <c r="BH78" s="237"/>
      <c r="BI78" s="237"/>
      <c r="BJ78" s="226"/>
      <c r="BK78" s="226"/>
      <c r="BL78" s="226"/>
      <c r="BM78" s="226"/>
      <c r="BN78" s="226"/>
      <c r="BO78" s="237"/>
      <c r="BP78" s="237"/>
      <c r="BQ78" s="234">
        <v>72</v>
      </c>
      <c r="BR78" s="239"/>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6"/>
    </row>
    <row r="79" spans="1:131" ht="26.25" customHeight="1" x14ac:dyDescent="0.15">
      <c r="A79" s="234">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37"/>
      <c r="BF79" s="237"/>
      <c r="BG79" s="237"/>
      <c r="BH79" s="237"/>
      <c r="BI79" s="237"/>
      <c r="BJ79" s="226"/>
      <c r="BK79" s="226"/>
      <c r="BL79" s="226"/>
      <c r="BM79" s="226"/>
      <c r="BN79" s="226"/>
      <c r="BO79" s="237"/>
      <c r="BP79" s="237"/>
      <c r="BQ79" s="234">
        <v>73</v>
      </c>
      <c r="BR79" s="239"/>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6"/>
    </row>
    <row r="80" spans="1:131" ht="26.25" customHeight="1" x14ac:dyDescent="0.15">
      <c r="A80" s="234">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37"/>
      <c r="BF80" s="237"/>
      <c r="BG80" s="237"/>
      <c r="BH80" s="237"/>
      <c r="BI80" s="237"/>
      <c r="BJ80" s="237"/>
      <c r="BK80" s="237"/>
      <c r="BL80" s="237"/>
      <c r="BM80" s="237"/>
      <c r="BN80" s="237"/>
      <c r="BO80" s="237"/>
      <c r="BP80" s="237"/>
      <c r="BQ80" s="234">
        <v>74</v>
      </c>
      <c r="BR80" s="239"/>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6"/>
    </row>
    <row r="81" spans="1:131" ht="26.25" customHeight="1" x14ac:dyDescent="0.15">
      <c r="A81" s="234">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37"/>
      <c r="BF81" s="237"/>
      <c r="BG81" s="237"/>
      <c r="BH81" s="237"/>
      <c r="BI81" s="237"/>
      <c r="BJ81" s="237"/>
      <c r="BK81" s="237"/>
      <c r="BL81" s="237"/>
      <c r="BM81" s="237"/>
      <c r="BN81" s="237"/>
      <c r="BO81" s="237"/>
      <c r="BP81" s="237"/>
      <c r="BQ81" s="234">
        <v>75</v>
      </c>
      <c r="BR81" s="239"/>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6"/>
    </row>
    <row r="82" spans="1:131" ht="26.25" customHeight="1" x14ac:dyDescent="0.15">
      <c r="A82" s="234">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37"/>
      <c r="BF82" s="237"/>
      <c r="BG82" s="237"/>
      <c r="BH82" s="237"/>
      <c r="BI82" s="237"/>
      <c r="BJ82" s="237"/>
      <c r="BK82" s="237"/>
      <c r="BL82" s="237"/>
      <c r="BM82" s="237"/>
      <c r="BN82" s="237"/>
      <c r="BO82" s="237"/>
      <c r="BP82" s="237"/>
      <c r="BQ82" s="234">
        <v>76</v>
      </c>
      <c r="BR82" s="239"/>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6"/>
    </row>
    <row r="83" spans="1:131" ht="26.25" customHeight="1" x14ac:dyDescent="0.15">
      <c r="A83" s="234">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37"/>
      <c r="BF83" s="237"/>
      <c r="BG83" s="237"/>
      <c r="BH83" s="237"/>
      <c r="BI83" s="237"/>
      <c r="BJ83" s="237"/>
      <c r="BK83" s="237"/>
      <c r="BL83" s="237"/>
      <c r="BM83" s="237"/>
      <c r="BN83" s="237"/>
      <c r="BO83" s="237"/>
      <c r="BP83" s="237"/>
      <c r="BQ83" s="234">
        <v>77</v>
      </c>
      <c r="BR83" s="239"/>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6"/>
    </row>
    <row r="84" spans="1:131" ht="26.25" customHeight="1" x14ac:dyDescent="0.15">
      <c r="A84" s="234">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37"/>
      <c r="BF84" s="237"/>
      <c r="BG84" s="237"/>
      <c r="BH84" s="237"/>
      <c r="BI84" s="237"/>
      <c r="BJ84" s="237"/>
      <c r="BK84" s="237"/>
      <c r="BL84" s="237"/>
      <c r="BM84" s="237"/>
      <c r="BN84" s="237"/>
      <c r="BO84" s="237"/>
      <c r="BP84" s="237"/>
      <c r="BQ84" s="234">
        <v>78</v>
      </c>
      <c r="BR84" s="239"/>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6"/>
    </row>
    <row r="85" spans="1:131" ht="26.25" customHeight="1" x14ac:dyDescent="0.15">
      <c r="A85" s="234">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7"/>
      <c r="BF85" s="237"/>
      <c r="BG85" s="237"/>
      <c r="BH85" s="237"/>
      <c r="BI85" s="237"/>
      <c r="BJ85" s="237"/>
      <c r="BK85" s="237"/>
      <c r="BL85" s="237"/>
      <c r="BM85" s="237"/>
      <c r="BN85" s="237"/>
      <c r="BO85" s="237"/>
      <c r="BP85" s="237"/>
      <c r="BQ85" s="234">
        <v>79</v>
      </c>
      <c r="BR85" s="239"/>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6"/>
    </row>
    <row r="86" spans="1:131" ht="26.25" customHeight="1" x14ac:dyDescent="0.15">
      <c r="A86" s="234">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7"/>
      <c r="BF86" s="237"/>
      <c r="BG86" s="237"/>
      <c r="BH86" s="237"/>
      <c r="BI86" s="237"/>
      <c r="BJ86" s="237"/>
      <c r="BK86" s="237"/>
      <c r="BL86" s="237"/>
      <c r="BM86" s="237"/>
      <c r="BN86" s="237"/>
      <c r="BO86" s="237"/>
      <c r="BP86" s="237"/>
      <c r="BQ86" s="234">
        <v>80</v>
      </c>
      <c r="BR86" s="239"/>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6"/>
    </row>
    <row r="87" spans="1:131" ht="26.25" customHeight="1" x14ac:dyDescent="0.15">
      <c r="A87" s="240">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7"/>
      <c r="BF87" s="237"/>
      <c r="BG87" s="237"/>
      <c r="BH87" s="237"/>
      <c r="BI87" s="237"/>
      <c r="BJ87" s="237"/>
      <c r="BK87" s="237"/>
      <c r="BL87" s="237"/>
      <c r="BM87" s="237"/>
      <c r="BN87" s="237"/>
      <c r="BO87" s="237"/>
      <c r="BP87" s="237"/>
      <c r="BQ87" s="234">
        <v>81</v>
      </c>
      <c r="BR87" s="239"/>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6"/>
    </row>
    <row r="88" spans="1:131" ht="26.25" customHeight="1" thickBot="1" x14ac:dyDescent="0.2">
      <c r="A88" s="236" t="s">
        <v>397</v>
      </c>
      <c r="B88" s="973" t="s">
        <v>427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37"/>
      <c r="BF88" s="237"/>
      <c r="BG88" s="237"/>
      <c r="BH88" s="237"/>
      <c r="BI88" s="237"/>
      <c r="BJ88" s="237"/>
      <c r="BK88" s="237"/>
      <c r="BL88" s="237"/>
      <c r="BM88" s="237"/>
      <c r="BN88" s="237"/>
      <c r="BO88" s="237"/>
      <c r="BP88" s="237"/>
      <c r="BQ88" s="234">
        <v>82</v>
      </c>
      <c r="BR88" s="239"/>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397</v>
      </c>
      <c r="BR102" s="973" t="s">
        <v>428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6" t="s">
        <v>429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7" t="s">
        <v>430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8" t="s">
        <v>433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6" customFormat="1" ht="26.25" customHeight="1" x14ac:dyDescent="0.15">
      <c r="A109" s="931" t="s">
        <v>435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436</v>
      </c>
      <c r="AB109" s="932"/>
      <c r="AC109" s="932"/>
      <c r="AD109" s="932"/>
      <c r="AE109" s="933"/>
      <c r="AF109" s="934" t="s">
        <v>437</v>
      </c>
      <c r="AG109" s="932"/>
      <c r="AH109" s="932"/>
      <c r="AI109" s="932"/>
      <c r="AJ109" s="933"/>
      <c r="AK109" s="934" t="s">
        <v>314</v>
      </c>
      <c r="AL109" s="932"/>
      <c r="AM109" s="932"/>
      <c r="AN109" s="932"/>
      <c r="AO109" s="933"/>
      <c r="AP109" s="934" t="s">
        <v>438</v>
      </c>
      <c r="AQ109" s="932"/>
      <c r="AR109" s="932"/>
      <c r="AS109" s="932"/>
      <c r="AT109" s="965"/>
      <c r="AU109" s="931" t="s">
        <v>435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436</v>
      </c>
      <c r="BR109" s="932"/>
      <c r="BS109" s="932"/>
      <c r="BT109" s="932"/>
      <c r="BU109" s="933"/>
      <c r="BV109" s="934" t="s">
        <v>437</v>
      </c>
      <c r="BW109" s="932"/>
      <c r="BX109" s="932"/>
      <c r="BY109" s="932"/>
      <c r="BZ109" s="933"/>
      <c r="CA109" s="934" t="s">
        <v>314</v>
      </c>
      <c r="CB109" s="932"/>
      <c r="CC109" s="932"/>
      <c r="CD109" s="932"/>
      <c r="CE109" s="933"/>
      <c r="CF109" s="972" t="s">
        <v>438</v>
      </c>
      <c r="CG109" s="972"/>
      <c r="CH109" s="972"/>
      <c r="CI109" s="972"/>
      <c r="CJ109" s="972"/>
      <c r="CK109" s="934" t="s">
        <v>439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436</v>
      </c>
      <c r="DH109" s="932"/>
      <c r="DI109" s="932"/>
      <c r="DJ109" s="932"/>
      <c r="DK109" s="933"/>
      <c r="DL109" s="934" t="s">
        <v>437</v>
      </c>
      <c r="DM109" s="932"/>
      <c r="DN109" s="932"/>
      <c r="DO109" s="932"/>
      <c r="DP109" s="933"/>
      <c r="DQ109" s="934" t="s">
        <v>314</v>
      </c>
      <c r="DR109" s="932"/>
      <c r="DS109" s="932"/>
      <c r="DT109" s="932"/>
      <c r="DU109" s="933"/>
      <c r="DV109" s="934" t="s">
        <v>438</v>
      </c>
      <c r="DW109" s="932"/>
      <c r="DX109" s="932"/>
      <c r="DY109" s="932"/>
      <c r="DZ109" s="965"/>
    </row>
    <row r="110" spans="1:131" s="226" customFormat="1" ht="26.25" customHeight="1" x14ac:dyDescent="0.15">
      <c r="A110" s="843" t="s">
        <v>440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939859</v>
      </c>
      <c r="AB110" s="925"/>
      <c r="AC110" s="925"/>
      <c r="AD110" s="925"/>
      <c r="AE110" s="926"/>
      <c r="AF110" s="927">
        <v>920009</v>
      </c>
      <c r="AG110" s="925"/>
      <c r="AH110" s="925"/>
      <c r="AI110" s="925"/>
      <c r="AJ110" s="926"/>
      <c r="AK110" s="927">
        <v>993703</v>
      </c>
      <c r="AL110" s="925"/>
      <c r="AM110" s="925"/>
      <c r="AN110" s="925"/>
      <c r="AO110" s="926"/>
      <c r="AP110" s="928">
        <v>27.1</v>
      </c>
      <c r="AQ110" s="929"/>
      <c r="AR110" s="929"/>
      <c r="AS110" s="929"/>
      <c r="AT110" s="930"/>
      <c r="AU110" s="966" t="s">
        <v>75</v>
      </c>
      <c r="AV110" s="967"/>
      <c r="AW110" s="967"/>
      <c r="AX110" s="967"/>
      <c r="AY110" s="967"/>
      <c r="AZ110" s="896" t="s">
        <v>441</v>
      </c>
      <c r="BA110" s="844"/>
      <c r="BB110" s="844"/>
      <c r="BC110" s="844"/>
      <c r="BD110" s="844"/>
      <c r="BE110" s="844"/>
      <c r="BF110" s="844"/>
      <c r="BG110" s="844"/>
      <c r="BH110" s="844"/>
      <c r="BI110" s="844"/>
      <c r="BJ110" s="844"/>
      <c r="BK110" s="844"/>
      <c r="BL110" s="844"/>
      <c r="BM110" s="844"/>
      <c r="BN110" s="844"/>
      <c r="BO110" s="844"/>
      <c r="BP110" s="845"/>
      <c r="BQ110" s="897">
        <v>8168722</v>
      </c>
      <c r="BR110" s="878"/>
      <c r="BS110" s="878"/>
      <c r="BT110" s="878"/>
      <c r="BU110" s="878"/>
      <c r="BV110" s="878">
        <v>8063625</v>
      </c>
      <c r="BW110" s="878"/>
      <c r="BX110" s="878"/>
      <c r="BY110" s="878"/>
      <c r="BZ110" s="878"/>
      <c r="CA110" s="878">
        <v>7785917</v>
      </c>
      <c r="CB110" s="878"/>
      <c r="CC110" s="878"/>
      <c r="CD110" s="878"/>
      <c r="CE110" s="878"/>
      <c r="CF110" s="902">
        <v>212.2</v>
      </c>
      <c r="CG110" s="903"/>
      <c r="CH110" s="903"/>
      <c r="CI110" s="903"/>
      <c r="CJ110" s="903"/>
      <c r="CK110" s="962" t="s">
        <v>442</v>
      </c>
      <c r="CL110" s="855"/>
      <c r="CM110" s="896" t="s">
        <v>443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131</v>
      </c>
      <c r="DH110" s="878"/>
      <c r="DI110" s="878"/>
      <c r="DJ110" s="878"/>
      <c r="DK110" s="878"/>
      <c r="DL110" s="878" t="s">
        <v>131</v>
      </c>
      <c r="DM110" s="878"/>
      <c r="DN110" s="878"/>
      <c r="DO110" s="878"/>
      <c r="DP110" s="878"/>
      <c r="DQ110" s="878" t="s">
        <v>131</v>
      </c>
      <c r="DR110" s="878"/>
      <c r="DS110" s="878"/>
      <c r="DT110" s="878"/>
      <c r="DU110" s="878"/>
      <c r="DV110" s="879" t="s">
        <v>131</v>
      </c>
      <c r="DW110" s="879"/>
      <c r="DX110" s="879"/>
      <c r="DY110" s="879"/>
      <c r="DZ110" s="880"/>
    </row>
    <row r="111" spans="1:131" s="226" customFormat="1" ht="26.25" customHeight="1" x14ac:dyDescent="0.15">
      <c r="A111" s="810" t="s">
        <v>444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445</v>
      </c>
      <c r="AB111" s="955"/>
      <c r="AC111" s="955"/>
      <c r="AD111" s="955"/>
      <c r="AE111" s="956"/>
      <c r="AF111" s="957" t="s">
        <v>445</v>
      </c>
      <c r="AG111" s="955"/>
      <c r="AH111" s="955"/>
      <c r="AI111" s="955"/>
      <c r="AJ111" s="956"/>
      <c r="AK111" s="957" t="s">
        <v>445</v>
      </c>
      <c r="AL111" s="955"/>
      <c r="AM111" s="955"/>
      <c r="AN111" s="955"/>
      <c r="AO111" s="956"/>
      <c r="AP111" s="958" t="s">
        <v>131</v>
      </c>
      <c r="AQ111" s="959"/>
      <c r="AR111" s="959"/>
      <c r="AS111" s="959"/>
      <c r="AT111" s="960"/>
      <c r="AU111" s="968"/>
      <c r="AV111" s="969"/>
      <c r="AW111" s="969"/>
      <c r="AX111" s="969"/>
      <c r="AY111" s="969"/>
      <c r="AZ111" s="851" t="s">
        <v>446</v>
      </c>
      <c r="BA111" s="788"/>
      <c r="BB111" s="788"/>
      <c r="BC111" s="788"/>
      <c r="BD111" s="788"/>
      <c r="BE111" s="788"/>
      <c r="BF111" s="788"/>
      <c r="BG111" s="788"/>
      <c r="BH111" s="788"/>
      <c r="BI111" s="788"/>
      <c r="BJ111" s="788"/>
      <c r="BK111" s="788"/>
      <c r="BL111" s="788"/>
      <c r="BM111" s="788"/>
      <c r="BN111" s="788"/>
      <c r="BO111" s="788"/>
      <c r="BP111" s="789"/>
      <c r="BQ111" s="852" t="s">
        <v>131</v>
      </c>
      <c r="BR111" s="853"/>
      <c r="BS111" s="853"/>
      <c r="BT111" s="853"/>
      <c r="BU111" s="853"/>
      <c r="BV111" s="853" t="s">
        <v>131</v>
      </c>
      <c r="BW111" s="853"/>
      <c r="BX111" s="853"/>
      <c r="BY111" s="853"/>
      <c r="BZ111" s="853"/>
      <c r="CA111" s="853" t="s">
        <v>131</v>
      </c>
      <c r="CB111" s="853"/>
      <c r="CC111" s="853"/>
      <c r="CD111" s="853"/>
      <c r="CE111" s="853"/>
      <c r="CF111" s="911" t="s">
        <v>131</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445</v>
      </c>
      <c r="DH111" s="853"/>
      <c r="DI111" s="853"/>
      <c r="DJ111" s="853"/>
      <c r="DK111" s="853"/>
      <c r="DL111" s="853" t="s">
        <v>131</v>
      </c>
      <c r="DM111" s="853"/>
      <c r="DN111" s="853"/>
      <c r="DO111" s="853"/>
      <c r="DP111" s="853"/>
      <c r="DQ111" s="853" t="s">
        <v>445</v>
      </c>
      <c r="DR111" s="853"/>
      <c r="DS111" s="853"/>
      <c r="DT111" s="853"/>
      <c r="DU111" s="853"/>
      <c r="DV111" s="830" t="s">
        <v>131</v>
      </c>
      <c r="DW111" s="830"/>
      <c r="DX111" s="830"/>
      <c r="DY111" s="830"/>
      <c r="DZ111" s="831"/>
    </row>
    <row r="112" spans="1:131" s="226" customFormat="1" ht="26.25" customHeight="1" x14ac:dyDescent="0.15">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445</v>
      </c>
      <c r="AB112" s="816"/>
      <c r="AC112" s="816"/>
      <c r="AD112" s="816"/>
      <c r="AE112" s="817"/>
      <c r="AF112" s="818" t="s">
        <v>131</v>
      </c>
      <c r="AG112" s="816"/>
      <c r="AH112" s="816"/>
      <c r="AI112" s="816"/>
      <c r="AJ112" s="817"/>
      <c r="AK112" s="818" t="s">
        <v>131</v>
      </c>
      <c r="AL112" s="816"/>
      <c r="AM112" s="816"/>
      <c r="AN112" s="816"/>
      <c r="AO112" s="817"/>
      <c r="AP112" s="860" t="s">
        <v>131</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372572</v>
      </c>
      <c r="BR112" s="853"/>
      <c r="BS112" s="853"/>
      <c r="BT112" s="853"/>
      <c r="BU112" s="853"/>
      <c r="BV112" s="853">
        <v>378325</v>
      </c>
      <c r="BW112" s="853"/>
      <c r="BX112" s="853"/>
      <c r="BY112" s="853"/>
      <c r="BZ112" s="853"/>
      <c r="CA112" s="853">
        <v>351273</v>
      </c>
      <c r="CB112" s="853"/>
      <c r="CC112" s="853"/>
      <c r="CD112" s="853"/>
      <c r="CE112" s="853"/>
      <c r="CF112" s="911">
        <v>9.6</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445</v>
      </c>
      <c r="DH112" s="853"/>
      <c r="DI112" s="853"/>
      <c r="DJ112" s="853"/>
      <c r="DK112" s="853"/>
      <c r="DL112" s="853" t="s">
        <v>131</v>
      </c>
      <c r="DM112" s="853"/>
      <c r="DN112" s="853"/>
      <c r="DO112" s="853"/>
      <c r="DP112" s="853"/>
      <c r="DQ112" s="853" t="s">
        <v>445</v>
      </c>
      <c r="DR112" s="853"/>
      <c r="DS112" s="853"/>
      <c r="DT112" s="853"/>
      <c r="DU112" s="853"/>
      <c r="DV112" s="830" t="s">
        <v>131</v>
      </c>
      <c r="DW112" s="830"/>
      <c r="DX112" s="830"/>
      <c r="DY112" s="830"/>
      <c r="DZ112" s="831"/>
    </row>
    <row r="113" spans="1:130" s="226" customFormat="1" ht="26.25" customHeight="1" x14ac:dyDescent="0.15">
      <c r="A113" s="950"/>
      <c r="B113" s="951"/>
      <c r="C113" s="788" t="s">
        <v>452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60623</v>
      </c>
      <c r="AB113" s="955"/>
      <c r="AC113" s="955"/>
      <c r="AD113" s="955"/>
      <c r="AE113" s="956"/>
      <c r="AF113" s="957">
        <v>67004</v>
      </c>
      <c r="AG113" s="955"/>
      <c r="AH113" s="955"/>
      <c r="AI113" s="955"/>
      <c r="AJ113" s="956"/>
      <c r="AK113" s="957">
        <v>51878</v>
      </c>
      <c r="AL113" s="955"/>
      <c r="AM113" s="955"/>
      <c r="AN113" s="955"/>
      <c r="AO113" s="956"/>
      <c r="AP113" s="958">
        <v>1.4</v>
      </c>
      <c r="AQ113" s="959"/>
      <c r="AR113" s="959"/>
      <c r="AS113" s="959"/>
      <c r="AT113" s="960"/>
      <c r="AU113" s="968"/>
      <c r="AV113" s="969"/>
      <c r="AW113" s="969"/>
      <c r="AX113" s="969"/>
      <c r="AY113" s="969"/>
      <c r="AZ113" s="851" t="s">
        <v>453</v>
      </c>
      <c r="BA113" s="788"/>
      <c r="BB113" s="788"/>
      <c r="BC113" s="788"/>
      <c r="BD113" s="788"/>
      <c r="BE113" s="788"/>
      <c r="BF113" s="788"/>
      <c r="BG113" s="788"/>
      <c r="BH113" s="788"/>
      <c r="BI113" s="788"/>
      <c r="BJ113" s="788"/>
      <c r="BK113" s="788"/>
      <c r="BL113" s="788"/>
      <c r="BM113" s="788"/>
      <c r="BN113" s="788"/>
      <c r="BO113" s="788"/>
      <c r="BP113" s="789"/>
      <c r="BQ113" s="852">
        <v>272058</v>
      </c>
      <c r="BR113" s="853"/>
      <c r="BS113" s="853"/>
      <c r="BT113" s="853"/>
      <c r="BU113" s="853"/>
      <c r="BV113" s="853">
        <v>523267</v>
      </c>
      <c r="BW113" s="853"/>
      <c r="BX113" s="853"/>
      <c r="BY113" s="853"/>
      <c r="BZ113" s="853"/>
      <c r="CA113" s="853">
        <v>782259</v>
      </c>
      <c r="CB113" s="853"/>
      <c r="CC113" s="853"/>
      <c r="CD113" s="853"/>
      <c r="CE113" s="853"/>
      <c r="CF113" s="911">
        <v>21.3</v>
      </c>
      <c r="CG113" s="912"/>
      <c r="CH113" s="912"/>
      <c r="CI113" s="912"/>
      <c r="CJ113" s="912"/>
      <c r="CK113" s="963"/>
      <c r="CL113" s="857"/>
      <c r="CM113" s="851" t="s">
        <v>454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399</v>
      </c>
      <c r="DH113" s="816"/>
      <c r="DI113" s="816"/>
      <c r="DJ113" s="816"/>
      <c r="DK113" s="817"/>
      <c r="DL113" s="818" t="s">
        <v>131</v>
      </c>
      <c r="DM113" s="816"/>
      <c r="DN113" s="816"/>
      <c r="DO113" s="816"/>
      <c r="DP113" s="817"/>
      <c r="DQ113" s="818" t="s">
        <v>399</v>
      </c>
      <c r="DR113" s="816"/>
      <c r="DS113" s="816"/>
      <c r="DT113" s="816"/>
      <c r="DU113" s="817"/>
      <c r="DV113" s="860" t="s">
        <v>131</v>
      </c>
      <c r="DW113" s="861"/>
      <c r="DX113" s="861"/>
      <c r="DY113" s="861"/>
      <c r="DZ113" s="862"/>
    </row>
    <row r="114" spans="1:130" s="226" customFormat="1" ht="26.25" customHeight="1" x14ac:dyDescent="0.15">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11051</v>
      </c>
      <c r="AB114" s="816"/>
      <c r="AC114" s="816"/>
      <c r="AD114" s="816"/>
      <c r="AE114" s="817"/>
      <c r="AF114" s="818">
        <v>19273</v>
      </c>
      <c r="AG114" s="816"/>
      <c r="AH114" s="816"/>
      <c r="AI114" s="816"/>
      <c r="AJ114" s="817"/>
      <c r="AK114" s="818">
        <v>53350</v>
      </c>
      <c r="AL114" s="816"/>
      <c r="AM114" s="816"/>
      <c r="AN114" s="816"/>
      <c r="AO114" s="817"/>
      <c r="AP114" s="860">
        <v>1.5</v>
      </c>
      <c r="AQ114" s="861"/>
      <c r="AR114" s="861"/>
      <c r="AS114" s="861"/>
      <c r="AT114" s="862"/>
      <c r="AU114" s="968"/>
      <c r="AV114" s="969"/>
      <c r="AW114" s="969"/>
      <c r="AX114" s="969"/>
      <c r="AY114" s="969"/>
      <c r="AZ114" s="851" t="s">
        <v>456</v>
      </c>
      <c r="BA114" s="788"/>
      <c r="BB114" s="788"/>
      <c r="BC114" s="788"/>
      <c r="BD114" s="788"/>
      <c r="BE114" s="788"/>
      <c r="BF114" s="788"/>
      <c r="BG114" s="788"/>
      <c r="BH114" s="788"/>
      <c r="BI114" s="788"/>
      <c r="BJ114" s="788"/>
      <c r="BK114" s="788"/>
      <c r="BL114" s="788"/>
      <c r="BM114" s="788"/>
      <c r="BN114" s="788"/>
      <c r="BO114" s="788"/>
      <c r="BP114" s="789"/>
      <c r="BQ114" s="852">
        <v>978333</v>
      </c>
      <c r="BR114" s="853"/>
      <c r="BS114" s="853"/>
      <c r="BT114" s="853"/>
      <c r="BU114" s="853"/>
      <c r="BV114" s="853">
        <v>857370</v>
      </c>
      <c r="BW114" s="853"/>
      <c r="BX114" s="853"/>
      <c r="BY114" s="853"/>
      <c r="BZ114" s="853"/>
      <c r="CA114" s="853">
        <v>837191</v>
      </c>
      <c r="CB114" s="853"/>
      <c r="CC114" s="853"/>
      <c r="CD114" s="853"/>
      <c r="CE114" s="853"/>
      <c r="CF114" s="911">
        <v>22.8</v>
      </c>
      <c r="CG114" s="912"/>
      <c r="CH114" s="912"/>
      <c r="CI114" s="912"/>
      <c r="CJ114" s="912"/>
      <c r="CK114" s="963"/>
      <c r="CL114" s="857"/>
      <c r="CM114" s="851" t="s">
        <v>457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131</v>
      </c>
      <c r="DH114" s="816"/>
      <c r="DI114" s="816"/>
      <c r="DJ114" s="816"/>
      <c r="DK114" s="817"/>
      <c r="DL114" s="818" t="s">
        <v>131</v>
      </c>
      <c r="DM114" s="816"/>
      <c r="DN114" s="816"/>
      <c r="DO114" s="816"/>
      <c r="DP114" s="817"/>
      <c r="DQ114" s="818" t="s">
        <v>131</v>
      </c>
      <c r="DR114" s="816"/>
      <c r="DS114" s="816"/>
      <c r="DT114" s="816"/>
      <c r="DU114" s="817"/>
      <c r="DV114" s="860" t="s">
        <v>131</v>
      </c>
      <c r="DW114" s="861"/>
      <c r="DX114" s="861"/>
      <c r="DY114" s="861"/>
      <c r="DZ114" s="862"/>
    </row>
    <row r="115" spans="1:130" s="226" customFormat="1" ht="26.25" customHeight="1" x14ac:dyDescent="0.15">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131</v>
      </c>
      <c r="AB115" s="955"/>
      <c r="AC115" s="955"/>
      <c r="AD115" s="955"/>
      <c r="AE115" s="956"/>
      <c r="AF115" s="957" t="s">
        <v>131</v>
      </c>
      <c r="AG115" s="955"/>
      <c r="AH115" s="955"/>
      <c r="AI115" s="955"/>
      <c r="AJ115" s="956"/>
      <c r="AK115" s="957" t="s">
        <v>131</v>
      </c>
      <c r="AL115" s="955"/>
      <c r="AM115" s="955"/>
      <c r="AN115" s="955"/>
      <c r="AO115" s="956"/>
      <c r="AP115" s="958" t="s">
        <v>131</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t="s">
        <v>131</v>
      </c>
      <c r="BR115" s="853"/>
      <c r="BS115" s="853"/>
      <c r="BT115" s="853"/>
      <c r="BU115" s="853"/>
      <c r="BV115" s="853" t="s">
        <v>445</v>
      </c>
      <c r="BW115" s="853"/>
      <c r="BX115" s="853"/>
      <c r="BY115" s="853"/>
      <c r="BZ115" s="853"/>
      <c r="CA115" s="853" t="s">
        <v>445</v>
      </c>
      <c r="CB115" s="853"/>
      <c r="CC115" s="853"/>
      <c r="CD115" s="853"/>
      <c r="CE115" s="853"/>
      <c r="CF115" s="911" t="s">
        <v>131</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399</v>
      </c>
      <c r="DH115" s="816"/>
      <c r="DI115" s="816"/>
      <c r="DJ115" s="816"/>
      <c r="DK115" s="817"/>
      <c r="DL115" s="818" t="s">
        <v>131</v>
      </c>
      <c r="DM115" s="816"/>
      <c r="DN115" s="816"/>
      <c r="DO115" s="816"/>
      <c r="DP115" s="817"/>
      <c r="DQ115" s="818" t="s">
        <v>131</v>
      </c>
      <c r="DR115" s="816"/>
      <c r="DS115" s="816"/>
      <c r="DT115" s="816"/>
      <c r="DU115" s="817"/>
      <c r="DV115" s="860" t="s">
        <v>131</v>
      </c>
      <c r="DW115" s="861"/>
      <c r="DX115" s="861"/>
      <c r="DY115" s="861"/>
      <c r="DZ115" s="862"/>
    </row>
    <row r="116" spans="1:130" s="226" customFormat="1" ht="26.25" customHeight="1" x14ac:dyDescent="0.15">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214</v>
      </c>
      <c r="AB116" s="816"/>
      <c r="AC116" s="816"/>
      <c r="AD116" s="816"/>
      <c r="AE116" s="817"/>
      <c r="AF116" s="818" t="s">
        <v>131</v>
      </c>
      <c r="AG116" s="816"/>
      <c r="AH116" s="816"/>
      <c r="AI116" s="816"/>
      <c r="AJ116" s="817"/>
      <c r="AK116" s="818" t="s">
        <v>131</v>
      </c>
      <c r="AL116" s="816"/>
      <c r="AM116" s="816"/>
      <c r="AN116" s="816"/>
      <c r="AO116" s="817"/>
      <c r="AP116" s="860" t="s">
        <v>131</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445</v>
      </c>
      <c r="BR116" s="853"/>
      <c r="BS116" s="853"/>
      <c r="BT116" s="853"/>
      <c r="BU116" s="853"/>
      <c r="BV116" s="853" t="s">
        <v>131</v>
      </c>
      <c r="BW116" s="853"/>
      <c r="BX116" s="853"/>
      <c r="BY116" s="853"/>
      <c r="BZ116" s="853"/>
      <c r="CA116" s="853" t="s">
        <v>131</v>
      </c>
      <c r="CB116" s="853"/>
      <c r="CC116" s="853"/>
      <c r="CD116" s="853"/>
      <c r="CE116" s="853"/>
      <c r="CF116" s="911" t="s">
        <v>131</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131</v>
      </c>
      <c r="DH116" s="816"/>
      <c r="DI116" s="816"/>
      <c r="DJ116" s="816"/>
      <c r="DK116" s="817"/>
      <c r="DL116" s="818" t="s">
        <v>131</v>
      </c>
      <c r="DM116" s="816"/>
      <c r="DN116" s="816"/>
      <c r="DO116" s="816"/>
      <c r="DP116" s="817"/>
      <c r="DQ116" s="818" t="s">
        <v>131</v>
      </c>
      <c r="DR116" s="816"/>
      <c r="DS116" s="816"/>
      <c r="DT116" s="816"/>
      <c r="DU116" s="817"/>
      <c r="DV116" s="860" t="s">
        <v>131</v>
      </c>
      <c r="DW116" s="861"/>
      <c r="DX116" s="861"/>
      <c r="DY116" s="861"/>
      <c r="DZ116" s="862"/>
    </row>
    <row r="117" spans="1:130" s="226" customFormat="1" ht="26.25" customHeight="1" x14ac:dyDescent="0.15">
      <c r="A117" s="931" t="s">
        <v>192</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464</v>
      </c>
      <c r="Z117" s="933"/>
      <c r="AA117" s="938">
        <v>1011747</v>
      </c>
      <c r="AB117" s="939"/>
      <c r="AC117" s="939"/>
      <c r="AD117" s="939"/>
      <c r="AE117" s="940"/>
      <c r="AF117" s="941">
        <v>1006286</v>
      </c>
      <c r="AG117" s="939"/>
      <c r="AH117" s="939"/>
      <c r="AI117" s="939"/>
      <c r="AJ117" s="940"/>
      <c r="AK117" s="941">
        <v>1098931</v>
      </c>
      <c r="AL117" s="939"/>
      <c r="AM117" s="939"/>
      <c r="AN117" s="939"/>
      <c r="AO117" s="940"/>
      <c r="AP117" s="942"/>
      <c r="AQ117" s="943"/>
      <c r="AR117" s="943"/>
      <c r="AS117" s="943"/>
      <c r="AT117" s="944"/>
      <c r="AU117" s="968"/>
      <c r="AV117" s="969"/>
      <c r="AW117" s="969"/>
      <c r="AX117" s="969"/>
      <c r="AY117" s="969"/>
      <c r="AZ117" s="899" t="s">
        <v>465</v>
      </c>
      <c r="BA117" s="900"/>
      <c r="BB117" s="900"/>
      <c r="BC117" s="900"/>
      <c r="BD117" s="900"/>
      <c r="BE117" s="900"/>
      <c r="BF117" s="900"/>
      <c r="BG117" s="900"/>
      <c r="BH117" s="900"/>
      <c r="BI117" s="900"/>
      <c r="BJ117" s="900"/>
      <c r="BK117" s="900"/>
      <c r="BL117" s="900"/>
      <c r="BM117" s="900"/>
      <c r="BN117" s="900"/>
      <c r="BO117" s="900"/>
      <c r="BP117" s="901"/>
      <c r="BQ117" s="852" t="s">
        <v>399</v>
      </c>
      <c r="BR117" s="853"/>
      <c r="BS117" s="853"/>
      <c r="BT117" s="853"/>
      <c r="BU117" s="853"/>
      <c r="BV117" s="853" t="s">
        <v>399</v>
      </c>
      <c r="BW117" s="853"/>
      <c r="BX117" s="853"/>
      <c r="BY117" s="853"/>
      <c r="BZ117" s="853"/>
      <c r="CA117" s="853" t="s">
        <v>445</v>
      </c>
      <c r="CB117" s="853"/>
      <c r="CC117" s="853"/>
      <c r="CD117" s="853"/>
      <c r="CE117" s="853"/>
      <c r="CF117" s="911" t="s">
        <v>399</v>
      </c>
      <c r="CG117" s="912"/>
      <c r="CH117" s="912"/>
      <c r="CI117" s="912"/>
      <c r="CJ117" s="912"/>
      <c r="CK117" s="963"/>
      <c r="CL117" s="857"/>
      <c r="CM117" s="851" t="s">
        <v>466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445</v>
      </c>
      <c r="DH117" s="816"/>
      <c r="DI117" s="816"/>
      <c r="DJ117" s="816"/>
      <c r="DK117" s="817"/>
      <c r="DL117" s="818" t="s">
        <v>399</v>
      </c>
      <c r="DM117" s="816"/>
      <c r="DN117" s="816"/>
      <c r="DO117" s="816"/>
      <c r="DP117" s="817"/>
      <c r="DQ117" s="818" t="s">
        <v>445</v>
      </c>
      <c r="DR117" s="816"/>
      <c r="DS117" s="816"/>
      <c r="DT117" s="816"/>
      <c r="DU117" s="817"/>
      <c r="DV117" s="860" t="s">
        <v>399</v>
      </c>
      <c r="DW117" s="861"/>
      <c r="DX117" s="861"/>
      <c r="DY117" s="861"/>
      <c r="DZ117" s="862"/>
    </row>
    <row r="118" spans="1:130" s="226" customFormat="1" ht="26.25" customHeight="1" x14ac:dyDescent="0.15">
      <c r="A118" s="931" t="s">
        <v>439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436</v>
      </c>
      <c r="AB118" s="932"/>
      <c r="AC118" s="932"/>
      <c r="AD118" s="932"/>
      <c r="AE118" s="933"/>
      <c r="AF118" s="934" t="s">
        <v>437</v>
      </c>
      <c r="AG118" s="932"/>
      <c r="AH118" s="932"/>
      <c r="AI118" s="932"/>
      <c r="AJ118" s="933"/>
      <c r="AK118" s="934" t="s">
        <v>314</v>
      </c>
      <c r="AL118" s="932"/>
      <c r="AM118" s="932"/>
      <c r="AN118" s="932"/>
      <c r="AO118" s="933"/>
      <c r="AP118" s="935" t="s">
        <v>438</v>
      </c>
      <c r="AQ118" s="936"/>
      <c r="AR118" s="936"/>
      <c r="AS118" s="936"/>
      <c r="AT118" s="937"/>
      <c r="AU118" s="968"/>
      <c r="AV118" s="969"/>
      <c r="AW118" s="969"/>
      <c r="AX118" s="969"/>
      <c r="AY118" s="969"/>
      <c r="AZ118" s="874" t="s">
        <v>467</v>
      </c>
      <c r="BA118" s="875"/>
      <c r="BB118" s="875"/>
      <c r="BC118" s="875"/>
      <c r="BD118" s="875"/>
      <c r="BE118" s="875"/>
      <c r="BF118" s="875"/>
      <c r="BG118" s="875"/>
      <c r="BH118" s="875"/>
      <c r="BI118" s="875"/>
      <c r="BJ118" s="875"/>
      <c r="BK118" s="875"/>
      <c r="BL118" s="875"/>
      <c r="BM118" s="875"/>
      <c r="BN118" s="875"/>
      <c r="BO118" s="875"/>
      <c r="BP118" s="876"/>
      <c r="BQ118" s="915" t="s">
        <v>445</v>
      </c>
      <c r="BR118" s="881"/>
      <c r="BS118" s="881"/>
      <c r="BT118" s="881"/>
      <c r="BU118" s="881"/>
      <c r="BV118" s="881" t="s">
        <v>445</v>
      </c>
      <c r="BW118" s="881"/>
      <c r="BX118" s="881"/>
      <c r="BY118" s="881"/>
      <c r="BZ118" s="881"/>
      <c r="CA118" s="881" t="s">
        <v>445</v>
      </c>
      <c r="CB118" s="881"/>
      <c r="CC118" s="881"/>
      <c r="CD118" s="881"/>
      <c r="CE118" s="881"/>
      <c r="CF118" s="911" t="s">
        <v>445</v>
      </c>
      <c r="CG118" s="912"/>
      <c r="CH118" s="912"/>
      <c r="CI118" s="912"/>
      <c r="CJ118" s="912"/>
      <c r="CK118" s="963"/>
      <c r="CL118" s="857"/>
      <c r="CM118" s="851" t="s">
        <v>468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445</v>
      </c>
      <c r="DH118" s="816"/>
      <c r="DI118" s="816"/>
      <c r="DJ118" s="816"/>
      <c r="DK118" s="817"/>
      <c r="DL118" s="818" t="s">
        <v>445</v>
      </c>
      <c r="DM118" s="816"/>
      <c r="DN118" s="816"/>
      <c r="DO118" s="816"/>
      <c r="DP118" s="817"/>
      <c r="DQ118" s="818" t="s">
        <v>399</v>
      </c>
      <c r="DR118" s="816"/>
      <c r="DS118" s="816"/>
      <c r="DT118" s="816"/>
      <c r="DU118" s="817"/>
      <c r="DV118" s="860" t="s">
        <v>445</v>
      </c>
      <c r="DW118" s="861"/>
      <c r="DX118" s="861"/>
      <c r="DY118" s="861"/>
      <c r="DZ118" s="862"/>
    </row>
    <row r="119" spans="1:130" s="226" customFormat="1" ht="26.25" customHeight="1" x14ac:dyDescent="0.15">
      <c r="A119" s="854" t="s">
        <v>442</v>
      </c>
      <c r="B119" s="855"/>
      <c r="C119" s="896" t="s">
        <v>443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445</v>
      </c>
      <c r="AB119" s="925"/>
      <c r="AC119" s="925"/>
      <c r="AD119" s="925"/>
      <c r="AE119" s="926"/>
      <c r="AF119" s="927" t="s">
        <v>445</v>
      </c>
      <c r="AG119" s="925"/>
      <c r="AH119" s="925"/>
      <c r="AI119" s="925"/>
      <c r="AJ119" s="926"/>
      <c r="AK119" s="927" t="s">
        <v>445</v>
      </c>
      <c r="AL119" s="925"/>
      <c r="AM119" s="925"/>
      <c r="AN119" s="925"/>
      <c r="AO119" s="926"/>
      <c r="AP119" s="928" t="s">
        <v>445</v>
      </c>
      <c r="AQ119" s="929"/>
      <c r="AR119" s="929"/>
      <c r="AS119" s="929"/>
      <c r="AT119" s="930"/>
      <c r="AU119" s="970"/>
      <c r="AV119" s="971"/>
      <c r="AW119" s="971"/>
      <c r="AX119" s="971"/>
      <c r="AY119" s="971"/>
      <c r="AZ119" s="247" t="s">
        <v>192</v>
      </c>
      <c r="BA119" s="247"/>
      <c r="BB119" s="247"/>
      <c r="BC119" s="247"/>
      <c r="BD119" s="247"/>
      <c r="BE119" s="247"/>
      <c r="BF119" s="247"/>
      <c r="BG119" s="247"/>
      <c r="BH119" s="247"/>
      <c r="BI119" s="247"/>
      <c r="BJ119" s="247"/>
      <c r="BK119" s="247"/>
      <c r="BL119" s="247"/>
      <c r="BM119" s="247"/>
      <c r="BN119" s="247"/>
      <c r="BO119" s="913" t="s">
        <v>469</v>
      </c>
      <c r="BP119" s="914"/>
      <c r="BQ119" s="915">
        <v>9791685</v>
      </c>
      <c r="BR119" s="881"/>
      <c r="BS119" s="881"/>
      <c r="BT119" s="881"/>
      <c r="BU119" s="881"/>
      <c r="BV119" s="881">
        <v>9822587</v>
      </c>
      <c r="BW119" s="881"/>
      <c r="BX119" s="881"/>
      <c r="BY119" s="881"/>
      <c r="BZ119" s="881"/>
      <c r="CA119" s="881">
        <v>9756640</v>
      </c>
      <c r="CB119" s="881"/>
      <c r="CC119" s="881"/>
      <c r="CD119" s="881"/>
      <c r="CE119" s="881"/>
      <c r="CF119" s="784"/>
      <c r="CG119" s="785"/>
      <c r="CH119" s="785"/>
      <c r="CI119" s="785"/>
      <c r="CJ119" s="870"/>
      <c r="CK119" s="964"/>
      <c r="CL119" s="859"/>
      <c r="CM119" s="874" t="s">
        <v>470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399</v>
      </c>
      <c r="DH119" s="800"/>
      <c r="DI119" s="800"/>
      <c r="DJ119" s="800"/>
      <c r="DK119" s="801"/>
      <c r="DL119" s="802" t="s">
        <v>399</v>
      </c>
      <c r="DM119" s="800"/>
      <c r="DN119" s="800"/>
      <c r="DO119" s="800"/>
      <c r="DP119" s="801"/>
      <c r="DQ119" s="802" t="s">
        <v>399</v>
      </c>
      <c r="DR119" s="800"/>
      <c r="DS119" s="800"/>
      <c r="DT119" s="800"/>
      <c r="DU119" s="801"/>
      <c r="DV119" s="884" t="s">
        <v>399</v>
      </c>
      <c r="DW119" s="885"/>
      <c r="DX119" s="885"/>
      <c r="DY119" s="885"/>
      <c r="DZ119" s="886"/>
    </row>
    <row r="120" spans="1:130" s="226" customFormat="1" ht="26.25" customHeight="1" x14ac:dyDescent="0.15">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445</v>
      </c>
      <c r="AB120" s="816"/>
      <c r="AC120" s="816"/>
      <c r="AD120" s="816"/>
      <c r="AE120" s="817"/>
      <c r="AF120" s="818" t="s">
        <v>399</v>
      </c>
      <c r="AG120" s="816"/>
      <c r="AH120" s="816"/>
      <c r="AI120" s="816"/>
      <c r="AJ120" s="817"/>
      <c r="AK120" s="818" t="s">
        <v>399</v>
      </c>
      <c r="AL120" s="816"/>
      <c r="AM120" s="816"/>
      <c r="AN120" s="816"/>
      <c r="AO120" s="817"/>
      <c r="AP120" s="860" t="s">
        <v>399</v>
      </c>
      <c r="AQ120" s="861"/>
      <c r="AR120" s="861"/>
      <c r="AS120" s="861"/>
      <c r="AT120" s="862"/>
      <c r="AU120" s="916" t="s">
        <v>471</v>
      </c>
      <c r="AV120" s="917"/>
      <c r="AW120" s="917"/>
      <c r="AX120" s="917"/>
      <c r="AY120" s="918"/>
      <c r="AZ120" s="896" t="s">
        <v>472</v>
      </c>
      <c r="BA120" s="844"/>
      <c r="BB120" s="844"/>
      <c r="BC120" s="844"/>
      <c r="BD120" s="844"/>
      <c r="BE120" s="844"/>
      <c r="BF120" s="844"/>
      <c r="BG120" s="844"/>
      <c r="BH120" s="844"/>
      <c r="BI120" s="844"/>
      <c r="BJ120" s="844"/>
      <c r="BK120" s="844"/>
      <c r="BL120" s="844"/>
      <c r="BM120" s="844"/>
      <c r="BN120" s="844"/>
      <c r="BO120" s="844"/>
      <c r="BP120" s="845"/>
      <c r="BQ120" s="897">
        <v>2921896</v>
      </c>
      <c r="BR120" s="878"/>
      <c r="BS120" s="878"/>
      <c r="BT120" s="878"/>
      <c r="BU120" s="878"/>
      <c r="BV120" s="878">
        <v>3351124</v>
      </c>
      <c r="BW120" s="878"/>
      <c r="BX120" s="878"/>
      <c r="BY120" s="878"/>
      <c r="BZ120" s="878"/>
      <c r="CA120" s="878">
        <v>3480464</v>
      </c>
      <c r="CB120" s="878"/>
      <c r="CC120" s="878"/>
      <c r="CD120" s="878"/>
      <c r="CE120" s="878"/>
      <c r="CF120" s="902">
        <v>94.8</v>
      </c>
      <c r="CG120" s="903"/>
      <c r="CH120" s="903"/>
      <c r="CI120" s="903"/>
      <c r="CJ120" s="903"/>
      <c r="CK120" s="904" t="s">
        <v>473</v>
      </c>
      <c r="CL120" s="888"/>
      <c r="CM120" s="888"/>
      <c r="CN120" s="888"/>
      <c r="CO120" s="889"/>
      <c r="CP120" s="908" t="s">
        <v>413</v>
      </c>
      <c r="CQ120" s="909"/>
      <c r="CR120" s="909"/>
      <c r="CS120" s="909"/>
      <c r="CT120" s="909"/>
      <c r="CU120" s="909"/>
      <c r="CV120" s="909"/>
      <c r="CW120" s="909"/>
      <c r="CX120" s="909"/>
      <c r="CY120" s="909"/>
      <c r="CZ120" s="909"/>
      <c r="DA120" s="909"/>
      <c r="DB120" s="909"/>
      <c r="DC120" s="909"/>
      <c r="DD120" s="909"/>
      <c r="DE120" s="909"/>
      <c r="DF120" s="910"/>
      <c r="DG120" s="897">
        <v>233788</v>
      </c>
      <c r="DH120" s="878"/>
      <c r="DI120" s="878"/>
      <c r="DJ120" s="878"/>
      <c r="DK120" s="878"/>
      <c r="DL120" s="878">
        <v>252332</v>
      </c>
      <c r="DM120" s="878"/>
      <c r="DN120" s="878"/>
      <c r="DO120" s="878"/>
      <c r="DP120" s="878"/>
      <c r="DQ120" s="878">
        <v>228722</v>
      </c>
      <c r="DR120" s="878"/>
      <c r="DS120" s="878"/>
      <c r="DT120" s="878"/>
      <c r="DU120" s="878"/>
      <c r="DV120" s="879">
        <v>6.2</v>
      </c>
      <c r="DW120" s="879"/>
      <c r="DX120" s="879"/>
      <c r="DY120" s="879"/>
      <c r="DZ120" s="880"/>
    </row>
    <row r="121" spans="1:130" s="226" customFormat="1" ht="26.25" customHeight="1" x14ac:dyDescent="0.15">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399</v>
      </c>
      <c r="AB121" s="816"/>
      <c r="AC121" s="816"/>
      <c r="AD121" s="816"/>
      <c r="AE121" s="817"/>
      <c r="AF121" s="818" t="s">
        <v>399</v>
      </c>
      <c r="AG121" s="816"/>
      <c r="AH121" s="816"/>
      <c r="AI121" s="816"/>
      <c r="AJ121" s="817"/>
      <c r="AK121" s="818" t="s">
        <v>399</v>
      </c>
      <c r="AL121" s="816"/>
      <c r="AM121" s="816"/>
      <c r="AN121" s="816"/>
      <c r="AO121" s="817"/>
      <c r="AP121" s="860" t="s">
        <v>399</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v>100684</v>
      </c>
      <c r="BR121" s="853"/>
      <c r="BS121" s="853"/>
      <c r="BT121" s="853"/>
      <c r="BU121" s="853"/>
      <c r="BV121" s="853">
        <v>94191</v>
      </c>
      <c r="BW121" s="853"/>
      <c r="BX121" s="853"/>
      <c r="BY121" s="853"/>
      <c r="BZ121" s="853"/>
      <c r="CA121" s="853">
        <v>87661</v>
      </c>
      <c r="CB121" s="853"/>
      <c r="CC121" s="853"/>
      <c r="CD121" s="853"/>
      <c r="CE121" s="853"/>
      <c r="CF121" s="911">
        <v>2.4</v>
      </c>
      <c r="CG121" s="912"/>
      <c r="CH121" s="912"/>
      <c r="CI121" s="912"/>
      <c r="CJ121" s="912"/>
      <c r="CK121" s="905"/>
      <c r="CL121" s="891"/>
      <c r="CM121" s="891"/>
      <c r="CN121" s="891"/>
      <c r="CO121" s="892"/>
      <c r="CP121" s="871" t="s">
        <v>415</v>
      </c>
      <c r="CQ121" s="872"/>
      <c r="CR121" s="872"/>
      <c r="CS121" s="872"/>
      <c r="CT121" s="872"/>
      <c r="CU121" s="872"/>
      <c r="CV121" s="872"/>
      <c r="CW121" s="872"/>
      <c r="CX121" s="872"/>
      <c r="CY121" s="872"/>
      <c r="CZ121" s="872"/>
      <c r="DA121" s="872"/>
      <c r="DB121" s="872"/>
      <c r="DC121" s="872"/>
      <c r="DD121" s="872"/>
      <c r="DE121" s="872"/>
      <c r="DF121" s="873"/>
      <c r="DG121" s="852">
        <v>138784</v>
      </c>
      <c r="DH121" s="853"/>
      <c r="DI121" s="853"/>
      <c r="DJ121" s="853"/>
      <c r="DK121" s="853"/>
      <c r="DL121" s="853">
        <v>125993</v>
      </c>
      <c r="DM121" s="853"/>
      <c r="DN121" s="853"/>
      <c r="DO121" s="853"/>
      <c r="DP121" s="853"/>
      <c r="DQ121" s="853">
        <v>122515</v>
      </c>
      <c r="DR121" s="853"/>
      <c r="DS121" s="853"/>
      <c r="DT121" s="853"/>
      <c r="DU121" s="853"/>
      <c r="DV121" s="830">
        <v>3.3</v>
      </c>
      <c r="DW121" s="830"/>
      <c r="DX121" s="830"/>
      <c r="DY121" s="830"/>
      <c r="DZ121" s="831"/>
    </row>
    <row r="122" spans="1:130" s="226" customFormat="1" ht="26.25" customHeight="1" x14ac:dyDescent="0.15">
      <c r="A122" s="856"/>
      <c r="B122" s="857"/>
      <c r="C122" s="851" t="s">
        <v>457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399</v>
      </c>
      <c r="AB122" s="816"/>
      <c r="AC122" s="816"/>
      <c r="AD122" s="816"/>
      <c r="AE122" s="817"/>
      <c r="AF122" s="818" t="s">
        <v>399</v>
      </c>
      <c r="AG122" s="816"/>
      <c r="AH122" s="816"/>
      <c r="AI122" s="816"/>
      <c r="AJ122" s="817"/>
      <c r="AK122" s="818" t="s">
        <v>399</v>
      </c>
      <c r="AL122" s="816"/>
      <c r="AM122" s="816"/>
      <c r="AN122" s="816"/>
      <c r="AO122" s="817"/>
      <c r="AP122" s="860" t="s">
        <v>399</v>
      </c>
      <c r="AQ122" s="861"/>
      <c r="AR122" s="861"/>
      <c r="AS122" s="861"/>
      <c r="AT122" s="862"/>
      <c r="AU122" s="919"/>
      <c r="AV122" s="920"/>
      <c r="AW122" s="920"/>
      <c r="AX122" s="920"/>
      <c r="AY122" s="921"/>
      <c r="AZ122" s="874" t="s">
        <v>476</v>
      </c>
      <c r="BA122" s="875"/>
      <c r="BB122" s="875"/>
      <c r="BC122" s="875"/>
      <c r="BD122" s="875"/>
      <c r="BE122" s="875"/>
      <c r="BF122" s="875"/>
      <c r="BG122" s="875"/>
      <c r="BH122" s="875"/>
      <c r="BI122" s="875"/>
      <c r="BJ122" s="875"/>
      <c r="BK122" s="875"/>
      <c r="BL122" s="875"/>
      <c r="BM122" s="875"/>
      <c r="BN122" s="875"/>
      <c r="BO122" s="875"/>
      <c r="BP122" s="876"/>
      <c r="BQ122" s="915">
        <v>6895311</v>
      </c>
      <c r="BR122" s="881"/>
      <c r="BS122" s="881"/>
      <c r="BT122" s="881"/>
      <c r="BU122" s="881"/>
      <c r="BV122" s="881">
        <v>6723832</v>
      </c>
      <c r="BW122" s="881"/>
      <c r="BX122" s="881"/>
      <c r="BY122" s="881"/>
      <c r="BZ122" s="881"/>
      <c r="CA122" s="881">
        <v>6290829</v>
      </c>
      <c r="CB122" s="881"/>
      <c r="CC122" s="881"/>
      <c r="CD122" s="881"/>
      <c r="CE122" s="881"/>
      <c r="CF122" s="882">
        <v>171.4</v>
      </c>
      <c r="CG122" s="883"/>
      <c r="CH122" s="883"/>
      <c r="CI122" s="883"/>
      <c r="CJ122" s="883"/>
      <c r="CK122" s="905"/>
      <c r="CL122" s="891"/>
      <c r="CM122" s="891"/>
      <c r="CN122" s="891"/>
      <c r="CO122" s="892"/>
      <c r="CP122" s="871" t="s">
        <v>477</v>
      </c>
      <c r="CQ122" s="872"/>
      <c r="CR122" s="872"/>
      <c r="CS122" s="872"/>
      <c r="CT122" s="872"/>
      <c r="CU122" s="872"/>
      <c r="CV122" s="872"/>
      <c r="CW122" s="872"/>
      <c r="CX122" s="872"/>
      <c r="CY122" s="872"/>
      <c r="CZ122" s="872"/>
      <c r="DA122" s="872"/>
      <c r="DB122" s="872"/>
      <c r="DC122" s="872"/>
      <c r="DD122" s="872"/>
      <c r="DE122" s="872"/>
      <c r="DF122" s="873"/>
      <c r="DG122" s="852" t="s">
        <v>131</v>
      </c>
      <c r="DH122" s="853"/>
      <c r="DI122" s="853"/>
      <c r="DJ122" s="853"/>
      <c r="DK122" s="853"/>
      <c r="DL122" s="853" t="s">
        <v>131</v>
      </c>
      <c r="DM122" s="853"/>
      <c r="DN122" s="853"/>
      <c r="DO122" s="853"/>
      <c r="DP122" s="853"/>
      <c r="DQ122" s="853" t="s">
        <v>131</v>
      </c>
      <c r="DR122" s="853"/>
      <c r="DS122" s="853"/>
      <c r="DT122" s="853"/>
      <c r="DU122" s="853"/>
      <c r="DV122" s="830" t="s">
        <v>131</v>
      </c>
      <c r="DW122" s="830"/>
      <c r="DX122" s="830"/>
      <c r="DY122" s="830"/>
      <c r="DZ122" s="831"/>
    </row>
    <row r="123" spans="1:130" s="226" customFormat="1" ht="26.25" customHeight="1" x14ac:dyDescent="0.15">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131</v>
      </c>
      <c r="AB123" s="816"/>
      <c r="AC123" s="816"/>
      <c r="AD123" s="816"/>
      <c r="AE123" s="817"/>
      <c r="AF123" s="818" t="s">
        <v>131</v>
      </c>
      <c r="AG123" s="816"/>
      <c r="AH123" s="816"/>
      <c r="AI123" s="816"/>
      <c r="AJ123" s="817"/>
      <c r="AK123" s="818" t="s">
        <v>399</v>
      </c>
      <c r="AL123" s="816"/>
      <c r="AM123" s="816"/>
      <c r="AN123" s="816"/>
      <c r="AO123" s="817"/>
      <c r="AP123" s="860" t="s">
        <v>131</v>
      </c>
      <c r="AQ123" s="861"/>
      <c r="AR123" s="861"/>
      <c r="AS123" s="861"/>
      <c r="AT123" s="862"/>
      <c r="AU123" s="922"/>
      <c r="AV123" s="923"/>
      <c r="AW123" s="923"/>
      <c r="AX123" s="923"/>
      <c r="AY123" s="923"/>
      <c r="AZ123" s="247" t="s">
        <v>192</v>
      </c>
      <c r="BA123" s="247"/>
      <c r="BB123" s="247"/>
      <c r="BC123" s="247"/>
      <c r="BD123" s="247"/>
      <c r="BE123" s="247"/>
      <c r="BF123" s="247"/>
      <c r="BG123" s="247"/>
      <c r="BH123" s="247"/>
      <c r="BI123" s="247"/>
      <c r="BJ123" s="247"/>
      <c r="BK123" s="247"/>
      <c r="BL123" s="247"/>
      <c r="BM123" s="247"/>
      <c r="BN123" s="247"/>
      <c r="BO123" s="913" t="s">
        <v>478</v>
      </c>
      <c r="BP123" s="914"/>
      <c r="BQ123" s="868">
        <v>9917891</v>
      </c>
      <c r="BR123" s="869"/>
      <c r="BS123" s="869"/>
      <c r="BT123" s="869"/>
      <c r="BU123" s="869"/>
      <c r="BV123" s="869">
        <v>10169147</v>
      </c>
      <c r="BW123" s="869"/>
      <c r="BX123" s="869"/>
      <c r="BY123" s="869"/>
      <c r="BZ123" s="869"/>
      <c r="CA123" s="869">
        <v>9858954</v>
      </c>
      <c r="CB123" s="869"/>
      <c r="CC123" s="869"/>
      <c r="CD123" s="869"/>
      <c r="CE123" s="869"/>
      <c r="CF123" s="784"/>
      <c r="CG123" s="785"/>
      <c r="CH123" s="785"/>
      <c r="CI123" s="785"/>
      <c r="CJ123" s="870"/>
      <c r="CK123" s="905"/>
      <c r="CL123" s="891"/>
      <c r="CM123" s="891"/>
      <c r="CN123" s="891"/>
      <c r="CO123" s="892"/>
      <c r="CP123" s="871" t="s">
        <v>479</v>
      </c>
      <c r="CQ123" s="872"/>
      <c r="CR123" s="872"/>
      <c r="CS123" s="872"/>
      <c r="CT123" s="872"/>
      <c r="CU123" s="872"/>
      <c r="CV123" s="872"/>
      <c r="CW123" s="872"/>
      <c r="CX123" s="872"/>
      <c r="CY123" s="872"/>
      <c r="CZ123" s="872"/>
      <c r="DA123" s="872"/>
      <c r="DB123" s="872"/>
      <c r="DC123" s="872"/>
      <c r="DD123" s="872"/>
      <c r="DE123" s="872"/>
      <c r="DF123" s="873"/>
      <c r="DG123" s="815" t="s">
        <v>399</v>
      </c>
      <c r="DH123" s="816"/>
      <c r="DI123" s="816"/>
      <c r="DJ123" s="816"/>
      <c r="DK123" s="817"/>
      <c r="DL123" s="818" t="s">
        <v>399</v>
      </c>
      <c r="DM123" s="816"/>
      <c r="DN123" s="816"/>
      <c r="DO123" s="816"/>
      <c r="DP123" s="817"/>
      <c r="DQ123" s="818" t="s">
        <v>399</v>
      </c>
      <c r="DR123" s="816"/>
      <c r="DS123" s="816"/>
      <c r="DT123" s="816"/>
      <c r="DU123" s="817"/>
      <c r="DV123" s="860" t="s">
        <v>399</v>
      </c>
      <c r="DW123" s="861"/>
      <c r="DX123" s="861"/>
      <c r="DY123" s="861"/>
      <c r="DZ123" s="862"/>
    </row>
    <row r="124" spans="1:130" s="226" customFormat="1" ht="26.25" customHeight="1" thickBot="1" x14ac:dyDescent="0.2">
      <c r="A124" s="856"/>
      <c r="B124" s="857"/>
      <c r="C124" s="851" t="s">
        <v>466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399</v>
      </c>
      <c r="AB124" s="816"/>
      <c r="AC124" s="816"/>
      <c r="AD124" s="816"/>
      <c r="AE124" s="817"/>
      <c r="AF124" s="818" t="s">
        <v>399</v>
      </c>
      <c r="AG124" s="816"/>
      <c r="AH124" s="816"/>
      <c r="AI124" s="816"/>
      <c r="AJ124" s="817"/>
      <c r="AK124" s="818" t="s">
        <v>399</v>
      </c>
      <c r="AL124" s="816"/>
      <c r="AM124" s="816"/>
      <c r="AN124" s="816"/>
      <c r="AO124" s="817"/>
      <c r="AP124" s="860" t="s">
        <v>131</v>
      </c>
      <c r="AQ124" s="861"/>
      <c r="AR124" s="861"/>
      <c r="AS124" s="861"/>
      <c r="AT124" s="862"/>
      <c r="AU124" s="863" t="s">
        <v>480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399</v>
      </c>
      <c r="BR124" s="867"/>
      <c r="BS124" s="867"/>
      <c r="BT124" s="867"/>
      <c r="BU124" s="867"/>
      <c r="BV124" s="867" t="s">
        <v>131</v>
      </c>
      <c r="BW124" s="867"/>
      <c r="BX124" s="867"/>
      <c r="BY124" s="867"/>
      <c r="BZ124" s="867"/>
      <c r="CA124" s="867" t="s">
        <v>399</v>
      </c>
      <c r="CB124" s="867"/>
      <c r="CC124" s="867"/>
      <c r="CD124" s="867"/>
      <c r="CE124" s="867"/>
      <c r="CF124" s="762"/>
      <c r="CG124" s="763"/>
      <c r="CH124" s="763"/>
      <c r="CI124" s="763"/>
      <c r="CJ124" s="898"/>
      <c r="CK124" s="906"/>
      <c r="CL124" s="906"/>
      <c r="CM124" s="906"/>
      <c r="CN124" s="906"/>
      <c r="CO124" s="907"/>
      <c r="CP124" s="871" t="s">
        <v>481</v>
      </c>
      <c r="CQ124" s="872"/>
      <c r="CR124" s="872"/>
      <c r="CS124" s="872"/>
      <c r="CT124" s="872"/>
      <c r="CU124" s="872"/>
      <c r="CV124" s="872"/>
      <c r="CW124" s="872"/>
      <c r="CX124" s="872"/>
      <c r="CY124" s="872"/>
      <c r="CZ124" s="872"/>
      <c r="DA124" s="872"/>
      <c r="DB124" s="872"/>
      <c r="DC124" s="872"/>
      <c r="DD124" s="872"/>
      <c r="DE124" s="872"/>
      <c r="DF124" s="873"/>
      <c r="DG124" s="799" t="s">
        <v>399</v>
      </c>
      <c r="DH124" s="800"/>
      <c r="DI124" s="800"/>
      <c r="DJ124" s="800"/>
      <c r="DK124" s="801"/>
      <c r="DL124" s="802" t="s">
        <v>482</v>
      </c>
      <c r="DM124" s="800"/>
      <c r="DN124" s="800"/>
      <c r="DO124" s="800"/>
      <c r="DP124" s="801"/>
      <c r="DQ124" s="802" t="s">
        <v>399</v>
      </c>
      <c r="DR124" s="800"/>
      <c r="DS124" s="800"/>
      <c r="DT124" s="800"/>
      <c r="DU124" s="801"/>
      <c r="DV124" s="884" t="s">
        <v>399</v>
      </c>
      <c r="DW124" s="885"/>
      <c r="DX124" s="885"/>
      <c r="DY124" s="885"/>
      <c r="DZ124" s="886"/>
    </row>
    <row r="125" spans="1:130" s="226" customFormat="1" ht="26.25" customHeight="1" x14ac:dyDescent="0.15">
      <c r="A125" s="856"/>
      <c r="B125" s="857"/>
      <c r="C125" s="851" t="s">
        <v>468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482</v>
      </c>
      <c r="AB125" s="816"/>
      <c r="AC125" s="816"/>
      <c r="AD125" s="816"/>
      <c r="AE125" s="817"/>
      <c r="AF125" s="818" t="s">
        <v>399</v>
      </c>
      <c r="AG125" s="816"/>
      <c r="AH125" s="816"/>
      <c r="AI125" s="816"/>
      <c r="AJ125" s="817"/>
      <c r="AK125" s="818" t="s">
        <v>399</v>
      </c>
      <c r="AL125" s="816"/>
      <c r="AM125" s="816"/>
      <c r="AN125" s="816"/>
      <c r="AO125" s="817"/>
      <c r="AP125" s="860" t="s">
        <v>131</v>
      </c>
      <c r="AQ125" s="861"/>
      <c r="AR125" s="861"/>
      <c r="AS125" s="861"/>
      <c r="AT125" s="86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7" t="s">
        <v>483</v>
      </c>
      <c r="CL125" s="888"/>
      <c r="CM125" s="888"/>
      <c r="CN125" s="888"/>
      <c r="CO125" s="889"/>
      <c r="CP125" s="896" t="s">
        <v>484</v>
      </c>
      <c r="CQ125" s="844"/>
      <c r="CR125" s="844"/>
      <c r="CS125" s="844"/>
      <c r="CT125" s="844"/>
      <c r="CU125" s="844"/>
      <c r="CV125" s="844"/>
      <c r="CW125" s="844"/>
      <c r="CX125" s="844"/>
      <c r="CY125" s="844"/>
      <c r="CZ125" s="844"/>
      <c r="DA125" s="844"/>
      <c r="DB125" s="844"/>
      <c r="DC125" s="844"/>
      <c r="DD125" s="844"/>
      <c r="DE125" s="844"/>
      <c r="DF125" s="845"/>
      <c r="DG125" s="897" t="s">
        <v>399</v>
      </c>
      <c r="DH125" s="878"/>
      <c r="DI125" s="878"/>
      <c r="DJ125" s="878"/>
      <c r="DK125" s="878"/>
      <c r="DL125" s="878" t="s">
        <v>131</v>
      </c>
      <c r="DM125" s="878"/>
      <c r="DN125" s="878"/>
      <c r="DO125" s="878"/>
      <c r="DP125" s="878"/>
      <c r="DQ125" s="878" t="s">
        <v>399</v>
      </c>
      <c r="DR125" s="878"/>
      <c r="DS125" s="878"/>
      <c r="DT125" s="878"/>
      <c r="DU125" s="878"/>
      <c r="DV125" s="879" t="s">
        <v>399</v>
      </c>
      <c r="DW125" s="879"/>
      <c r="DX125" s="879"/>
      <c r="DY125" s="879"/>
      <c r="DZ125" s="880"/>
    </row>
    <row r="126" spans="1:130" s="226" customFormat="1" ht="26.25" customHeight="1" thickBot="1" x14ac:dyDescent="0.2">
      <c r="A126" s="856"/>
      <c r="B126" s="857"/>
      <c r="C126" s="851" t="s">
        <v>470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131</v>
      </c>
      <c r="AB126" s="816"/>
      <c r="AC126" s="816"/>
      <c r="AD126" s="816"/>
      <c r="AE126" s="817"/>
      <c r="AF126" s="818" t="s">
        <v>399</v>
      </c>
      <c r="AG126" s="816"/>
      <c r="AH126" s="816"/>
      <c r="AI126" s="816"/>
      <c r="AJ126" s="817"/>
      <c r="AK126" s="818" t="s">
        <v>131</v>
      </c>
      <c r="AL126" s="816"/>
      <c r="AM126" s="816"/>
      <c r="AN126" s="816"/>
      <c r="AO126" s="817"/>
      <c r="AP126" s="860" t="s">
        <v>131</v>
      </c>
      <c r="AQ126" s="861"/>
      <c r="AR126" s="861"/>
      <c r="AS126" s="861"/>
      <c r="AT126" s="86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90"/>
      <c r="CL126" s="891"/>
      <c r="CM126" s="891"/>
      <c r="CN126" s="891"/>
      <c r="CO126" s="892"/>
      <c r="CP126" s="851" t="s">
        <v>485</v>
      </c>
      <c r="CQ126" s="788"/>
      <c r="CR126" s="788"/>
      <c r="CS126" s="788"/>
      <c r="CT126" s="788"/>
      <c r="CU126" s="788"/>
      <c r="CV126" s="788"/>
      <c r="CW126" s="788"/>
      <c r="CX126" s="788"/>
      <c r="CY126" s="788"/>
      <c r="CZ126" s="788"/>
      <c r="DA126" s="788"/>
      <c r="DB126" s="788"/>
      <c r="DC126" s="788"/>
      <c r="DD126" s="788"/>
      <c r="DE126" s="788"/>
      <c r="DF126" s="789"/>
      <c r="DG126" s="852" t="s">
        <v>131</v>
      </c>
      <c r="DH126" s="853"/>
      <c r="DI126" s="853"/>
      <c r="DJ126" s="853"/>
      <c r="DK126" s="853"/>
      <c r="DL126" s="853" t="s">
        <v>399</v>
      </c>
      <c r="DM126" s="853"/>
      <c r="DN126" s="853"/>
      <c r="DO126" s="853"/>
      <c r="DP126" s="853"/>
      <c r="DQ126" s="853" t="s">
        <v>399</v>
      </c>
      <c r="DR126" s="853"/>
      <c r="DS126" s="853"/>
      <c r="DT126" s="853"/>
      <c r="DU126" s="853"/>
      <c r="DV126" s="830" t="s">
        <v>131</v>
      </c>
      <c r="DW126" s="830"/>
      <c r="DX126" s="830"/>
      <c r="DY126" s="830"/>
      <c r="DZ126" s="831"/>
    </row>
    <row r="127" spans="1:130" s="226" customFormat="1" ht="26.25" customHeight="1" x14ac:dyDescent="0.15">
      <c r="A127" s="858"/>
      <c r="B127" s="859"/>
      <c r="C127" s="874" t="s">
        <v>486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399</v>
      </c>
      <c r="AB127" s="816"/>
      <c r="AC127" s="816"/>
      <c r="AD127" s="816"/>
      <c r="AE127" s="817"/>
      <c r="AF127" s="818" t="s">
        <v>399</v>
      </c>
      <c r="AG127" s="816"/>
      <c r="AH127" s="816"/>
      <c r="AI127" s="816"/>
      <c r="AJ127" s="817"/>
      <c r="AK127" s="818" t="s">
        <v>399</v>
      </c>
      <c r="AL127" s="816"/>
      <c r="AM127" s="816"/>
      <c r="AN127" s="816"/>
      <c r="AO127" s="817"/>
      <c r="AP127" s="860" t="s">
        <v>399</v>
      </c>
      <c r="AQ127" s="861"/>
      <c r="AR127" s="861"/>
      <c r="AS127" s="861"/>
      <c r="AT127" s="862"/>
      <c r="AU127" s="228"/>
      <c r="AV127" s="228"/>
      <c r="AW127" s="228"/>
      <c r="AX127" s="877" t="s">
        <v>487</v>
      </c>
      <c r="AY127" s="848"/>
      <c r="AZ127" s="848"/>
      <c r="BA127" s="848"/>
      <c r="BB127" s="848"/>
      <c r="BC127" s="848"/>
      <c r="BD127" s="848"/>
      <c r="BE127" s="849"/>
      <c r="BF127" s="847" t="s">
        <v>488</v>
      </c>
      <c r="BG127" s="848"/>
      <c r="BH127" s="848"/>
      <c r="BI127" s="848"/>
      <c r="BJ127" s="848"/>
      <c r="BK127" s="848"/>
      <c r="BL127" s="849"/>
      <c r="BM127" s="847" t="s">
        <v>489</v>
      </c>
      <c r="BN127" s="848"/>
      <c r="BO127" s="848"/>
      <c r="BP127" s="848"/>
      <c r="BQ127" s="848"/>
      <c r="BR127" s="848"/>
      <c r="BS127" s="849"/>
      <c r="BT127" s="847" t="s">
        <v>490</v>
      </c>
      <c r="BU127" s="848"/>
      <c r="BV127" s="848"/>
      <c r="BW127" s="848"/>
      <c r="BX127" s="848"/>
      <c r="BY127" s="848"/>
      <c r="BZ127" s="850"/>
      <c r="CA127" s="228"/>
      <c r="CB127" s="228"/>
      <c r="CC127" s="228"/>
      <c r="CD127" s="251"/>
      <c r="CE127" s="251"/>
      <c r="CF127" s="251"/>
      <c r="CG127" s="228"/>
      <c r="CH127" s="228"/>
      <c r="CI127" s="228"/>
      <c r="CJ127" s="250"/>
      <c r="CK127" s="890"/>
      <c r="CL127" s="891"/>
      <c r="CM127" s="891"/>
      <c r="CN127" s="891"/>
      <c r="CO127" s="892"/>
      <c r="CP127" s="851" t="s">
        <v>491</v>
      </c>
      <c r="CQ127" s="788"/>
      <c r="CR127" s="788"/>
      <c r="CS127" s="788"/>
      <c r="CT127" s="788"/>
      <c r="CU127" s="788"/>
      <c r="CV127" s="788"/>
      <c r="CW127" s="788"/>
      <c r="CX127" s="788"/>
      <c r="CY127" s="788"/>
      <c r="CZ127" s="788"/>
      <c r="DA127" s="788"/>
      <c r="DB127" s="788"/>
      <c r="DC127" s="788"/>
      <c r="DD127" s="788"/>
      <c r="DE127" s="788"/>
      <c r="DF127" s="789"/>
      <c r="DG127" s="852" t="s">
        <v>482</v>
      </c>
      <c r="DH127" s="853"/>
      <c r="DI127" s="853"/>
      <c r="DJ127" s="853"/>
      <c r="DK127" s="853"/>
      <c r="DL127" s="853" t="s">
        <v>399</v>
      </c>
      <c r="DM127" s="853"/>
      <c r="DN127" s="853"/>
      <c r="DO127" s="853"/>
      <c r="DP127" s="853"/>
      <c r="DQ127" s="853" t="s">
        <v>399</v>
      </c>
      <c r="DR127" s="853"/>
      <c r="DS127" s="853"/>
      <c r="DT127" s="853"/>
      <c r="DU127" s="853"/>
      <c r="DV127" s="830" t="s">
        <v>131</v>
      </c>
      <c r="DW127" s="830"/>
      <c r="DX127" s="830"/>
      <c r="DY127" s="830"/>
      <c r="DZ127" s="831"/>
    </row>
    <row r="128" spans="1:130" s="226" customFormat="1" ht="26.25" customHeight="1" thickBot="1" x14ac:dyDescent="0.2">
      <c r="A128" s="832" t="s">
        <v>492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493</v>
      </c>
      <c r="X128" s="834"/>
      <c r="Y128" s="834"/>
      <c r="Z128" s="835"/>
      <c r="AA128" s="836">
        <v>12423</v>
      </c>
      <c r="AB128" s="837"/>
      <c r="AC128" s="837"/>
      <c r="AD128" s="837"/>
      <c r="AE128" s="838"/>
      <c r="AF128" s="839">
        <v>9841</v>
      </c>
      <c r="AG128" s="837"/>
      <c r="AH128" s="837"/>
      <c r="AI128" s="837"/>
      <c r="AJ128" s="838"/>
      <c r="AK128" s="839">
        <v>9888</v>
      </c>
      <c r="AL128" s="837"/>
      <c r="AM128" s="837"/>
      <c r="AN128" s="837"/>
      <c r="AO128" s="838"/>
      <c r="AP128" s="840"/>
      <c r="AQ128" s="841"/>
      <c r="AR128" s="841"/>
      <c r="AS128" s="841"/>
      <c r="AT128" s="842"/>
      <c r="AU128" s="228"/>
      <c r="AV128" s="228"/>
      <c r="AW128" s="228"/>
      <c r="AX128" s="843" t="s">
        <v>494</v>
      </c>
      <c r="AY128" s="844"/>
      <c r="AZ128" s="844"/>
      <c r="BA128" s="844"/>
      <c r="BB128" s="844"/>
      <c r="BC128" s="844"/>
      <c r="BD128" s="844"/>
      <c r="BE128" s="845"/>
      <c r="BF128" s="822" t="s">
        <v>399</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1"/>
      <c r="CB128" s="251"/>
      <c r="CC128" s="251"/>
      <c r="CD128" s="251"/>
      <c r="CE128" s="251"/>
      <c r="CF128" s="251"/>
      <c r="CG128" s="228"/>
      <c r="CH128" s="228"/>
      <c r="CI128" s="228"/>
      <c r="CJ128" s="250"/>
      <c r="CK128" s="893"/>
      <c r="CL128" s="894"/>
      <c r="CM128" s="894"/>
      <c r="CN128" s="894"/>
      <c r="CO128" s="895"/>
      <c r="CP128" s="825" t="s">
        <v>495</v>
      </c>
      <c r="CQ128" s="766"/>
      <c r="CR128" s="766"/>
      <c r="CS128" s="766"/>
      <c r="CT128" s="766"/>
      <c r="CU128" s="766"/>
      <c r="CV128" s="766"/>
      <c r="CW128" s="766"/>
      <c r="CX128" s="766"/>
      <c r="CY128" s="766"/>
      <c r="CZ128" s="766"/>
      <c r="DA128" s="766"/>
      <c r="DB128" s="766"/>
      <c r="DC128" s="766"/>
      <c r="DD128" s="766"/>
      <c r="DE128" s="766"/>
      <c r="DF128" s="767"/>
      <c r="DG128" s="826" t="s">
        <v>482</v>
      </c>
      <c r="DH128" s="827"/>
      <c r="DI128" s="827"/>
      <c r="DJ128" s="827"/>
      <c r="DK128" s="827"/>
      <c r="DL128" s="827" t="s">
        <v>131</v>
      </c>
      <c r="DM128" s="827"/>
      <c r="DN128" s="827"/>
      <c r="DO128" s="827"/>
      <c r="DP128" s="827"/>
      <c r="DQ128" s="827" t="s">
        <v>131</v>
      </c>
      <c r="DR128" s="827"/>
      <c r="DS128" s="827"/>
      <c r="DT128" s="827"/>
      <c r="DU128" s="827"/>
      <c r="DV128" s="828" t="s">
        <v>131</v>
      </c>
      <c r="DW128" s="828"/>
      <c r="DX128" s="828"/>
      <c r="DY128" s="828"/>
      <c r="DZ128" s="829"/>
    </row>
    <row r="129" spans="1:131" s="226"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496</v>
      </c>
      <c r="X129" s="813"/>
      <c r="Y129" s="813"/>
      <c r="Z129" s="814"/>
      <c r="AA129" s="815">
        <v>4356577</v>
      </c>
      <c r="AB129" s="816"/>
      <c r="AC129" s="816"/>
      <c r="AD129" s="816"/>
      <c r="AE129" s="817"/>
      <c r="AF129" s="818">
        <v>4601175</v>
      </c>
      <c r="AG129" s="816"/>
      <c r="AH129" s="816"/>
      <c r="AI129" s="816"/>
      <c r="AJ129" s="817"/>
      <c r="AK129" s="818">
        <v>4462138</v>
      </c>
      <c r="AL129" s="816"/>
      <c r="AM129" s="816"/>
      <c r="AN129" s="816"/>
      <c r="AO129" s="817"/>
      <c r="AP129" s="819"/>
      <c r="AQ129" s="820"/>
      <c r="AR129" s="820"/>
      <c r="AS129" s="820"/>
      <c r="AT129" s="821"/>
      <c r="AU129" s="229"/>
      <c r="AV129" s="229"/>
      <c r="AW129" s="229"/>
      <c r="AX129" s="787" t="s">
        <v>497</v>
      </c>
      <c r="AY129" s="788"/>
      <c r="AZ129" s="788"/>
      <c r="BA129" s="788"/>
      <c r="BB129" s="788"/>
      <c r="BC129" s="788"/>
      <c r="BD129" s="788"/>
      <c r="BE129" s="789"/>
      <c r="BF129" s="806" t="s">
        <v>131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10" t="s">
        <v>498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499</v>
      </c>
      <c r="X130" s="813"/>
      <c r="Y130" s="813"/>
      <c r="Z130" s="814"/>
      <c r="AA130" s="815">
        <v>779724</v>
      </c>
      <c r="AB130" s="816"/>
      <c r="AC130" s="816"/>
      <c r="AD130" s="816"/>
      <c r="AE130" s="817"/>
      <c r="AF130" s="818">
        <v>767785</v>
      </c>
      <c r="AG130" s="816"/>
      <c r="AH130" s="816"/>
      <c r="AI130" s="816"/>
      <c r="AJ130" s="817"/>
      <c r="AK130" s="818">
        <v>792452</v>
      </c>
      <c r="AL130" s="816"/>
      <c r="AM130" s="816"/>
      <c r="AN130" s="816"/>
      <c r="AO130" s="817"/>
      <c r="AP130" s="819"/>
      <c r="AQ130" s="820"/>
      <c r="AR130" s="820"/>
      <c r="AS130" s="820"/>
      <c r="AT130" s="821"/>
      <c r="AU130" s="229"/>
      <c r="AV130" s="229"/>
      <c r="AW130" s="229"/>
      <c r="AX130" s="787" t="s">
        <v>500</v>
      </c>
      <c r="AY130" s="788"/>
      <c r="AZ130" s="788"/>
      <c r="BA130" s="788"/>
      <c r="BB130" s="788"/>
      <c r="BC130" s="788"/>
      <c r="BD130" s="788"/>
      <c r="BE130" s="789"/>
      <c r="BF130" s="790">
        <v>6.7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501</v>
      </c>
      <c r="X131" s="797"/>
      <c r="Y131" s="797"/>
      <c r="Z131" s="798"/>
      <c r="AA131" s="799">
        <v>3576853</v>
      </c>
      <c r="AB131" s="800"/>
      <c r="AC131" s="800"/>
      <c r="AD131" s="800"/>
      <c r="AE131" s="801"/>
      <c r="AF131" s="802">
        <v>3833390</v>
      </c>
      <c r="AG131" s="800"/>
      <c r="AH131" s="800"/>
      <c r="AI131" s="800"/>
      <c r="AJ131" s="801"/>
      <c r="AK131" s="802">
        <v>3669686</v>
      </c>
      <c r="AL131" s="800"/>
      <c r="AM131" s="800"/>
      <c r="AN131" s="800"/>
      <c r="AO131" s="801"/>
      <c r="AP131" s="803"/>
      <c r="AQ131" s="804"/>
      <c r="AR131" s="804"/>
      <c r="AS131" s="804"/>
      <c r="AT131" s="805"/>
      <c r="AU131" s="229"/>
      <c r="AV131" s="229"/>
      <c r="AW131" s="229"/>
      <c r="AX131" s="765" t="s">
        <v>502</v>
      </c>
      <c r="AY131" s="766"/>
      <c r="AZ131" s="766"/>
      <c r="BA131" s="766"/>
      <c r="BB131" s="766"/>
      <c r="BC131" s="766"/>
      <c r="BD131" s="766"/>
      <c r="BE131" s="767"/>
      <c r="BF131" s="768" t="s">
        <v>131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74" t="s">
        <v>503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504</v>
      </c>
      <c r="W132" s="778"/>
      <c r="X132" s="778"/>
      <c r="Y132" s="778"/>
      <c r="Z132" s="779"/>
      <c r="AA132" s="780">
        <v>6.1394751200000002</v>
      </c>
      <c r="AB132" s="781"/>
      <c r="AC132" s="781"/>
      <c r="AD132" s="781"/>
      <c r="AE132" s="782"/>
      <c r="AF132" s="783">
        <v>5.9649553009999998</v>
      </c>
      <c r="AG132" s="781"/>
      <c r="AH132" s="781"/>
      <c r="AI132" s="781"/>
      <c r="AJ132" s="782"/>
      <c r="AK132" s="783">
        <v>8.0821901379999996</v>
      </c>
      <c r="AL132" s="781"/>
      <c r="AM132" s="781"/>
      <c r="AN132" s="781"/>
      <c r="AO132" s="782"/>
      <c r="AP132" s="784"/>
      <c r="AQ132" s="785"/>
      <c r="AR132" s="785"/>
      <c r="AS132" s="785"/>
      <c r="AT132" s="78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505</v>
      </c>
      <c r="W133" s="757"/>
      <c r="X133" s="757"/>
      <c r="Y133" s="757"/>
      <c r="Z133" s="758"/>
      <c r="AA133" s="759">
        <v>6.4</v>
      </c>
      <c r="AB133" s="760"/>
      <c r="AC133" s="760"/>
      <c r="AD133" s="760"/>
      <c r="AE133" s="761"/>
      <c r="AF133" s="759">
        <v>6.4</v>
      </c>
      <c r="AG133" s="760"/>
      <c r="AH133" s="760"/>
      <c r="AI133" s="760"/>
      <c r="AJ133" s="761"/>
      <c r="AK133" s="759">
        <v>6.7</v>
      </c>
      <c r="AL133" s="760"/>
      <c r="AM133" s="760"/>
      <c r="AN133" s="760"/>
      <c r="AO133" s="761"/>
      <c r="AP133" s="762"/>
      <c r="AQ133" s="763"/>
      <c r="AR133" s="763"/>
      <c r="AS133" s="763"/>
      <c r="AT133" s="76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b6gmzsPgjJuO7S9/epb4RfDL4dsx3oPEAjERyIaUdZQQDAfLjJK3sAz4o9HbPvwNf8P+CfZhqq7JPnU69z9LyQ==" saltValue="jw+gVZ+6QukIW2CQHX0V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TO5/PfhdgTPz6v+zm/NSuPwjcr3CNTj2XtKInkJTZJRVSAj3E/pRkASsLcxO6XFMknyNHTjYlfyKs6+cp5ieKg==" saltValue="x7+MOVqUPpdv8jZVBamp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Og+7/anpm9p5zdkzYPjdF6Kcl+D5K2SlmLCKkuFdXGpMI67Z2BeuKDRYSjRLwA9zWvubi59Gl5zPBBA0egaHA==" saltValue="f6fhh0DcykrOxY6xAqtLK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4" t="s">
        <v>509</v>
      </c>
      <c r="AP7" s="268"/>
      <c r="AQ7" s="269" t="s">
        <v>510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5"/>
      <c r="AP8" s="274" t="s">
        <v>511</v>
      </c>
      <c r="AQ8" s="275" t="s">
        <v>512</v>
      </c>
      <c r="AR8" s="276" t="s">
        <v>513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6" t="s">
        <v>514</v>
      </c>
      <c r="AL9" s="1167"/>
      <c r="AM9" s="1167"/>
      <c r="AN9" s="1168"/>
      <c r="AO9" s="277">
        <v>1091719</v>
      </c>
      <c r="AP9" s="277">
        <v>120472</v>
      </c>
      <c r="AQ9" s="278">
        <v>138583</v>
      </c>
      <c r="AR9" s="279">
        <v>-13.1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6" t="s">
        <v>515</v>
      </c>
      <c r="AL10" s="1167"/>
      <c r="AM10" s="1167"/>
      <c r="AN10" s="1168"/>
      <c r="AO10" s="280">
        <v>132908</v>
      </c>
      <c r="AP10" s="280">
        <v>14667</v>
      </c>
      <c r="AQ10" s="281">
        <v>15847</v>
      </c>
      <c r="AR10" s="282">
        <v>-7.4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6" t="s">
        <v>516</v>
      </c>
      <c r="AL11" s="1167"/>
      <c r="AM11" s="1167"/>
      <c r="AN11" s="1168"/>
      <c r="AO11" s="280" t="s">
        <v>517</v>
      </c>
      <c r="AP11" s="280" t="s">
        <v>517</v>
      </c>
      <c r="AQ11" s="281">
        <v>2224</v>
      </c>
      <c r="AR11" s="282" t="s">
        <v>517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6" t="s">
        <v>518</v>
      </c>
      <c r="AL12" s="1167"/>
      <c r="AM12" s="1167"/>
      <c r="AN12" s="1168"/>
      <c r="AO12" s="280" t="s">
        <v>517</v>
      </c>
      <c r="AP12" s="280" t="s">
        <v>517</v>
      </c>
      <c r="AQ12" s="281" t="s">
        <v>517</v>
      </c>
      <c r="AR12" s="282" t="s">
        <v>517</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6" t="s">
        <v>519</v>
      </c>
      <c r="AL13" s="1167"/>
      <c r="AM13" s="1167"/>
      <c r="AN13" s="1168"/>
      <c r="AO13" s="280">
        <v>68305</v>
      </c>
      <c r="AP13" s="280">
        <v>7538</v>
      </c>
      <c r="AQ13" s="281">
        <v>5571</v>
      </c>
      <c r="AR13" s="282">
        <v>35.299999999999997</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6" t="s">
        <v>520</v>
      </c>
      <c r="AL14" s="1167"/>
      <c r="AM14" s="1167"/>
      <c r="AN14" s="1168"/>
      <c r="AO14" s="280">
        <v>31638</v>
      </c>
      <c r="AP14" s="280">
        <v>3491</v>
      </c>
      <c r="AQ14" s="281">
        <v>2766</v>
      </c>
      <c r="AR14" s="282">
        <v>26.2</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9" t="s">
        <v>521</v>
      </c>
      <c r="AL15" s="1170"/>
      <c r="AM15" s="1170"/>
      <c r="AN15" s="1171"/>
      <c r="AO15" s="280">
        <v>-88420</v>
      </c>
      <c r="AP15" s="280">
        <v>-9757</v>
      </c>
      <c r="AQ15" s="281">
        <v>-9361</v>
      </c>
      <c r="AR15" s="282">
        <v>4.2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9" t="s">
        <v>192</v>
      </c>
      <c r="AL16" s="1170"/>
      <c r="AM16" s="1170"/>
      <c r="AN16" s="1171"/>
      <c r="AO16" s="280">
        <v>1236150</v>
      </c>
      <c r="AP16" s="280">
        <v>136410</v>
      </c>
      <c r="AQ16" s="281">
        <v>155632</v>
      </c>
      <c r="AR16" s="282">
        <v>-12.4</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522</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523</v>
      </c>
      <c r="AP20" s="289" t="s">
        <v>524</v>
      </c>
      <c r="AQ20" s="290" t="s">
        <v>525</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72" t="s">
        <v>526</v>
      </c>
      <c r="AL21" s="1173"/>
      <c r="AM21" s="1173"/>
      <c r="AN21" s="1174"/>
      <c r="AO21" s="293">
        <v>14.46</v>
      </c>
      <c r="AP21" s="294">
        <v>13.83</v>
      </c>
      <c r="AQ21" s="295">
        <v>0.63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72" t="s">
        <v>527</v>
      </c>
      <c r="AL22" s="1173"/>
      <c r="AM22" s="1173"/>
      <c r="AN22" s="1174"/>
      <c r="AO22" s="298">
        <v>94.6</v>
      </c>
      <c r="AP22" s="299">
        <v>96.2</v>
      </c>
      <c r="AQ22" s="300">
        <v>-1.6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65" t="s">
        <v>528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3"/>
    </row>
    <row r="27" spans="1:46" x14ac:dyDescent="0.15">
      <c r="A27" s="305"/>
      <c r="AO27" s="258"/>
      <c r="AP27" s="258"/>
      <c r="AQ27" s="258"/>
      <c r="AR27" s="258"/>
      <c r="AS27" s="258"/>
      <c r="AT27" s="258"/>
    </row>
    <row r="28" spans="1:46" ht="17.25" x14ac:dyDescent="0.15">
      <c r="A28" s="259" t="s">
        <v>529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530</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4" t="s">
        <v>509</v>
      </c>
      <c r="AP30" s="268"/>
      <c r="AQ30" s="269" t="s">
        <v>510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5"/>
      <c r="AP31" s="274" t="s">
        <v>511</v>
      </c>
      <c r="AQ31" s="275" t="s">
        <v>512</v>
      </c>
      <c r="AR31" s="276" t="s">
        <v>513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6" t="s">
        <v>531</v>
      </c>
      <c r="AL32" s="1157"/>
      <c r="AM32" s="1157"/>
      <c r="AN32" s="1158"/>
      <c r="AO32" s="308">
        <v>993703</v>
      </c>
      <c r="AP32" s="308">
        <v>109656</v>
      </c>
      <c r="AQ32" s="309">
        <v>82029</v>
      </c>
      <c r="AR32" s="310">
        <v>33.700000000000003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6" t="s">
        <v>532</v>
      </c>
      <c r="AL33" s="1157"/>
      <c r="AM33" s="1157"/>
      <c r="AN33" s="1158"/>
      <c r="AO33" s="308" t="s">
        <v>517</v>
      </c>
      <c r="AP33" s="308" t="s">
        <v>517</v>
      </c>
      <c r="AQ33" s="309" t="s">
        <v>517</v>
      </c>
      <c r="AR33" s="310" t="s">
        <v>517</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6" t="s">
        <v>533</v>
      </c>
      <c r="AL34" s="1157"/>
      <c r="AM34" s="1157"/>
      <c r="AN34" s="1158"/>
      <c r="AO34" s="308" t="s">
        <v>517</v>
      </c>
      <c r="AP34" s="308" t="s">
        <v>517</v>
      </c>
      <c r="AQ34" s="309" t="s">
        <v>517</v>
      </c>
      <c r="AR34" s="310" t="s">
        <v>517</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6" t="s">
        <v>534</v>
      </c>
      <c r="AL35" s="1157"/>
      <c r="AM35" s="1157"/>
      <c r="AN35" s="1158"/>
      <c r="AO35" s="308">
        <v>51878</v>
      </c>
      <c r="AP35" s="308">
        <v>5725</v>
      </c>
      <c r="AQ35" s="309">
        <v>28200</v>
      </c>
      <c r="AR35" s="310">
        <v>-79.7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6" t="s">
        <v>535</v>
      </c>
      <c r="AL36" s="1157"/>
      <c r="AM36" s="1157"/>
      <c r="AN36" s="1158"/>
      <c r="AO36" s="308">
        <v>53350</v>
      </c>
      <c r="AP36" s="308">
        <v>5887</v>
      </c>
      <c r="AQ36" s="309">
        <v>4770</v>
      </c>
      <c r="AR36" s="310">
        <v>23.4</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6" t="s">
        <v>536</v>
      </c>
      <c r="AL37" s="1157"/>
      <c r="AM37" s="1157"/>
      <c r="AN37" s="1158"/>
      <c r="AO37" s="308" t="s">
        <v>517</v>
      </c>
      <c r="AP37" s="308" t="s">
        <v>517</v>
      </c>
      <c r="AQ37" s="309">
        <v>525</v>
      </c>
      <c r="AR37" s="310" t="s">
        <v>517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9" t="s">
        <v>537</v>
      </c>
      <c r="AL38" s="1160"/>
      <c r="AM38" s="1160"/>
      <c r="AN38" s="1161"/>
      <c r="AO38" s="311" t="s">
        <v>517</v>
      </c>
      <c r="AP38" s="311" t="s">
        <v>517</v>
      </c>
      <c r="AQ38" s="312">
        <v>4</v>
      </c>
      <c r="AR38" s="300" t="s">
        <v>517</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9" t="s">
        <v>538</v>
      </c>
      <c r="AL39" s="1160"/>
      <c r="AM39" s="1160"/>
      <c r="AN39" s="1161"/>
      <c r="AO39" s="308">
        <v>-9888</v>
      </c>
      <c r="AP39" s="308">
        <v>-1091</v>
      </c>
      <c r="AQ39" s="309">
        <v>-1861</v>
      </c>
      <c r="AR39" s="310">
        <v>-41.4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6" t="s">
        <v>539</v>
      </c>
      <c r="AL40" s="1157"/>
      <c r="AM40" s="1157"/>
      <c r="AN40" s="1158"/>
      <c r="AO40" s="308">
        <v>-792452</v>
      </c>
      <c r="AP40" s="308">
        <v>-87448</v>
      </c>
      <c r="AQ40" s="309">
        <v>-76879</v>
      </c>
      <c r="AR40" s="310">
        <v>13.7</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2" t="s">
        <v>306</v>
      </c>
      <c r="AL41" s="1163"/>
      <c r="AM41" s="1163"/>
      <c r="AN41" s="1164"/>
      <c r="AO41" s="308">
        <v>296591</v>
      </c>
      <c r="AP41" s="308">
        <v>32729</v>
      </c>
      <c r="AQ41" s="309">
        <v>36788</v>
      </c>
      <c r="AR41" s="310">
        <v>-11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9" t="s">
        <v>509</v>
      </c>
      <c r="AN49" s="1151" t="s">
        <v>543</v>
      </c>
      <c r="AO49" s="1152"/>
      <c r="AP49" s="1152"/>
      <c r="AQ49" s="1152"/>
      <c r="AR49" s="1153"/>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0"/>
      <c r="AN50" s="324" t="s">
        <v>544</v>
      </c>
      <c r="AO50" s="325" t="s">
        <v>545</v>
      </c>
      <c r="AP50" s="326" t="s">
        <v>546</v>
      </c>
      <c r="AQ50" s="327" t="s">
        <v>547</v>
      </c>
      <c r="AR50" s="328" t="s">
        <v>548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1533790</v>
      </c>
      <c r="AN51" s="330">
        <v>151695</v>
      </c>
      <c r="AO51" s="331">
        <v>36.299999999999997</v>
      </c>
      <c r="AP51" s="332">
        <v>108252</v>
      </c>
      <c r="AQ51" s="333">
        <v>30.4</v>
      </c>
      <c r="AR51" s="334">
        <v>5.9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363374</v>
      </c>
      <c r="AN52" s="338">
        <v>35938</v>
      </c>
      <c r="AO52" s="339">
        <v>-25</v>
      </c>
      <c r="AP52" s="340">
        <v>50321</v>
      </c>
      <c r="AQ52" s="341">
        <v>7.6</v>
      </c>
      <c r="AR52" s="342">
        <v>-32.6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1742391</v>
      </c>
      <c r="AN53" s="330">
        <v>175946</v>
      </c>
      <c r="AO53" s="331">
        <v>16</v>
      </c>
      <c r="AP53" s="332">
        <v>93492</v>
      </c>
      <c r="AQ53" s="333">
        <v>-13.6</v>
      </c>
      <c r="AR53" s="334">
        <v>29.6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813466</v>
      </c>
      <c r="AN54" s="338">
        <v>82143</v>
      </c>
      <c r="AO54" s="339">
        <v>128.6</v>
      </c>
      <c r="AP54" s="340">
        <v>53316</v>
      </c>
      <c r="AQ54" s="341">
        <v>6</v>
      </c>
      <c r="AR54" s="342">
        <v>122.6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1460640</v>
      </c>
      <c r="AN55" s="330">
        <v>151158</v>
      </c>
      <c r="AO55" s="331">
        <v>-14.1</v>
      </c>
      <c r="AP55" s="332">
        <v>126525</v>
      </c>
      <c r="AQ55" s="333">
        <v>35.299999999999997</v>
      </c>
      <c r="AR55" s="334">
        <v>-49.4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554954</v>
      </c>
      <c r="AN56" s="338">
        <v>57431</v>
      </c>
      <c r="AO56" s="339">
        <v>-30.1</v>
      </c>
      <c r="AP56" s="340">
        <v>67052</v>
      </c>
      <c r="AQ56" s="341">
        <v>25.8</v>
      </c>
      <c r="AR56" s="342">
        <v>-55.9</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1309313</v>
      </c>
      <c r="AN57" s="330">
        <v>139496</v>
      </c>
      <c r="AO57" s="331">
        <v>-7.7</v>
      </c>
      <c r="AP57" s="332">
        <v>122054</v>
      </c>
      <c r="AQ57" s="333">
        <v>-3.5</v>
      </c>
      <c r="AR57" s="334">
        <v>-4.2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590882</v>
      </c>
      <c r="AN58" s="338">
        <v>62954</v>
      </c>
      <c r="AO58" s="339">
        <v>9.6</v>
      </c>
      <c r="AP58" s="340">
        <v>68298</v>
      </c>
      <c r="AQ58" s="341">
        <v>1.9</v>
      </c>
      <c r="AR58" s="342">
        <v>7.7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1188437</v>
      </c>
      <c r="AN59" s="330">
        <v>131145</v>
      </c>
      <c r="AO59" s="331">
        <v>-6</v>
      </c>
      <c r="AP59" s="332">
        <v>111644</v>
      </c>
      <c r="AQ59" s="333">
        <v>-8.5</v>
      </c>
      <c r="AR59" s="334">
        <v>2.5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440139</v>
      </c>
      <c r="AN60" s="338">
        <v>48570</v>
      </c>
      <c r="AO60" s="339">
        <v>-22.8</v>
      </c>
      <c r="AP60" s="340">
        <v>66606</v>
      </c>
      <c r="AQ60" s="341">
        <v>-2.5</v>
      </c>
      <c r="AR60" s="342">
        <v>-20.3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1446914</v>
      </c>
      <c r="AN61" s="345">
        <v>149888</v>
      </c>
      <c r="AO61" s="346">
        <v>4.9000000000000004</v>
      </c>
      <c r="AP61" s="347">
        <v>112393</v>
      </c>
      <c r="AQ61" s="348">
        <v>8</v>
      </c>
      <c r="AR61" s="334">
        <v>-3.1</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552563</v>
      </c>
      <c r="AN62" s="338">
        <v>57407</v>
      </c>
      <c r="AO62" s="339">
        <v>12.1</v>
      </c>
      <c r="AP62" s="340">
        <v>61119</v>
      </c>
      <c r="AQ62" s="341">
        <v>7.8</v>
      </c>
      <c r="AR62" s="342">
        <v>4.3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6Pgy1uPB6qycK5yEUosSqTFn9F00X63B6YNob6iAS8Mqx1bVbT1g+jwkD2k3GJDmUOwMOOwLzLnI5maK9p7OcQ==" saltValue="1N8RgZ2/ySff+QYjxqxa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557</v>
      </c>
    </row>
    <row r="121" spans="125:125" ht="13.5" hidden="1" customHeight="1" x14ac:dyDescent="0.15">
      <c r="DU121" s="255"/>
    </row>
  </sheetData>
  <sheetProtection algorithmName="SHA-512" hashValue="f3u3Q6zrlNKNWiLcEIHO12jSalk/8U80CTsPrldP+P5kzm0qgTbzCXOtDFvdDXkaRBZVgkPckvmwS4D5JvJvjA==" saltValue="71Hihk6Nfu/qZ4NOUK3Ce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558</v>
      </c>
    </row>
  </sheetData>
  <sheetProtection algorithmName="SHA-512" hashValue="EF8nC44GHGP1q619+2iXdd78X+jw9hUey/juVnlUWmbDjbjnewP3NaoxbUasfaKECxMb0P8C5s76sPQtq433xg==" saltValue="MIP7o6W3hxlMOqqBtF6Wl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75" t="s">
        <v>3</v>
      </c>
      <c r="D47" s="1175"/>
      <c r="E47" s="1176"/>
      <c r="F47" s="11">
        <v>44.19</v>
      </c>
      <c r="G47" s="12">
        <v>42.76</v>
      </c>
      <c r="H47" s="12">
        <v>38.54</v>
      </c>
      <c r="I47" s="12">
        <v>36.340000000000003</v>
      </c>
      <c r="J47" s="13">
        <v>40.450000000000003</v>
      </c>
    </row>
    <row r="48" spans="2:10" ht="57.75" customHeight="1" x14ac:dyDescent="0.15">
      <c r="B48" s="14"/>
      <c r="C48" s="1177" t="s">
        <v>4</v>
      </c>
      <c r="D48" s="1177"/>
      <c r="E48" s="1178"/>
      <c r="F48" s="15">
        <v>9.5</v>
      </c>
      <c r="G48" s="16">
        <v>4.5199999999999996</v>
      </c>
      <c r="H48" s="16">
        <v>4.6900000000000004</v>
      </c>
      <c r="I48" s="16">
        <v>6.12</v>
      </c>
      <c r="J48" s="17">
        <v>5.33</v>
      </c>
    </row>
    <row r="49" spans="2:10" ht="57.75" customHeight="1" thickBot="1" x14ac:dyDescent="0.2">
      <c r="B49" s="18"/>
      <c r="C49" s="1179" t="s">
        <v>5</v>
      </c>
      <c r="D49" s="1179"/>
      <c r="E49" s="1180"/>
      <c r="F49" s="19" t="s">
        <v>564</v>
      </c>
      <c r="G49" s="20" t="s">
        <v>565</v>
      </c>
      <c r="H49" s="20" t="s">
        <v>566</v>
      </c>
      <c r="I49" s="20">
        <v>1.53</v>
      </c>
      <c r="J49" s="21">
        <v>1.98</v>
      </c>
    </row>
    <row r="50" spans="2:10" x14ac:dyDescent="0.15"/>
  </sheetData>
  <sheetProtection algorithmName="SHA-512" hashValue="ePs0db2N6uFzwDCwhLrw2bqa0TsAvdIUGr64cOQBY6ImsWzXqQ0/C6MXHavmdkZ1E/vOg0Q/f6iZld9sNDsypA==" saltValue="sIErGX21NqlB4MQSH8dA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篠塚 智博</cp:lastModifiedBy>
  <cp:lastPrinted>2024-09-02T05:23:34Z</cp:lastPrinted>
  <dcterms:created xsi:type="dcterms:W3CDTF">2024-03-14T04:39:28Z</dcterms:created>
  <dcterms:modified xsi:type="dcterms:W3CDTF">2024-09-02T05:40:47Z</dcterms:modified>
  <cp:category/>
</cp:coreProperties>
</file>