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4\経営比較分析\提出\修正分\"/>
    </mc:Choice>
  </mc:AlternateContent>
  <xr:revisionPtr revIDLastSave="0" documentId="8_{C079B660-378D-45A0-964D-B0801948439B}" xr6:coauthVersionLast="45" xr6:coauthVersionMax="45" xr10:uidLastSave="{00000000-0000-0000-0000-000000000000}"/>
  <workbookProtection workbookAlgorithmName="SHA-512" workbookHashValue="i7zWZoWN7xyELV/HlOhy+XNZDS6wHa6CZx3wQiKxvTAn9SmJ0YhNTqXV0w5RERdHvwpcbkjXErttfrc12Uh2xQ==" workbookSaltValue="Y2pKtwa1EQ/bu2TH4i+feQ=="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I10" i="4"/>
  <c r="B10" i="4"/>
  <c r="B8" i="4"/>
</calcChain>
</file>

<file path=xl/sharedStrings.xml><?xml version="1.0" encoding="utf-8"?>
<sst xmlns="http://schemas.openxmlformats.org/spreadsheetml/2006/main" count="249" uniqueCount="120">
  <si>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</si>
  <si>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</si>
  <si>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</si>
  <si>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</si>
  <si>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</si>
  <si>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</si>
  <si>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</si>
  <si>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</si>
  <si>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</si>
  <si>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</si>
  <si>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</si>
  <si>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</si>
  <si>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</si>
  <si>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</si>
  <si>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</si>
  <si>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</si>
  <si>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</si>
  <si>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</si>
  <si>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</si>
  <si>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</si>
  <si>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</si>
  <si>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</si>
  <si>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</si>
  <si>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</si>
  <si>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</si>
  <si>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</si>
  <si>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</si>
  <si>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</si>
  <si>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</si>
  <si>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</si>
  <si>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</si>
  <si>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</si>
  <si>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</si>
  <si>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</si>
  <si>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</si>
  <si>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</si>
  <si>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</si>
  <si>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</si>
  <si>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</si>
  <si>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</si>
  <si>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</si>
  <si>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</si>
  <si>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</si>
  <si>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</si>
  <si>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</si>
  <si>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</si>
  <si>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</si>
  <si>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</si>
  <si>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</si>
  <si>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</si>
  <si>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</si>
  <si>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</si>
  <si>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</si>
  <si>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</si>
  <si>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</si>
  <si>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</si>
  <si>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</si>
  <si>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</si>
  <si>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</si>
  <si>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</si>
  <si>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</si>
  <si>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</si>
  <si>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</si>
  <si>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</si>
  <si>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</si>
  <si>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</si>
  <si>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</si>
  <si>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</si>
  <si>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</si>
  <si>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</si>
  <si>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</si>
  <si>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</si>
  <si>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</si>
  <si>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</si>
  <si>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</si>
  <si>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</si>
  <si>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</si>
  <si>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</si>
  <si>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</si>
  <si>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</si>
  <si>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</si>
  <si>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</si>
  <si>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</si>
  <si>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</si>
  <si>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</si>
  <si>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</si>
  <si>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</si>
  <si>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</si>
  <si>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</si>
  <si>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</si>
  <si>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</si>
  <si>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</si>
  <si>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</si>
  <si>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</si>
  <si>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</si>
  <si>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</si>
  <si>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</si>
  <si>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</si>
  <si>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</si>
  <si>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</si>
  <si>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</si>
  <si>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</si>
  <si>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</si>
  <si>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</si>
  <si>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</si>
  <si>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</si>
  <si>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</si>
  <si>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</si>
  <si>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</si>
  <si>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</si>
  <si>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</si>
  <si>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</si>
  <si>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</si>
  <si>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</si>
  <si>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</si>
  <si>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</si>
  <si>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</si>
  <si>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①有形固定資産減価償却費は、該当数値なし。
②管渠老朽化率は、該当数値なし。
③管渠改善率は該当なし。
浄化槽及び付属機器について、不具合が生じた場合に修繕・更新を行っている。</t>
    <rPh sb="1" eb="3">
      <t>ユウケイ</t>
    </rPh>
    <rPh sb="3" eb="5">
      <t>コテイ</t>
    </rPh>
    <rPh sb="5" eb="7">
      <t>シサン</t>
    </rPh>
    <rPh sb="7" eb="9">
      <t>ゲンカ</t>
    </rPh>
    <rPh sb="9" eb="11">
      <t>ショウキャク</t>
    </rPh>
    <rPh sb="11" eb="12">
      <t>ヒ</t>
    </rPh>
    <rPh sb="14" eb="16">
      <t>ガイトウ</t>
    </rPh>
    <rPh sb="16" eb="18">
      <t>スウチ</t>
    </rPh>
    <rPh sb="23" eb="25">
      <t>カンキョ</t>
    </rPh>
    <rPh sb="25" eb="28">
      <t>ロウキュウカ</t>
    </rPh>
    <rPh sb="28" eb="29">
      <t>リツ</t>
    </rPh>
    <rPh sb="31" eb="33">
      <t>ガイトウ</t>
    </rPh>
    <rPh sb="33" eb="35">
      <t>スウチ</t>
    </rPh>
    <rPh sb="40" eb="42">
      <t>カンキョ</t>
    </rPh>
    <rPh sb="42" eb="44">
      <t>カイゼン</t>
    </rPh>
    <rPh sb="44" eb="45">
      <t>リツ</t>
    </rPh>
    <rPh sb="46" eb="48">
      <t>ガイトウ</t>
    </rPh>
    <rPh sb="52" eb="55">
      <t>ジョウカソウ</t>
    </rPh>
    <rPh sb="55" eb="56">
      <t>オヨ</t>
    </rPh>
    <rPh sb="57" eb="59">
      <t>フゾク</t>
    </rPh>
    <rPh sb="59" eb="61">
      <t>キキ</t>
    </rPh>
    <rPh sb="66" eb="69">
      <t>フグアイ</t>
    </rPh>
    <rPh sb="70" eb="71">
      <t>ショウ</t>
    </rPh>
    <rPh sb="73" eb="75">
      <t>バアイ</t>
    </rPh>
    <rPh sb="76" eb="78">
      <t>シュウゼン</t>
    </rPh>
    <rPh sb="79" eb="81">
      <t>コウシン</t>
    </rPh>
    <rPh sb="82" eb="83">
      <t>オコナ</t>
    </rPh>
    <phoneticPr fontId="4"/>
  </si>
  <si>
    <t>小国町において、人口減少及び高齢化は深刻な問題であり、今後人口減少等による減収の一方で、施設の経年劣化による修繕や更新等による経費・投資の増加が懸念される。現在でも、赤字経営が続いており、使用料収入以外の収入によって、事業を行っているため、今後の運営方針の検討や経営改善に向けた取組が重要である。
また、令和６年度から地方公営企業法の適用を予定しており、より詳細に経営状況の把握や分析を行い、抜本的な経営改善を行いたい。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52" eb="154">
      <t>レイワ</t>
    </rPh>
    <rPh sb="155" eb="156">
      <t>ネン</t>
    </rPh>
    <rPh sb="156" eb="157">
      <t>ド</t>
    </rPh>
    <rPh sb="159" eb="161">
      <t>チホウ</t>
    </rPh>
    <rPh sb="161" eb="163">
      <t>コウエイ</t>
    </rPh>
    <rPh sb="163" eb="165">
      <t>キギョウ</t>
    </rPh>
    <rPh sb="165" eb="166">
      <t>ホウ</t>
    </rPh>
    <rPh sb="167" eb="169">
      <t>テキヨウ</t>
    </rPh>
    <rPh sb="170" eb="172">
      <t>ヨテイ</t>
    </rPh>
    <rPh sb="182" eb="184">
      <t>ケイエイ</t>
    </rPh>
    <rPh sb="184" eb="186">
      <t>ジョウキョウ</t>
    </rPh>
    <rPh sb="187" eb="189">
      <t>ハアク</t>
    </rPh>
    <rPh sb="190" eb="192">
      <t>ブンセキ</t>
    </rPh>
    <rPh sb="193" eb="194">
      <t>オコナ</t>
    </rPh>
    <rPh sb="196" eb="199">
      <t>バッポンテキ</t>
    </rPh>
    <rPh sb="200" eb="202">
      <t>ケイエイ</t>
    </rPh>
    <rPh sb="202" eb="204">
      <t>カイゼン</t>
    </rPh>
    <rPh sb="205" eb="206">
      <t>オコナ</t>
    </rPh>
    <phoneticPr fontId="4"/>
  </si>
  <si>
    <t>①収益的収支比率は、約95％となっているが、赤字であるため、今後も経営改善に向けた取組の検討及び実施を行っていく必要がある。
②累積欠損金比率は、該当数値なし。
③流動比率は、該当数値なし。
④企業債残高対事業規模比率は、令和元年度から一般会計負担見込み額を計上した結果、地方債現在高に対し、一般会計負担見込み額が同額であったため、比率0％となった。
⑤経費回収率は、約半分が使用料収入以外の収入となっている。人口減少により、使用料の増収が厳しい状況であるため、経営改善に向けた取組が必要である。
⑥汚水処理原価は、類似団体平均より高値となっており、汚水処理費の削減等に努めていきたい。
⑦施設利用率は、令和3年度及び令和4年度について、記入漏れにより数値が出ていないが、各戸整備の浄化槽であり、各世帯人数も減少してきているため、高率にはならないと考えている。
⑧水洗化率は、約95％であり、各戸に浄化槽を整備しているため早急に100％となるよう接続勧奨していく。</t>
    <rPh sb="1" eb="4">
      <t>シュウエキテキ</t>
    </rPh>
    <rPh sb="10" eb="11">
      <t>ヤク</t>
    </rPh>
    <rPh sb="22" eb="24">
      <t>アカジ</t>
    </rPh>
    <rPh sb="30" eb="32">
      <t>コンゴ</t>
    </rPh>
    <rPh sb="33" eb="35">
      <t>ケイエイ</t>
    </rPh>
    <rPh sb="35" eb="37">
      <t>カイゼン</t>
    </rPh>
    <rPh sb="38" eb="39">
      <t>ム</t>
    </rPh>
    <rPh sb="41" eb="43">
      <t>トリクミ</t>
    </rPh>
    <rPh sb="44" eb="46">
      <t>ケントウ</t>
    </rPh>
    <rPh sb="46" eb="47">
      <t>オヨ</t>
    </rPh>
    <rPh sb="48" eb="50">
      <t>ジッシ</t>
    </rPh>
    <rPh sb="51" eb="52">
      <t>オコナ</t>
    </rPh>
    <rPh sb="56" eb="58">
      <t>ヒツヨウ</t>
    </rPh>
    <rPh sb="64" eb="66">
      <t>ルイセキ</t>
    </rPh>
    <rPh sb="66" eb="69">
      <t>ケッソンキン</t>
    </rPh>
    <rPh sb="69" eb="71">
      <t>ヒリツ</t>
    </rPh>
    <rPh sb="73" eb="75">
      <t>ガイトウ</t>
    </rPh>
    <rPh sb="75" eb="77">
      <t>スウチ</t>
    </rPh>
    <rPh sb="82" eb="84">
      <t>リュウドウ</t>
    </rPh>
    <rPh sb="84" eb="86">
      <t>ヒリツ</t>
    </rPh>
    <rPh sb="88" eb="90">
      <t>ガイトウ</t>
    </rPh>
    <rPh sb="90" eb="92">
      <t>スウチ</t>
    </rPh>
    <rPh sb="111" eb="113">
      <t>レイワ</t>
    </rPh>
    <rPh sb="113" eb="114">
      <t>モト</t>
    </rPh>
    <rPh sb="114" eb="116">
      <t>ネンド</t>
    </rPh>
    <rPh sb="177" eb="179">
      <t>ケイヒ</t>
    </rPh>
    <rPh sb="179" eb="181">
      <t>カイシュウ</t>
    </rPh>
    <rPh sb="181" eb="182">
      <t>リツ</t>
    </rPh>
    <rPh sb="188" eb="190">
      <t>シュウニュウ</t>
    </rPh>
    <rPh sb="197" eb="199">
      <t>ジンコウ</t>
    </rPh>
    <rPh sb="199" eb="201">
      <t>ゲンショウ</t>
    </rPh>
    <rPh sb="205" eb="207">
      <t>シヨウ</t>
    </rPh>
    <rPh sb="207" eb="208">
      <t>リョウ</t>
    </rPh>
    <rPh sb="209" eb="211">
      <t>ゾウシュウ</t>
    </rPh>
    <rPh sb="212" eb="213">
      <t>キビ</t>
    </rPh>
    <rPh sb="215" eb="217">
      <t>ジョウキョウ</t>
    </rPh>
    <rPh sb="223" eb="225">
      <t>ケイエイ</t>
    </rPh>
    <rPh sb="225" eb="227">
      <t>カイゼン</t>
    </rPh>
    <rPh sb="228" eb="229">
      <t>ム</t>
    </rPh>
    <rPh sb="231" eb="233">
      <t>トリクミ</t>
    </rPh>
    <rPh sb="234" eb="236">
      <t>ヒツヨウ</t>
    </rPh>
    <rPh sb="242" eb="244">
      <t>オスイ</t>
    </rPh>
    <rPh sb="244" eb="246">
      <t>ショリ</t>
    </rPh>
    <rPh sb="246" eb="248">
      <t>ゲンカ</t>
    </rPh>
    <rPh sb="250" eb="254">
      <t>ユウシュウスイリョウ</t>
    </rPh>
    <rPh sb="255" eb="256">
      <t>ゲン</t>
    </rPh>
    <rPh sb="258" eb="262">
      <t>ルイジダンタイ</t>
    </rPh>
    <rPh sb="262" eb="264">
      <t>ヘイキン</t>
    </rPh>
    <rPh sb="266" eb="268">
      <t>タカネ</t>
    </rPh>
    <rPh sb="275" eb="280">
      <t>オスイショリヒ</t>
    </rPh>
    <rPh sb="281" eb="283">
      <t>サクゲン</t>
    </rPh>
    <rPh sb="283" eb="284">
      <t>トウ</t>
    </rPh>
    <rPh sb="285" eb="286">
      <t>ツト</t>
    </rPh>
    <rPh sb="302" eb="304">
      <t>レイワ</t>
    </rPh>
    <rPh sb="305" eb="307">
      <t>ネンド</t>
    </rPh>
    <rPh sb="307" eb="308">
      <t>オヨ</t>
    </rPh>
    <rPh sb="309" eb="311">
      <t>レイワ</t>
    </rPh>
    <rPh sb="312" eb="314">
      <t>ネンド</t>
    </rPh>
    <rPh sb="319" eb="322">
      <t>キニュウモ</t>
    </rPh>
    <rPh sb="326" eb="328">
      <t>スウチ</t>
    </rPh>
    <rPh sb="329" eb="330">
      <t>デ</t>
    </rPh>
    <rPh sb="380" eb="381">
      <t>ヤク</t>
    </rPh>
    <rPh sb="388" eb="390">
      <t>カッコ</t>
    </rPh>
    <rPh sb="391" eb="394">
      <t>ジョウカソウ</t>
    </rPh>
    <rPh sb="395" eb="397">
      <t>セイビ</t>
    </rPh>
    <rPh sb="403" eb="405">
      <t>ソウキュウ</t>
    </rPh>
    <rPh sb="415" eb="417">
      <t>セツゾク</t>
    </rPh>
    <rPh sb="417" eb="419">
      <t>カンショウ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</si>
</sst>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45-44E1-8186-DC6D980937C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945-44E1-8186-DC6D980937C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56.67</c:v>
                </c:pt>
                <c:pt idx="1">
                  <c:v>33.33</c:v>
                </c:pt>
                <c:pt idx="2">
                  <c:v>36.67</c:v>
                </c:pt>
                <c:pt idx="3">
                  <c:v>0</c:v>
                </c:pt>
                <c:pt idx="4">
                  <c:v>0</c:v>
                </c:pt>
              </c:numCache>
            </c:numRef>
          </c:val>
          <c:extLst>
            <c:ext xmlns:c16="http://schemas.microsoft.com/office/drawing/2014/chart" uri="{C3380CC4-5D6E-409C-BE32-E72D297353CC}">
              <c16:uniqueId val="{00000000-768C-4395-AA4A-7D991DBA99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50.56</c:v>
                </c:pt>
                <c:pt idx="1">
                  <c:v>47.35</c:v>
                </c:pt>
                <c:pt idx="2">
                  <c:v>46.36</c:v>
                </c:pt>
                <c:pt idx="3">
                  <c:v>46.45</c:v>
                </c:pt>
                <c:pt idx="4">
                  <c:v>45.36</c:v>
                </c:pt>
              </c:numCache>
            </c:numRef>
          </c:val>
          <c:smooth val="0"/>
          <c:extLst>
            <c:ext xmlns:c16="http://schemas.microsoft.com/office/drawing/2014/chart" uri="{C3380CC4-5D6E-409C-BE32-E72D297353CC}">
              <c16:uniqueId val="{00000001-768C-4395-AA4A-7D991DBA99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95.35</c:v>
                </c:pt>
                <c:pt idx="1">
                  <c:v>94.29</c:v>
                </c:pt>
                <c:pt idx="2">
                  <c:v>94.87</c:v>
                </c:pt>
                <c:pt idx="3">
                  <c:v>94.74</c:v>
                </c:pt>
                <c:pt idx="4">
                  <c:v>94.74</c:v>
                </c:pt>
              </c:numCache>
            </c:numRef>
          </c:val>
          <c:extLst>
            <c:ext xmlns:c16="http://schemas.microsoft.com/office/drawing/2014/chart" uri="{C3380CC4-5D6E-409C-BE32-E72D297353CC}">
              <c16:uniqueId val="{00000000-BF06-454B-A408-295C70117E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83.85</c:v>
                </c:pt>
                <c:pt idx="1">
                  <c:v>81.209999999999994</c:v>
                </c:pt>
                <c:pt idx="2">
                  <c:v>83.08</c:v>
                </c:pt>
                <c:pt idx="3">
                  <c:v>82.61</c:v>
                </c:pt>
                <c:pt idx="4">
                  <c:v>82.21</c:v>
                </c:pt>
              </c:numCache>
            </c:numRef>
          </c:val>
          <c:smooth val="0"/>
          <c:extLst>
            <c:ext xmlns:c16="http://schemas.microsoft.com/office/drawing/2014/chart" uri="{C3380CC4-5D6E-409C-BE32-E72D297353CC}">
              <c16:uniqueId val="{00000001-BF06-454B-A408-295C70117E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94.92</c:v>
                </c:pt>
                <c:pt idx="1">
                  <c:v>94.82</c:v>
                </c:pt>
                <c:pt idx="2">
                  <c:v>94.68</c:v>
                </c:pt>
                <c:pt idx="3">
                  <c:v>94.92</c:v>
                </c:pt>
                <c:pt idx="4">
                  <c:v>94.72</c:v>
                </c:pt>
              </c:numCache>
            </c:numRef>
          </c:val>
          <c:extLst>
            <c:ext xmlns:c16="http://schemas.microsoft.com/office/drawing/2014/chart" uri="{C3380CC4-5D6E-409C-BE32-E72D297353CC}">
              <c16:uniqueId val="{00000000-2434-4243-9AC2-C25CF139F8C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34-4243-9AC2-C25CF139F8C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81-4ACA-AB5A-093ACC7397D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1-4ACA-AB5A-093ACC7397D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41-49AA-A6A2-69C9E6A5579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41-49AA-A6A2-69C9E6A5579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71-425B-9DEE-A8EB01DDAD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71-425B-9DEE-A8EB01DDAD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5B-4FA6-BC10-23A6E000AE9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5B-4FA6-BC10-23A6E000AE9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933.67</c:v>
                </c:pt>
                <c:pt idx="1">
                  <c:v>0</c:v>
                </c:pt>
                <c:pt idx="2">
                  <c:v>0</c:v>
                </c:pt>
                <c:pt idx="3">
                  <c:v>0</c:v>
                </c:pt>
                <c:pt idx="4">
                  <c:v>0</c:v>
                </c:pt>
              </c:numCache>
            </c:numRef>
          </c:val>
          <c:extLst>
            <c:ext xmlns:c16="http://schemas.microsoft.com/office/drawing/2014/chart" uri="{C3380CC4-5D6E-409C-BE32-E72D297353CC}">
              <c16:uniqueId val="{00000000-C697-4A28-9012-4937E3ADDD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855.65</c:v>
                </c:pt>
                <c:pt idx="1">
                  <c:v>862.99</c:v>
                </c:pt>
                <c:pt idx="2">
                  <c:v>782.91</c:v>
                </c:pt>
                <c:pt idx="3">
                  <c:v>783.21</c:v>
                </c:pt>
                <c:pt idx="4">
                  <c:v>902.04</c:v>
                </c:pt>
              </c:numCache>
            </c:numRef>
          </c:val>
          <c:smooth val="0"/>
          <c:extLst>
            <c:ext xmlns:c16="http://schemas.microsoft.com/office/drawing/2014/chart" uri="{C3380CC4-5D6E-409C-BE32-E72D297353CC}">
              <c16:uniqueId val="{00000001-C697-4A28-9012-4937E3ADDD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59.01</c:v>
                </c:pt>
                <c:pt idx="1">
                  <c:v>49.05</c:v>
                </c:pt>
                <c:pt idx="2">
                  <c:v>56.05</c:v>
                </c:pt>
                <c:pt idx="3">
                  <c:v>51.22</c:v>
                </c:pt>
                <c:pt idx="4">
                  <c:v>52.06</c:v>
                </c:pt>
              </c:numCache>
            </c:numRef>
          </c:val>
          <c:extLst>
            <c:ext xmlns:c16="http://schemas.microsoft.com/office/drawing/2014/chart" uri="{C3380CC4-5D6E-409C-BE32-E72D297353CC}">
              <c16:uniqueId val="{00000000-2033-4191-917E-D1775AF8DFB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52.23</c:v>
                </c:pt>
                <c:pt idx="1">
                  <c:v>50.06</c:v>
                </c:pt>
                <c:pt idx="2">
                  <c:v>49.38</c:v>
                </c:pt>
                <c:pt idx="3">
                  <c:v>48.53</c:v>
                </c:pt>
                <c:pt idx="4">
                  <c:v>46.11</c:v>
                </c:pt>
              </c:numCache>
            </c:numRef>
          </c:val>
          <c:smooth val="0"/>
          <c:extLst>
            <c:ext xmlns:c16="http://schemas.microsoft.com/office/drawing/2014/chart" uri="{C3380CC4-5D6E-409C-BE32-E72D297353CC}">
              <c16:uniqueId val="{00000001-2033-4191-917E-D1775AF8DFB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266.83</c:v>
                </c:pt>
                <c:pt idx="1">
                  <c:v>478.66</c:v>
                </c:pt>
                <c:pt idx="2">
                  <c:v>396.04</c:v>
                </c:pt>
                <c:pt idx="3">
                  <c:v>501.95</c:v>
                </c:pt>
                <c:pt idx="4">
                  <c:v>455.42</c:v>
                </c:pt>
              </c:numCache>
            </c:numRef>
          </c:val>
          <c:extLst>
            <c:ext xmlns:c16="http://schemas.microsoft.com/office/drawing/2014/chart" uri="{C3380CC4-5D6E-409C-BE32-E72D297353CC}">
              <c16:uniqueId val="{00000000-9883-4D6F-9931-690FDE073FD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294.05</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9883-4D6F-9931-690FDE073FD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E2"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小国町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6">
        <f>データ!S6</f>
        <v>6634</v>
      </c>
      <c r="AM8" s="46"/>
      <c r="AN8" s="46"/>
      <c r="AO8" s="46"/>
      <c r="AP8" s="46"/>
      <c r="AQ8" s="46"/>
      <c r="AR8" s="46"/>
      <c r="AS8" s="46"/>
      <c r="AT8" s="45">
        <f>データ!T6</f>
        <v>136.94</v>
      </c>
      <c r="AU8" s="45"/>
      <c r="AV8" s="45"/>
      <c r="AW8" s="45"/>
      <c r="AX8" s="45"/>
      <c r="AY8" s="45"/>
      <c r="AZ8" s="45"/>
      <c r="BA8" s="45"/>
      <c r="BB8" s="45">
        <f>データ!U6</f>
        <v>48.44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0.57999999999999996</v>
      </c>
      <c r="Q10" s="45"/>
      <c r="R10" s="45"/>
      <c r="S10" s="45"/>
      <c r="T10" s="45"/>
      <c r="U10" s="45"/>
      <c r="V10" s="45"/>
      <c r="W10" s="45">
        <f>データ!Q6</f>
        <v>100</v>
      </c>
      <c r="X10" s="45"/>
      <c r="Y10" s="45"/>
      <c r="Z10" s="45"/>
      <c r="AA10" s="45"/>
      <c r="AB10" s="45"/>
      <c r="AC10" s="45"/>
      <c r="AD10" s="46">
        <f>データ!R6</f>
        <v>4840</v>
      </c>
      <c r="AE10" s="46"/>
      <c r="AF10" s="46"/>
      <c r="AG10" s="46"/>
      <c r="AH10" s="46"/>
      <c r="AI10" s="46"/>
      <c r="AJ10" s="46"/>
      <c r="AK10" s="2"/>
      <c r="AL10" s="46">
        <f>データ!V6</f>
        <v>38</v>
      </c>
      <c r="AM10" s="46"/>
      <c r="AN10" s="46"/>
      <c r="AO10" s="46"/>
      <c r="AP10" s="46"/>
      <c r="AQ10" s="46"/>
      <c r="AR10" s="46"/>
      <c r="AS10" s="46"/>
      <c r="AT10" s="45">
        <f>データ!W6</f>
        <v>0.05</v>
      </c>
      <c r="AU10" s="45"/>
      <c r="AV10" s="45"/>
      <c r="AW10" s="45"/>
      <c r="AX10" s="45"/>
      <c r="AY10" s="45"/>
      <c r="AZ10" s="45"/>
      <c r="BA10" s="45"/>
      <c r="BB10" s="45">
        <f>データ!X6</f>
        <v>760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【881.57】</v>
      </c>
      <c r="I86" s="12" t="str">
        <f>データ!CA6</f>
        <v>【46.46】</v>
      </c>
      <c r="J86" s="12" t="str">
        <f>データ!CL6</f>
        <v>【339.86】</v>
      </c>
      <c r="K86" s="12" t="str">
        <f>データ!CW6</f>
        <v>【45.78】</v>
      </c>
      <c r="L86" s="12" t="str">
        <f>データ!DH6</f>
        <v>【81.82】</v>
      </c>
      <c r="M86" s="12" t="s">
        <v>43</v>
      </c>
      <c r="N86" s="12" t="s">
        <v>44</v>
      </c>
      <c r="O86" s="12" t="str">
        <f>データ!EO6</f>
        <v>【-】</v>
      </c>
    </row>
  </sheetData>
  <sheetProtection algorithmName="SHA-512" hashValue="XrJC5uAv5V/RYIy1tV7a7e4pQ7KftCquuMkew2RUC+Eai2hxfps1rt52GFiaU+fun5PWs5SCQUuvDD9RtQj+4A==" saltValue="0Lz0XuyOGVh+24O+OL7A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434248</v>
      </c>
      <c r="D6" s="19">
        <f t="shared" si="3"/>
        <v>47</v>
      </c>
      <c r="E6" s="19">
        <f t="shared" si="3"/>
        <v>18</v>
      </c>
      <c r="F6" s="19">
        <f t="shared" si="3"/>
        <v>1</v>
      </c>
      <c r="G6" s="19">
        <f t="shared" si="3"/>
        <v>0</v>
      </c>
      <c r="H6" s="19" t="str">
        <f t="shared" si="3"/>
        <v>熊本県　小国町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0.57999999999999996</v>
      </c>
      <c r="Q6" s="20">
        <f t="shared" si="3"/>
        <v>100</v>
      </c>
      <c r="R6" s="20">
        <f t="shared" si="3"/>
        <v>4840</v>
      </c>
      <c r="S6" s="20">
        <f t="shared" si="3"/>
        <v>6634</v>
      </c>
      <c r="T6" s="20">
        <f t="shared" si="3"/>
        <v>136.94</v>
      </c>
      <c r="U6" s="20">
        <f t="shared" si="3"/>
        <v>48.44</v>
      </c>
      <c r="V6" s="20">
        <f t="shared" si="3"/>
        <v>38</v>
      </c>
      <c r="W6" s="20">
        <f t="shared" si="3"/>
        <v>0.05</v>
      </c>
      <c r="X6" s="20">
        <f t="shared" si="3"/>
        <v>760</v>
      </c>
      <c r="Y6" s="21">
        <f>IF(Y7="",NA(),Y7)</f>
        <v>94.92</v>
      </c>
      <c r="Z6" s="21">
        <f t="shared" ref="Z6:AH6" si="4">IF(Z7="",NA(),Z7)</f>
        <v>94.82</v>
      </c>
      <c r="AA6" s="21">
        <f t="shared" si="4"/>
        <v>94.68</v>
      </c>
      <c r="AB6" s="21">
        <f t="shared" si="4"/>
        <v>94.92</v>
      </c>
      <c r="AC6" s="21">
        <f t="shared" si="4"/>
        <v>94.72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933.67</v>
      </c>
      <c r="BG6" s="20">
        <f t="shared" ref="BG6:BO6" si="7">IF(BG7="",NA(),BG7)</f>
        <v>0</v>
      </c>
      <c r="BH6" s="20">
        <f t="shared" si="7"/>
        <v>0</v>
      </c>
      <c r="BI6" s="20">
        <f t="shared" si="7"/>
        <v>0</v>
      </c>
      <c r="BJ6" s="20">
        <f t="shared" si="7"/>
        <v>0</v>
      </c>
      <c r="BK6" s="21">
        <f t="shared" si="7"/>
        <v>855.65</v>
      </c>
      <c r="BL6" s="21">
        <f t="shared" si="7"/>
        <v>862.99</v>
      </c>
      <c r="BM6" s="21">
        <f t="shared" si="7"/>
        <v>782.91</v>
      </c>
      <c r="BN6" s="21">
        <f t="shared" si="7"/>
        <v>783.21</v>
      </c>
      <c r="BO6" s="21">
        <f t="shared" si="7"/>
        <v>902.04</v>
      </c>
      <c r="BP6" s="20" t="str">
        <f>IF(BP7="","",IF(BP7="-","【-】","【"&amp;SUBSTITUTE(TEXT(BP7,"#,##0.00"),"-","△")&amp;"】"))</f>
        <v>【881.57】</v>
      </c>
      <c r="BQ6" s="21">
        <f>IF(BQ7="",NA(),BQ7)</f>
        <v>59.01</v>
      </c>
      <c r="BR6" s="21">
        <f t="shared" ref="BR6:BZ6" si="8">IF(BR7="",NA(),BR7)</f>
        <v>49.05</v>
      </c>
      <c r="BS6" s="21">
        <f t="shared" si="8"/>
        <v>56.05</v>
      </c>
      <c r="BT6" s="21">
        <f t="shared" si="8"/>
        <v>51.22</v>
      </c>
      <c r="BU6" s="21">
        <f t="shared" si="8"/>
        <v>52.06</v>
      </c>
      <c r="BV6" s="21">
        <f t="shared" si="8"/>
        <v>52.23</v>
      </c>
      <c r="BW6" s="21">
        <f t="shared" si="8"/>
        <v>50.06</v>
      </c>
      <c r="BX6" s="21">
        <f t="shared" si="8"/>
        <v>49.38</v>
      </c>
      <c r="BY6" s="21">
        <f t="shared" si="8"/>
        <v>48.53</v>
      </c>
      <c r="BZ6" s="21">
        <f t="shared" si="8"/>
        <v>46.11</v>
      </c>
      <c r="CA6" s="20" t="str">
        <f>IF(CA7="","",IF(CA7="-","【-】","【"&amp;SUBSTITUTE(TEXT(CA7,"#,##0.00"),"-","△")&amp;"】"))</f>
        <v>【46.46】</v>
      </c>
      <c r="CB6" s="21">
        <f>IF(CB7="",NA(),CB7)</f>
        <v>266.83</v>
      </c>
      <c r="CC6" s="21">
        <f t="shared" ref="CC6:CK6" si="9">IF(CC7="",NA(),CC7)</f>
        <v>478.66</v>
      </c>
      <c r="CD6" s="21">
        <f t="shared" si="9"/>
        <v>396.04</v>
      </c>
      <c r="CE6" s="21">
        <f t="shared" si="9"/>
        <v>501.95</v>
      </c>
      <c r="CF6" s="21">
        <f t="shared" si="9"/>
        <v>455.42</v>
      </c>
      <c r="CG6" s="21">
        <f t="shared" si="9"/>
        <v>294.05</v>
      </c>
      <c r="CH6" s="21">
        <f t="shared" si="9"/>
        <v>309.22000000000003</v>
      </c>
      <c r="CI6" s="21">
        <f t="shared" si="9"/>
        <v>316.97000000000003</v>
      </c>
      <c r="CJ6" s="21">
        <f t="shared" si="9"/>
        <v>326.17</v>
      </c>
      <c r="CK6" s="21">
        <f t="shared" si="9"/>
        <v>336.93</v>
      </c>
      <c r="CL6" s="20" t="str">
        <f>IF(CL7="","",IF(CL7="-","【-】","【"&amp;SUBSTITUTE(TEXT(CL7,"#,##0.00"),"-","△")&amp;"】"))</f>
        <v>【339.86】</v>
      </c>
      <c r="CM6" s="21">
        <f>IF(CM7="",NA(),CM7)</f>
        <v>56.67</v>
      </c>
      <c r="CN6" s="21">
        <f t="shared" ref="CN6:CV6" si="10">IF(CN7="",NA(),CN7)</f>
        <v>33.33</v>
      </c>
      <c r="CO6" s="21">
        <f t="shared" si="10"/>
        <v>36.67</v>
      </c>
      <c r="CP6" s="21" t="str">
        <f t="shared" si="10"/>
        <v>-</v>
      </c>
      <c r="CQ6" s="21" t="str">
        <f t="shared" si="10"/>
        <v>-</v>
      </c>
      <c r="CR6" s="21">
        <f t="shared" si="10"/>
        <v>50.56</v>
      </c>
      <c r="CS6" s="21">
        <f t="shared" si="10"/>
        <v>47.35</v>
      </c>
      <c r="CT6" s="21">
        <f t="shared" si="10"/>
        <v>46.36</v>
      </c>
      <c r="CU6" s="21">
        <f t="shared" si="10"/>
        <v>46.45</v>
      </c>
      <c r="CV6" s="21">
        <f t="shared" si="10"/>
        <v>45.36</v>
      </c>
      <c r="CW6" s="20" t="str">
        <f>IF(CW7="","",IF(CW7="-","【-】","【"&amp;SUBSTITUTE(TEXT(CW7,"#,##0.00"),"-","△")&amp;"】"))</f>
        <v>【45.78】</v>
      </c>
      <c r="CX6" s="21">
        <f>IF(CX7="",NA(),CX7)</f>
        <v>95.35</v>
      </c>
      <c r="CY6" s="21">
        <f t="shared" ref="CY6:DG6" si="11">IF(CY7="",NA(),CY7)</f>
        <v>94.29</v>
      </c>
      <c r="CZ6" s="21">
        <f t="shared" si="11"/>
        <v>94.87</v>
      </c>
      <c r="DA6" s="21">
        <f t="shared" si="11"/>
        <v>94.74</v>
      </c>
      <c r="DB6" s="21">
        <f t="shared" si="11"/>
        <v>94.74</v>
      </c>
      <c r="DC6" s="21">
        <f t="shared" si="11"/>
        <v>83.85</v>
      </c>
      <c r="DD6" s="21">
        <f t="shared" si="11"/>
        <v>81.209999999999994</v>
      </c>
      <c r="DE6" s="21">
        <f t="shared" si="11"/>
        <v>83.08</v>
      </c>
      <c r="DF6" s="21">
        <f t="shared" si="11"/>
        <v>82.61</v>
      </c>
      <c r="DG6" s="21">
        <f t="shared" si="11"/>
        <v>82.21</v>
      </c>
      <c r="DH6" s="20" t="str">
        <f>IF(DH7="","",IF(DH7="-","【-】","【"&amp;SUBSTITUTE(TEXT(DH7,"#,##0.00"),"-","△")&amp;"】"))</f>
        <v>【81.82】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434248</v>
      </c>
      <c r="D7" s="23">
        <v>47</v>
      </c>
      <c r="E7" s="23">
        <v>18</v>
      </c>
      <c r="F7" s="23">
        <v>1</v>
      </c>
      <c r="G7" s="23">
        <v>0</v>
      </c>
      <c r="H7" s="23" t="s">
        <v>98</v>
      </c>
      <c r="I7" s="23" t="s">
        <v>99</v>
      </c>
      <c r="J7" s="23" t="s">
        <v>100</v>
      </c>
      <c r="K7" s="23" t="s">
        <v>101</v>
      </c>
      <c r="L7" s="23" t="s">
        <v>102</v>
      </c>
      <c r="M7" s="23" t="s">
        <v>103</v>
      </c>
      <c r="N7" s="24" t="s">
        <v>104</v>
      </c>
      <c r="O7" s="24" t="s">
        <v>105</v>
      </c>
      <c r="P7" s="24">
        <v>0.57999999999999996</v>
      </c>
      <c r="Q7" s="24">
        <v>100</v>
      </c>
      <c r="R7" s="24">
        <v>4840</v>
      </c>
      <c r="S7" s="24">
        <v>6634</v>
      </c>
      <c r="T7" s="24">
        <v>136.94</v>
      </c>
      <c r="U7" s="24">
        <v>48.44</v>
      </c>
      <c r="V7" s="24">
        <v>38</v>
      </c>
      <c r="W7" s="24">
        <v>0.05</v>
      </c>
      <c r="X7" s="24">
        <v>760</v>
      </c>
      <c r="Y7" s="24">
        <v>94.92</v>
      </c>
      <c r="Z7" s="24">
        <v>94.82</v>
      </c>
      <c r="AA7" s="24">
        <v>94.68</v>
      </c>
      <c r="AB7" s="24">
        <v>94.92</v>
      </c>
      <c r="AC7" s="24">
        <v>94.72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933.67</v>
      </c>
      <c r="BG7" s="24">
        <v>0</v>
      </c>
      <c r="BH7" s="24">
        <v>0</v>
      </c>
      <c r="BI7" s="24">
        <v>0</v>
      </c>
      <c r="BJ7" s="24">
        <v>0</v>
      </c>
      <c r="BK7" s="24">
        <v>855.65</v>
      </c>
      <c r="BL7" s="24">
        <v>862.99</v>
      </c>
      <c r="BM7" s="24">
        <v>782.91</v>
      </c>
      <c r="BN7" s="24">
        <v>783.21</v>
      </c>
      <c r="BO7" s="24">
        <v>902.04</v>
      </c>
      <c r="BP7" s="24">
        <v>881.57</v>
      </c>
      <c r="BQ7" s="24">
        <v>59.01</v>
      </c>
      <c r="BR7" s="24">
        <v>49.05</v>
      </c>
      <c r="BS7" s="24">
        <v>56.05</v>
      </c>
      <c r="BT7" s="24">
        <v>51.22</v>
      </c>
      <c r="BU7" s="24">
        <v>52.06</v>
      </c>
      <c r="BV7" s="24">
        <v>52.23</v>
      </c>
      <c r="BW7" s="24">
        <v>50.06</v>
      </c>
      <c r="BX7" s="24">
        <v>49.38</v>
      </c>
      <c r="BY7" s="24">
        <v>48.53</v>
      </c>
      <c r="BZ7" s="24">
        <v>46.11</v>
      </c>
      <c r="CA7" s="24">
        <v>46.46</v>
      </c>
      <c r="CB7" s="24">
        <v>266.83</v>
      </c>
      <c r="CC7" s="24">
        <v>478.66</v>
      </c>
      <c r="CD7" s="24">
        <v>396.04</v>
      </c>
      <c r="CE7" s="24">
        <v>501.95</v>
      </c>
      <c r="CF7" s="24">
        <v>455.42</v>
      </c>
      <c r="CG7" s="24">
        <v>294.05</v>
      </c>
      <c r="CH7" s="24">
        <v>309.22000000000003</v>
      </c>
      <c r="CI7" s="24">
        <v>316.97000000000003</v>
      </c>
      <c r="CJ7" s="24">
        <v>326.17</v>
      </c>
      <c r="CK7" s="24">
        <v>336.93</v>
      </c>
      <c r="CL7" s="24">
        <v>339.86</v>
      </c>
      <c r="CM7" s="24">
        <v>56.67</v>
      </c>
      <c r="CN7" s="24">
        <v>33.33</v>
      </c>
      <c r="CO7" s="24">
        <v>36.67</v>
      </c>
      <c r="CP7" s="24" t="s">
        <v>104</v>
      </c>
      <c r="CQ7" s="24" t="s">
        <v>104</v>
      </c>
      <c r="CR7" s="24">
        <v>50.56</v>
      </c>
      <c r="CS7" s="24">
        <v>47.35</v>
      </c>
      <c r="CT7" s="24">
        <v>46.36</v>
      </c>
      <c r="CU7" s="24">
        <v>46.45</v>
      </c>
      <c r="CV7" s="24">
        <v>45.36</v>
      </c>
      <c r="CW7" s="24">
        <v>45.78</v>
      </c>
      <c r="CX7" s="24">
        <v>95.35</v>
      </c>
      <c r="CY7" s="24">
        <v>94.29</v>
      </c>
      <c r="CZ7" s="24">
        <v>94.87</v>
      </c>
      <c r="DA7" s="24">
        <v>94.74</v>
      </c>
      <c r="DB7" s="24">
        <v>94.74</v>
      </c>
      <c r="DC7" s="24">
        <v>83.85</v>
      </c>
      <c r="DD7" s="24">
        <v>81.209999999999994</v>
      </c>
      <c r="DE7" s="24">
        <v>83.08</v>
      </c>
      <c r="DF7" s="24">
        <v>82.61</v>
      </c>
      <c r="DG7" s="24">
        <v>82.21</v>
      </c>
      <c r="DH7" s="24">
        <v>81.819999999999993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2023-12-12T03:02:25Z</dcterms:created>
  <dcterms:modified xsi:type="dcterms:W3CDTF">2024-02-14T04:17:52Z</dcterms:modified>
  <cp:category/>
</cp:coreProperties>
</file>