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sv-fl1\doc\上下水道課\03 下水道係\00集排・生排共通\公営企業経営比較分析表\R4年度決算\34 芦北町\下水道\"/>
    </mc:Choice>
  </mc:AlternateContent>
  <xr:revisionPtr revIDLastSave="0" documentId="13_ncr:1_{A183B771-673B-454D-A9EF-AC30C8041BA2}" xr6:coauthVersionLast="36" xr6:coauthVersionMax="36" xr10:uidLastSave="{00000000-0000-0000-0000-000000000000}"/>
  <workbookProtection workbookAlgorithmName="SHA-512" workbookHashValue="/0gw0DOb5KapBj9qFx3IlJ6z6ojYbII0GAuToJcxFCqp12nvkJwMoU789PovwwEHn0P/S5VJJc8FZSS7nFI0AQ==" workbookSaltValue="iY9dQmPTKN4eI06Afe3ZcQ==" workbookSpinCount="100000" lockStructure="1"/>
  <bookViews>
    <workbookView xWindow="0" yWindow="0" windowWidth="20490" windowHeight="849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P6" i="5"/>
  <c r="P10" i="4" s="1"/>
  <c r="O6" i="5"/>
  <c r="I10" i="4" s="1"/>
  <c r="N6" i="5"/>
  <c r="B10" i="4" s="1"/>
  <c r="M6" i="5"/>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H86" i="4"/>
  <c r="E86" i="4"/>
  <c r="AL10" i="4"/>
  <c r="AD10" i="4"/>
  <c r="W10" i="4"/>
  <c r="AT8" i="4"/>
  <c r="AL8" i="4"/>
  <c r="AD8" i="4"/>
  <c r="W8" i="4"/>
  <c r="P8" i="4"/>
  <c r="I8" i="4"/>
</calcChain>
</file>

<file path=xl/sharedStrings.xml><?xml version="1.0" encoding="utf-8"?>
<sst xmlns="http://schemas.openxmlformats.org/spreadsheetml/2006/main" count="252" uniqueCount="121">
  <si>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</si>
  <si>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</si>
  <si>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</si>
  <si>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</si>
  <si>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</si>
  <si>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</si>
  <si>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</si>
  <si>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</si>
  <si>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</si>
  <si>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</si>
  <si>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</si>
  <si>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</si>
  <si>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</si>
  <si>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</si>
  <si>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</si>
  <si>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</si>
  <si>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</si>
  <si>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</si>
  <si>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</si>
  <si>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</si>
  <si>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</si>
  <si>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</si>
  <si>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</si>
  <si>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</si>
  <si>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</si>
  <si>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</si>
  <si>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</si>
  <si>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</si>
  <si>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</si>
  <si>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</si>
  <si>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</si>
  <si>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</si>
  <si>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</si>
  <si>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</si>
  <si>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</si>
  <si>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</si>
  <si>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</si>
  <si>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</si>
  <si>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</si>
  <si>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</si>
  <si>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</si>
  <si>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</si>
  <si>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</si>
  <si>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</si>
  <si>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</si>
  <si>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</si>
  <si>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</si>
  <si>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</si>
  <si>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</si>
  <si>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</si>
  <si>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</si>
  <si>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</si>
  <si>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</si>
  <si>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</si>
  <si>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</si>
  <si>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</si>
  <si>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</si>
  <si>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</si>
  <si>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</si>
  <si>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</si>
  <si>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</si>
  <si>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</si>
  <si>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</si>
  <si>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</si>
  <si>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</si>
  <si>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</si>
  <si>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</si>
  <si>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</si>
  <si>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</si>
  <si>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</si>
  <si>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</si>
  <si>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</si>
  <si>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</si>
  <si>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</si>
  <si>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</si>
  <si>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</si>
  <si>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</si>
  <si>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</si>
  <si>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</si>
  <si>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</si>
  <si>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</si>
  <si>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</si>
  <si>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</si>
  <si>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</si>
  <si>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</si>
  <si>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</si>
  <si>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</si>
  <si>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</si>
  <si>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</si>
  <si>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</si>
  <si>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</si>
  <si>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</si>
  <si>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</si>
  <si>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</si>
  <si>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</si>
  <si>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</si>
  <si>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</si>
  <si>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</si>
  <si>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</si>
  <si>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</si>
  <si>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</si>
  <si>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</si>
  <si>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</si>
  <si>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</si>
  <si>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</si>
  <si>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</si>
  <si>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</si>
  <si>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</si>
  <si>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</si>
  <si>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</si>
  <si>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</si>
  <si>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</si>
  <si>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</si>
  <si>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</si>
  <si>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</si>
  <si>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</si>
  <si>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</si>
  <si>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</si>
  <si>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老朽化により、浄化槽本体・ブロワー等機器の故障が増加しております。浄化槽本体については、現在は修繕で対応をしておりますが、今後、修繕ではなく交換が必要な浄化槽も出てくるのではないかと考えております。どの程度の老朽化状況で交換するのが望ましいのかしっかりと検討する必要があります。</t>
    <phoneticPr fontId="4"/>
  </si>
  <si>
    <t>　老朽化による維持管理費用の年々増加してきており、次期の修繕費用が平準化できるように引き続き計画的な修繕を行ってまいります。
　普段の維持管理についても、保守点検業者としっかりと連携を取り、適切な点検回数を判断し、費用の削減に努めてまいります。
　また、Ｒ６年度から地方公営企業法を適用する予定であり、より正確な経営分析が可能になるので、使用料改定についても検討を進めていく予定です。</t>
    <phoneticPr fontId="4"/>
  </si>
  <si>
    <t xml:space="preserve">　今後は、老朽化による維持管理費の増加する見込みであり、使用者も年々減少しているため、それを見据えた使用料金の設定を検討する必要があります。
　収益的収支比率が上昇した原因は、前回まで資本的収入で計上していた分流式下水道等に要する経費（地方債償還金）に係る繰入金を、今回から収益的収支に計上しているためです。
　なお、当該分流式下水道等に要する経費（地方債償還金）に係る繰入金は、従来通り資本的支出で計上している地方債償還金に充てています。
</t>
    <rPh sb="80" eb="82">
      <t>ジョウショウ</t>
    </rPh>
    <rPh sb="84" eb="86">
      <t>ゲンイン</t>
    </rPh>
    <rPh sb="133" eb="135">
      <t>コンカイ</t>
    </rPh>
    <rPh sb="159" eb="161">
      <t>トウガイ</t>
    </rPh>
    <rPh sb="190" eb="192">
      <t>ジュウライ</t>
    </rPh>
    <rPh sb="192" eb="193">
      <t>ドオ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</si>
</sst>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18-4252-B2A5-1658770B11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A18-4252-B2A5-1658770B11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0E-4CD6-9CAA-65B2F057017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9A0E-4CD6-9CAA-65B2F057017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66A-4316-8367-0DC6F0EA0DB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166A-4316-8367-0DC6F0EA0DB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81.11</c:v>
                </c:pt>
                <c:pt idx="1">
                  <c:v>82.19</c:v>
                </c:pt>
                <c:pt idx="2">
                  <c:v>83.5</c:v>
                </c:pt>
                <c:pt idx="3">
                  <c:v>82.49</c:v>
                </c:pt>
                <c:pt idx="4">
                  <c:v>100</c:v>
                </c:pt>
              </c:numCache>
            </c:numRef>
          </c:val>
          <c:extLst>
            <c:ext xmlns:c16="http://schemas.microsoft.com/office/drawing/2014/chart" uri="{C3380CC4-5D6E-409C-BE32-E72D297353CC}">
              <c16:uniqueId val="{00000000-91D2-400D-A9C0-E4E3B4C2D4D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D2-400D-A9C0-E4E3B4C2D4D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A1-4519-8836-6486AE00F9E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A1-4519-8836-6486AE00F9E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7F-4147-81A2-3A8E1481255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7F-4147-81A2-3A8E1481255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5E-4F90-8009-36CA8EA470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5E-4F90-8009-36CA8EA470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07-4BCE-966F-DF06ABD7DCA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07-4BCE-966F-DF06ABD7DCA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CB-43AD-A3DA-7EBC2327670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AACB-43AD-A3DA-7EBC2327670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83</c:v>
                </c:pt>
                <c:pt idx="1">
                  <c:v>81.64</c:v>
                </c:pt>
                <c:pt idx="2">
                  <c:v>77.72</c:v>
                </c:pt>
                <c:pt idx="3">
                  <c:v>85.59</c:v>
                </c:pt>
                <c:pt idx="4">
                  <c:v>88.87</c:v>
                </c:pt>
              </c:numCache>
            </c:numRef>
          </c:val>
          <c:extLst>
            <c:ext xmlns:c16="http://schemas.microsoft.com/office/drawing/2014/chart" uri="{C3380CC4-5D6E-409C-BE32-E72D297353CC}">
              <c16:uniqueId val="{00000000-21DC-4B1C-B1EC-2F702E56441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21DC-4B1C-B1EC-2F702E56441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247.18</c:v>
                </c:pt>
                <c:pt idx="1">
                  <c:v>259.24</c:v>
                </c:pt>
                <c:pt idx="2">
                  <c:v>283.32</c:v>
                </c:pt>
                <c:pt idx="3">
                  <c:v>264.22000000000003</c:v>
                </c:pt>
                <c:pt idx="4">
                  <c:v>260.57</c:v>
                </c:pt>
              </c:numCache>
            </c:numRef>
          </c:val>
          <c:extLst>
            <c:ext xmlns:c16="http://schemas.microsoft.com/office/drawing/2014/chart" uri="{C3380CC4-5D6E-409C-BE32-E72D297353CC}">
              <c16:uniqueId val="{00000000-CFDC-4ED4-ADA0-ED5D5754EA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CFDC-4ED4-ADA0-ED5D5754EA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芦北町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15724</v>
      </c>
      <c r="AM8" s="42"/>
      <c r="AN8" s="42"/>
      <c r="AO8" s="42"/>
      <c r="AP8" s="42"/>
      <c r="AQ8" s="42"/>
      <c r="AR8" s="42"/>
      <c r="AS8" s="42"/>
      <c r="AT8" s="35">
        <f>データ!T6</f>
        <v>234.01</v>
      </c>
      <c r="AU8" s="35"/>
      <c r="AV8" s="35"/>
      <c r="AW8" s="35"/>
      <c r="AX8" s="35"/>
      <c r="AY8" s="35"/>
      <c r="AZ8" s="35"/>
      <c r="BA8" s="35"/>
      <c r="BB8" s="35">
        <f>データ!U6</f>
        <v>67.19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12.69</v>
      </c>
      <c r="Q10" s="35"/>
      <c r="R10" s="35"/>
      <c r="S10" s="35"/>
      <c r="T10" s="35"/>
      <c r="U10" s="35"/>
      <c r="V10" s="35"/>
      <c r="W10" s="35">
        <f>データ!Q6</f>
        <v>100</v>
      </c>
      <c r="X10" s="35"/>
      <c r="Y10" s="35"/>
      <c r="Z10" s="35"/>
      <c r="AA10" s="35"/>
      <c r="AB10" s="35"/>
      <c r="AC10" s="35"/>
      <c r="AD10" s="42">
        <f>データ!R6</f>
        <v>3142</v>
      </c>
      <c r="AE10" s="42"/>
      <c r="AF10" s="42"/>
      <c r="AG10" s="42"/>
      <c r="AH10" s="42"/>
      <c r="AI10" s="42"/>
      <c r="AJ10" s="42"/>
      <c r="AK10" s="2"/>
      <c r="AL10" s="42">
        <f>データ!V6</f>
        <v>1976</v>
      </c>
      <c r="AM10" s="42"/>
      <c r="AN10" s="42"/>
      <c r="AO10" s="42"/>
      <c r="AP10" s="42"/>
      <c r="AQ10" s="42"/>
      <c r="AR10" s="42"/>
      <c r="AS10" s="42"/>
      <c r="AT10" s="35">
        <f>データ!W6</f>
        <v>12.95</v>
      </c>
      <c r="AU10" s="35"/>
      <c r="AV10" s="35"/>
      <c r="AW10" s="35"/>
      <c r="AX10" s="35"/>
      <c r="AY10" s="35"/>
      <c r="AZ10" s="35"/>
      <c r="BA10" s="35"/>
      <c r="BB10" s="35">
        <f>データ!X6</f>
        <v>152.59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45</v>
      </c>
      <c r="N86" s="12" t="s">
        <v>45</v>
      </c>
      <c r="O86" s="12" t="str">
        <f>データ!EO6</f>
        <v>【-】</v>
      </c>
    </row>
  </sheetData>
  <sheetProtection algorithmName="SHA-512" hashValue="Tv5Msfok6VH8qDbUGDFIp+0eOSJZgaJaMs3nmdfPDgi6kmfsH4rd9GCLXlJAl4RnBeb1K5E0Qjx5j/PKeSsLBw==" saltValue="6ywfeVl3CNuJgpWKCs5s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434825</v>
      </c>
      <c r="D6" s="19">
        <f t="shared" si="3"/>
        <v>47</v>
      </c>
      <c r="E6" s="19">
        <f t="shared" si="3"/>
        <v>18</v>
      </c>
      <c r="F6" s="19">
        <f t="shared" si="3"/>
        <v>0</v>
      </c>
      <c r="G6" s="19">
        <f t="shared" si="3"/>
        <v>0</v>
      </c>
      <c r="H6" s="19" t="str">
        <f t="shared" si="3"/>
        <v>熊本県　芦北町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12.69</v>
      </c>
      <c r="Q6" s="20">
        <f t="shared" si="3"/>
        <v>100</v>
      </c>
      <c r="R6" s="20">
        <f t="shared" si="3"/>
        <v>3142</v>
      </c>
      <c r="S6" s="20">
        <f t="shared" si="3"/>
        <v>15724</v>
      </c>
      <c r="T6" s="20">
        <f t="shared" si="3"/>
        <v>234.01</v>
      </c>
      <c r="U6" s="20">
        <f t="shared" si="3"/>
        <v>67.19</v>
      </c>
      <c r="V6" s="20">
        <f t="shared" si="3"/>
        <v>1976</v>
      </c>
      <c r="W6" s="20">
        <f t="shared" si="3"/>
        <v>12.95</v>
      </c>
      <c r="X6" s="20">
        <f t="shared" si="3"/>
        <v>152.59</v>
      </c>
      <c r="Y6" s="21">
        <f>IF(Y7="",NA(),Y7)</f>
        <v>81.11</v>
      </c>
      <c r="Z6" s="21">
        <f t="shared" ref="Z6:AH6" si="4">IF(Z7="",NA(),Z7)</f>
        <v>82.19</v>
      </c>
      <c r="AA6" s="21">
        <f t="shared" si="4"/>
        <v>83.5</v>
      </c>
      <c r="AB6" s="21">
        <f t="shared" si="4"/>
        <v>82.49</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83</v>
      </c>
      <c r="BR6" s="21">
        <f t="shared" ref="BR6:BZ6" si="8">IF(BR7="",NA(),BR7)</f>
        <v>81.64</v>
      </c>
      <c r="BS6" s="21">
        <f t="shared" si="8"/>
        <v>77.72</v>
      </c>
      <c r="BT6" s="21">
        <f t="shared" si="8"/>
        <v>85.59</v>
      </c>
      <c r="BU6" s="21">
        <f t="shared" si="8"/>
        <v>88.87</v>
      </c>
      <c r="BV6" s="21">
        <f t="shared" si="8"/>
        <v>63.06</v>
      </c>
      <c r="BW6" s="21">
        <f t="shared" si="8"/>
        <v>62.5</v>
      </c>
      <c r="BX6" s="21">
        <f t="shared" si="8"/>
        <v>60.59</v>
      </c>
      <c r="BY6" s="21">
        <f t="shared" si="8"/>
        <v>60</v>
      </c>
      <c r="BZ6" s="21">
        <f t="shared" si="8"/>
        <v>59.01</v>
      </c>
      <c r="CA6" s="20" t="str">
        <f>IF(CA7="","",IF(CA7="-","【-】","【"&amp;SUBSTITUTE(TEXT(CA7,"#,##0.00"),"-","△")&amp;"】"))</f>
        <v>【57.03】</v>
      </c>
      <c r="CB6" s="21">
        <f>IF(CB7="",NA(),CB7)</f>
        <v>247.18</v>
      </c>
      <c r="CC6" s="21">
        <f t="shared" ref="CC6:CK6" si="9">IF(CC7="",NA(),CC7)</f>
        <v>259.24</v>
      </c>
      <c r="CD6" s="21">
        <f t="shared" si="9"/>
        <v>283.32</v>
      </c>
      <c r="CE6" s="21">
        <f t="shared" si="9"/>
        <v>264.22000000000003</v>
      </c>
      <c r="CF6" s="21">
        <f t="shared" si="9"/>
        <v>260.57</v>
      </c>
      <c r="CG6" s="21">
        <f t="shared" si="9"/>
        <v>264.77</v>
      </c>
      <c r="CH6" s="21">
        <f t="shared" si="9"/>
        <v>269.33</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t="str">
        <f t="shared" si="10"/>
        <v>-</v>
      </c>
      <c r="CP6" s="21" t="str">
        <f t="shared" si="10"/>
        <v>-</v>
      </c>
      <c r="CQ6" s="21" t="str">
        <f t="shared" si="10"/>
        <v>-</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434825</v>
      </c>
      <c r="D7" s="23">
        <v>47</v>
      </c>
      <c r="E7" s="23">
        <v>18</v>
      </c>
      <c r="F7" s="23">
        <v>0</v>
      </c>
      <c r="G7" s="23">
        <v>0</v>
      </c>
      <c r="H7" s="23" t="s">
        <v>99</v>
      </c>
      <c r="I7" s="23" t="s">
        <v>100</v>
      </c>
      <c r="J7" s="23" t="s">
        <v>101</v>
      </c>
      <c r="K7" s="23" t="s">
        <v>102</v>
      </c>
      <c r="L7" s="23" t="s">
        <v>103</v>
      </c>
      <c r="M7" s="23" t="s">
        <v>104</v>
      </c>
      <c r="N7" s="24" t="s">
        <v>105</v>
      </c>
      <c r="O7" s="24" t="s">
        <v>106</v>
      </c>
      <c r="P7" s="24">
        <v>12.69</v>
      </c>
      <c r="Q7" s="24">
        <v>100</v>
      </c>
      <c r="R7" s="24">
        <v>3142</v>
      </c>
      <c r="S7" s="24">
        <v>15724</v>
      </c>
      <c r="T7" s="24">
        <v>234.01</v>
      </c>
      <c r="U7" s="24">
        <v>67.19</v>
      </c>
      <c r="V7" s="24">
        <v>1976</v>
      </c>
      <c r="W7" s="24">
        <v>12.95</v>
      </c>
      <c r="X7" s="24">
        <v>152.59</v>
      </c>
      <c r="Y7" s="24">
        <v>81.11</v>
      </c>
      <c r="Z7" s="24">
        <v>82.19</v>
      </c>
      <c r="AA7" s="24">
        <v>83.5</v>
      </c>
      <c r="AB7" s="24">
        <v>82.49</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83</v>
      </c>
      <c r="BR7" s="24">
        <v>81.64</v>
      </c>
      <c r="BS7" s="24">
        <v>77.72</v>
      </c>
      <c r="BT7" s="24">
        <v>85.59</v>
      </c>
      <c r="BU7" s="24">
        <v>88.87</v>
      </c>
      <c r="BV7" s="24">
        <v>63.06</v>
      </c>
      <c r="BW7" s="24">
        <v>62.5</v>
      </c>
      <c r="BX7" s="24">
        <v>60.59</v>
      </c>
      <c r="BY7" s="24">
        <v>60</v>
      </c>
      <c r="BZ7" s="24">
        <v>59.01</v>
      </c>
      <c r="CA7" s="24">
        <v>57.03</v>
      </c>
      <c r="CB7" s="24">
        <v>247.18</v>
      </c>
      <c r="CC7" s="24">
        <v>259.24</v>
      </c>
      <c r="CD7" s="24">
        <v>283.32</v>
      </c>
      <c r="CE7" s="24">
        <v>264.22000000000003</v>
      </c>
      <c r="CF7" s="24">
        <v>260.57</v>
      </c>
      <c r="CG7" s="24">
        <v>264.77</v>
      </c>
      <c r="CH7" s="24">
        <v>269.33</v>
      </c>
      <c r="CI7" s="24">
        <v>280.23</v>
      </c>
      <c r="CJ7" s="24">
        <v>282.70999999999998</v>
      </c>
      <c r="CK7" s="24">
        <v>291.82</v>
      </c>
      <c r="CL7" s="24">
        <v>294.83</v>
      </c>
      <c r="CM7" s="24" t="s">
        <v>105</v>
      </c>
      <c r="CN7" s="24" t="s">
        <v>105</v>
      </c>
      <c r="CO7" s="24" t="s">
        <v>105</v>
      </c>
      <c r="CP7" s="24" t="s">
        <v>105</v>
      </c>
      <c r="CQ7" s="24" t="s">
        <v>105</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2023-12-12T03:01:09Z</dcterms:created>
  <dcterms:modified xsi:type="dcterms:W3CDTF">2024-02-16T02:41:36Z</dcterms:modified>
  <cp:category/>
</cp:coreProperties>
</file>