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192.168.100.230\07_建設課\上下水道係\下水道\1下水道\5.決算統計\R04\経営比較分析\提出\修正分\"/>
    </mc:Choice>
  </mc:AlternateContent>
  <xr:revisionPtr revIDLastSave="0" documentId="8_{77ED57A3-91BA-4993-B87E-23108527F6E4}" xr6:coauthVersionLast="45" xr6:coauthVersionMax="45" xr10:uidLastSave="{00000000-0000-0000-0000-000000000000}"/>
  <workbookProtection workbookAlgorithmName="SHA-512" workbookHashValue="E775NrVF117H1cOtFrMRJMedpACoQHDnuw1fLNxSa523epnJkzuk5k+QZhaoyL7jTrtrqAPscuCfchozk2ZTaQ==" workbookSaltValue="mOnmSqpa8Uq5ohWdl4CuTQ==" workbookSpinCount="100000" lockStructure="1"/>
  <bookViews>
    <workbookView xWindow="-120" yWindow="-120" windowWidth="19440" windowHeight="1500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M6" i="5"/>
  <c r="AD8" i="4" s="1"/>
  <c r="L6" i="5"/>
  <c r="W8" i="4" s="1"/>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J86" i="4"/>
  <c r="I10" i="4"/>
  <c r="B10" i="4"/>
  <c r="AL8" i="4"/>
  <c r="B8" i="4"/>
</calcChain>
</file>

<file path=xl/sharedStrings.xml><?xml version="1.0" encoding="utf-8"?>
<sst xmlns="http://schemas.openxmlformats.org/spreadsheetml/2006/main" count="247" uniqueCount="120">
  <si>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</si>
  <si>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</si>
  <si>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</si>
  <si>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</si>
  <si>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</si>
  <si>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</si>
  <si>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</si>
  <si>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</si>
  <si>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</si>
  <si>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</si>
  <si>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</si>
  <si>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</si>
  <si>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</si>
  <si>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</si>
  <si>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</si>
  <si>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</si>
  <si>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</si>
  <si>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</si>
  <si>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</si>
  <si>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</si>
  <si>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</si>
  <si>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</si>
  <si>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</si>
  <si>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</si>
  <si>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</si>
  <si>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</si>
  <si>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</si>
  <si>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</si>
  <si>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</si>
  <si>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</si>
  <si>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</si>
  <si>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</si>
  <si>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</si>
  <si>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</si>
  <si>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</si>
  <si>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</si>
  <si>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</si>
  <si>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</si>
  <si>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</si>
  <si>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</si>
  <si>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</si>
  <si>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</si>
  <si>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</si>
  <si>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</si>
  <si>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</si>
  <si>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</si>
  <si>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</si>
  <si>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</si>
  <si>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</si>
  <si>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</si>
  <si>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</si>
  <si>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</si>
  <si>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</si>
  <si>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</si>
  <si>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</si>
  <si>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</si>
  <si>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</si>
  <si>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</si>
  <si>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</si>
  <si>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</si>
  <si>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</si>
  <si>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</si>
  <si>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</si>
  <si>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</si>
  <si>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</si>
  <si>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</si>
  <si>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</si>
  <si>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</si>
  <si>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</si>
  <si>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</si>
  <si>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</si>
  <si>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</si>
  <si>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</si>
  <si>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</si>
  <si>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</si>
  <si>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</si>
  <si>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</si>
  <si>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</si>
  <si>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</si>
  <si>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</si>
  <si>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</si>
  <si>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</si>
  <si>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</si>
  <si>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</si>
  <si>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</si>
  <si>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</si>
  <si>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</si>
  <si>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</si>
  <si>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</si>
  <si>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</si>
  <si>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</si>
  <si>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</si>
  <si>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</si>
  <si>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</si>
  <si>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</si>
  <si>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</si>
  <si>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</si>
  <si>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</si>
  <si>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小国町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</si>
  <si>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</si>
  <si>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</si>
  <si>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</si>
  <si>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</si>
  <si>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</si>
  <si>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</si>
  <si>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</si>
  <si>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</si>
  <si>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</si>
  <si>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</si>
  <si>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</si>
  <si>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</si>
  <si>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</si>
  <si>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</si>
  <si>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</si>
  <si>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</si>
  <si>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</si>
  <si>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</si>
  <si>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①有形固定資産減価償却費は、該当数値なし。
②管渠老朽化率は、該当数値なし。
③管渠改善率は該当なし。
浄化槽及び付属機器について、不具合が生じた場合に修繕・更新を行っている。</t>
    <rPh sb="1" eb="3">
      <t>ユウケイ</t>
    </rPh>
    <rPh sb="3" eb="5">
      <t>コテイ</t>
    </rPh>
    <rPh sb="5" eb="7">
      <t>シサン</t>
    </rPh>
    <rPh sb="7" eb="9">
      <t>ゲンカ</t>
    </rPh>
    <rPh sb="9" eb="11">
      <t>ショウキャク</t>
    </rPh>
    <rPh sb="11" eb="12">
      <t>ヒ</t>
    </rPh>
    <rPh sb="14" eb="16">
      <t>ガイトウ</t>
    </rPh>
    <rPh sb="16" eb="18">
      <t>スウチ</t>
    </rPh>
    <rPh sb="23" eb="25">
      <t>カンキョ</t>
    </rPh>
    <rPh sb="25" eb="28">
      <t>ロウキュウカ</t>
    </rPh>
    <rPh sb="28" eb="29">
      <t>リツ</t>
    </rPh>
    <rPh sb="31" eb="33">
      <t>ガイトウ</t>
    </rPh>
    <rPh sb="33" eb="35">
      <t>スウチ</t>
    </rPh>
    <rPh sb="40" eb="42">
      <t>カンキョ</t>
    </rPh>
    <rPh sb="42" eb="44">
      <t>カイゼン</t>
    </rPh>
    <rPh sb="44" eb="45">
      <t>リツ</t>
    </rPh>
    <rPh sb="46" eb="48">
      <t>ガイトウ</t>
    </rPh>
    <rPh sb="52" eb="55">
      <t>ジョウカソウ</t>
    </rPh>
    <rPh sb="55" eb="56">
      <t>オヨ</t>
    </rPh>
    <rPh sb="57" eb="59">
      <t>フゾク</t>
    </rPh>
    <rPh sb="59" eb="61">
      <t>キキ</t>
    </rPh>
    <rPh sb="66" eb="69">
      <t>フグアイ</t>
    </rPh>
    <rPh sb="70" eb="71">
      <t>ショウ</t>
    </rPh>
    <rPh sb="73" eb="75">
      <t>バアイ</t>
    </rPh>
    <rPh sb="76" eb="78">
      <t>シュウゼン</t>
    </rPh>
    <rPh sb="79" eb="81">
      <t>コウシン</t>
    </rPh>
    <rPh sb="82" eb="83">
      <t>オコナ</t>
    </rPh>
    <phoneticPr fontId="4"/>
  </si>
  <si>
    <t>小国町において、人口減少及び高齢化は深刻な問題であり、今後人口減少等による減収の一方で、施設の経年劣化による修繕や更新等による経費・投資の増加が懸念される。現在でも、使用料収入以外の収入によって、事業を行っているため、今後の運営方針の検討や経営改善に向けた取組が重要である。
また、令和６年度から地方公営企業法の適用を予定しており、より詳細に経営状況の把握や分析を行い、抜本的な経営改善を行いたい。</t>
    <rPh sb="0" eb="3">
      <t>オグニマチ</t>
    </rPh>
    <rPh sb="8" eb="10">
      <t>ジンコウ</t>
    </rPh>
    <rPh sb="10" eb="12">
      <t>ゲンショウ</t>
    </rPh>
    <rPh sb="12" eb="13">
      <t>オヨ</t>
    </rPh>
    <rPh sb="14" eb="17">
      <t>コウレイカ</t>
    </rPh>
    <rPh sb="18" eb="20">
      <t>シンコク</t>
    </rPh>
    <rPh sb="21" eb="23">
      <t>モンダイ</t>
    </rPh>
    <rPh sb="33" eb="34">
      <t>トウ</t>
    </rPh>
    <rPh sb="141" eb="143">
      <t>レイワ</t>
    </rPh>
    <rPh sb="144" eb="145">
      <t>ネン</t>
    </rPh>
    <rPh sb="145" eb="146">
      <t>ド</t>
    </rPh>
    <rPh sb="148" eb="150">
      <t>チホウ</t>
    </rPh>
    <rPh sb="150" eb="152">
      <t>コウエイ</t>
    </rPh>
    <rPh sb="152" eb="154">
      <t>キギョウ</t>
    </rPh>
    <rPh sb="154" eb="155">
      <t>ホウ</t>
    </rPh>
    <rPh sb="156" eb="158">
      <t>テキヨウ</t>
    </rPh>
    <rPh sb="159" eb="161">
      <t>ヨテイ</t>
    </rPh>
    <rPh sb="171" eb="173">
      <t>ケイエイ</t>
    </rPh>
    <rPh sb="173" eb="175">
      <t>ジョウキョウ</t>
    </rPh>
    <rPh sb="176" eb="178">
      <t>ハアク</t>
    </rPh>
    <rPh sb="179" eb="181">
      <t>ブンセキ</t>
    </rPh>
    <rPh sb="182" eb="183">
      <t>オコナ</t>
    </rPh>
    <rPh sb="185" eb="188">
      <t>バッポンテキ</t>
    </rPh>
    <rPh sb="189" eb="191">
      <t>ケイエイ</t>
    </rPh>
    <rPh sb="191" eb="193">
      <t>カイゼン</t>
    </rPh>
    <rPh sb="194" eb="195">
      <t>オコナ</t>
    </rPh>
    <phoneticPr fontId="4"/>
  </si>
  <si>
    <t>①収益的収支比率については、100％となったが経費回収率は約55%であり、半分程を使用料収入以外の収入で賄っていることがわかる。そのため、今後自己財源での経営が行えるよう経営改善に努めていく必要がある。
②累積欠損金比率は、該当数値なし。
③流動比率は、該当数値なし。
④企業債残高対事業規模比率は、令和元年度から一般会計負担見込み額を計上した結果、地方債現在高に対し、一般会計負担見込み額が同額であったため、比率0％となった。
⑤経費回収率は、少し改善したものの約55％であり、人口減少の影響により使用料の増収が厳しい状況にあるため、今後も経営の効率を上げるために努めていきたい。
⑥汚水処理原価は、類似団体平均と比較し、かなり高額であるため、汚水処理費の削減に努めていく必要がある。
⑦施設利用率は、今後接続件数が増加すれば、利用率も向上すると思われるが、各戸整備の浄化槽であり、各世帯人数も減少してきており、高率にはならないと考えている。
⑧水洗化率は、各戸に浄化槽を整備しているため、早急に100％を目指す。</t>
    <rPh sb="1" eb="4">
      <t>シュウエキテキ</t>
    </rPh>
    <rPh sb="4" eb="6">
      <t>シュウシ</t>
    </rPh>
    <rPh sb="6" eb="8">
      <t>ヒリツ</t>
    </rPh>
    <rPh sb="23" eb="25">
      <t>ケイヒ</t>
    </rPh>
    <rPh sb="25" eb="27">
      <t>カイシュウ</t>
    </rPh>
    <rPh sb="27" eb="28">
      <t>リツ</t>
    </rPh>
    <rPh sb="29" eb="30">
      <t>ヤク</t>
    </rPh>
    <rPh sb="37" eb="39">
      <t>ハンブン</t>
    </rPh>
    <rPh sb="39" eb="40">
      <t>ホド</t>
    </rPh>
    <rPh sb="41" eb="43">
      <t>シヨウ</t>
    </rPh>
    <rPh sb="43" eb="44">
      <t>リョウ</t>
    </rPh>
    <rPh sb="44" eb="46">
      <t>シュウニュウ</t>
    </rPh>
    <rPh sb="46" eb="48">
      <t>イガイ</t>
    </rPh>
    <rPh sb="49" eb="51">
      <t>シュウニュウ</t>
    </rPh>
    <rPh sb="52" eb="53">
      <t>マカナ</t>
    </rPh>
    <rPh sb="69" eb="71">
      <t>コンゴ</t>
    </rPh>
    <rPh sb="71" eb="73">
      <t>ジコ</t>
    </rPh>
    <rPh sb="73" eb="75">
      <t>ザイゲン</t>
    </rPh>
    <rPh sb="77" eb="79">
      <t>ケイエイ</t>
    </rPh>
    <rPh sb="80" eb="81">
      <t>オコナ</t>
    </rPh>
    <rPh sb="85" eb="87">
      <t>ケイエイ</t>
    </rPh>
    <rPh sb="87" eb="89">
      <t>カイゼン</t>
    </rPh>
    <rPh sb="90" eb="91">
      <t>ツト</t>
    </rPh>
    <rPh sb="95" eb="97">
      <t>ヒツヨウ</t>
    </rPh>
    <rPh sb="103" eb="105">
      <t>ルイセキ</t>
    </rPh>
    <rPh sb="105" eb="108">
      <t>ケッソンキン</t>
    </rPh>
    <rPh sb="108" eb="110">
      <t>ヒリツ</t>
    </rPh>
    <rPh sb="112" eb="114">
      <t>ガイトウ</t>
    </rPh>
    <rPh sb="114" eb="116">
      <t>スウチ</t>
    </rPh>
    <rPh sb="121" eb="123">
      <t>リュウドウ</t>
    </rPh>
    <rPh sb="123" eb="125">
      <t>ヒリツ</t>
    </rPh>
    <rPh sb="127" eb="129">
      <t>ガイトウ</t>
    </rPh>
    <rPh sb="129" eb="131">
      <t>スウチ</t>
    </rPh>
    <rPh sb="150" eb="152">
      <t>レイワ</t>
    </rPh>
    <rPh sb="152" eb="153">
      <t>モト</t>
    </rPh>
    <rPh sb="153" eb="155">
      <t>ネンド</t>
    </rPh>
    <rPh sb="216" eb="218">
      <t>ケイヒ</t>
    </rPh>
    <rPh sb="218" eb="220">
      <t>カイシュウ</t>
    </rPh>
    <rPh sb="220" eb="221">
      <t>リツ</t>
    </rPh>
    <rPh sb="223" eb="224">
      <t>スコ</t>
    </rPh>
    <rPh sb="225" eb="227">
      <t>カイゼン</t>
    </rPh>
    <rPh sb="232" eb="233">
      <t>ヤク</t>
    </rPh>
    <rPh sb="240" eb="242">
      <t>ジンコウ</t>
    </rPh>
    <rPh sb="242" eb="244">
      <t>ゲンショウ</t>
    </rPh>
    <rPh sb="245" eb="247">
      <t>エイキョウ</t>
    </rPh>
    <rPh sb="254" eb="256">
      <t>ゾウシュウ</t>
    </rPh>
    <rPh sb="257" eb="258">
      <t>キビ</t>
    </rPh>
    <rPh sb="260" eb="262">
      <t>ジョウキョウ</t>
    </rPh>
    <rPh sb="268" eb="270">
      <t>コンゴ</t>
    </rPh>
    <rPh sb="271" eb="273">
      <t>ケイエイ</t>
    </rPh>
    <rPh sb="274" eb="276">
      <t>コウリツ</t>
    </rPh>
    <rPh sb="277" eb="278">
      <t>ア</t>
    </rPh>
    <rPh sb="283" eb="284">
      <t>ツト</t>
    </rPh>
    <rPh sb="293" eb="295">
      <t>オスイ</t>
    </rPh>
    <rPh sb="295" eb="297">
      <t>ショリ</t>
    </rPh>
    <rPh sb="297" eb="299">
      <t>ゲンカ</t>
    </rPh>
    <rPh sb="301" eb="303">
      <t>ルイジ</t>
    </rPh>
    <rPh sb="303" eb="305">
      <t>ダンタイ</t>
    </rPh>
    <rPh sb="305" eb="307">
      <t>ヘイキン</t>
    </rPh>
    <rPh sb="308" eb="310">
      <t>ヒカク</t>
    </rPh>
    <rPh sb="315" eb="317">
      <t>コウガク</t>
    </rPh>
    <rPh sb="323" eb="328">
      <t>オスイショリヒ</t>
    </rPh>
    <rPh sb="329" eb="331">
      <t>サクゲン</t>
    </rPh>
    <rPh sb="332" eb="333">
      <t>ツト</t>
    </rPh>
    <rPh sb="337" eb="339">
      <t>ヒツヨウ</t>
    </rPh>
    <rPh sb="345" eb="347">
      <t>シセツ</t>
    </rPh>
    <rPh sb="347" eb="350">
      <t>リヨウリツ</t>
    </rPh>
    <rPh sb="352" eb="354">
      <t>コンゴ</t>
    </rPh>
    <rPh sb="354" eb="356">
      <t>セツゾク</t>
    </rPh>
    <rPh sb="356" eb="358">
      <t>ケンスウ</t>
    </rPh>
    <rPh sb="359" eb="361">
      <t>ゾウカ</t>
    </rPh>
    <rPh sb="365" eb="368">
      <t>リヨウリツ</t>
    </rPh>
    <rPh sb="369" eb="371">
      <t>コウジョウ</t>
    </rPh>
    <rPh sb="374" eb="375">
      <t>オモ</t>
    </rPh>
    <rPh sb="380" eb="382">
      <t>カッコ</t>
    </rPh>
    <rPh sb="382" eb="384">
      <t>セイビ</t>
    </rPh>
    <rPh sb="385" eb="388">
      <t>ジョウカソウ</t>
    </rPh>
    <rPh sb="392" eb="393">
      <t>カク</t>
    </rPh>
    <rPh sb="393" eb="395">
      <t>セタイ</t>
    </rPh>
    <rPh sb="395" eb="397">
      <t>ニンズウ</t>
    </rPh>
    <rPh sb="398" eb="400">
      <t>ゲンショウ</t>
    </rPh>
    <rPh sb="407" eb="409">
      <t>コウリツ</t>
    </rPh>
    <rPh sb="416" eb="417">
      <t>カンガ</t>
    </rPh>
    <rPh sb="424" eb="427">
      <t>スイセンカ</t>
    </rPh>
    <rPh sb="427" eb="428">
      <t>リツ</t>
    </rPh>
    <rPh sb="430" eb="432">
      <t>カッコ</t>
    </rPh>
    <rPh sb="433" eb="436">
      <t>ジョウカソウ</t>
    </rPh>
    <rPh sb="437" eb="439">
      <t>セイビ</t>
    </rPh>
    <rPh sb="446" eb="448">
      <t>ソウキュウ</t>
    </rPh>
    <rPh sb="454" eb="456">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</si>
</sst>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EBF-477F-9DA4-3148CEAEE87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EBF-477F-9DA4-3148CEAEE87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33.33</c:v>
                </c:pt>
                <c:pt idx="1">
                  <c:v>20.69</c:v>
                </c:pt>
                <c:pt idx="2">
                  <c:v>21.43</c:v>
                </c:pt>
                <c:pt idx="3">
                  <c:v>16.670000000000002</c:v>
                </c:pt>
                <c:pt idx="4">
                  <c:v>17.86</c:v>
                </c:pt>
              </c:numCache>
            </c:numRef>
          </c:val>
          <c:extLst>
            <c:ext xmlns:c16="http://schemas.microsoft.com/office/drawing/2014/chart" uri="{C3380CC4-5D6E-409C-BE32-E72D297353CC}">
              <c16:uniqueId val="{00000000-B299-4095-B4DC-65103DA352B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54.93</c:v>
                </c:pt>
                <c:pt idx="1">
                  <c:v>59.64</c:v>
                </c:pt>
                <c:pt idx="2">
                  <c:v>58.19</c:v>
                </c:pt>
                <c:pt idx="3">
                  <c:v>56.52</c:v>
                </c:pt>
                <c:pt idx="4">
                  <c:v>88.45</c:v>
                </c:pt>
              </c:numCache>
            </c:numRef>
          </c:val>
          <c:smooth val="0"/>
          <c:extLst>
            <c:ext xmlns:c16="http://schemas.microsoft.com/office/drawing/2014/chart" uri="{C3380CC4-5D6E-409C-BE32-E72D297353CC}">
              <c16:uniqueId val="{00000001-B299-4095-B4DC-65103DA352B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88.89</c:v>
                </c:pt>
                <c:pt idx="1">
                  <c:v>85.71</c:v>
                </c:pt>
                <c:pt idx="2">
                  <c:v>79.17</c:v>
                </c:pt>
                <c:pt idx="3">
                  <c:v>85.11</c:v>
                </c:pt>
                <c:pt idx="4">
                  <c:v>86.81</c:v>
                </c:pt>
              </c:numCache>
            </c:numRef>
          </c:val>
          <c:extLst>
            <c:ext xmlns:c16="http://schemas.microsoft.com/office/drawing/2014/chart" uri="{C3380CC4-5D6E-409C-BE32-E72D297353CC}">
              <c16:uniqueId val="{00000000-F636-4BB5-AE98-6154942DEF6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65.569999999999993</c:v>
                </c:pt>
                <c:pt idx="1">
                  <c:v>90.63</c:v>
                </c:pt>
                <c:pt idx="2">
                  <c:v>87.8</c:v>
                </c:pt>
                <c:pt idx="3">
                  <c:v>88.43</c:v>
                </c:pt>
                <c:pt idx="4">
                  <c:v>90.34</c:v>
                </c:pt>
              </c:numCache>
            </c:numRef>
          </c:val>
          <c:smooth val="0"/>
          <c:extLst>
            <c:ext xmlns:c16="http://schemas.microsoft.com/office/drawing/2014/chart" uri="{C3380CC4-5D6E-409C-BE32-E72D297353CC}">
              <c16:uniqueId val="{00000001-F636-4BB5-AE98-6154942DEF6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29F0-444B-B022-14D2882CD20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F0-444B-B022-14D2882CD20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6B8-4CAE-8EBC-9E5C8BF00FE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6B8-4CAE-8EBC-9E5C8BF00FE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4AC-4B13-A573-A587387D7CF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AC-4B13-A573-A587387D7CF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9E4-451F-AA9A-ACB76897424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E4-451F-AA9A-ACB76897424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A4F-401E-80DE-1A2590C8977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A4F-401E-80DE-1A2590C8977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formatCode="#,##0.00;&quot;△&quot;#,##0.00;&quot;-&quot;">
                  <c:v>528.64</c:v>
                </c:pt>
                <c:pt idx="1">
                  <c:v>0</c:v>
                </c:pt>
                <c:pt idx="2">
                  <c:v>0</c:v>
                </c:pt>
                <c:pt idx="3">
                  <c:v>0</c:v>
                </c:pt>
                <c:pt idx="4">
                  <c:v>0</c:v>
                </c:pt>
              </c:numCache>
            </c:numRef>
          </c:val>
          <c:extLst>
            <c:ext xmlns:c16="http://schemas.microsoft.com/office/drawing/2014/chart" uri="{C3380CC4-5D6E-409C-BE32-E72D297353CC}">
              <c16:uniqueId val="{00000000-B8CC-4D59-8F62-B783D484A13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386.46</c:v>
                </c:pt>
                <c:pt idx="1">
                  <c:v>270.57</c:v>
                </c:pt>
                <c:pt idx="2">
                  <c:v>294.27</c:v>
                </c:pt>
                <c:pt idx="3">
                  <c:v>294.08999999999997</c:v>
                </c:pt>
                <c:pt idx="4">
                  <c:v>294.08999999999997</c:v>
                </c:pt>
              </c:numCache>
            </c:numRef>
          </c:val>
          <c:smooth val="0"/>
          <c:extLst>
            <c:ext xmlns:c16="http://schemas.microsoft.com/office/drawing/2014/chart" uri="{C3380CC4-5D6E-409C-BE32-E72D297353CC}">
              <c16:uniqueId val="{00000001-B8CC-4D59-8F62-B783D484A13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46.65</c:v>
                </c:pt>
                <c:pt idx="1">
                  <c:v>47.8</c:v>
                </c:pt>
                <c:pt idx="2">
                  <c:v>41.67</c:v>
                </c:pt>
                <c:pt idx="3">
                  <c:v>48.01</c:v>
                </c:pt>
                <c:pt idx="4">
                  <c:v>55.02</c:v>
                </c:pt>
              </c:numCache>
            </c:numRef>
          </c:val>
          <c:extLst>
            <c:ext xmlns:c16="http://schemas.microsoft.com/office/drawing/2014/chart" uri="{C3380CC4-5D6E-409C-BE32-E72D297353CC}">
              <c16:uniqueId val="{00000000-BFBB-484B-92D6-F965625C369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55.85</c:v>
                </c:pt>
                <c:pt idx="1">
                  <c:v>62.5</c:v>
                </c:pt>
                <c:pt idx="2">
                  <c:v>60.59</c:v>
                </c:pt>
                <c:pt idx="3">
                  <c:v>60</c:v>
                </c:pt>
                <c:pt idx="4">
                  <c:v>59.01</c:v>
                </c:pt>
              </c:numCache>
            </c:numRef>
          </c:val>
          <c:smooth val="0"/>
          <c:extLst>
            <c:ext xmlns:c16="http://schemas.microsoft.com/office/drawing/2014/chart" uri="{C3380CC4-5D6E-409C-BE32-E72D297353CC}">
              <c16:uniqueId val="{00000001-BFBB-484B-92D6-F965625C369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405.78</c:v>
                </c:pt>
                <c:pt idx="1">
                  <c:v>574.96</c:v>
                </c:pt>
                <c:pt idx="2">
                  <c:v>590.37</c:v>
                </c:pt>
                <c:pt idx="3">
                  <c:v>682.53</c:v>
                </c:pt>
                <c:pt idx="4">
                  <c:v>579.74</c:v>
                </c:pt>
              </c:numCache>
            </c:numRef>
          </c:val>
          <c:extLst>
            <c:ext xmlns:c16="http://schemas.microsoft.com/office/drawing/2014/chart" uri="{C3380CC4-5D6E-409C-BE32-E72D297353CC}">
              <c16:uniqueId val="{00000000-A5CA-41E4-BAD3-59DADC65D00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287.91000000000003</c:v>
                </c:pt>
                <c:pt idx="1">
                  <c:v>269.33</c:v>
                </c:pt>
                <c:pt idx="2">
                  <c:v>280.23</c:v>
                </c:pt>
                <c:pt idx="3">
                  <c:v>282.70999999999998</c:v>
                </c:pt>
                <c:pt idx="4">
                  <c:v>291.82</c:v>
                </c:pt>
              </c:numCache>
            </c:numRef>
          </c:val>
          <c:smooth val="0"/>
          <c:extLst>
            <c:ext xmlns:c16="http://schemas.microsoft.com/office/drawing/2014/chart" uri="{C3380CC4-5D6E-409C-BE32-E72D297353CC}">
              <c16:uniqueId val="{00000001-A5CA-41E4-BAD3-59DADC65D00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E1" zoomScale="90" zoomScaleNormal="9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熊本県　小国町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特定地域生活排水処理</v>
      </c>
      <c r="Q8" s="35"/>
      <c r="R8" s="35"/>
      <c r="S8" s="35"/>
      <c r="T8" s="35"/>
      <c r="U8" s="35"/>
      <c r="V8" s="35"/>
      <c r="W8" s="35" t="str">
        <f>データ!L6</f>
        <v>K2</v>
      </c>
      <c r="X8" s="35"/>
      <c r="Y8" s="35"/>
      <c r="Z8" s="35"/>
      <c r="AA8" s="35"/>
      <c r="AB8" s="35"/>
      <c r="AC8" s="35"/>
      <c r="AD8" s="36" t="str">
        <f>データ!$M$6</f>
        <v>非設置</v>
      </c>
      <c r="AE8" s="36"/>
      <c r="AF8" s="36"/>
      <c r="AG8" s="36"/>
      <c r="AH8" s="36"/>
      <c r="AI8" s="36"/>
      <c r="AJ8" s="36"/>
      <c r="AK8" s="3"/>
      <c r="AL8" s="37">
        <f>データ!S6</f>
        <v>6634</v>
      </c>
      <c r="AM8" s="37"/>
      <c r="AN8" s="37"/>
      <c r="AO8" s="37"/>
      <c r="AP8" s="37"/>
      <c r="AQ8" s="37"/>
      <c r="AR8" s="37"/>
      <c r="AS8" s="37"/>
      <c r="AT8" s="38">
        <f>データ!T6</f>
        <v>136.94</v>
      </c>
      <c r="AU8" s="38"/>
      <c r="AV8" s="38"/>
      <c r="AW8" s="38"/>
      <c r="AX8" s="38"/>
      <c r="AY8" s="38"/>
      <c r="AZ8" s="38"/>
      <c r="BA8" s="38"/>
      <c r="BB8" s="38">
        <f>データ!U6</f>
        <v>48.44</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1.4</v>
      </c>
      <c r="Q10" s="38"/>
      <c r="R10" s="38"/>
      <c r="S10" s="38"/>
      <c r="T10" s="38"/>
      <c r="U10" s="38"/>
      <c r="V10" s="38"/>
      <c r="W10" s="38">
        <f>データ!Q6</f>
        <v>100</v>
      </c>
      <c r="X10" s="38"/>
      <c r="Y10" s="38"/>
      <c r="Z10" s="38"/>
      <c r="AA10" s="38"/>
      <c r="AB10" s="38"/>
      <c r="AC10" s="38"/>
      <c r="AD10" s="37">
        <f>データ!R6</f>
        <v>4840</v>
      </c>
      <c r="AE10" s="37"/>
      <c r="AF10" s="37"/>
      <c r="AG10" s="37"/>
      <c r="AH10" s="37"/>
      <c r="AI10" s="37"/>
      <c r="AJ10" s="37"/>
      <c r="AK10" s="2"/>
      <c r="AL10" s="37">
        <f>データ!V6</f>
        <v>91</v>
      </c>
      <c r="AM10" s="37"/>
      <c r="AN10" s="37"/>
      <c r="AO10" s="37"/>
      <c r="AP10" s="37"/>
      <c r="AQ10" s="37"/>
      <c r="AR10" s="37"/>
      <c r="AS10" s="37"/>
      <c r="AT10" s="38">
        <f>データ!W6</f>
        <v>0.1</v>
      </c>
      <c r="AU10" s="38"/>
      <c r="AV10" s="38"/>
      <c r="AW10" s="38"/>
      <c r="AX10" s="38"/>
      <c r="AY10" s="38"/>
      <c r="AZ10" s="38"/>
      <c r="BA10" s="38"/>
      <c r="BB10" s="38">
        <f>データ!X6</f>
        <v>910</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119</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117</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118</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【307.39】</v>
      </c>
      <c r="I86" s="12" t="str">
        <f>データ!CA6</f>
        <v>【57.03】</v>
      </c>
      <c r="J86" s="12" t="str">
        <f>データ!CL6</f>
        <v>【294.83】</v>
      </c>
      <c r="K86" s="12" t="str">
        <f>データ!CW6</f>
        <v>【84.27】</v>
      </c>
      <c r="L86" s="12" t="str">
        <f>データ!DH6</f>
        <v>【86.02】</v>
      </c>
      <c r="M86" s="12" t="s">
        <v>44</v>
      </c>
      <c r="N86" s="12" t="s">
        <v>44</v>
      </c>
      <c r="O86" s="12" t="str">
        <f>データ!EO6</f>
        <v>【-】</v>
      </c>
    </row>
  </sheetData>
  <sheetProtection algorithmName="SHA-512" hashValue="5SH4BDL7UyVj3+wrvIp1kFnbnGMpfJfs7jYALAIDsjYHLrtPNI0aK7GGJL3tOpfoFY9zni8QyLal5EDks5HQ2A==" saltValue="+lsO6tarIbSuLDUw9nl8/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434248</v>
      </c>
      <c r="D6" s="19">
        <f t="shared" si="3"/>
        <v>47</v>
      </c>
      <c r="E6" s="19">
        <f t="shared" si="3"/>
        <v>18</v>
      </c>
      <c r="F6" s="19">
        <f t="shared" si="3"/>
        <v>0</v>
      </c>
      <c r="G6" s="19">
        <f t="shared" si="3"/>
        <v>0</v>
      </c>
      <c r="H6" s="19" t="str">
        <f t="shared" si="3"/>
        <v>熊本県　小国町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1.4</v>
      </c>
      <c r="Q6" s="20">
        <f t="shared" si="3"/>
        <v>100</v>
      </c>
      <c r="R6" s="20">
        <f t="shared" si="3"/>
        <v>4840</v>
      </c>
      <c r="S6" s="20">
        <f t="shared" si="3"/>
        <v>6634</v>
      </c>
      <c r="T6" s="20">
        <f t="shared" si="3"/>
        <v>136.94</v>
      </c>
      <c r="U6" s="20">
        <f t="shared" si="3"/>
        <v>48.44</v>
      </c>
      <c r="V6" s="20">
        <f t="shared" si="3"/>
        <v>91</v>
      </c>
      <c r="W6" s="20">
        <f t="shared" si="3"/>
        <v>0.1</v>
      </c>
      <c r="X6" s="20">
        <f t="shared" si="3"/>
        <v>910</v>
      </c>
      <c r="Y6" s="21">
        <f>IF(Y7="",NA(),Y7)</f>
        <v>100</v>
      </c>
      <c r="Z6" s="21">
        <f t="shared" ref="Z6:AH6" si="4">IF(Z7="",NA(),Z7)</f>
        <v>100</v>
      </c>
      <c r="AA6" s="21">
        <f t="shared" si="4"/>
        <v>100</v>
      </c>
      <c r="AB6" s="21">
        <f t="shared" si="4"/>
        <v>100</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528.64</v>
      </c>
      <c r="BG6" s="20">
        <f t="shared" ref="BG6:BO6" si="7">IF(BG7="",NA(),BG7)</f>
        <v>0</v>
      </c>
      <c r="BH6" s="20">
        <f t="shared" si="7"/>
        <v>0</v>
      </c>
      <c r="BI6" s="20">
        <f t="shared" si="7"/>
        <v>0</v>
      </c>
      <c r="BJ6" s="20">
        <f t="shared" si="7"/>
        <v>0</v>
      </c>
      <c r="BK6" s="21">
        <f t="shared" si="7"/>
        <v>386.46</v>
      </c>
      <c r="BL6" s="21">
        <f t="shared" si="7"/>
        <v>270.57</v>
      </c>
      <c r="BM6" s="21">
        <f t="shared" si="7"/>
        <v>294.27</v>
      </c>
      <c r="BN6" s="21">
        <f t="shared" si="7"/>
        <v>294.08999999999997</v>
      </c>
      <c r="BO6" s="21">
        <f t="shared" si="7"/>
        <v>294.08999999999997</v>
      </c>
      <c r="BP6" s="20" t="str">
        <f>IF(BP7="","",IF(BP7="-","【-】","【"&amp;SUBSTITUTE(TEXT(BP7,"#,##0.00"),"-","△")&amp;"】"))</f>
        <v>【307.39】</v>
      </c>
      <c r="BQ6" s="21">
        <f>IF(BQ7="",NA(),BQ7)</f>
        <v>46.65</v>
      </c>
      <c r="BR6" s="21">
        <f t="shared" ref="BR6:BZ6" si="8">IF(BR7="",NA(),BR7)</f>
        <v>47.8</v>
      </c>
      <c r="BS6" s="21">
        <f t="shared" si="8"/>
        <v>41.67</v>
      </c>
      <c r="BT6" s="21">
        <f t="shared" si="8"/>
        <v>48.01</v>
      </c>
      <c r="BU6" s="21">
        <f t="shared" si="8"/>
        <v>55.02</v>
      </c>
      <c r="BV6" s="21">
        <f t="shared" si="8"/>
        <v>55.85</v>
      </c>
      <c r="BW6" s="21">
        <f t="shared" si="8"/>
        <v>62.5</v>
      </c>
      <c r="BX6" s="21">
        <f t="shared" si="8"/>
        <v>60.59</v>
      </c>
      <c r="BY6" s="21">
        <f t="shared" si="8"/>
        <v>60</v>
      </c>
      <c r="BZ6" s="21">
        <f t="shared" si="8"/>
        <v>59.01</v>
      </c>
      <c r="CA6" s="20" t="str">
        <f>IF(CA7="","",IF(CA7="-","【-】","【"&amp;SUBSTITUTE(TEXT(CA7,"#,##0.00"),"-","△")&amp;"】"))</f>
        <v>【57.03】</v>
      </c>
      <c r="CB6" s="21">
        <f>IF(CB7="",NA(),CB7)</f>
        <v>405.78</v>
      </c>
      <c r="CC6" s="21">
        <f t="shared" ref="CC6:CK6" si="9">IF(CC7="",NA(),CC7)</f>
        <v>574.96</v>
      </c>
      <c r="CD6" s="21">
        <f t="shared" si="9"/>
        <v>590.37</v>
      </c>
      <c r="CE6" s="21">
        <f t="shared" si="9"/>
        <v>682.53</v>
      </c>
      <c r="CF6" s="21">
        <f t="shared" si="9"/>
        <v>579.74</v>
      </c>
      <c r="CG6" s="21">
        <f t="shared" si="9"/>
        <v>287.91000000000003</v>
      </c>
      <c r="CH6" s="21">
        <f t="shared" si="9"/>
        <v>269.33</v>
      </c>
      <c r="CI6" s="21">
        <f t="shared" si="9"/>
        <v>280.23</v>
      </c>
      <c r="CJ6" s="21">
        <f t="shared" si="9"/>
        <v>282.70999999999998</v>
      </c>
      <c r="CK6" s="21">
        <f t="shared" si="9"/>
        <v>291.82</v>
      </c>
      <c r="CL6" s="20" t="str">
        <f>IF(CL7="","",IF(CL7="-","【-】","【"&amp;SUBSTITUTE(TEXT(CL7,"#,##0.00"),"-","△")&amp;"】"))</f>
        <v>【294.83】</v>
      </c>
      <c r="CM6" s="21">
        <f>IF(CM7="",NA(),CM7)</f>
        <v>33.33</v>
      </c>
      <c r="CN6" s="21">
        <f t="shared" ref="CN6:CV6" si="10">IF(CN7="",NA(),CN7)</f>
        <v>20.69</v>
      </c>
      <c r="CO6" s="21">
        <f t="shared" si="10"/>
        <v>21.43</v>
      </c>
      <c r="CP6" s="21">
        <f t="shared" si="10"/>
        <v>16.670000000000002</v>
      </c>
      <c r="CQ6" s="21">
        <f t="shared" si="10"/>
        <v>17.86</v>
      </c>
      <c r="CR6" s="21">
        <f t="shared" si="10"/>
        <v>54.93</v>
      </c>
      <c r="CS6" s="21">
        <f t="shared" si="10"/>
        <v>59.64</v>
      </c>
      <c r="CT6" s="21">
        <f t="shared" si="10"/>
        <v>58.19</v>
      </c>
      <c r="CU6" s="21">
        <f t="shared" si="10"/>
        <v>56.52</v>
      </c>
      <c r="CV6" s="21">
        <f t="shared" si="10"/>
        <v>88.45</v>
      </c>
      <c r="CW6" s="20" t="str">
        <f>IF(CW7="","",IF(CW7="-","【-】","【"&amp;SUBSTITUTE(TEXT(CW7,"#,##0.00"),"-","△")&amp;"】"))</f>
        <v>【84.27】</v>
      </c>
      <c r="CX6" s="21">
        <f>IF(CX7="",NA(),CX7)</f>
        <v>88.89</v>
      </c>
      <c r="CY6" s="21">
        <f t="shared" ref="CY6:DG6" si="11">IF(CY7="",NA(),CY7)</f>
        <v>85.71</v>
      </c>
      <c r="CZ6" s="21">
        <f t="shared" si="11"/>
        <v>79.17</v>
      </c>
      <c r="DA6" s="21">
        <f t="shared" si="11"/>
        <v>85.11</v>
      </c>
      <c r="DB6" s="21">
        <f t="shared" si="11"/>
        <v>86.81</v>
      </c>
      <c r="DC6" s="21">
        <f t="shared" si="11"/>
        <v>65.569999999999993</v>
      </c>
      <c r="DD6" s="21">
        <f t="shared" si="11"/>
        <v>90.63</v>
      </c>
      <c r="DE6" s="21">
        <f t="shared" si="11"/>
        <v>87.8</v>
      </c>
      <c r="DF6" s="21">
        <f t="shared" si="11"/>
        <v>88.43</v>
      </c>
      <c r="DG6" s="21">
        <f t="shared" si="11"/>
        <v>90.34</v>
      </c>
      <c r="DH6" s="20" t="str">
        <f>IF(DH7="","",IF(DH7="-","【-】","【"&amp;SUBSTITUTE(TEXT(DH7,"#,##0.00"),"-","△")&amp;"】"))</f>
        <v>【86.02】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2022</v>
      </c>
      <c r="C7" s="23">
        <v>434248</v>
      </c>
      <c r="D7" s="23">
        <v>47</v>
      </c>
      <c r="E7" s="23">
        <v>18</v>
      </c>
      <c r="F7" s="23">
        <v>0</v>
      </c>
      <c r="G7" s="23">
        <v>0</v>
      </c>
      <c r="H7" s="23" t="s">
        <v>98</v>
      </c>
      <c r="I7" s="23" t="s">
        <v>99</v>
      </c>
      <c r="J7" s="23" t="s">
        <v>100</v>
      </c>
      <c r="K7" s="23" t="s">
        <v>101</v>
      </c>
      <c r="L7" s="23" t="s">
        <v>102</v>
      </c>
      <c r="M7" s="23" t="s">
        <v>103</v>
      </c>
      <c r="N7" s="24" t="s">
        <v>104</v>
      </c>
      <c r="O7" s="24" t="s">
        <v>105</v>
      </c>
      <c r="P7" s="24">
        <v>1.4</v>
      </c>
      <c r="Q7" s="24">
        <v>100</v>
      </c>
      <c r="R7" s="24">
        <v>4840</v>
      </c>
      <c r="S7" s="24">
        <v>6634</v>
      </c>
      <c r="T7" s="24">
        <v>136.94</v>
      </c>
      <c r="U7" s="24">
        <v>48.44</v>
      </c>
      <c r="V7" s="24">
        <v>91</v>
      </c>
      <c r="W7" s="24">
        <v>0.1</v>
      </c>
      <c r="X7" s="24">
        <v>910</v>
      </c>
      <c r="Y7" s="24">
        <v>100</v>
      </c>
      <c r="Z7" s="24">
        <v>100</v>
      </c>
      <c r="AA7" s="24">
        <v>100</v>
      </c>
      <c r="AB7" s="24">
        <v>100</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528.64</v>
      </c>
      <c r="BG7" s="24">
        <v>0</v>
      </c>
      <c r="BH7" s="24">
        <v>0</v>
      </c>
      <c r="BI7" s="24">
        <v>0</v>
      </c>
      <c r="BJ7" s="24">
        <v>0</v>
      </c>
      <c r="BK7" s="24">
        <v>386.46</v>
      </c>
      <c r="BL7" s="24">
        <v>270.57</v>
      </c>
      <c r="BM7" s="24">
        <v>294.27</v>
      </c>
      <c r="BN7" s="24">
        <v>294.08999999999997</v>
      </c>
      <c r="BO7" s="24">
        <v>294.08999999999997</v>
      </c>
      <c r="BP7" s="24">
        <v>307.39</v>
      </c>
      <c r="BQ7" s="24">
        <v>46.65</v>
      </c>
      <c r="BR7" s="24">
        <v>47.8</v>
      </c>
      <c r="BS7" s="24">
        <v>41.67</v>
      </c>
      <c r="BT7" s="24">
        <v>48.01</v>
      </c>
      <c r="BU7" s="24">
        <v>55.02</v>
      </c>
      <c r="BV7" s="24">
        <v>55.85</v>
      </c>
      <c r="BW7" s="24">
        <v>62.5</v>
      </c>
      <c r="BX7" s="24">
        <v>60.59</v>
      </c>
      <c r="BY7" s="24">
        <v>60</v>
      </c>
      <c r="BZ7" s="24">
        <v>59.01</v>
      </c>
      <c r="CA7" s="24">
        <v>57.03</v>
      </c>
      <c r="CB7" s="24">
        <v>405.78</v>
      </c>
      <c r="CC7" s="24">
        <v>574.96</v>
      </c>
      <c r="CD7" s="24">
        <v>590.37</v>
      </c>
      <c r="CE7" s="24">
        <v>682.53</v>
      </c>
      <c r="CF7" s="24">
        <v>579.74</v>
      </c>
      <c r="CG7" s="24">
        <v>287.91000000000003</v>
      </c>
      <c r="CH7" s="24">
        <v>269.33</v>
      </c>
      <c r="CI7" s="24">
        <v>280.23</v>
      </c>
      <c r="CJ7" s="24">
        <v>282.70999999999998</v>
      </c>
      <c r="CK7" s="24">
        <v>291.82</v>
      </c>
      <c r="CL7" s="24">
        <v>294.83</v>
      </c>
      <c r="CM7" s="24">
        <v>33.33</v>
      </c>
      <c r="CN7" s="24">
        <v>20.69</v>
      </c>
      <c r="CO7" s="24">
        <v>21.43</v>
      </c>
      <c r="CP7" s="24">
        <v>16.670000000000002</v>
      </c>
      <c r="CQ7" s="24">
        <v>17.86</v>
      </c>
      <c r="CR7" s="24">
        <v>54.93</v>
      </c>
      <c r="CS7" s="24">
        <v>59.64</v>
      </c>
      <c r="CT7" s="24">
        <v>58.19</v>
      </c>
      <c r="CU7" s="24">
        <v>56.52</v>
      </c>
      <c r="CV7" s="24">
        <v>88.45</v>
      </c>
      <c r="CW7" s="24">
        <v>84.27</v>
      </c>
      <c r="CX7" s="24">
        <v>88.89</v>
      </c>
      <c r="CY7" s="24">
        <v>85.71</v>
      </c>
      <c r="CZ7" s="24">
        <v>79.17</v>
      </c>
      <c r="DA7" s="24">
        <v>85.11</v>
      </c>
      <c r="DB7" s="24">
        <v>86.81</v>
      </c>
      <c r="DC7" s="24">
        <v>65.569999999999993</v>
      </c>
      <c r="DD7" s="24">
        <v>90.63</v>
      </c>
      <c r="DE7" s="24">
        <v>87.8</v>
      </c>
      <c r="DF7" s="24">
        <v>88.43</v>
      </c>
      <c r="DG7" s="24">
        <v>90.34</v>
      </c>
      <c r="DH7" s="24">
        <v>86.02</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2023-12-12T03:01:08Z</dcterms:created>
  <dcterms:modified xsi:type="dcterms:W3CDTF">2024-02-14T04:15:03Z</dcterms:modified>
  <cp:category/>
</cp:coreProperties>
</file>