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1100600_建設課\05_上下水道係\67_経営比較分析\R5年度\下水道\"/>
    </mc:Choice>
  </mc:AlternateContent>
  <workbookProtection workbookAlgorithmName="SHA-512" workbookHashValue="/5CNmmpcz9to0LaO0YRakrMugLnrW9eiXZP2NzhoTNr22q6nDLoKwl91ApVVvMefZbroc82ibdw/QT2EiXSGrQ==" workbookSaltValue="fUXSERy2GQKuSkbxz++Dc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<sst xmlns="http://schemas.openxmlformats.org/spreadsheetml/2006/main" count="247" uniqueCount="121">
  <si>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</si>
  <si>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</si>
  <si>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</si>
  <si>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</si>
  <si>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</si>
  <si>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</si>
  <si>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</si>
  <si>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</si>
  <si>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</si>
  <si>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</si>
  <si>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</si>
  <si>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</si>
  <si>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</si>
  <si>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</si>
  <si>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</si>
  <si>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</si>
  <si>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</si>
  <si>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</si>
  <si>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</si>
  <si>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</si>
  <si>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</si>
  <si>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</si>
  <si>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</si>
  <si>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</si>
  <si>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</si>
  <si>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</si>
  <si>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</si>
  <si>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</si>
  <si>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</si>
  <si>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</si>
  <si>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</si>
  <si>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</si>
  <si>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</si>
  <si>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</si>
  <si>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</si>
  <si>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</si>
  <si>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</si>
  <si>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</si>
  <si>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</si>
  <si>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</si>
  <si>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</si>
  <si>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</si>
  <si>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</si>
  <si>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</si>
  <si>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</si>
  <si>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</si>
  <si>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</si>
  <si>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</si>
  <si>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</si>
  <si>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</si>
  <si>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</si>
  <si>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</si>
  <si>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</si>
  <si>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</si>
  <si>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</si>
  <si>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</si>
  <si>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</si>
  <si>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</si>
  <si>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</si>
  <si>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</si>
  <si>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</si>
  <si>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</si>
  <si>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</si>
  <si>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</si>
  <si>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</si>
  <si>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</si>
  <si>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</si>
  <si>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</si>
  <si>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</si>
  <si>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</si>
  <si>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</si>
  <si>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</si>
  <si>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</si>
  <si>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</si>
  <si>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</si>
  <si>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</si>
  <si>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</si>
  <si>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</si>
  <si>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</si>
  <si>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</si>
  <si>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</si>
  <si>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</si>
  <si>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</si>
  <si>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</si>
  <si>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</si>
  <si>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</si>
  <si>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</si>
  <si>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</si>
  <si>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</si>
  <si>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</si>
  <si>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</si>
  <si>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</si>
  <si>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</si>
  <si>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</si>
  <si>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</si>
  <si>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</si>
  <si>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</si>
  <si>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</si>
  <si>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</si>
  <si>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</si>
  <si>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</si>
  <si>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</si>
  <si>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</si>
  <si>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</si>
  <si>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</si>
  <si>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</si>
  <si>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</si>
  <si>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</si>
  <si>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</si>
  <si>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</si>
  <si>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</si>
  <si>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</si>
  <si>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</si>
  <si>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</si>
  <si>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</si>
  <si>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</si>
  <si>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</si>
  <si>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</si>
  <si>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本事業で整備を行っている合併浄化槽については、耐用年数が30年程度と見込んでいる。
　また、本事業は平成14年度に旧菊水町において取り組みを始めており、整備済みの浄化槽で耐用年数に達したものは存在しない状況である。
　将来的には、耐用年数前後を目途に施設の更新等が予測されるため、新規整備に加えて更新基数を考慮した浄化槽設置計画を策定する必要がある。</t>
    <phoneticPr fontId="4"/>
  </si>
  <si>
    <t>　現在稼働している浄化槽について、ここ数年徐々に修繕費が増加傾向にあり、今後も設備の故障や修繕の増加が予想される。定期的な維持管理を徹底し、大規模な修繕等を多く出さないようにする必要がある。
　また、環境保全の点から早急な整備が求められる。そして、設置率の向上に伴い汚水処理原価の増加も抑制できるよう努める。</t>
    <phoneticPr fontId="4"/>
  </si>
  <si>
    <t>　収益的収支比率の増加の主な要因は、維持管理費用の減少に伴うものです。
　修繕費及び保守点検委託料は、浄化槽を適正に維持管理していくうえで必要不可欠であるため、浄化槽使用料の未納者に対し、徹底して徴収に努める必要がある。
　また、企業債残高対事業規模比率及び経費回収率が年々増加傾向にあるため、使用料の見直しを計画的に行い経営改善に努めていきます。</t>
    <rPh sb="1" eb="8">
      <t>シュウエキテキシュウシヒリツ</t>
    </rPh>
    <rPh sb="9" eb="10">
      <t>ゾウ</t>
    </rPh>
    <rPh sb="10" eb="11">
      <t>カ</t>
    </rPh>
    <rPh sb="12" eb="13">
      <t>オモ</t>
    </rPh>
    <rPh sb="14" eb="16">
      <t>ヨウイン</t>
    </rPh>
    <rPh sb="18" eb="24">
      <t>イジカンリヒヨウ</t>
    </rPh>
    <rPh sb="25" eb="27">
      <t>ゲンショウ</t>
    </rPh>
    <rPh sb="28" eb="29">
      <t>トモナ</t>
    </rPh>
    <rPh sb="115" eb="120">
      <t>キギョウサイザンダカ</t>
    </rPh>
    <rPh sb="120" eb="121">
      <t>タイ</t>
    </rPh>
    <rPh sb="121" eb="125">
      <t>ジギョウキボ</t>
    </rPh>
    <rPh sb="125" eb="127">
      <t>ヒリツ</t>
    </rPh>
    <rPh sb="127" eb="128">
      <t>オヨ</t>
    </rPh>
    <rPh sb="129" eb="134">
      <t>ケイヒカイシュウリツ</t>
    </rPh>
    <rPh sb="135" eb="137">
      <t>ネンネン</t>
    </rPh>
    <rPh sb="137" eb="139">
      <t>ゾウカ</t>
    </rPh>
    <rPh sb="139" eb="141">
      <t>ケイコウ</t>
    </rPh>
    <rPh sb="147" eb="150">
      <t>シヨウリョウ</t>
    </rPh>
    <rPh sb="151" eb="153">
      <t>ミナオ</t>
    </rPh>
    <rPh sb="155" eb="158">
      <t>ケイカクテキ</t>
    </rPh>
    <rPh sb="159" eb="160">
      <t>オコナ</t>
    </rPh>
    <rPh sb="161" eb="165">
      <t>ケイエイカイゼン</t>
    </rPh>
    <rPh sb="166" eb="16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</si>
</sst>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29-4ADF-9709-A0BA723AA2C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F29-4ADF-9709-A0BA723AA2C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F66-4D6A-9FB1-EBDC8962EC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CF66-4D6A-9FB1-EBDC8962EC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22.24</c:v>
                </c:pt>
                <c:pt idx="1">
                  <c:v>22.62</c:v>
                </c:pt>
                <c:pt idx="2">
                  <c:v>23.24</c:v>
                </c:pt>
                <c:pt idx="3">
                  <c:v>24.38</c:v>
                </c:pt>
                <c:pt idx="4">
                  <c:v>26.41</c:v>
                </c:pt>
              </c:numCache>
            </c:numRef>
          </c:val>
          <c:extLst>
            <c:ext xmlns:c16="http://schemas.microsoft.com/office/drawing/2014/chart" uri="{C3380CC4-5D6E-409C-BE32-E72D297353CC}">
              <c16:uniqueId val="{00000000-55B8-475D-9DB1-E4C3D1E6E58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55B8-475D-9DB1-E4C3D1E6E58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79.66</c:v>
                </c:pt>
                <c:pt idx="1">
                  <c:v>81.069999999999993</c:v>
                </c:pt>
                <c:pt idx="2">
                  <c:v>78.11</c:v>
                </c:pt>
                <c:pt idx="3">
                  <c:v>96.96</c:v>
                </c:pt>
                <c:pt idx="4">
                  <c:v>98.79</c:v>
                </c:pt>
              </c:numCache>
            </c:numRef>
          </c:val>
          <c:extLst>
            <c:ext xmlns:c16="http://schemas.microsoft.com/office/drawing/2014/chart" uri="{C3380CC4-5D6E-409C-BE32-E72D297353CC}">
              <c16:uniqueId val="{00000000-80C9-4478-AB79-F07D932C239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C9-4478-AB79-F07D932C239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0E-43BC-8C47-38286CC4B0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0E-43BC-8C47-38286CC4B0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F-4B06-8955-0A9203B660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F-4B06-8955-0A9203B660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AD-4182-810A-A6ECB8332EB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AD-4182-810A-A6ECB8332EB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BE-4E23-B821-59D6E78E1A0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BE-4E23-B821-59D6E78E1A0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601.26</c:v>
                </c:pt>
                <c:pt idx="1">
                  <c:v>551.33000000000004</c:v>
                </c:pt>
                <c:pt idx="2">
                  <c:v>581.61</c:v>
                </c:pt>
                <c:pt idx="3">
                  <c:v>587.08000000000004</c:v>
                </c:pt>
                <c:pt idx="4">
                  <c:v>613.67999999999995</c:v>
                </c:pt>
              </c:numCache>
            </c:numRef>
          </c:val>
          <c:extLst>
            <c:ext xmlns:c16="http://schemas.microsoft.com/office/drawing/2014/chart" uri="{C3380CC4-5D6E-409C-BE32-E72D297353CC}">
              <c16:uniqueId val="{00000000-1060-45A0-9495-7E92B7EEA11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1060-45A0-9495-7E92B7EEA11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85.95</c:v>
                </c:pt>
                <c:pt idx="1">
                  <c:v>88.37</c:v>
                </c:pt>
                <c:pt idx="2">
                  <c:v>85.46</c:v>
                </c:pt>
                <c:pt idx="3">
                  <c:v>85.09</c:v>
                </c:pt>
                <c:pt idx="4">
                  <c:v>88.62</c:v>
                </c:pt>
              </c:numCache>
            </c:numRef>
          </c:val>
          <c:extLst>
            <c:ext xmlns:c16="http://schemas.microsoft.com/office/drawing/2014/chart" uri="{C3380CC4-5D6E-409C-BE32-E72D297353CC}">
              <c16:uniqueId val="{00000000-23DA-4DB1-8AB0-872D915750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23DA-4DB1-8AB0-872D915750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329.44</c:v>
                </c:pt>
                <c:pt idx="1">
                  <c:v>330.89</c:v>
                </c:pt>
                <c:pt idx="2">
                  <c:v>350.08</c:v>
                </c:pt>
                <c:pt idx="3">
                  <c:v>356.95</c:v>
                </c:pt>
                <c:pt idx="4">
                  <c:v>314.08</c:v>
                </c:pt>
              </c:numCache>
            </c:numRef>
          </c:val>
          <c:extLst>
            <c:ext xmlns:c16="http://schemas.microsoft.com/office/drawing/2014/chart" uri="{C3380CC4-5D6E-409C-BE32-E72D297353CC}">
              <c16:uniqueId val="{00000000-5199-4E57-B400-A063008544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5199-4E57-B400-A063008544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70" zoomScaleNormal="7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和水町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9303</v>
      </c>
      <c r="AM8" s="46"/>
      <c r="AN8" s="46"/>
      <c r="AO8" s="46"/>
      <c r="AP8" s="46"/>
      <c r="AQ8" s="46"/>
      <c r="AR8" s="46"/>
      <c r="AS8" s="46"/>
      <c r="AT8" s="45">
        <f>データ!T6</f>
        <v>98.78</v>
      </c>
      <c r="AU8" s="45"/>
      <c r="AV8" s="45"/>
      <c r="AW8" s="45"/>
      <c r="AX8" s="45"/>
      <c r="AY8" s="45"/>
      <c r="AZ8" s="45"/>
      <c r="BA8" s="45"/>
      <c r="BB8" s="45">
        <f>データ!U6</f>
        <v>94.18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83.12</v>
      </c>
      <c r="Q10" s="45"/>
      <c r="R10" s="45"/>
      <c r="S10" s="45"/>
      <c r="T10" s="45"/>
      <c r="U10" s="45"/>
      <c r="V10" s="45"/>
      <c r="W10" s="45">
        <f>データ!Q6</f>
        <v>100</v>
      </c>
      <c r="X10" s="45"/>
      <c r="Y10" s="45"/>
      <c r="Z10" s="45"/>
      <c r="AA10" s="45"/>
      <c r="AB10" s="45"/>
      <c r="AC10" s="45"/>
      <c r="AD10" s="46">
        <f>データ!R6</f>
        <v>4400</v>
      </c>
      <c r="AE10" s="46"/>
      <c r="AF10" s="46"/>
      <c r="AG10" s="46"/>
      <c r="AH10" s="46"/>
      <c r="AI10" s="46"/>
      <c r="AJ10" s="46"/>
      <c r="AK10" s="2"/>
      <c r="AL10" s="46">
        <f>データ!V6</f>
        <v>7657</v>
      </c>
      <c r="AM10" s="46"/>
      <c r="AN10" s="46"/>
      <c r="AO10" s="46"/>
      <c r="AP10" s="46"/>
      <c r="AQ10" s="46"/>
      <c r="AR10" s="46"/>
      <c r="AS10" s="46"/>
      <c r="AT10" s="45">
        <f>データ!W6</f>
        <v>98.1</v>
      </c>
      <c r="AU10" s="45"/>
      <c r="AV10" s="45"/>
      <c r="AW10" s="45"/>
      <c r="AX10" s="45"/>
      <c r="AY10" s="45"/>
      <c r="AZ10" s="45"/>
      <c r="BA10" s="45"/>
      <c r="BB10" s="45">
        <f>データ!X6</f>
        <v>78.05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J07buQ2vyvy91sLljEZAXKA1BaAS/l/EHU8rPDcaP4ukLIKlOZh0JulgFImbD++YXXMlRAU9/Xid1oe5Oap1iw==" saltValue="uzPoyHQGJYuJANuxIN9t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433691</v>
      </c>
      <c r="D6" s="19">
        <f t="shared" si="3"/>
        <v>47</v>
      </c>
      <c r="E6" s="19">
        <f t="shared" si="3"/>
        <v>18</v>
      </c>
      <c r="F6" s="19">
        <f t="shared" si="3"/>
        <v>0</v>
      </c>
      <c r="G6" s="19">
        <f t="shared" si="3"/>
        <v>0</v>
      </c>
      <c r="H6" s="19" t="str">
        <f t="shared" si="3"/>
        <v>熊本県　和水町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83.12</v>
      </c>
      <c r="Q6" s="20">
        <f t="shared" si="3"/>
        <v>100</v>
      </c>
      <c r="R6" s="20">
        <f t="shared" si="3"/>
        <v>4400</v>
      </c>
      <c r="S6" s="20">
        <f t="shared" si="3"/>
        <v>9303</v>
      </c>
      <c r="T6" s="20">
        <f t="shared" si="3"/>
        <v>98.78</v>
      </c>
      <c r="U6" s="20">
        <f t="shared" si="3"/>
        <v>94.18</v>
      </c>
      <c r="V6" s="20">
        <f t="shared" si="3"/>
        <v>7657</v>
      </c>
      <c r="W6" s="20">
        <f t="shared" si="3"/>
        <v>98.1</v>
      </c>
      <c r="X6" s="20">
        <f t="shared" si="3"/>
        <v>78.05</v>
      </c>
      <c r="Y6" s="21">
        <f>IF(Y7="",NA(),Y7)</f>
        <v>79.66</v>
      </c>
      <c r="Z6" s="21">
        <f t="shared" ref="Z6:AH6" si="4">IF(Z7="",NA(),Z7)</f>
        <v>81.069999999999993</v>
      </c>
      <c r="AA6" s="21">
        <f t="shared" si="4"/>
        <v>78.11</v>
      </c>
      <c r="AB6" s="21">
        <f t="shared" si="4"/>
        <v>96.96</v>
      </c>
      <c r="AC6" s="21">
        <f t="shared" si="4"/>
        <v>98.79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601.26</v>
      </c>
      <c r="BG6" s="21">
        <f t="shared" ref="BG6:BO6" si="7">IF(BG7="",NA(),BG7)</f>
        <v>551.33000000000004</v>
      </c>
      <c r="BH6" s="21">
        <f t="shared" si="7"/>
        <v>581.61</v>
      </c>
      <c r="BI6" s="21">
        <f t="shared" si="7"/>
        <v>587.08000000000004</v>
      </c>
      <c r="BJ6" s="21">
        <f t="shared" si="7"/>
        <v>613.67999999999995</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85.95</v>
      </c>
      <c r="BR6" s="21">
        <f t="shared" ref="BR6:BZ6" si="8">IF(BR7="",NA(),BR7)</f>
        <v>88.37</v>
      </c>
      <c r="BS6" s="21">
        <f t="shared" si="8"/>
        <v>85.46</v>
      </c>
      <c r="BT6" s="21">
        <f t="shared" si="8"/>
        <v>85.09</v>
      </c>
      <c r="BU6" s="21">
        <f t="shared" si="8"/>
        <v>88.62</v>
      </c>
      <c r="BV6" s="21">
        <f t="shared" si="8"/>
        <v>63.06</v>
      </c>
      <c r="BW6" s="21">
        <f t="shared" si="8"/>
        <v>62.5</v>
      </c>
      <c r="BX6" s="21">
        <f t="shared" si="8"/>
        <v>60.59</v>
      </c>
      <c r="BY6" s="21">
        <f t="shared" si="8"/>
        <v>60</v>
      </c>
      <c r="BZ6" s="21">
        <f t="shared" si="8"/>
        <v>59.01</v>
      </c>
      <c r="CA6" s="20" t="str">
        <f>IF(CA7="","",IF(CA7="-","【-】","【"&amp;SUBSTITUTE(TEXT(CA7,"#,##0.00"),"-","△")&amp;"】"))</f>
        <v>【57.03】</v>
      </c>
      <c r="CB6" s="21">
        <f>IF(CB7="",NA(),CB7)</f>
        <v>329.44</v>
      </c>
      <c r="CC6" s="21">
        <f t="shared" ref="CC6:CK6" si="9">IF(CC7="",NA(),CC7)</f>
        <v>330.89</v>
      </c>
      <c r="CD6" s="21">
        <f t="shared" si="9"/>
        <v>350.08</v>
      </c>
      <c r="CE6" s="21">
        <f t="shared" si="9"/>
        <v>356.95</v>
      </c>
      <c r="CF6" s="21">
        <f t="shared" si="9"/>
        <v>314.08</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22.24</v>
      </c>
      <c r="CY6" s="21">
        <f t="shared" ref="CY6:DG6" si="11">IF(CY7="",NA(),CY7)</f>
        <v>22.62</v>
      </c>
      <c r="CZ6" s="21">
        <f t="shared" si="11"/>
        <v>23.24</v>
      </c>
      <c r="DA6" s="21">
        <f t="shared" si="11"/>
        <v>24.38</v>
      </c>
      <c r="DB6" s="21">
        <f t="shared" si="11"/>
        <v>26.41</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433691</v>
      </c>
      <c r="D7" s="23">
        <v>47</v>
      </c>
      <c r="E7" s="23">
        <v>18</v>
      </c>
      <c r="F7" s="23">
        <v>0</v>
      </c>
      <c r="G7" s="23">
        <v>0</v>
      </c>
      <c r="H7" s="23" t="s">
        <v>98</v>
      </c>
      <c r="I7" s="23" t="s">
        <v>99</v>
      </c>
      <c r="J7" s="23" t="s">
        <v>100</v>
      </c>
      <c r="K7" s="23" t="s">
        <v>101</v>
      </c>
      <c r="L7" s="23" t="s">
        <v>102</v>
      </c>
      <c r="M7" s="23" t="s">
        <v>103</v>
      </c>
      <c r="N7" s="24" t="s">
        <v>104</v>
      </c>
      <c r="O7" s="24" t="s">
        <v>105</v>
      </c>
      <c r="P7" s="24">
        <v>83.12</v>
      </c>
      <c r="Q7" s="24">
        <v>100</v>
      </c>
      <c r="R7" s="24">
        <v>4400</v>
      </c>
      <c r="S7" s="24">
        <v>9303</v>
      </c>
      <c r="T7" s="24">
        <v>98.78</v>
      </c>
      <c r="U7" s="24">
        <v>94.18</v>
      </c>
      <c r="V7" s="24">
        <v>7657</v>
      </c>
      <c r="W7" s="24">
        <v>98.1</v>
      </c>
      <c r="X7" s="24">
        <v>78.05</v>
      </c>
      <c r="Y7" s="24">
        <v>79.66</v>
      </c>
      <c r="Z7" s="24">
        <v>81.069999999999993</v>
      </c>
      <c r="AA7" s="24">
        <v>78.11</v>
      </c>
      <c r="AB7" s="24">
        <v>96.96</v>
      </c>
      <c r="AC7" s="24">
        <v>98.79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601.26</v>
      </c>
      <c r="BG7" s="24">
        <v>551.33000000000004</v>
      </c>
      <c r="BH7" s="24">
        <v>581.61</v>
      </c>
      <c r="BI7" s="24">
        <v>587.08000000000004</v>
      </c>
      <c r="BJ7" s="24">
        <v>613.67999999999995</v>
      </c>
      <c r="BK7" s="24">
        <v>296.89</v>
      </c>
      <c r="BL7" s="24">
        <v>270.57</v>
      </c>
      <c r="BM7" s="24">
        <v>294.27</v>
      </c>
      <c r="BN7" s="24">
        <v>294.08999999999997</v>
      </c>
      <c r="BO7" s="24">
        <v>294.08999999999997</v>
      </c>
      <c r="BP7" s="24">
        <v>307.39</v>
      </c>
      <c r="BQ7" s="24">
        <v>85.95</v>
      </c>
      <c r="BR7" s="24">
        <v>88.37</v>
      </c>
      <c r="BS7" s="24">
        <v>85.46</v>
      </c>
      <c r="BT7" s="24">
        <v>85.09</v>
      </c>
      <c r="BU7" s="24">
        <v>88.62</v>
      </c>
      <c r="BV7" s="24">
        <v>63.06</v>
      </c>
      <c r="BW7" s="24">
        <v>62.5</v>
      </c>
      <c r="BX7" s="24">
        <v>60.59</v>
      </c>
      <c r="BY7" s="24">
        <v>60</v>
      </c>
      <c r="BZ7" s="24">
        <v>59.01</v>
      </c>
      <c r="CA7" s="24">
        <v>57.03</v>
      </c>
      <c r="CB7" s="24">
        <v>329.44</v>
      </c>
      <c r="CC7" s="24">
        <v>330.89</v>
      </c>
      <c r="CD7" s="24">
        <v>350.08</v>
      </c>
      <c r="CE7" s="24">
        <v>356.95</v>
      </c>
      <c r="CF7" s="24">
        <v>314.08</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22.24</v>
      </c>
      <c r="CY7" s="24">
        <v>22.62</v>
      </c>
      <c r="CZ7" s="24">
        <v>23.24</v>
      </c>
      <c r="DA7" s="24">
        <v>24.38</v>
      </c>
      <c r="DB7" s="24">
        <v>26.41</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2024-01-22T05:29:22Z</cp:lastPrinted>
  <dcterms:created xsi:type="dcterms:W3CDTF">2023-12-12T03:01:06Z</dcterms:created>
  <dcterms:modified xsi:type="dcterms:W3CDTF">2024-02-15T06:10:07Z</dcterms:modified>
  <cp:category/>
</cp:coreProperties>
</file>