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erver\125_本庁_企業局\01_上下水道総務課\★経営係\10_■財政課照会・通知\Ｒ05\53_公営企業に係る経営比較分析（令和4年度（2022年度）決算）の分析について（依頼）\06 玉名市\下水道（法非適）\"/>
    </mc:Choice>
  </mc:AlternateContent>
  <workbookProtection workbookAlgorithmName="SHA-512" workbookHashValue="biTXGfNICpWmVXPFUxVhkd2x1v+1Cyg7ZsuY3b0Eg70uPkIV1bLl4x8YMnLbwq0PIkpp1uU07FnAPIaUxZgEnA==" workbookSaltValue="CeRZ5MSThlQXXwP0VdNSd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<sst xmlns="http://schemas.openxmlformats.org/spreadsheetml/2006/main" count="247" uniqueCount="119">
  <si>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</si>
  <si>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</si>
  <si>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</si>
  <si>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</si>
  <si>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</si>
  <si>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</si>
  <si>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</si>
  <si>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</si>
  <si>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</si>
  <si>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</si>
  <si>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</si>
  <si>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</si>
  <si>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</si>
  <si>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</si>
  <si>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</si>
  <si>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</si>
  <si>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</si>
  <si>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</si>
  <si>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</si>
  <si>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</si>
  <si>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</si>
  <si>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</si>
  <si>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</si>
  <si>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</si>
  <si>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</si>
  <si>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</si>
  <si>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</si>
  <si>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</si>
  <si>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</si>
  <si>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</si>
  <si>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</si>
  <si>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</si>
  <si>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</si>
  <si>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</si>
  <si>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</si>
  <si>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</si>
  <si>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</si>
  <si>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</si>
  <si>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</si>
  <si>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</si>
  <si>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</si>
  <si>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</si>
  <si>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</si>
  <si>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</si>
  <si>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</si>
  <si>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</si>
  <si>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</si>
  <si>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</si>
  <si>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</si>
  <si>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</si>
  <si>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</si>
  <si>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</si>
  <si>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</si>
  <si>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</si>
  <si>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</si>
  <si>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</si>
  <si>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</si>
  <si>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</si>
  <si>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</si>
  <si>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</si>
  <si>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</si>
  <si>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</si>
  <si>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</si>
  <si>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</si>
  <si>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</si>
  <si>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</si>
  <si>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</si>
  <si>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</si>
  <si>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</si>
  <si>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</si>
  <si>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</si>
  <si>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</si>
  <si>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</si>
  <si>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</si>
  <si>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</si>
  <si>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</si>
  <si>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</si>
  <si>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</si>
  <si>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</si>
  <si>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</si>
  <si>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</si>
  <si>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</si>
  <si>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</si>
  <si>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</si>
  <si>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</si>
  <si>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</si>
  <si>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</si>
  <si>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</si>
  <si>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</si>
  <si>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</si>
  <si>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</si>
  <si>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</si>
  <si>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</si>
  <si>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</si>
  <si>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</si>
  <si>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</si>
  <si>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</si>
  <si>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</si>
  <si>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</si>
  <si>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</si>
  <si>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</si>
  <si>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</si>
  <si>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</si>
  <si>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</si>
  <si>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</si>
  <si>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</si>
  <si>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</si>
  <si>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</si>
  <si>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</si>
  <si>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</si>
  <si>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</si>
  <si>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</si>
  <si>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</si>
  <si>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</si>
  <si>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</si>
  <si>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</si>
  <si>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・老朽化に係る課題は検出されていません。</t>
    <rPh sb="1" eb="4">
      <t>ロウキュウカ</t>
    </rPh>
    <rPh sb="5" eb="6">
      <t>カカ</t>
    </rPh>
    <rPh sb="7" eb="9">
      <t>カダイ</t>
    </rPh>
    <rPh sb="10" eb="12">
      <t>ケンシュツ</t>
    </rPh>
    <phoneticPr fontId="4"/>
  </si>
  <si>
    <t>・中長期的な視点から収入と支出のバランスを確保すべく、経営戦略を平成28年度に策定しました。今後、投資計画の変更があれば随時見直しを行い、引き続き、効率的な管理運営に努めながら経営の改善を図ってまいります。</t>
    <rPh sb="49" eb="51">
      <t>トウシ</t>
    </rPh>
    <rPh sb="69" eb="70">
      <t>ヒ</t>
    </rPh>
    <rPh sb="71" eb="72">
      <t>ツヅ</t>
    </rPh>
    <rPh sb="74" eb="76">
      <t>コウリツ</t>
    </rPh>
    <rPh sb="76" eb="77">
      <t>テキ</t>
    </rPh>
    <rPh sb="78" eb="80">
      <t>カンリ</t>
    </rPh>
    <rPh sb="80" eb="82">
      <t>ウンエイ</t>
    </rPh>
    <rPh sb="83" eb="84">
      <t>ツト</t>
    </rPh>
    <rPh sb="88" eb="90">
      <t>ケイエイ</t>
    </rPh>
    <rPh sb="91" eb="93">
      <t>カイゼン</t>
    </rPh>
    <rPh sb="94" eb="95">
      <t>ハカ</t>
    </rPh>
    <phoneticPr fontId="4"/>
  </si>
  <si>
    <t xml:space="preserve">・収益的収支比率については、100%を下回っている
状況で、使用料収入等の増加に比べ維持管理費や地
方債償還金の増加が大きいことが比率低下の要因と
なっています。
・企業債残高対事業規模比率は、全国平均及び類似団体平均値を下回っており、今後も投資規模及び使用料水準とのバランスに留意していきます。
・経費回収率については、全国平均及び類似団体平均値を下回っており、施設規模及びコスト水準に対して使用料収入の水準が見合っていない状況にあるため、収益性を改善させるには抜本的施策が必要な状況にあります。
・汚水処理原価は、年間有収水量の増加に比べ、汚
水処理費の増加が大きいため高い数値となっていま
す。また、全国平均や類似団体平均値との比較でも大きな開きがあります。経営改善に向けて包括的民間委託の導入等を視野に入れながら維持管理費の効率化を図り汚水処理費の抑制に努めます。
・施設利用率については、類似団体及び全国平均値
より低い状況です。今後、人口減少により更に使用者が減ることが想定されるため、改善は困難であると思われます。
・水洗化率については、類似団体及び全国平均値を
大きく上回り100％です。
</t>
    <rPh sb="83" eb="85">
      <t>キギョウ</t>
    </rPh>
    <rPh sb="85" eb="86">
      <t>サイ</t>
    </rPh>
    <rPh sb="86" eb="88">
      <t>ザンダカ</t>
    </rPh>
    <rPh sb="88" eb="89">
      <t>タイ</t>
    </rPh>
    <rPh sb="89" eb="91">
      <t>ジギョウ</t>
    </rPh>
    <rPh sb="91" eb="93">
      <t>キボ</t>
    </rPh>
    <rPh sb="93" eb="95">
      <t>ヒリツ</t>
    </rPh>
    <rPh sb="97" eb="99">
      <t>ゼンコク</t>
    </rPh>
    <rPh sb="99" eb="101">
      <t>ヘイキン</t>
    </rPh>
    <rPh sb="101" eb="102">
      <t>オヨ</t>
    </rPh>
    <rPh sb="103" eb="105">
      <t>ルイジ</t>
    </rPh>
    <rPh sb="105" eb="107">
      <t>ダンタイ</t>
    </rPh>
    <rPh sb="107" eb="110">
      <t>ヘイキンチ</t>
    </rPh>
    <rPh sb="111" eb="113">
      <t>シタマワ</t>
    </rPh>
    <rPh sb="118" eb="120">
      <t>コンゴ</t>
    </rPh>
    <rPh sb="121" eb="123">
      <t>トウシ</t>
    </rPh>
    <rPh sb="123" eb="125">
      <t>キボ</t>
    </rPh>
    <rPh sb="125" eb="126">
      <t>オヨ</t>
    </rPh>
    <rPh sb="127" eb="130">
      <t>シヨウリョウ</t>
    </rPh>
    <rPh sb="130" eb="132">
      <t>スイジュン</t>
    </rPh>
    <rPh sb="139" eb="141">
      <t>リュウイ</t>
    </rPh>
    <rPh sb="150" eb="152">
      <t>ケイヒ</t>
    </rPh>
    <rPh sb="152" eb="154">
      <t>カイシュウ</t>
    </rPh>
    <rPh sb="154" eb="155">
      <t>リツ</t>
    </rPh>
    <rPh sb="161" eb="163">
      <t>ゼンコク</t>
    </rPh>
    <rPh sb="163" eb="165">
      <t>ヘイキン</t>
    </rPh>
    <rPh sb="165" eb="166">
      <t>オヨ</t>
    </rPh>
    <rPh sb="167" eb="169">
      <t>ルイジ</t>
    </rPh>
    <rPh sb="169" eb="171">
      <t>ダンタイ</t>
    </rPh>
    <rPh sb="171" eb="174">
      <t>ヘイキンチ</t>
    </rPh>
    <rPh sb="175" eb="177">
      <t>シタマワ</t>
    </rPh>
    <rPh sb="182" eb="184">
      <t>シセツ</t>
    </rPh>
    <rPh sb="184" eb="186">
      <t>キボ</t>
    </rPh>
    <rPh sb="186" eb="187">
      <t>オヨ</t>
    </rPh>
    <rPh sb="191" eb="193">
      <t>スイジュン</t>
    </rPh>
    <rPh sb="194" eb="195">
      <t>タイ</t>
    </rPh>
    <rPh sb="197" eb="200">
      <t>シヨウリョウ</t>
    </rPh>
    <rPh sb="200" eb="202">
      <t>シュウニュウ</t>
    </rPh>
    <rPh sb="203" eb="205">
      <t>スイジュン</t>
    </rPh>
    <rPh sb="206" eb="208">
      <t>ミア</t>
    </rPh>
    <rPh sb="213" eb="215">
      <t>ジョウキョウ</t>
    </rPh>
    <rPh sb="221" eb="224">
      <t>シュウエキセイ</t>
    </rPh>
    <rPh sb="225" eb="227">
      <t>カイゼン</t>
    </rPh>
    <rPh sb="232" eb="235">
      <t>バッポンテキ</t>
    </rPh>
    <rPh sb="235" eb="237">
      <t>シサク</t>
    </rPh>
    <rPh sb="238" eb="240">
      <t>ヒツヨウ</t>
    </rPh>
    <rPh sb="241" eb="243">
      <t>ジョウキョウ</t>
    </rPh>
    <rPh sb="303" eb="305">
      <t>ゼンコク</t>
    </rPh>
    <rPh sb="305" eb="307">
      <t>ヘイキン</t>
    </rPh>
    <rPh sb="312" eb="315">
      <t>ヘイキンチ</t>
    </rPh>
    <rPh sb="321" eb="322">
      <t>オオ</t>
    </rPh>
    <rPh sb="324" eb="325">
      <t>ヒラ</t>
    </rPh>
    <rPh sb="332" eb="334">
      <t>ケイエイ</t>
    </rPh>
    <rPh sb="334" eb="336">
      <t>カイゼン</t>
    </rPh>
    <rPh sb="337" eb="338">
      <t>ム</t>
    </rPh>
    <rPh sb="370" eb="371">
      <t>ハカ</t>
    </rPh>
    <rPh sb="372" eb="374">
      <t>オスイ</t>
    </rPh>
    <rPh sb="374" eb="376">
      <t>ショリ</t>
    </rPh>
    <rPh sb="376" eb="377">
      <t>ヒ</t>
    </rPh>
    <rPh sb="378" eb="380">
      <t>ヨクセイ</t>
    </rPh>
    <rPh sb="452" eb="454">
      <t>コンナン</t>
    </rPh>
    <rPh sb="458" eb="459">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</si>
</sst>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39-4C12-8B24-360247E9B55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B39-4C12-8B24-360247E9B55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54.84</c:v>
                </c:pt>
                <c:pt idx="1">
                  <c:v>52.99</c:v>
                </c:pt>
                <c:pt idx="2">
                  <c:v>49.59</c:v>
                </c:pt>
                <c:pt idx="3">
                  <c:v>46.01</c:v>
                </c:pt>
                <c:pt idx="4">
                  <c:v>48.23</c:v>
                </c:pt>
              </c:numCache>
            </c:numRef>
          </c:val>
          <c:extLst>
            <c:ext xmlns:c16="http://schemas.microsoft.com/office/drawing/2014/chart" uri="{C3380CC4-5D6E-409C-BE32-E72D297353CC}">
              <c16:uniqueId val="{00000000-F14E-49A5-96DF-7BECD85C2DB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58.19</c:v>
                </c:pt>
                <c:pt idx="3">
                  <c:v>56.52</c:v>
                </c:pt>
                <c:pt idx="4">
                  <c:v>88.45</c:v>
                </c:pt>
              </c:numCache>
            </c:numRef>
          </c:val>
          <c:smooth val="0"/>
          <c:extLst>
            <c:ext xmlns:c16="http://schemas.microsoft.com/office/drawing/2014/chart" uri="{C3380CC4-5D6E-409C-BE32-E72D297353CC}">
              <c16:uniqueId val="{00000001-F14E-49A5-96DF-7BECD85C2DB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C77-484A-8BCD-6872640BFA2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87.8</c:v>
                </c:pt>
                <c:pt idx="3">
                  <c:v>88.43</c:v>
                </c:pt>
                <c:pt idx="4">
                  <c:v>90.34</c:v>
                </c:pt>
              </c:numCache>
            </c:numRef>
          </c:val>
          <c:smooth val="0"/>
          <c:extLst>
            <c:ext xmlns:c16="http://schemas.microsoft.com/office/drawing/2014/chart" uri="{C3380CC4-5D6E-409C-BE32-E72D297353CC}">
              <c16:uniqueId val="{00000001-8C77-484A-8BCD-6872640BFA2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95.75</c:v>
                </c:pt>
                <c:pt idx="1">
                  <c:v>96.71</c:v>
                </c:pt>
                <c:pt idx="2">
                  <c:v>95.26</c:v>
                </c:pt>
                <c:pt idx="3">
                  <c:v>80.11</c:v>
                </c:pt>
                <c:pt idx="4">
                  <c:v>93.82</c:v>
                </c:pt>
              </c:numCache>
            </c:numRef>
          </c:val>
          <c:extLst>
            <c:ext xmlns:c16="http://schemas.microsoft.com/office/drawing/2014/chart" uri="{C3380CC4-5D6E-409C-BE32-E72D297353CC}">
              <c16:uniqueId val="{00000000-AFBA-4B20-AA59-DC3622AC18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BA-4B20-AA59-DC3622AC18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E0-4FEB-8B82-EEE43CC4BFC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0-4FEB-8B82-EEE43CC4BFC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77-4790-B613-056A37D43EE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77-4790-B613-056A37D43EE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7E-4A14-8ED9-1863FF41B6A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7E-4A14-8ED9-1863FF41B6A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31-4506-8622-13376C13479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31-4506-8622-13376C13479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33.25</c:v>
                </c:pt>
                <c:pt idx="1">
                  <c:v>115.14</c:v>
                </c:pt>
                <c:pt idx="2">
                  <c:v>56.87</c:v>
                </c:pt>
                <c:pt idx="3">
                  <c:v>119.92</c:v>
                </c:pt>
                <c:pt idx="4">
                  <c:v>160.43</c:v>
                </c:pt>
              </c:numCache>
            </c:numRef>
          </c:val>
          <c:extLst>
            <c:ext xmlns:c16="http://schemas.microsoft.com/office/drawing/2014/chart" uri="{C3380CC4-5D6E-409C-BE32-E72D297353CC}">
              <c16:uniqueId val="{00000000-D491-4628-8C7B-A080B1EDAC2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294.27</c:v>
                </c:pt>
                <c:pt idx="3">
                  <c:v>294.08999999999997</c:v>
                </c:pt>
                <c:pt idx="4">
                  <c:v>294.08999999999997</c:v>
                </c:pt>
              </c:numCache>
            </c:numRef>
          </c:val>
          <c:smooth val="0"/>
          <c:extLst>
            <c:ext xmlns:c16="http://schemas.microsoft.com/office/drawing/2014/chart" uri="{C3380CC4-5D6E-409C-BE32-E72D297353CC}">
              <c16:uniqueId val="{00000001-D491-4628-8C7B-A080B1EDAC2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44.8</c:v>
                </c:pt>
                <c:pt idx="1">
                  <c:v>45.41</c:v>
                </c:pt>
                <c:pt idx="2">
                  <c:v>46.48</c:v>
                </c:pt>
                <c:pt idx="3">
                  <c:v>50.77</c:v>
                </c:pt>
                <c:pt idx="4">
                  <c:v>47.88</c:v>
                </c:pt>
              </c:numCache>
            </c:numRef>
          </c:val>
          <c:extLst>
            <c:ext xmlns:c16="http://schemas.microsoft.com/office/drawing/2014/chart" uri="{C3380CC4-5D6E-409C-BE32-E72D297353CC}">
              <c16:uniqueId val="{00000000-DD06-428D-99F9-6B13D07EE6A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60.59</c:v>
                </c:pt>
                <c:pt idx="3">
                  <c:v>60</c:v>
                </c:pt>
                <c:pt idx="4">
                  <c:v>59.01</c:v>
                </c:pt>
              </c:numCache>
            </c:numRef>
          </c:val>
          <c:smooth val="0"/>
          <c:extLst>
            <c:ext xmlns:c16="http://schemas.microsoft.com/office/drawing/2014/chart" uri="{C3380CC4-5D6E-409C-BE32-E72D297353CC}">
              <c16:uniqueId val="{00000001-DD06-428D-99F9-6B13D07EE6A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412.51</c:v>
                </c:pt>
                <c:pt idx="1">
                  <c:v>405.39</c:v>
                </c:pt>
                <c:pt idx="2">
                  <c:v>407.33</c:v>
                </c:pt>
                <c:pt idx="3">
                  <c:v>371.76</c:v>
                </c:pt>
                <c:pt idx="4">
                  <c:v>366.43</c:v>
                </c:pt>
              </c:numCache>
            </c:numRef>
          </c:val>
          <c:extLst>
            <c:ext xmlns:c16="http://schemas.microsoft.com/office/drawing/2014/chart" uri="{C3380CC4-5D6E-409C-BE32-E72D297353CC}">
              <c16:uniqueId val="{00000000-40C4-4706-992B-1AE5849F9B9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280.23</c:v>
                </c:pt>
                <c:pt idx="3">
                  <c:v>282.70999999999998</c:v>
                </c:pt>
                <c:pt idx="4">
                  <c:v>291.82</c:v>
                </c:pt>
              </c:numCache>
            </c:numRef>
          </c:val>
          <c:smooth val="0"/>
          <c:extLst>
            <c:ext xmlns:c16="http://schemas.microsoft.com/office/drawing/2014/chart" uri="{C3380CC4-5D6E-409C-BE32-E72D297353CC}">
              <c16:uniqueId val="{00000001-40C4-4706-992B-1AE5849F9B9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6"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玉名市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64066</v>
      </c>
      <c r="AM8" s="45"/>
      <c r="AN8" s="45"/>
      <c r="AO8" s="45"/>
      <c r="AP8" s="45"/>
      <c r="AQ8" s="45"/>
      <c r="AR8" s="45"/>
      <c r="AS8" s="45"/>
      <c r="AT8" s="46">
        <f>データ!T6</f>
        <v>152.6</v>
      </c>
      <c r="AU8" s="46"/>
      <c r="AV8" s="46"/>
      <c r="AW8" s="46"/>
      <c r="AX8" s="46"/>
      <c r="AY8" s="46"/>
      <c r="AZ8" s="46"/>
      <c r="BA8" s="46"/>
      <c r="BB8" s="46">
        <f>データ!U6</f>
        <v>419.83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1.07</v>
      </c>
      <c r="Q10" s="46"/>
      <c r="R10" s="46"/>
      <c r="S10" s="46"/>
      <c r="T10" s="46"/>
      <c r="U10" s="46"/>
      <c r="V10" s="46"/>
      <c r="W10" s="46">
        <f>データ!Q6</f>
        <v>100</v>
      </c>
      <c r="X10" s="46"/>
      <c r="Y10" s="46"/>
      <c r="Z10" s="46"/>
      <c r="AA10" s="46"/>
      <c r="AB10" s="46"/>
      <c r="AC10" s="46"/>
      <c r="AD10" s="45">
        <f>データ!R6</f>
        <v>3613</v>
      </c>
      <c r="AE10" s="45"/>
      <c r="AF10" s="45"/>
      <c r="AG10" s="45"/>
      <c r="AH10" s="45"/>
      <c r="AI10" s="45"/>
      <c r="AJ10" s="45"/>
      <c r="AK10" s="2"/>
      <c r="AL10" s="45">
        <f>データ!V6</f>
        <v>679</v>
      </c>
      <c r="AM10" s="45"/>
      <c r="AN10" s="45"/>
      <c r="AO10" s="45"/>
      <c r="AP10" s="45"/>
      <c r="AQ10" s="45"/>
      <c r="AR10" s="45"/>
      <c r="AS10" s="45"/>
      <c r="AT10" s="46">
        <f>データ!W6</f>
        <v>20.399999999999999</v>
      </c>
      <c r="AU10" s="46"/>
      <c r="AV10" s="46"/>
      <c r="AW10" s="46"/>
      <c r="AX10" s="46"/>
      <c r="AY10" s="46"/>
      <c r="AZ10" s="46"/>
      <c r="BA10" s="46"/>
      <c r="BB10" s="46">
        <f>データ!X6</f>
        <v>33.28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VYAv2WEEalA3vICEdTTcDFpvTTWRuRebc0igwrlC+78lIKMAQtsT4mZgCLi/Eo2NHNK+jPJZTDpCJBdWv0rjbA==" saltValue="bMkanthj3zoWkR2nCWoO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432067</v>
      </c>
      <c r="D6" s="19">
        <f t="shared" si="3"/>
        <v>47</v>
      </c>
      <c r="E6" s="19">
        <f t="shared" si="3"/>
        <v>18</v>
      </c>
      <c r="F6" s="19">
        <f t="shared" si="3"/>
        <v>0</v>
      </c>
      <c r="G6" s="19">
        <f t="shared" si="3"/>
        <v>0</v>
      </c>
      <c r="H6" s="19" t="str">
        <f t="shared" si="3"/>
        <v>熊本県　玉名市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1.07</v>
      </c>
      <c r="Q6" s="20">
        <f t="shared" si="3"/>
        <v>100</v>
      </c>
      <c r="R6" s="20">
        <f t="shared" si="3"/>
        <v>3613</v>
      </c>
      <c r="S6" s="20">
        <f t="shared" si="3"/>
        <v>64066</v>
      </c>
      <c r="T6" s="20">
        <f t="shared" si="3"/>
        <v>152.6</v>
      </c>
      <c r="U6" s="20">
        <f t="shared" si="3"/>
        <v>419.83</v>
      </c>
      <c r="V6" s="20">
        <f t="shared" si="3"/>
        <v>679</v>
      </c>
      <c r="W6" s="20">
        <f t="shared" si="3"/>
        <v>20.399999999999999</v>
      </c>
      <c r="X6" s="20">
        <f t="shared" si="3"/>
        <v>33.28</v>
      </c>
      <c r="Y6" s="21">
        <f>IF(Y7="",NA(),Y7)</f>
        <v>95.75</v>
      </c>
      <c r="Z6" s="21">
        <f t="shared" ref="Z6:AH6" si="4">IF(Z7="",NA(),Z7)</f>
        <v>96.71</v>
      </c>
      <c r="AA6" s="21">
        <f t="shared" si="4"/>
        <v>95.26</v>
      </c>
      <c r="AB6" s="21">
        <f t="shared" si="4"/>
        <v>80.11</v>
      </c>
      <c r="AC6" s="21">
        <f t="shared" si="4"/>
        <v>93.82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33.25</v>
      </c>
      <c r="BG6" s="21">
        <f t="shared" ref="BG6:BO6" si="7">IF(BG7="",NA(),BG7)</f>
        <v>115.14</v>
      </c>
      <c r="BH6" s="21">
        <f t="shared" si="7"/>
        <v>56.87</v>
      </c>
      <c r="BI6" s="21">
        <f t="shared" si="7"/>
        <v>119.92</v>
      </c>
      <c r="BJ6" s="21">
        <f t="shared" si="7"/>
        <v>160.43</v>
      </c>
      <c r="BK6" s="21">
        <f t="shared" si="7"/>
        <v>386.46</v>
      </c>
      <c r="BL6" s="21">
        <f t="shared" si="7"/>
        <v>421.25</v>
      </c>
      <c r="BM6" s="21">
        <f t="shared" si="7"/>
        <v>294.27</v>
      </c>
      <c r="BN6" s="21">
        <f t="shared" si="7"/>
        <v>294.08999999999997</v>
      </c>
      <c r="BO6" s="21">
        <f t="shared" si="7"/>
        <v>294.08999999999997</v>
      </c>
      <c r="BP6" s="20" t="str">
        <f>IF(BP7="","",IF(BP7="-","【-】","【"&amp;SUBSTITUTE(TEXT(BP7,"#,##0.00"),"-","△")&amp;"】"))</f>
        <v>【307.39】</v>
      </c>
      <c r="BQ6" s="21">
        <f>IF(BQ7="",NA(),BQ7)</f>
        <v>44.8</v>
      </c>
      <c r="BR6" s="21">
        <f t="shared" ref="BR6:BZ6" si="8">IF(BR7="",NA(),BR7)</f>
        <v>45.41</v>
      </c>
      <c r="BS6" s="21">
        <f t="shared" si="8"/>
        <v>46.48</v>
      </c>
      <c r="BT6" s="21">
        <f t="shared" si="8"/>
        <v>50.77</v>
      </c>
      <c r="BU6" s="21">
        <f t="shared" si="8"/>
        <v>47.88</v>
      </c>
      <c r="BV6" s="21">
        <f t="shared" si="8"/>
        <v>55.85</v>
      </c>
      <c r="BW6" s="21">
        <f t="shared" si="8"/>
        <v>53.23</v>
      </c>
      <c r="BX6" s="21">
        <f t="shared" si="8"/>
        <v>60.59</v>
      </c>
      <c r="BY6" s="21">
        <f t="shared" si="8"/>
        <v>60</v>
      </c>
      <c r="BZ6" s="21">
        <f t="shared" si="8"/>
        <v>59.01</v>
      </c>
      <c r="CA6" s="20" t="str">
        <f>IF(CA7="","",IF(CA7="-","【-】","【"&amp;SUBSTITUTE(TEXT(CA7,"#,##0.00"),"-","△")&amp;"】"))</f>
        <v>【57.03】</v>
      </c>
      <c r="CB6" s="21">
        <f>IF(CB7="",NA(),CB7)</f>
        <v>412.51</v>
      </c>
      <c r="CC6" s="21">
        <f t="shared" ref="CC6:CK6" si="9">IF(CC7="",NA(),CC7)</f>
        <v>405.39</v>
      </c>
      <c r="CD6" s="21">
        <f t="shared" si="9"/>
        <v>407.33</v>
      </c>
      <c r="CE6" s="21">
        <f t="shared" si="9"/>
        <v>371.76</v>
      </c>
      <c r="CF6" s="21">
        <f t="shared" si="9"/>
        <v>366.43</v>
      </c>
      <c r="CG6" s="21">
        <f t="shared" si="9"/>
        <v>287.91000000000003</v>
      </c>
      <c r="CH6" s="21">
        <f t="shared" si="9"/>
        <v>283.3</v>
      </c>
      <c r="CI6" s="21">
        <f t="shared" si="9"/>
        <v>280.23</v>
      </c>
      <c r="CJ6" s="21">
        <f t="shared" si="9"/>
        <v>282.70999999999998</v>
      </c>
      <c r="CK6" s="21">
        <f t="shared" si="9"/>
        <v>291.82</v>
      </c>
      <c r="CL6" s="20" t="str">
        <f>IF(CL7="","",IF(CL7="-","【-】","【"&amp;SUBSTITUTE(TEXT(CL7,"#,##0.00"),"-","△")&amp;"】"))</f>
        <v>【294.83】</v>
      </c>
      <c r="CM6" s="21">
        <f>IF(CM7="",NA(),CM7)</f>
        <v>54.84</v>
      </c>
      <c r="CN6" s="21">
        <f t="shared" ref="CN6:CV6" si="10">IF(CN7="",NA(),CN7)</f>
        <v>52.99</v>
      </c>
      <c r="CO6" s="21">
        <f t="shared" si="10"/>
        <v>49.59</v>
      </c>
      <c r="CP6" s="21">
        <f t="shared" si="10"/>
        <v>46.01</v>
      </c>
      <c r="CQ6" s="21">
        <f t="shared" si="10"/>
        <v>48.23</v>
      </c>
      <c r="CR6" s="21">
        <f t="shared" si="10"/>
        <v>54.93</v>
      </c>
      <c r="CS6" s="21">
        <f t="shared" si="10"/>
        <v>55.96</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432067</v>
      </c>
      <c r="D7" s="23">
        <v>47</v>
      </c>
      <c r="E7" s="23">
        <v>18</v>
      </c>
      <c r="F7" s="23">
        <v>0</v>
      </c>
      <c r="G7" s="23">
        <v>0</v>
      </c>
      <c r="H7" s="23" t="s">
        <v>97</v>
      </c>
      <c r="I7" s="23" t="s">
        <v>98</v>
      </c>
      <c r="J7" s="23" t="s">
        <v>99</v>
      </c>
      <c r="K7" s="23" t="s">
        <v>100</v>
      </c>
      <c r="L7" s="23" t="s">
        <v>101</v>
      </c>
      <c r="M7" s="23" t="s">
        <v>102</v>
      </c>
      <c r="N7" s="24" t="s">
        <v>103</v>
      </c>
      <c r="O7" s="24" t="s">
        <v>104</v>
      </c>
      <c r="P7" s="24">
        <v>1.07</v>
      </c>
      <c r="Q7" s="24">
        <v>100</v>
      </c>
      <c r="R7" s="24">
        <v>3613</v>
      </c>
      <c r="S7" s="24">
        <v>64066</v>
      </c>
      <c r="T7" s="24">
        <v>152.6</v>
      </c>
      <c r="U7" s="24">
        <v>419.83</v>
      </c>
      <c r="V7" s="24">
        <v>679</v>
      </c>
      <c r="W7" s="24">
        <v>20.399999999999999</v>
      </c>
      <c r="X7" s="24">
        <v>33.28</v>
      </c>
      <c r="Y7" s="24">
        <v>95.75</v>
      </c>
      <c r="Z7" s="24">
        <v>96.71</v>
      </c>
      <c r="AA7" s="24">
        <v>95.26</v>
      </c>
      <c r="AB7" s="24">
        <v>80.11</v>
      </c>
      <c r="AC7" s="24">
        <v>93.82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33.25</v>
      </c>
      <c r="BG7" s="24">
        <v>115.14</v>
      </c>
      <c r="BH7" s="24">
        <v>56.87</v>
      </c>
      <c r="BI7" s="24">
        <v>119.92</v>
      </c>
      <c r="BJ7" s="24">
        <v>160.43</v>
      </c>
      <c r="BK7" s="24">
        <v>386.46</v>
      </c>
      <c r="BL7" s="24">
        <v>421.25</v>
      </c>
      <c r="BM7" s="24">
        <v>294.27</v>
      </c>
      <c r="BN7" s="24">
        <v>294.08999999999997</v>
      </c>
      <c r="BO7" s="24">
        <v>294.08999999999997</v>
      </c>
      <c r="BP7" s="24">
        <v>307.39</v>
      </c>
      <c r="BQ7" s="24">
        <v>44.8</v>
      </c>
      <c r="BR7" s="24">
        <v>45.41</v>
      </c>
      <c r="BS7" s="24">
        <v>46.48</v>
      </c>
      <c r="BT7" s="24">
        <v>50.77</v>
      </c>
      <c r="BU7" s="24">
        <v>47.88</v>
      </c>
      <c r="BV7" s="24">
        <v>55.85</v>
      </c>
      <c r="BW7" s="24">
        <v>53.23</v>
      </c>
      <c r="BX7" s="24">
        <v>60.59</v>
      </c>
      <c r="BY7" s="24">
        <v>60</v>
      </c>
      <c r="BZ7" s="24">
        <v>59.01</v>
      </c>
      <c r="CA7" s="24">
        <v>57.03</v>
      </c>
      <c r="CB7" s="24">
        <v>412.51</v>
      </c>
      <c r="CC7" s="24">
        <v>405.39</v>
      </c>
      <c r="CD7" s="24">
        <v>407.33</v>
      </c>
      <c r="CE7" s="24">
        <v>371.76</v>
      </c>
      <c r="CF7" s="24">
        <v>366.43</v>
      </c>
      <c r="CG7" s="24">
        <v>287.91000000000003</v>
      </c>
      <c r="CH7" s="24">
        <v>283.3</v>
      </c>
      <c r="CI7" s="24">
        <v>280.23</v>
      </c>
      <c r="CJ7" s="24">
        <v>282.70999999999998</v>
      </c>
      <c r="CK7" s="24">
        <v>291.82</v>
      </c>
      <c r="CL7" s="24">
        <v>294.83</v>
      </c>
      <c r="CM7" s="24">
        <v>54.84</v>
      </c>
      <c r="CN7" s="24">
        <v>52.99</v>
      </c>
      <c r="CO7" s="24">
        <v>49.59</v>
      </c>
      <c r="CP7" s="24">
        <v>46.01</v>
      </c>
      <c r="CQ7" s="24">
        <v>48.23</v>
      </c>
      <c r="CR7" s="24">
        <v>54.93</v>
      </c>
      <c r="CS7" s="24">
        <v>55.96</v>
      </c>
      <c r="CT7" s="24">
        <v>58.19</v>
      </c>
      <c r="CU7" s="24">
        <v>56.52</v>
      </c>
      <c r="CV7" s="24">
        <v>88.45</v>
      </c>
      <c r="CW7" s="24">
        <v>84.27</v>
      </c>
      <c r="CX7" s="24">
        <v>100</v>
      </c>
      <c r="CY7" s="24">
        <v>100</v>
      </c>
      <c r="CZ7" s="24">
        <v>100</v>
      </c>
      <c r="DA7" s="24">
        <v>100</v>
      </c>
      <c r="DB7" s="24">
        <v>100</v>
      </c>
      <c r="DC7" s="24">
        <v>65.569999999999993</v>
      </c>
      <c r="DD7" s="24">
        <v>60.12</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原田 貴央</cp:lastModifiedBy>
  <cp:lastPrinted>2024-02-03T00:22:00Z</cp:lastPrinted>
  <dcterms:created xsi:type="dcterms:W3CDTF">2023-12-12T03:01:03Z</dcterms:created>
  <dcterms:modified xsi:type="dcterms:W3CDTF">2024-02-03T00:45:16Z</dcterms:modified>
  <cp:category/>
</cp:coreProperties>
</file>