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fs3\sections\下水道総務\gesomu(従前の古い分)\001 経営係\経営（通知・調査・回答関係）\R5\5060117_公営企業に係る経営比較分析表（令和４年度（２０２２年度）決算）の分析について（依頼）\02 八代市\下水道（法非適）\"/>
    </mc:Choice>
  </mc:AlternateContent>
  <xr:revisionPtr revIDLastSave="0" documentId="13_ncr:1_{C234A361-E1CC-4F90-A515-15F0A47D8156}" xr6:coauthVersionLast="47" xr6:coauthVersionMax="47" xr10:uidLastSave="{00000000-0000-0000-0000-000000000000}"/>
  <workbookProtection workbookAlgorithmName="SHA-512" workbookHashValue="3zLidWCYc+5Sa/Ck8zIb8avrbY9O7p344HzQKLDP2I1ROkmqrMHNGiw22E8OnjOchN5foxmkrkXBzTPP5mXrag==" workbookSaltValue="GgttCeiY9IyUgaKeCQUi9w=="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AT8" i="4" s="1"/>
  <c r="S6" i="5"/>
  <c r="AL8" i="4" s="1"/>
  <c r="R6" i="5"/>
  <c r="Q6" i="5"/>
  <c r="P6" i="5"/>
  <c r="P10" i="4" s="1"/>
  <c r="O6" i="5"/>
  <c r="I10" i="4" s="1"/>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W10" i="4"/>
  <c r="B10" i="4"/>
  <c r="BB8" i="4"/>
  <c r="AD8" i="4"/>
  <c r="W8" i="4"/>
  <c r="P8" i="4"/>
  <c r="I8" i="4"/>
  <c r="B8" i="4"/>
  <c r="B6" i="4"/>
</calcChain>
</file>

<file path=xl/sharedStrings.xml><?xml version="1.0" encoding="utf-8"?>
<sst xmlns="http://schemas.openxmlformats.org/spreadsheetml/2006/main" count="247" uniqueCount="119">
  <si>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</si>
  <si>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</si>
  <si>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</si>
  <si>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</si>
  <si>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</si>
  <si>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</si>
  <si>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</si>
  <si>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</si>
  <si>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</si>
  <si>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</si>
  <si>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</si>
  <si>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</si>
  <si>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</si>
  <si>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</si>
  <si>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</si>
  <si>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</si>
  <si>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</si>
  <si>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</si>
  <si>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</si>
  <si>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</si>
  <si>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</si>
  <si>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</si>
  <si>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</si>
  <si>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</si>
  <si>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</si>
  <si>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</si>
  <si>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</si>
  <si>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</si>
  <si>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</si>
  <si>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</si>
  <si>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</si>
  <si>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</si>
  <si>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</si>
  <si>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</si>
  <si>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</si>
  <si>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</si>
  <si>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</si>
  <si>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</si>
  <si>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</si>
  <si>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</si>
  <si>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</si>
  <si>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</si>
  <si>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</si>
  <si>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</si>
  <si>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</si>
  <si>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</si>
  <si>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</si>
  <si>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</si>
  <si>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</si>
  <si>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</si>
  <si>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</si>
  <si>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</si>
  <si>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</si>
  <si>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</si>
  <si>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</si>
  <si>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</si>
  <si>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</si>
  <si>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</si>
  <si>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</si>
  <si>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</si>
  <si>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</si>
  <si>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</si>
  <si>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</si>
  <si>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</si>
  <si>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</si>
  <si>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</si>
  <si>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</si>
  <si>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</si>
  <si>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</si>
  <si>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</si>
  <si>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</si>
  <si>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</si>
  <si>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</si>
  <si>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</si>
  <si>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</si>
  <si>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</si>
  <si>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</si>
  <si>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</si>
  <si>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</si>
  <si>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</si>
  <si>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</si>
  <si>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</si>
  <si>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</si>
  <si>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</si>
  <si>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</si>
  <si>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</si>
  <si>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</si>
  <si>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</si>
  <si>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</si>
  <si>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</si>
  <si>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</si>
  <si>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</si>
  <si>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</si>
  <si>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</si>
  <si>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</si>
  <si>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</si>
  <si>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</si>
  <si>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</si>
  <si>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</si>
  <si>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</si>
  <si>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</si>
  <si>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</si>
  <si>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</si>
  <si>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</si>
  <si>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</si>
  <si>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</si>
  <si>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</si>
  <si>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</si>
  <si>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</si>
  <si>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</si>
  <si>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</si>
  <si>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</si>
  <si>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</si>
  <si>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</si>
  <si>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</si>
  <si>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</si>
  <si>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①収益的収支比率・⑤経費回収率
　事業の運営に必要な費用を収益で賄えていない状況にあることから、今後も歳出の削減と収入の確保に努め、経営改善を図っていきます。
④企業債残高対事業規模比率
　平均値より低い水準にあります。今後も計画的に企業債の減額に努めます。
⑥汚水処理原価
　平均値より高い水準にあります。事業地域が山間部であり、維持管理費が高額であることが高い数値の要因です。
⑦施設利用率
　平均値より低い水準にあります。今後、人口減少に伴い空き家も増えると予想され、改善は難しい状況です。
</t>
    <rPh sb="81" eb="83">
      <t>キギョウ</t>
    </rPh>
    <rPh sb="83" eb="84">
      <t>サイ</t>
    </rPh>
    <rPh sb="84" eb="86">
      <t>ザンダカ</t>
    </rPh>
    <rPh sb="86" eb="87">
      <t>タイ</t>
    </rPh>
    <rPh sb="87" eb="89">
      <t>ジギョウ</t>
    </rPh>
    <rPh sb="89" eb="91">
      <t>キボ</t>
    </rPh>
    <rPh sb="91" eb="93">
      <t>ヒリツ</t>
    </rPh>
    <rPh sb="95" eb="98">
      <t>ヘイキンチ</t>
    </rPh>
    <rPh sb="100" eb="101">
      <t>ヒク</t>
    </rPh>
    <rPh sb="102" eb="104">
      <t>スイジュン</t>
    </rPh>
    <rPh sb="110" eb="112">
      <t>コンゴ</t>
    </rPh>
    <rPh sb="113" eb="116">
      <t>ケイカクテキ</t>
    </rPh>
    <rPh sb="117" eb="119">
      <t>キギョウ</t>
    </rPh>
    <rPh sb="119" eb="120">
      <t>サイ</t>
    </rPh>
    <rPh sb="121" eb="123">
      <t>ゲンガク</t>
    </rPh>
    <rPh sb="124" eb="125">
      <t>ツト</t>
    </rPh>
    <phoneticPr fontId="4"/>
  </si>
  <si>
    <t>　本事業は、市が区域内のご家庭に合併処理浄化槽を設置し、維持管理するものであり、管渠自体が存在しませんので、「該当数値なし」となっています。
　本市における合併処理浄化槽の設置は、平成13年度から開始しておりますので、環境省のマニュアルにおける耐用年数（※30年以上）と比較しても、老朽化の度合いは低いと考えられます。
　しかしながら、設置年度が集中しているため、今後は計画的な更新が必要となります。</t>
    <phoneticPr fontId="4"/>
  </si>
  <si>
    <t>　全体的に類似団体より悪い数値となっています。
　事業地域が山間部の農村地域であり、維持管理費が多額になることが主な要因と思われます。
　また、将来にわたる持続的な事業経営を見据え、令和3年度から令和12年度を計画期間とした経営戦略を策定しました。さらに経営健全化のため、令和5年5月請求分より6.8％の料金改定を行いました。なお、令和6年度に企業会計へ移行するため、経営戦略の改定を行う予定です。
　今後も人口減少に伴い収入減となることが予想されることから、更なる歳出削減に努めるとともに、安定的な事業運営を目指して事業の見直しを行っていきます。</t>
    <rPh sb="169" eb="171">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</si>
</sst>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76-47A4-9FB6-2D6FF1B46F4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076-47A4-9FB6-2D6FF1B46F4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36.19</c:v>
                </c:pt>
                <c:pt idx="1">
                  <c:v>36.25</c:v>
                </c:pt>
                <c:pt idx="2">
                  <c:v>34.549999999999997</c:v>
                </c:pt>
                <c:pt idx="3">
                  <c:v>33.83</c:v>
                </c:pt>
                <c:pt idx="4">
                  <c:v>32.89</c:v>
                </c:pt>
              </c:numCache>
            </c:numRef>
          </c:val>
          <c:extLst>
            <c:ext xmlns:c16="http://schemas.microsoft.com/office/drawing/2014/chart" uri="{C3380CC4-5D6E-409C-BE32-E72D297353CC}">
              <c16:uniqueId val="{00000000-6EEB-425C-A543-3F6F39530E4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6EEB-425C-A543-3F6F39530E4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A33-4BE9-A33C-AA858EB4142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AA33-4BE9-A33C-AA858EB4142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95.24</c:v>
                </c:pt>
                <c:pt idx="1">
                  <c:v>96.94</c:v>
                </c:pt>
                <c:pt idx="2">
                  <c:v>97.97</c:v>
                </c:pt>
                <c:pt idx="3">
                  <c:v>99.63</c:v>
                </c:pt>
                <c:pt idx="4">
                  <c:v>99.7</c:v>
                </c:pt>
              </c:numCache>
            </c:numRef>
          </c:val>
          <c:extLst>
            <c:ext xmlns:c16="http://schemas.microsoft.com/office/drawing/2014/chart" uri="{C3380CC4-5D6E-409C-BE32-E72D297353CC}">
              <c16:uniqueId val="{00000000-D2BB-4BF9-AD92-8BDAA3455D3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BB-4BF9-AD92-8BDAA3455D3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7E-4044-88FF-C5BC9B1E687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7E-4044-88FF-C5BC9B1E687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0E-4840-9B69-E008E744050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0E-4840-9B69-E008E744050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FA-45C8-895A-D10F52CD6E4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FA-45C8-895A-D10F52CD6E4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4B-4467-822D-9A1FB269C7A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4B-4467-822D-9A1FB269C7A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114.84</c:v>
                </c:pt>
                <c:pt idx="1">
                  <c:v>70.06</c:v>
                </c:pt>
                <c:pt idx="2">
                  <c:v>47.19</c:v>
                </c:pt>
                <c:pt idx="3">
                  <c:v>6.66</c:v>
                </c:pt>
                <c:pt idx="4">
                  <c:v>5.0199999999999996</c:v>
                </c:pt>
              </c:numCache>
            </c:numRef>
          </c:val>
          <c:extLst>
            <c:ext xmlns:c16="http://schemas.microsoft.com/office/drawing/2014/chart" uri="{C3380CC4-5D6E-409C-BE32-E72D297353CC}">
              <c16:uniqueId val="{00000000-7AE4-425C-A8E0-DBDF777AF43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7AE4-425C-A8E0-DBDF777AF43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60.35</c:v>
                </c:pt>
                <c:pt idx="1">
                  <c:v>71.83</c:v>
                </c:pt>
                <c:pt idx="2">
                  <c:v>68.989999999999995</c:v>
                </c:pt>
                <c:pt idx="3">
                  <c:v>70.7</c:v>
                </c:pt>
                <c:pt idx="4">
                  <c:v>72.010000000000005</c:v>
                </c:pt>
              </c:numCache>
            </c:numRef>
          </c:val>
          <c:extLst>
            <c:ext xmlns:c16="http://schemas.microsoft.com/office/drawing/2014/chart" uri="{C3380CC4-5D6E-409C-BE32-E72D297353CC}">
              <c16:uniqueId val="{00000000-1F75-45FC-B00C-DB3D7759CEF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1F75-45FC-B00C-DB3D7759CEF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561.1</c:v>
                </c:pt>
                <c:pt idx="1">
                  <c:v>525.65</c:v>
                </c:pt>
                <c:pt idx="2">
                  <c:v>568.46</c:v>
                </c:pt>
                <c:pt idx="3">
                  <c:v>573.27</c:v>
                </c:pt>
                <c:pt idx="4">
                  <c:v>574.61</c:v>
                </c:pt>
              </c:numCache>
            </c:numRef>
          </c:val>
          <c:extLst>
            <c:ext xmlns:c16="http://schemas.microsoft.com/office/drawing/2014/chart" uri="{C3380CC4-5D6E-409C-BE32-E72D297353CC}">
              <c16:uniqueId val="{00000000-38F3-4163-85C9-3C15F61BA4E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38F3-4163-85C9-3C15F61BA4E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H60" zoomScaleNormal="100" workbookViewId="0">
      <selection activeCell="BL66" sqref="BL66:BZ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熊本県　八代市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法非適用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K2</v>
      </c>
      <c r="X8" s="40"/>
      <c r="Y8" s="40"/>
      <c r="Z8" s="40"/>
      <c r="AA8" s="40"/>
      <c r="AB8" s="40"/>
      <c r="AC8" s="40"/>
      <c r="AD8" s="41" t="str">
        <f>データ!$M$6</f>
        <v>非設置</v>
      </c>
      <c r="AE8" s="41"/>
      <c r="AF8" s="41"/>
      <c r="AG8" s="41"/>
      <c r="AH8" s="41"/>
      <c r="AI8" s="41"/>
      <c r="AJ8" s="41"/>
      <c r="AK8" s="3"/>
      <c r="AL8" s="42">
        <f>データ!S6</f>
        <v>122625</v>
      </c>
      <c r="AM8" s="42"/>
      <c r="AN8" s="42"/>
      <c r="AO8" s="42"/>
      <c r="AP8" s="42"/>
      <c r="AQ8" s="42"/>
      <c r="AR8" s="42"/>
      <c r="AS8" s="42"/>
      <c r="AT8" s="35">
        <f>データ!T6</f>
        <v>681.29</v>
      </c>
      <c r="AU8" s="35"/>
      <c r="AV8" s="35"/>
      <c r="AW8" s="35"/>
      <c r="AX8" s="35"/>
      <c r="AY8" s="35"/>
      <c r="AZ8" s="35"/>
      <c r="BA8" s="35"/>
      <c r="BB8" s="35">
        <f>データ!U6</f>
        <v>179.99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0.72</v>
      </c>
      <c r="Q10" s="35"/>
      <c r="R10" s="35"/>
      <c r="S10" s="35"/>
      <c r="T10" s="35"/>
      <c r="U10" s="35"/>
      <c r="V10" s="35"/>
      <c r="W10" s="35">
        <f>データ!Q6</f>
        <v>100</v>
      </c>
      <c r="X10" s="35"/>
      <c r="Y10" s="35"/>
      <c r="Z10" s="35"/>
      <c r="AA10" s="35"/>
      <c r="AB10" s="35"/>
      <c r="AC10" s="35"/>
      <c r="AD10" s="42">
        <f>データ!R6</f>
        <v>5560</v>
      </c>
      <c r="AE10" s="42"/>
      <c r="AF10" s="42"/>
      <c r="AG10" s="42"/>
      <c r="AH10" s="42"/>
      <c r="AI10" s="42"/>
      <c r="AJ10" s="42"/>
      <c r="AK10" s="2"/>
      <c r="AL10" s="42">
        <f>データ!V6</f>
        <v>876</v>
      </c>
      <c r="AM10" s="42"/>
      <c r="AN10" s="42"/>
      <c r="AO10" s="42"/>
      <c r="AP10" s="42"/>
      <c r="AQ10" s="42"/>
      <c r="AR10" s="42"/>
      <c r="AS10" s="42"/>
      <c r="AT10" s="35">
        <f>データ!W6</f>
        <v>324.55</v>
      </c>
      <c r="AU10" s="35"/>
      <c r="AV10" s="35"/>
      <c r="AW10" s="35"/>
      <c r="AX10" s="35"/>
      <c r="AY10" s="35"/>
      <c r="AZ10" s="35"/>
      <c r="BA10" s="35"/>
      <c r="BB10" s="35">
        <f>データ!X6</f>
        <v>2.7</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117</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118</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44</v>
      </c>
      <c r="O86" s="12" t="str">
        <f>データ!EO6</f>
        <v>【-】</v>
      </c>
    </row>
  </sheetData>
  <sheetProtection algorithmName="SHA-512" hashValue="WN7anzqWYKqljuvmZPCgZNf8TYFiXit/GpSLtaum3xo0QHf9VQsyMtnGokuZ1wchNY/8iL8oTr2o0RTWqnl3/w==" saltValue="YRzgEaGuUlgtx3+CF2R33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432024</v>
      </c>
      <c r="D6" s="19">
        <f t="shared" si="3"/>
        <v>47</v>
      </c>
      <c r="E6" s="19">
        <f t="shared" si="3"/>
        <v>18</v>
      </c>
      <c r="F6" s="19">
        <f t="shared" si="3"/>
        <v>0</v>
      </c>
      <c r="G6" s="19">
        <f t="shared" si="3"/>
        <v>0</v>
      </c>
      <c r="H6" s="19" t="str">
        <f t="shared" si="3"/>
        <v>熊本県　八代市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0.72</v>
      </c>
      <c r="Q6" s="20">
        <f t="shared" si="3"/>
        <v>100</v>
      </c>
      <c r="R6" s="20">
        <f t="shared" si="3"/>
        <v>5560</v>
      </c>
      <c r="S6" s="20">
        <f t="shared" si="3"/>
        <v>122625</v>
      </c>
      <c r="T6" s="20">
        <f t="shared" si="3"/>
        <v>681.29</v>
      </c>
      <c r="U6" s="20">
        <f t="shared" si="3"/>
        <v>179.99</v>
      </c>
      <c r="V6" s="20">
        <f t="shared" si="3"/>
        <v>876</v>
      </c>
      <c r="W6" s="20">
        <f t="shared" si="3"/>
        <v>324.55</v>
      </c>
      <c r="X6" s="20">
        <f t="shared" si="3"/>
        <v>2.7</v>
      </c>
      <c r="Y6" s="21">
        <f>IF(Y7="",NA(),Y7)</f>
        <v>95.24</v>
      </c>
      <c r="Z6" s="21">
        <f t="shared" ref="Z6:AH6" si="4">IF(Z7="",NA(),Z7)</f>
        <v>96.94</v>
      </c>
      <c r="AA6" s="21">
        <f t="shared" si="4"/>
        <v>97.97</v>
      </c>
      <c r="AB6" s="21">
        <f t="shared" si="4"/>
        <v>99.63</v>
      </c>
      <c r="AC6" s="21">
        <f t="shared" si="4"/>
        <v>99.7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114.84</v>
      </c>
      <c r="BG6" s="21">
        <f t="shared" ref="BG6:BO6" si="7">IF(BG7="",NA(),BG7)</f>
        <v>70.06</v>
      </c>
      <c r="BH6" s="21">
        <f t="shared" si="7"/>
        <v>47.19</v>
      </c>
      <c r="BI6" s="21">
        <f t="shared" si="7"/>
        <v>6.66</v>
      </c>
      <c r="BJ6" s="21">
        <f t="shared" si="7"/>
        <v>5.0199999999999996</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60.35</v>
      </c>
      <c r="BR6" s="21">
        <f t="shared" ref="BR6:BZ6" si="8">IF(BR7="",NA(),BR7)</f>
        <v>71.83</v>
      </c>
      <c r="BS6" s="21">
        <f t="shared" si="8"/>
        <v>68.989999999999995</v>
      </c>
      <c r="BT6" s="21">
        <f t="shared" si="8"/>
        <v>70.7</v>
      </c>
      <c r="BU6" s="21">
        <f t="shared" si="8"/>
        <v>72.010000000000005</v>
      </c>
      <c r="BV6" s="21">
        <f t="shared" si="8"/>
        <v>63.06</v>
      </c>
      <c r="BW6" s="21">
        <f t="shared" si="8"/>
        <v>62.5</v>
      </c>
      <c r="BX6" s="21">
        <f t="shared" si="8"/>
        <v>60.59</v>
      </c>
      <c r="BY6" s="21">
        <f t="shared" si="8"/>
        <v>60</v>
      </c>
      <c r="BZ6" s="21">
        <f t="shared" si="8"/>
        <v>59.01</v>
      </c>
      <c r="CA6" s="20" t="str">
        <f>IF(CA7="","",IF(CA7="-","【-】","【"&amp;SUBSTITUTE(TEXT(CA7,"#,##0.00"),"-","△")&amp;"】"))</f>
        <v>【57.03】</v>
      </c>
      <c r="CB6" s="21">
        <f>IF(CB7="",NA(),CB7)</f>
        <v>561.1</v>
      </c>
      <c r="CC6" s="21">
        <f t="shared" ref="CC6:CK6" si="9">IF(CC7="",NA(),CC7)</f>
        <v>525.65</v>
      </c>
      <c r="CD6" s="21">
        <f t="shared" si="9"/>
        <v>568.46</v>
      </c>
      <c r="CE6" s="21">
        <f t="shared" si="9"/>
        <v>573.27</v>
      </c>
      <c r="CF6" s="21">
        <f t="shared" si="9"/>
        <v>574.61</v>
      </c>
      <c r="CG6" s="21">
        <f t="shared" si="9"/>
        <v>264.77</v>
      </c>
      <c r="CH6" s="21">
        <f t="shared" si="9"/>
        <v>269.33</v>
      </c>
      <c r="CI6" s="21">
        <f t="shared" si="9"/>
        <v>280.23</v>
      </c>
      <c r="CJ6" s="21">
        <f t="shared" si="9"/>
        <v>282.70999999999998</v>
      </c>
      <c r="CK6" s="21">
        <f t="shared" si="9"/>
        <v>291.82</v>
      </c>
      <c r="CL6" s="20" t="str">
        <f>IF(CL7="","",IF(CL7="-","【-】","【"&amp;SUBSTITUTE(TEXT(CL7,"#,##0.00"),"-","△")&amp;"】"))</f>
        <v>【294.83】</v>
      </c>
      <c r="CM6" s="21">
        <f>IF(CM7="",NA(),CM7)</f>
        <v>36.19</v>
      </c>
      <c r="CN6" s="21">
        <f t="shared" ref="CN6:CV6" si="10">IF(CN7="",NA(),CN7)</f>
        <v>36.25</v>
      </c>
      <c r="CO6" s="21">
        <f t="shared" si="10"/>
        <v>34.549999999999997</v>
      </c>
      <c r="CP6" s="21">
        <f t="shared" si="10"/>
        <v>33.83</v>
      </c>
      <c r="CQ6" s="21">
        <f t="shared" si="10"/>
        <v>32.89</v>
      </c>
      <c r="CR6" s="21">
        <f t="shared" si="10"/>
        <v>59.94</v>
      </c>
      <c r="CS6" s="21">
        <f t="shared" si="10"/>
        <v>59.64</v>
      </c>
      <c r="CT6" s="21">
        <f t="shared" si="10"/>
        <v>58.19</v>
      </c>
      <c r="CU6" s="21">
        <f t="shared" si="10"/>
        <v>56.52</v>
      </c>
      <c r="CV6" s="21">
        <f t="shared" si="10"/>
        <v>88.45</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89.66</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2022</v>
      </c>
      <c r="C7" s="23">
        <v>432024</v>
      </c>
      <c r="D7" s="23">
        <v>47</v>
      </c>
      <c r="E7" s="23">
        <v>18</v>
      </c>
      <c r="F7" s="23">
        <v>0</v>
      </c>
      <c r="G7" s="23">
        <v>0</v>
      </c>
      <c r="H7" s="23" t="s">
        <v>98</v>
      </c>
      <c r="I7" s="23" t="s">
        <v>99</v>
      </c>
      <c r="J7" s="23" t="s">
        <v>100</v>
      </c>
      <c r="K7" s="23" t="s">
        <v>101</v>
      </c>
      <c r="L7" s="23" t="s">
        <v>102</v>
      </c>
      <c r="M7" s="23" t="s">
        <v>103</v>
      </c>
      <c r="N7" s="24" t="s">
        <v>104</v>
      </c>
      <c r="O7" s="24" t="s">
        <v>105</v>
      </c>
      <c r="P7" s="24">
        <v>0.72</v>
      </c>
      <c r="Q7" s="24">
        <v>100</v>
      </c>
      <c r="R7" s="24">
        <v>5560</v>
      </c>
      <c r="S7" s="24">
        <v>122625</v>
      </c>
      <c r="T7" s="24">
        <v>681.29</v>
      </c>
      <c r="U7" s="24">
        <v>179.99</v>
      </c>
      <c r="V7" s="24">
        <v>876</v>
      </c>
      <c r="W7" s="24">
        <v>324.55</v>
      </c>
      <c r="X7" s="24">
        <v>2.7</v>
      </c>
      <c r="Y7" s="24">
        <v>95.24</v>
      </c>
      <c r="Z7" s="24">
        <v>96.94</v>
      </c>
      <c r="AA7" s="24">
        <v>97.97</v>
      </c>
      <c r="AB7" s="24">
        <v>99.63</v>
      </c>
      <c r="AC7" s="24">
        <v>99.7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114.84</v>
      </c>
      <c r="BG7" s="24">
        <v>70.06</v>
      </c>
      <c r="BH7" s="24">
        <v>47.19</v>
      </c>
      <c r="BI7" s="24">
        <v>6.66</v>
      </c>
      <c r="BJ7" s="24">
        <v>5.0199999999999996</v>
      </c>
      <c r="BK7" s="24">
        <v>296.89</v>
      </c>
      <c r="BL7" s="24">
        <v>270.57</v>
      </c>
      <c r="BM7" s="24">
        <v>294.27</v>
      </c>
      <c r="BN7" s="24">
        <v>294.08999999999997</v>
      </c>
      <c r="BO7" s="24">
        <v>294.08999999999997</v>
      </c>
      <c r="BP7" s="24">
        <v>307.39</v>
      </c>
      <c r="BQ7" s="24">
        <v>60.35</v>
      </c>
      <c r="BR7" s="24">
        <v>71.83</v>
      </c>
      <c r="BS7" s="24">
        <v>68.989999999999995</v>
      </c>
      <c r="BT7" s="24">
        <v>70.7</v>
      </c>
      <c r="BU7" s="24">
        <v>72.010000000000005</v>
      </c>
      <c r="BV7" s="24">
        <v>63.06</v>
      </c>
      <c r="BW7" s="24">
        <v>62.5</v>
      </c>
      <c r="BX7" s="24">
        <v>60.59</v>
      </c>
      <c r="BY7" s="24">
        <v>60</v>
      </c>
      <c r="BZ7" s="24">
        <v>59.01</v>
      </c>
      <c r="CA7" s="24">
        <v>57.03</v>
      </c>
      <c r="CB7" s="24">
        <v>561.1</v>
      </c>
      <c r="CC7" s="24">
        <v>525.65</v>
      </c>
      <c r="CD7" s="24">
        <v>568.46</v>
      </c>
      <c r="CE7" s="24">
        <v>573.27</v>
      </c>
      <c r="CF7" s="24">
        <v>574.61</v>
      </c>
      <c r="CG7" s="24">
        <v>264.77</v>
      </c>
      <c r="CH7" s="24">
        <v>269.33</v>
      </c>
      <c r="CI7" s="24">
        <v>280.23</v>
      </c>
      <c r="CJ7" s="24">
        <v>282.70999999999998</v>
      </c>
      <c r="CK7" s="24">
        <v>291.82</v>
      </c>
      <c r="CL7" s="24">
        <v>294.83</v>
      </c>
      <c r="CM7" s="24">
        <v>36.19</v>
      </c>
      <c r="CN7" s="24">
        <v>36.25</v>
      </c>
      <c r="CO7" s="24">
        <v>34.549999999999997</v>
      </c>
      <c r="CP7" s="24">
        <v>33.83</v>
      </c>
      <c r="CQ7" s="24">
        <v>32.89</v>
      </c>
      <c r="CR7" s="24">
        <v>59.94</v>
      </c>
      <c r="CS7" s="24">
        <v>59.64</v>
      </c>
      <c r="CT7" s="24">
        <v>58.19</v>
      </c>
      <c r="CU7" s="24">
        <v>56.52</v>
      </c>
      <c r="CV7" s="24">
        <v>88.45</v>
      </c>
      <c r="CW7" s="24">
        <v>84.27</v>
      </c>
      <c r="CX7" s="24">
        <v>100</v>
      </c>
      <c r="CY7" s="24">
        <v>100</v>
      </c>
      <c r="CZ7" s="24">
        <v>100</v>
      </c>
      <c r="DA7" s="24">
        <v>100</v>
      </c>
      <c r="DB7" s="24">
        <v>100</v>
      </c>
      <c r="DC7" s="24">
        <v>89.66</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靍山　威一郎</cp:lastModifiedBy>
  <cp:lastPrinted>2024-01-23T00:32:48Z</cp:lastPrinted>
  <dcterms:created xsi:type="dcterms:W3CDTF">2023-12-12T03:01:02Z</dcterms:created>
  <dcterms:modified xsi:type="dcterms:W3CDTF">2024-01-30T04:01:51Z</dcterms:modified>
  <cp:category/>
</cp:coreProperties>
</file>