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17.20\data\建設課\公営企業 経営比較分析表\R4年度分\39  水上村\下水道\"/>
    </mc:Choice>
  </mc:AlternateContent>
  <workbookProtection workbookAlgorithmName="SHA-512" workbookHashValue="LibwDcP26tUoB0PH/aX6RoPwROOSlzfSfQ4Hj8Y1c/q6/pzHhyYi4Qhn8jSl1WntsedtQUKJ4ALTeW4jByowLg==" workbookSaltValue="oy2ATqXxP0iPTF+wDArnU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<sst xmlns="http://schemas.openxmlformats.org/spreadsheetml/2006/main" count="236" uniqueCount="121">
  <si>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</si>
  <si>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</si>
  <si>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</si>
  <si>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</si>
  <si>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</si>
  <si>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</si>
  <si>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</si>
  <si>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</si>
  <si>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</si>
  <si>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</si>
  <si>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</si>
  <si>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</si>
  <si>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</si>
  <si>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</si>
  <si>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</si>
  <si>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</si>
  <si>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</si>
  <si>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</si>
  <si>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</si>
  <si>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</si>
  <si>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</si>
  <si>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</si>
  <si>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</si>
  <si>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</si>
  <si>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</si>
  <si>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</si>
  <si>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</si>
  <si>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</si>
  <si>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</si>
  <si>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</si>
  <si>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</si>
  <si>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</si>
  <si>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</si>
  <si>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</si>
  <si>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</si>
  <si>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</si>
  <si>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</si>
  <si>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</si>
  <si>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</si>
  <si>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</si>
  <si>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</si>
  <si>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</si>
  <si>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</si>
  <si>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</si>
  <si>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</si>
  <si>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</si>
  <si>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</si>
  <si>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</si>
  <si>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</si>
  <si>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</si>
  <si>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</si>
  <si>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</si>
  <si>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</si>
  <si>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</si>
  <si>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</si>
  <si>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</si>
  <si>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</si>
  <si>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</si>
  <si>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</si>
  <si>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</si>
  <si>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</si>
  <si>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</si>
  <si>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</si>
  <si>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</si>
  <si>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</si>
  <si>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</si>
  <si>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</si>
  <si>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</si>
  <si>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</si>
  <si>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</si>
  <si>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</si>
  <si>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</si>
  <si>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</si>
  <si>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</si>
  <si>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</si>
  <si>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</si>
  <si>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</si>
  <si>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</si>
  <si>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</si>
  <si>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</si>
  <si>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</si>
  <si>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</si>
  <si>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</si>
  <si>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</si>
  <si>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</si>
  <si>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</si>
  <si>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</si>
  <si>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</si>
  <si>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</si>
  <si>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</si>
  <si>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</si>
  <si>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</si>
  <si>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</si>
  <si>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</si>
  <si>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</si>
  <si>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</si>
  <si>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</si>
  <si>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</si>
  <si>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</si>
  <si>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</si>
  <si>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</si>
  <si>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</si>
  <si>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</si>
  <si>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</si>
  <si>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</si>
  <si>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</si>
  <si>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</si>
  <si>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</si>
  <si>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</si>
  <si>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</si>
  <si>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</si>
  <si>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</si>
  <si>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</si>
  <si>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</si>
  <si>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</si>
  <si>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</si>
  <si>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</si>
  <si>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</si>
  <si>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施設の利用状況に応じて、維持方法について検討していく必要がある。
現在、公営企業会計移行に向けＲ３年度から事業を開始しており、Ｒ６年度からの法適用化を目指している。</t>
    <phoneticPr fontId="4"/>
  </si>
  <si>
    <t>使用料収入だけでは維持管理が困難であるため、適正な運営が厳しい状況にある。
今後、施設の維持方法について検討が必要である。
【経営戦略】
○H29.3月　策定済み
※法適用化に伴い見直していく必要あり。</t>
    <phoneticPr fontId="4"/>
  </si>
  <si>
    <t>①収益的収支比率
R4年度は維持管理費の増に伴い減少傾向となった。また、使用料収入も人口減少等に伴い減ってきているため、今後施設の更新にあたり、施設の縮小等を検討し、維持管理費の削減が必要となってくる。
⑤経費回収率
平均を大きく下回っており、人口減少に伴い使用料の収入が減っていく中、今後施設の更新にあたり、施設の縮小等を検討し、維持管理費の削減が必要となってくる。
⑥汚水処理原価
施設の老朽化に伴い、機器の修繕を行った結果、平均を大きく上回っている。今後も改築更新等が見込まれるため、適正な維持管理と施設の維持方法について検討していく必要がある。
⑦施設利用率
接続戸数に対して施設自体が過大なスペックであるため、今後施設の縮小化等が検討課題となる。
⑧水洗化率
現在新規接続が見込めない状況となっており、水洗化率が減少しているのは戸数が少ないため、１戸異動すると大きく影響を受けるもの。
今後施設の更新にあたり、施設の縮小等を検討し、維持管理費の削減が必要となってくる。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</si>
</sst>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D3-4D85-8773-85ACEF26FA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D3-4D85-8773-85ACEF26FA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6.98</c:v>
                </c:pt>
                <c:pt idx="1">
                  <c:v>18.600000000000001</c:v>
                </c:pt>
                <c:pt idx="2">
                  <c:v>20.93</c:v>
                </c:pt>
                <c:pt idx="3">
                  <c:v>18.600000000000001</c:v>
                </c:pt>
                <c:pt idx="4">
                  <c:v>16.28</c:v>
                </c:pt>
              </c:numCache>
            </c:numRef>
          </c:val>
          <c:extLst>
            <c:ext xmlns:c16="http://schemas.microsoft.com/office/drawing/2014/chart" uri="{C3380CC4-5D6E-409C-BE32-E72D297353CC}">
              <c16:uniqueId val="{00000000-8866-4B2B-A4DE-5C8E0F05B6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48.01</c:v>
                </c:pt>
                <c:pt idx="1">
                  <c:v>40.28</c:v>
                </c:pt>
                <c:pt idx="2">
                  <c:v>42.48</c:v>
                </c:pt>
                <c:pt idx="3">
                  <c:v>39.770000000000003</c:v>
                </c:pt>
                <c:pt idx="4">
                  <c:v>38.96</c:v>
                </c:pt>
              </c:numCache>
            </c:numRef>
          </c:val>
          <c:smooth val="0"/>
          <c:extLst>
            <c:ext xmlns:c16="http://schemas.microsoft.com/office/drawing/2014/chart" uri="{C3380CC4-5D6E-409C-BE32-E72D297353CC}">
              <c16:uniqueId val="{00000001-8866-4B2B-A4DE-5C8E0F05B6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95.83</c:v>
                </c:pt>
                <c:pt idx="1">
                  <c:v>92.31</c:v>
                </c:pt>
                <c:pt idx="2">
                  <c:v>92.59</c:v>
                </c:pt>
                <c:pt idx="3">
                  <c:v>91.49</c:v>
                </c:pt>
                <c:pt idx="4">
                  <c:v>88.89</c:v>
                </c:pt>
              </c:numCache>
            </c:numRef>
          </c:val>
          <c:extLst>
            <c:ext xmlns:c16="http://schemas.microsoft.com/office/drawing/2014/chart" uri="{C3380CC4-5D6E-409C-BE32-E72D297353CC}">
              <c16:uniqueId val="{00000000-4EF5-4DFB-987F-6AE947A87F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91.18</c:v>
                </c:pt>
                <c:pt idx="1">
                  <c:v>90.78</c:v>
                </c:pt>
                <c:pt idx="2">
                  <c:v>90.73</c:v>
                </c:pt>
                <c:pt idx="3">
                  <c:v>91.64</c:v>
                </c:pt>
                <c:pt idx="4">
                  <c:v>91.6</c:v>
                </c:pt>
              </c:numCache>
            </c:numRef>
          </c:val>
          <c:smooth val="0"/>
          <c:extLst>
            <c:ext xmlns:c16="http://schemas.microsoft.com/office/drawing/2014/chart" uri="{C3380CC4-5D6E-409C-BE32-E72D297353CC}">
              <c16:uniqueId val="{00000001-4EF5-4DFB-987F-6AE947A87F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102.12</c:v>
                </c:pt>
                <c:pt idx="1">
                  <c:v>109.44</c:v>
                </c:pt>
                <c:pt idx="2">
                  <c:v>99.66</c:v>
                </c:pt>
                <c:pt idx="3">
                  <c:v>101.12</c:v>
                </c:pt>
                <c:pt idx="4">
                  <c:v>95.94</c:v>
                </c:pt>
              </c:numCache>
            </c:numRef>
          </c:val>
          <c:extLst>
            <c:ext xmlns:c16="http://schemas.microsoft.com/office/drawing/2014/chart" uri="{C3380CC4-5D6E-409C-BE32-E72D297353CC}">
              <c16:uniqueId val="{00000000-6467-4D4F-8E62-FFB898FCA85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67-4D4F-8E62-FFB898FCA85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45-4F36-8DF6-671C6F5BB7A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45-4F36-8DF6-671C6F5BB7A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43-4A33-9926-D3D625C094A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43-4A33-9926-D3D625C094A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68-42B5-AEC5-7150147D5E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68-42B5-AEC5-7150147D5E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98-4F3A-862D-9217B497B6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98-4F3A-862D-9217B497B6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6E-4954-AEFA-C6124FFAC5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506.14</c:v>
                </c:pt>
                <c:pt idx="1">
                  <c:v>544.96</c:v>
                </c:pt>
                <c:pt idx="2">
                  <c:v>406.44</c:v>
                </c:pt>
                <c:pt idx="3">
                  <c:v>254.5</c:v>
                </c:pt>
                <c:pt idx="4">
                  <c:v>365.75</c:v>
                </c:pt>
              </c:numCache>
            </c:numRef>
          </c:val>
          <c:smooth val="0"/>
          <c:extLst>
            <c:ext xmlns:c16="http://schemas.microsoft.com/office/drawing/2014/chart" uri="{C3380CC4-5D6E-409C-BE32-E72D297353CC}">
              <c16:uniqueId val="{00000001-E76E-4954-AEFA-C6124FFAC5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16.149999999999999</c:v>
                </c:pt>
                <c:pt idx="1">
                  <c:v>25.11</c:v>
                </c:pt>
                <c:pt idx="2">
                  <c:v>22.24</c:v>
                </c:pt>
                <c:pt idx="3">
                  <c:v>23.36</c:v>
                </c:pt>
                <c:pt idx="4">
                  <c:v>23.01</c:v>
                </c:pt>
              </c:numCache>
            </c:numRef>
          </c:val>
          <c:extLst>
            <c:ext xmlns:c16="http://schemas.microsoft.com/office/drawing/2014/chart" uri="{C3380CC4-5D6E-409C-BE32-E72D297353CC}">
              <c16:uniqueId val="{00000000-CD82-499F-A889-C5F173AD40B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c:v>
                </c:pt>
                <c:pt idx="1">
                  <c:v>42.51</c:v>
                </c:pt>
                <c:pt idx="2">
                  <c:v>35.93</c:v>
                </c:pt>
                <c:pt idx="3">
                  <c:v>36.1</c:v>
                </c:pt>
                <c:pt idx="4">
                  <c:v>35.5</c:v>
                </c:pt>
              </c:numCache>
            </c:numRef>
          </c:val>
          <c:smooth val="0"/>
          <c:extLst>
            <c:ext xmlns:c16="http://schemas.microsoft.com/office/drawing/2014/chart" uri="{C3380CC4-5D6E-409C-BE32-E72D297353CC}">
              <c16:uniqueId val="{00000001-CD82-499F-A889-C5F173AD40B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1167.04</c:v>
                </c:pt>
                <c:pt idx="1">
                  <c:v>955.75</c:v>
                </c:pt>
                <c:pt idx="2">
                  <c:v>934.49</c:v>
                </c:pt>
                <c:pt idx="3">
                  <c:v>1091.99</c:v>
                </c:pt>
                <c:pt idx="4">
                  <c:v>1232.31</c:v>
                </c:pt>
              </c:numCache>
            </c:numRef>
          </c:val>
          <c:extLst>
            <c:ext xmlns:c16="http://schemas.microsoft.com/office/drawing/2014/chart" uri="{C3380CC4-5D6E-409C-BE32-E72D297353CC}">
              <c16:uniqueId val="{00000000-3033-4DCB-A89F-BB1C5119DF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448.63</c:v>
                </c:pt>
                <c:pt idx="1">
                  <c:v>447.34</c:v>
                </c:pt>
                <c:pt idx="2">
                  <c:v>499.55</c:v>
                </c:pt>
                <c:pt idx="3">
                  <c:v>529.77</c:v>
                </c:pt>
                <c:pt idx="4">
                  <c:v>523.41999999999996</c:v>
                </c:pt>
              </c:numCache>
            </c:numRef>
          </c:val>
          <c:smooth val="0"/>
          <c:extLst>
            <c:ext xmlns:c16="http://schemas.microsoft.com/office/drawing/2014/chart" uri="{C3380CC4-5D6E-409C-BE32-E72D297353CC}">
              <c16:uniqueId val="{00000001-3033-4DCB-A89F-BB1C5119DF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6"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熊本県　水上村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林業集落排水</v>
      </c>
      <c r="Q8" s="66"/>
      <c r="R8" s="66"/>
      <c r="S8" s="66"/>
      <c r="T8" s="66"/>
      <c r="U8" s="66"/>
      <c r="V8" s="66"/>
      <c r="W8" s="66" t="str">
        <f>データ!L6</f>
        <v>G2</v>
      </c>
      <c r="X8" s="66"/>
      <c r="Y8" s="66"/>
      <c r="Z8" s="66"/>
      <c r="AA8" s="66"/>
      <c r="AB8" s="66"/>
      <c r="AC8" s="66"/>
      <c r="AD8" s="67" t="str">
        <f>データ!$M$6</f>
        <v>非設置</v>
      </c>
      <c r="AE8" s="67"/>
      <c r="AF8" s="67"/>
      <c r="AG8" s="67"/>
      <c r="AH8" s="67"/>
      <c r="AI8" s="67"/>
      <c r="AJ8" s="67"/>
      <c r="AK8" s="3"/>
      <c r="AL8" s="47">
        <f>データ!S6</f>
        <v>2035</v>
      </c>
      <c r="AM8" s="47"/>
      <c r="AN8" s="47"/>
      <c r="AO8" s="47"/>
      <c r="AP8" s="47"/>
      <c r="AQ8" s="47"/>
      <c r="AR8" s="47"/>
      <c r="AS8" s="47"/>
      <c r="AT8" s="46">
        <f>データ!T6</f>
        <v>190.96</v>
      </c>
      <c r="AU8" s="46"/>
      <c r="AV8" s="46"/>
      <c r="AW8" s="46"/>
      <c r="AX8" s="46"/>
      <c r="AY8" s="46"/>
      <c r="AZ8" s="46"/>
      <c r="BA8" s="46"/>
      <c r="BB8" s="46">
        <f>データ!U6</f>
        <v>10.66</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2.2400000000000002</v>
      </c>
      <c r="Q10" s="46"/>
      <c r="R10" s="46"/>
      <c r="S10" s="46"/>
      <c r="T10" s="46"/>
      <c r="U10" s="46"/>
      <c r="V10" s="46"/>
      <c r="W10" s="46">
        <f>データ!Q6</f>
        <v>100</v>
      </c>
      <c r="X10" s="46"/>
      <c r="Y10" s="46"/>
      <c r="Z10" s="46"/>
      <c r="AA10" s="46"/>
      <c r="AB10" s="46"/>
      <c r="AC10" s="46"/>
      <c r="AD10" s="47">
        <f>データ!R6</f>
        <v>3160</v>
      </c>
      <c r="AE10" s="47"/>
      <c r="AF10" s="47"/>
      <c r="AG10" s="47"/>
      <c r="AH10" s="47"/>
      <c r="AI10" s="47"/>
      <c r="AJ10" s="47"/>
      <c r="AK10" s="2"/>
      <c r="AL10" s="47">
        <f>データ!V6</f>
        <v>45</v>
      </c>
      <c r="AM10" s="47"/>
      <c r="AN10" s="47"/>
      <c r="AO10" s="47"/>
      <c r="AP10" s="47"/>
      <c r="AQ10" s="47"/>
      <c r="AR10" s="47"/>
      <c r="AS10" s="47"/>
      <c r="AT10" s="46">
        <f>データ!W6</f>
        <v>0.08</v>
      </c>
      <c r="AU10" s="46"/>
      <c r="AV10" s="46"/>
      <c r="AW10" s="46"/>
      <c r="AX10" s="46"/>
      <c r="AY10" s="46"/>
      <c r="AZ10" s="46"/>
      <c r="BA10" s="46"/>
      <c r="BB10" s="46">
        <f>データ!X6</f>
        <v>562.5</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【395.81】</v>
      </c>
      <c r="I86" s="12" t="str">
        <f>データ!CA6</f>
        <v>【34.97】</v>
      </c>
      <c r="J86" s="12" t="str">
        <f>データ!CL6</f>
        <v>【526.99】</v>
      </c>
      <c r="K86" s="12" t="str">
        <f>データ!CW6</f>
        <v>【39.37】</v>
      </c>
      <c r="L86" s="12" t="str">
        <f>データ!DH6</f>
        <v>【90.91】</v>
      </c>
      <c r="M86" s="12" t="s">
        <v>44</v>
      </c>
      <c r="N86" s="12" t="s">
        <v>45</v>
      </c>
      <c r="O86" s="12" t="str">
        <f>データ!EO6</f>
        <v>【0.00】</v>
      </c>
    </row>
  </sheetData>
  <sheetProtection algorithmName="SHA-512" hashValue="6UEMwR9n4xvW60As6BAjQLbp4Ug6Yyqz8G24WlogA6Hj+uQJ9bIM7Fac740+7slHPLKLvFJ6hjWIzwcamR2O8w==" saltValue="201yrWF+Zm+1zTvSYpCW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4" t="s">
        <v>55</v>
      </c>
      <c r="I3" s="75"/>
      <c r="J3" s="75"/>
      <c r="K3" s="75"/>
      <c r="L3" s="75"/>
      <c r="M3" s="75"/>
      <c r="N3" s="75"/>
      <c r="O3" s="75"/>
      <c r="P3" s="75"/>
      <c r="Q3" s="75"/>
      <c r="R3" s="75"/>
      <c r="S3" s="75"/>
      <c r="T3" s="75"/>
      <c r="U3" s="75"/>
      <c r="V3" s="75"/>
      <c r="W3" s="75"/>
      <c r="X3" s="76"/>
      <c r="Y3" s="80" t="s">
        <v>56</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57</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58</v>
      </c>
      <c r="B4" s="16"/>
      <c r="C4" s="16"/>
      <c r="D4" s="16"/>
      <c r="E4" s="16"/>
      <c r="F4" s="16"/>
      <c r="G4" s="16"/>
      <c r="H4" s="77"/>
      <c r="I4" s="78"/>
      <c r="J4" s="78"/>
      <c r="K4" s="78"/>
      <c r="L4" s="78"/>
      <c r="M4" s="78"/>
      <c r="N4" s="78"/>
      <c r="O4" s="78"/>
      <c r="P4" s="78"/>
      <c r="Q4" s="78"/>
      <c r="R4" s="78"/>
      <c r="S4" s="78"/>
      <c r="T4" s="78"/>
      <c r="U4" s="78"/>
      <c r="V4" s="78"/>
      <c r="W4" s="78"/>
      <c r="X4" s="79"/>
      <c r="Y4" s="73" t="s">
        <v>59</v>
      </c>
      <c r="Z4" s="73"/>
      <c r="AA4" s="73"/>
      <c r="AB4" s="73"/>
      <c r="AC4" s="73"/>
      <c r="AD4" s="73"/>
      <c r="AE4" s="73"/>
      <c r="AF4" s="73"/>
      <c r="AG4" s="73"/>
      <c r="AH4" s="73"/>
      <c r="AI4" s="73"/>
      <c r="AJ4" s="73" t="s">
        <v>60</v>
      </c>
      <c r="AK4" s="73"/>
      <c r="AL4" s="73"/>
      <c r="AM4" s="73"/>
      <c r="AN4" s="73"/>
      <c r="AO4" s="73"/>
      <c r="AP4" s="73"/>
      <c r="AQ4" s="73"/>
      <c r="AR4" s="73"/>
      <c r="AS4" s="73"/>
      <c r="AT4" s="73"/>
      <c r="AU4" s="73" t="s">
        <v>61</v>
      </c>
      <c r="AV4" s="73"/>
      <c r="AW4" s="73"/>
      <c r="AX4" s="73"/>
      <c r="AY4" s="73"/>
      <c r="AZ4" s="73"/>
      <c r="BA4" s="73"/>
      <c r="BB4" s="73"/>
      <c r="BC4" s="73"/>
      <c r="BD4" s="73"/>
      <c r="BE4" s="73"/>
      <c r="BF4" s="73" t="s">
        <v>62</v>
      </c>
      <c r="BG4" s="73"/>
      <c r="BH4" s="73"/>
      <c r="BI4" s="73"/>
      <c r="BJ4" s="73"/>
      <c r="BK4" s="73"/>
      <c r="BL4" s="73"/>
      <c r="BM4" s="73"/>
      <c r="BN4" s="73"/>
      <c r="BO4" s="73"/>
      <c r="BP4" s="73"/>
      <c r="BQ4" s="73" t="s">
        <v>63</v>
      </c>
      <c r="BR4" s="73"/>
      <c r="BS4" s="73"/>
      <c r="BT4" s="73"/>
      <c r="BU4" s="73"/>
      <c r="BV4" s="73"/>
      <c r="BW4" s="73"/>
      <c r="BX4" s="73"/>
      <c r="BY4" s="73"/>
      <c r="BZ4" s="73"/>
      <c r="CA4" s="73"/>
      <c r="CB4" s="73" t="s">
        <v>64</v>
      </c>
      <c r="CC4" s="73"/>
      <c r="CD4" s="73"/>
      <c r="CE4" s="73"/>
      <c r="CF4" s="73"/>
      <c r="CG4" s="73"/>
      <c r="CH4" s="73"/>
      <c r="CI4" s="73"/>
      <c r="CJ4" s="73"/>
      <c r="CK4" s="73"/>
      <c r="CL4" s="73"/>
      <c r="CM4" s="73" t="s">
        <v>65</v>
      </c>
      <c r="CN4" s="73"/>
      <c r="CO4" s="73"/>
      <c r="CP4" s="73"/>
      <c r="CQ4" s="73"/>
      <c r="CR4" s="73"/>
      <c r="CS4" s="73"/>
      <c r="CT4" s="73"/>
      <c r="CU4" s="73"/>
      <c r="CV4" s="73"/>
      <c r="CW4" s="73"/>
      <c r="CX4" s="73" t="s">
        <v>66</v>
      </c>
      <c r="CY4" s="73"/>
      <c r="CZ4" s="73"/>
      <c r="DA4" s="73"/>
      <c r="DB4" s="73"/>
      <c r="DC4" s="73"/>
      <c r="DD4" s="73"/>
      <c r="DE4" s="73"/>
      <c r="DF4" s="73"/>
      <c r="DG4" s="73"/>
      <c r="DH4" s="73"/>
      <c r="DI4" s="73" t="s">
        <v>67</v>
      </c>
      <c r="DJ4" s="73"/>
      <c r="DK4" s="73"/>
      <c r="DL4" s="73"/>
      <c r="DM4" s="73"/>
      <c r="DN4" s="73"/>
      <c r="DO4" s="73"/>
      <c r="DP4" s="73"/>
      <c r="DQ4" s="73"/>
      <c r="DR4" s="73"/>
      <c r="DS4" s="73"/>
      <c r="DT4" s="73" t="s">
        <v>68</v>
      </c>
      <c r="DU4" s="73"/>
      <c r="DV4" s="73"/>
      <c r="DW4" s="73"/>
      <c r="DX4" s="73"/>
      <c r="DY4" s="73"/>
      <c r="DZ4" s="73"/>
      <c r="EA4" s="73"/>
      <c r="EB4" s="73"/>
      <c r="EC4" s="73"/>
      <c r="ED4" s="73"/>
      <c r="EE4" s="73" t="s">
        <v>69</v>
      </c>
      <c r="EF4" s="73"/>
      <c r="EG4" s="73"/>
      <c r="EH4" s="73"/>
      <c r="EI4" s="73"/>
      <c r="EJ4" s="73"/>
      <c r="EK4" s="73"/>
      <c r="EL4" s="73"/>
      <c r="EM4" s="73"/>
      <c r="EN4" s="73"/>
      <c r="EO4" s="73"/>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435074</v>
      </c>
      <c r="D6" s="19">
        <f t="shared" si="3"/>
        <v>47</v>
      </c>
      <c r="E6" s="19">
        <f t="shared" si="3"/>
        <v>17</v>
      </c>
      <c r="F6" s="19">
        <f t="shared" si="3"/>
        <v>7</v>
      </c>
      <c r="G6" s="19">
        <f t="shared" si="3"/>
        <v>0</v>
      </c>
      <c r="H6" s="19" t="str">
        <f t="shared" si="3"/>
        <v>熊本県　水上村</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2.2400000000000002</v>
      </c>
      <c r="Q6" s="20">
        <f t="shared" si="3"/>
        <v>100</v>
      </c>
      <c r="R6" s="20">
        <f t="shared" si="3"/>
        <v>3160</v>
      </c>
      <c r="S6" s="20">
        <f t="shared" si="3"/>
        <v>2035</v>
      </c>
      <c r="T6" s="20">
        <f t="shared" si="3"/>
        <v>190.96</v>
      </c>
      <c r="U6" s="20">
        <f t="shared" si="3"/>
        <v>10.66</v>
      </c>
      <c r="V6" s="20">
        <f t="shared" si="3"/>
        <v>45</v>
      </c>
      <c r="W6" s="20">
        <f t="shared" si="3"/>
        <v>0.08</v>
      </c>
      <c r="X6" s="20">
        <f t="shared" si="3"/>
        <v>562.5</v>
      </c>
      <c r="Y6" s="21">
        <f>IF(Y7="",NA(),Y7)</f>
        <v>102.12</v>
      </c>
      <c r="Z6" s="21">
        <f t="shared" ref="Z6:AH6" si="4">IF(Z7="",NA(),Z7)</f>
        <v>109.44</v>
      </c>
      <c r="AA6" s="21">
        <f t="shared" si="4"/>
        <v>99.66</v>
      </c>
      <c r="AB6" s="21">
        <f t="shared" si="4"/>
        <v>101.12</v>
      </c>
      <c r="AC6" s="21">
        <f t="shared" si="4"/>
        <v>95.94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506.14</v>
      </c>
      <c r="BL6" s="21">
        <f t="shared" si="7"/>
        <v>544.96</v>
      </c>
      <c r="BM6" s="21">
        <f t="shared" si="7"/>
        <v>406.44</v>
      </c>
      <c r="BN6" s="21">
        <f t="shared" si="7"/>
        <v>254.5</v>
      </c>
      <c r="BO6" s="21">
        <f t="shared" si="7"/>
        <v>365.75</v>
      </c>
      <c r="BP6" s="20" t="str">
        <f>IF(BP7="","",IF(BP7="-","【-】","【"&amp;SUBSTITUTE(TEXT(BP7,"#,##0.00"),"-","△")&amp;"】"))</f>
        <v>【395.81】</v>
      </c>
      <c r="BQ6" s="21">
        <f>IF(BQ7="",NA(),BQ7)</f>
        <v>16.149999999999999</v>
      </c>
      <c r="BR6" s="21">
        <f t="shared" ref="BR6:BZ6" si="8">IF(BR7="",NA(),BR7)</f>
        <v>25.11</v>
      </c>
      <c r="BS6" s="21">
        <f t="shared" si="8"/>
        <v>22.24</v>
      </c>
      <c r="BT6" s="21">
        <f t="shared" si="8"/>
        <v>23.36</v>
      </c>
      <c r="BU6" s="21">
        <f t="shared" si="8"/>
        <v>23.01</v>
      </c>
      <c r="BV6" s="21">
        <f t="shared" si="8"/>
        <v>35.86</v>
      </c>
      <c r="BW6" s="21">
        <f t="shared" si="8"/>
        <v>42.51</v>
      </c>
      <c r="BX6" s="21">
        <f t="shared" si="8"/>
        <v>35.93</v>
      </c>
      <c r="BY6" s="21">
        <f t="shared" si="8"/>
        <v>36.1</v>
      </c>
      <c r="BZ6" s="21">
        <f t="shared" si="8"/>
        <v>35.5</v>
      </c>
      <c r="CA6" s="20" t="str">
        <f>IF(CA7="","",IF(CA7="-","【-】","【"&amp;SUBSTITUTE(TEXT(CA7,"#,##0.00"),"-","△")&amp;"】"))</f>
        <v>【34.97】</v>
      </c>
      <c r="CB6" s="21">
        <f>IF(CB7="",NA(),CB7)</f>
        <v>1167.04</v>
      </c>
      <c r="CC6" s="21">
        <f t="shared" ref="CC6:CK6" si="9">IF(CC7="",NA(),CC7)</f>
        <v>955.75</v>
      </c>
      <c r="CD6" s="21">
        <f t="shared" si="9"/>
        <v>934.49</v>
      </c>
      <c r="CE6" s="21">
        <f t="shared" si="9"/>
        <v>1091.99</v>
      </c>
      <c r="CF6" s="21">
        <f t="shared" si="9"/>
        <v>1232.31</v>
      </c>
      <c r="CG6" s="21">
        <f t="shared" si="9"/>
        <v>448.63</v>
      </c>
      <c r="CH6" s="21">
        <f t="shared" si="9"/>
        <v>447.34</v>
      </c>
      <c r="CI6" s="21">
        <f t="shared" si="9"/>
        <v>499.55</v>
      </c>
      <c r="CJ6" s="21">
        <f t="shared" si="9"/>
        <v>529.77</v>
      </c>
      <c r="CK6" s="21">
        <f t="shared" si="9"/>
        <v>523.41999999999996</v>
      </c>
      <c r="CL6" s="20" t="str">
        <f>IF(CL7="","",IF(CL7="-","【-】","【"&amp;SUBSTITUTE(TEXT(CL7,"#,##0.00"),"-","△")&amp;"】"))</f>
        <v>【526.99】</v>
      </c>
      <c r="CM6" s="21">
        <f>IF(CM7="",NA(),CM7)</f>
        <v>6.98</v>
      </c>
      <c r="CN6" s="21">
        <f t="shared" ref="CN6:CV6" si="10">IF(CN7="",NA(),CN7)</f>
        <v>18.600000000000001</v>
      </c>
      <c r="CO6" s="21">
        <f t="shared" si="10"/>
        <v>20.93</v>
      </c>
      <c r="CP6" s="21">
        <f t="shared" si="10"/>
        <v>18.600000000000001</v>
      </c>
      <c r="CQ6" s="21">
        <f t="shared" si="10"/>
        <v>16.28</v>
      </c>
      <c r="CR6" s="21">
        <f t="shared" si="10"/>
        <v>48.01</v>
      </c>
      <c r="CS6" s="21">
        <f t="shared" si="10"/>
        <v>40.28</v>
      </c>
      <c r="CT6" s="21">
        <f t="shared" si="10"/>
        <v>42.48</v>
      </c>
      <c r="CU6" s="21">
        <f t="shared" si="10"/>
        <v>39.770000000000003</v>
      </c>
      <c r="CV6" s="21">
        <f t="shared" si="10"/>
        <v>38.96</v>
      </c>
      <c r="CW6" s="20" t="str">
        <f>IF(CW7="","",IF(CW7="-","【-】","【"&amp;SUBSTITUTE(TEXT(CW7,"#,##0.00"),"-","△")&amp;"】"))</f>
        <v>【39.37】</v>
      </c>
      <c r="CX6" s="21">
        <f>IF(CX7="",NA(),CX7)</f>
        <v>95.83</v>
      </c>
      <c r="CY6" s="21">
        <f t="shared" ref="CY6:DG6" si="11">IF(CY7="",NA(),CY7)</f>
        <v>92.31</v>
      </c>
      <c r="CZ6" s="21">
        <f t="shared" si="11"/>
        <v>92.59</v>
      </c>
      <c r="DA6" s="21">
        <f t="shared" si="11"/>
        <v>91.49</v>
      </c>
      <c r="DB6" s="21">
        <f t="shared" si="11"/>
        <v>88.89</v>
      </c>
      <c r="DC6" s="21">
        <f t="shared" si="11"/>
        <v>91.18</v>
      </c>
      <c r="DD6" s="21">
        <f t="shared" si="11"/>
        <v>90.78</v>
      </c>
      <c r="DE6" s="21">
        <f t="shared" si="11"/>
        <v>90.73</v>
      </c>
      <c r="DF6" s="21">
        <f t="shared" si="11"/>
        <v>91.64</v>
      </c>
      <c r="DG6" s="21">
        <f t="shared" si="11"/>
        <v>91.6</v>
      </c>
      <c r="DH6" s="20" t="str">
        <f>IF(DH7="","",IF(DH7="-","【-】","【"&amp;SUBSTITUTE(TEXT(DH7,"#,##0.00"),"-","△")&amp;"】"))</f>
        <v>【90.91】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435074</v>
      </c>
      <c r="D7" s="23">
        <v>47</v>
      </c>
      <c r="E7" s="23">
        <v>17</v>
      </c>
      <c r="F7" s="23">
        <v>7</v>
      </c>
      <c r="G7" s="23">
        <v>0</v>
      </c>
      <c r="H7" s="23" t="s">
        <v>99</v>
      </c>
      <c r="I7" s="23" t="s">
        <v>100</v>
      </c>
      <c r="J7" s="23" t="s">
        <v>101</v>
      </c>
      <c r="K7" s="23" t="s">
        <v>102</v>
      </c>
      <c r="L7" s="23" t="s">
        <v>103</v>
      </c>
      <c r="M7" s="23" t="s">
        <v>104</v>
      </c>
      <c r="N7" s="24" t="s">
        <v>105</v>
      </c>
      <c r="O7" s="24" t="s">
        <v>106</v>
      </c>
      <c r="P7" s="24">
        <v>2.2400000000000002</v>
      </c>
      <c r="Q7" s="24">
        <v>100</v>
      </c>
      <c r="R7" s="24">
        <v>3160</v>
      </c>
      <c r="S7" s="24">
        <v>2035</v>
      </c>
      <c r="T7" s="24">
        <v>190.96</v>
      </c>
      <c r="U7" s="24">
        <v>10.66</v>
      </c>
      <c r="V7" s="24">
        <v>45</v>
      </c>
      <c r="W7" s="24">
        <v>0.08</v>
      </c>
      <c r="X7" s="24">
        <v>562.5</v>
      </c>
      <c r="Y7" s="24">
        <v>102.12</v>
      </c>
      <c r="Z7" s="24">
        <v>109.44</v>
      </c>
      <c r="AA7" s="24">
        <v>99.66</v>
      </c>
      <c r="AB7" s="24">
        <v>101.12</v>
      </c>
      <c r="AC7" s="24">
        <v>95.94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506.14</v>
      </c>
      <c r="BL7" s="24">
        <v>544.96</v>
      </c>
      <c r="BM7" s="24">
        <v>406.44</v>
      </c>
      <c r="BN7" s="24">
        <v>254.5</v>
      </c>
      <c r="BO7" s="24">
        <v>365.75</v>
      </c>
      <c r="BP7" s="24">
        <v>395.81</v>
      </c>
      <c r="BQ7" s="24">
        <v>16.149999999999999</v>
      </c>
      <c r="BR7" s="24">
        <v>25.11</v>
      </c>
      <c r="BS7" s="24">
        <v>22.24</v>
      </c>
      <c r="BT7" s="24">
        <v>23.36</v>
      </c>
      <c r="BU7" s="24">
        <v>23.01</v>
      </c>
      <c r="BV7" s="24">
        <v>35.86</v>
      </c>
      <c r="BW7" s="24">
        <v>42.51</v>
      </c>
      <c r="BX7" s="24">
        <v>35.93</v>
      </c>
      <c r="BY7" s="24">
        <v>36.1</v>
      </c>
      <c r="BZ7" s="24">
        <v>35.5</v>
      </c>
      <c r="CA7" s="24">
        <v>34.97</v>
      </c>
      <c r="CB7" s="24">
        <v>1167.04</v>
      </c>
      <c r="CC7" s="24">
        <v>955.75</v>
      </c>
      <c r="CD7" s="24">
        <v>934.49</v>
      </c>
      <c r="CE7" s="24">
        <v>1091.99</v>
      </c>
      <c r="CF7" s="24">
        <v>1232.31</v>
      </c>
      <c r="CG7" s="24">
        <v>448.63</v>
      </c>
      <c r="CH7" s="24">
        <v>447.34</v>
      </c>
      <c r="CI7" s="24">
        <v>499.55</v>
      </c>
      <c r="CJ7" s="24">
        <v>529.77</v>
      </c>
      <c r="CK7" s="24">
        <v>523.41999999999996</v>
      </c>
      <c r="CL7" s="24">
        <v>526.99</v>
      </c>
      <c r="CM7" s="24">
        <v>6.98</v>
      </c>
      <c r="CN7" s="24">
        <v>18.600000000000001</v>
      </c>
      <c r="CO7" s="24">
        <v>20.93</v>
      </c>
      <c r="CP7" s="24">
        <v>18.600000000000001</v>
      </c>
      <c r="CQ7" s="24">
        <v>16.28</v>
      </c>
      <c r="CR7" s="24">
        <v>48.01</v>
      </c>
      <c r="CS7" s="24">
        <v>40.28</v>
      </c>
      <c r="CT7" s="24">
        <v>42.48</v>
      </c>
      <c r="CU7" s="24">
        <v>39.770000000000003</v>
      </c>
      <c r="CV7" s="24">
        <v>38.96</v>
      </c>
      <c r="CW7" s="24">
        <v>39.369999999999997</v>
      </c>
      <c r="CX7" s="24">
        <v>95.83</v>
      </c>
      <c r="CY7" s="24">
        <v>92.31</v>
      </c>
      <c r="CZ7" s="24">
        <v>92.59</v>
      </c>
      <c r="DA7" s="24">
        <v>91.49</v>
      </c>
      <c r="DB7" s="24">
        <v>88.89</v>
      </c>
      <c r="DC7" s="24">
        <v>91.18</v>
      </c>
      <c r="DD7" s="24">
        <v>90.78</v>
      </c>
      <c r="DE7" s="24">
        <v>90.73</v>
      </c>
      <c r="DF7" s="24">
        <v>91.64</v>
      </c>
      <c r="DG7" s="24">
        <v>91.6</v>
      </c>
      <c r="DH7" s="24">
        <v>90.91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2023-12-12T02:58:32Z</dcterms:created>
  <dcterms:modified xsi:type="dcterms:W3CDTF">2024-02-21T00:55:50Z</dcterms:modified>
  <cp:category/>
</cp:coreProperties>
</file>